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Volumes/Data/DATA VIKTOR 2020/KIB AUDITED 2019 PRINT/"/>
    </mc:Choice>
  </mc:AlternateContent>
  <xr:revisionPtr revIDLastSave="0" documentId="13_ncr:1_{442C3F80-1747-EB46-980B-6692C40798C2}" xr6:coauthVersionLast="45" xr6:coauthVersionMax="45" xr10:uidLastSave="{00000000-0000-0000-0000-000000000000}"/>
  <bookViews>
    <workbookView xWindow="0" yWindow="0" windowWidth="25600" windowHeight="16000" xr2:uid="{00000000-000D-0000-FFFF-FFFF00000000}"/>
  </bookViews>
  <sheets>
    <sheet name="KIB A" sheetId="8" r:id="rId1"/>
    <sheet name="KIB B (2)" sheetId="10" state="hidden" r:id="rId2"/>
    <sheet name="KIB B CETAK (2)" sheetId="13" state="hidden" r:id="rId3"/>
    <sheet name="KIB B MASTER" sheetId="14" state="hidden" r:id="rId4"/>
    <sheet name="KIB B " sheetId="15" r:id="rId5"/>
    <sheet name="KIB B DIBAWAH KAPITALISASI" sheetId="11" state="hidden" r:id="rId6"/>
    <sheet name="KIB B" sheetId="7" state="hidden" r:id="rId7"/>
    <sheet name="KIB B &lt; 300000" sheetId="9" state="hidden" r:id="rId8"/>
    <sheet name="KIB C MASTER" sheetId="6" state="hidden" r:id="rId9"/>
    <sheet name="KIB C" sheetId="16" r:id="rId10"/>
    <sheet name="KIB C DIBAWAH KAPITALISASI" sheetId="17" state="hidden" r:id="rId11"/>
    <sheet name="KIB D" sheetId="5" r:id="rId12"/>
    <sheet name="KIB E" sheetId="4" r:id="rId13"/>
    <sheet name="KIB F" sheetId="3" r:id="rId14"/>
    <sheet name="Sheet2" sheetId="2" state="hidden" r:id="rId15"/>
    <sheet name="Sheet1" sheetId="12" state="hidden" r:id="rId16"/>
  </sheets>
  <externalReferences>
    <externalReference r:id="rId17"/>
    <externalReference r:id="rId18"/>
  </externalReferences>
  <definedNames>
    <definedName name="_xlnm._FilterDatabase" localSheetId="6" hidden="1">'KIB B'!$A$20:$U$525</definedName>
    <definedName name="_xlnm._FilterDatabase" localSheetId="4" hidden="1">'KIB B '!$A$9:$P$627</definedName>
    <definedName name="_xlnm._FilterDatabase" localSheetId="1" hidden="1">'KIB B (2)'!$A$22:$U$549</definedName>
    <definedName name="_xlnm._FilterDatabase" localSheetId="7" hidden="1">'KIB B &lt; 300000'!$A$22:$U$564</definedName>
    <definedName name="_xlnm._FilterDatabase" localSheetId="2" hidden="1">'KIB B CETAK (2)'!$A$9:$P$718</definedName>
    <definedName name="_xlnm._FilterDatabase" localSheetId="5" hidden="1">'KIB B DIBAWAH KAPITALISASI'!$A$9:$P$108</definedName>
    <definedName name="_xlnm._FilterDatabase" localSheetId="3" hidden="1">'KIB B MASTER'!$A$9:$P$686</definedName>
    <definedName name="_xlnm._FilterDatabase" localSheetId="12" hidden="1">'KIB E'!$A$9:$P$1032</definedName>
    <definedName name="kelompok">'[1]kode barang'!$B$2:$C$103</definedName>
    <definedName name="MASAMANFAAT">'[1]kode barang'!$B$4:$E$103</definedName>
    <definedName name="_xlnm.Print_Area" localSheetId="6">'KIB B'!$A$1:$P$641</definedName>
    <definedName name="_xlnm.Print_Area" localSheetId="4">'KIB B '!$A$1:$AC$639</definedName>
    <definedName name="_xlnm.Print_Area" localSheetId="2">'KIB B CETAK (2)'!$A$1:$AC$729</definedName>
    <definedName name="_xlnm.Print_Area" localSheetId="5">'KIB B DIBAWAH KAPITALISASI'!$A$1:$AC$119</definedName>
    <definedName name="_xlnm.Print_Area" localSheetId="3">'KIB B MASTER'!$A$1:$AC$697</definedName>
    <definedName name="_xlnm.Print_Area" localSheetId="9">'KIB C'!$A$1:$AE$35</definedName>
    <definedName name="_xlnm.Print_Area" localSheetId="10">'KIB C DIBAWAH KAPITALISASI'!$A$1:$AE$31</definedName>
    <definedName name="_xlnm.Print_Area" localSheetId="8">'KIB C MASTER'!$A$1:$AE$35</definedName>
    <definedName name="_xlnm.Print_Area" localSheetId="11">'KIB D'!$A$1:$AF$35</definedName>
    <definedName name="_xlnm.Print_Area" localSheetId="12">'KIB E'!$A$1:$P$1044</definedName>
    <definedName name="_xlnm.Print_Area" localSheetId="13">'KIB F'!$A$1:$O$33</definedName>
    <definedName name="_xlnm.Print_Titles" localSheetId="6">'KIB B'!$6:$9</definedName>
    <definedName name="_xlnm.Print_Titles" localSheetId="4">'KIB B '!$5:$9</definedName>
    <definedName name="_xlnm.Print_Titles" localSheetId="1">'KIB B (2)'!$8:$11</definedName>
    <definedName name="_xlnm.Print_Titles" localSheetId="7">'KIB B &lt; 300000'!$8:$11</definedName>
    <definedName name="_xlnm.Print_Titles" localSheetId="2">'KIB B CETAK (2)'!$5:$9</definedName>
    <definedName name="_xlnm.Print_Titles" localSheetId="5">'KIB B DIBAWAH KAPITALISASI'!$5:$9</definedName>
    <definedName name="_xlnm.Print_Titles" localSheetId="3">'KIB B MASTER'!$5:$9</definedName>
    <definedName name="_xlnm.Print_Titles" localSheetId="12">'KIB E'!$6:$10</definedName>
  </definedNames>
  <calcPr calcId="191029"/>
  <extLst>
    <ext xmlns:mx="http://schemas.microsoft.com/office/mac/excel/2008/main" uri="{7523E5D3-25F3-A5E0-1632-64F254C22452}">
      <mx:ArchID Flags="2"/>
    </ext>
  </extLst>
</workbook>
</file>

<file path=xl/calcChain.xml><?xml version="1.0" encoding="utf-8"?>
<calcChain xmlns="http://schemas.openxmlformats.org/spreadsheetml/2006/main">
  <c r="AI559" i="15" l="1"/>
  <c r="AI561" i="15" s="1"/>
  <c r="O29" i="15" l="1"/>
  <c r="O13" i="15" l="1"/>
  <c r="AC13" i="17" l="1"/>
  <c r="V13" i="17" s="1"/>
  <c r="W13" i="17" s="1"/>
  <c r="R13" i="17"/>
  <c r="T13" i="17" s="1"/>
  <c r="U13" i="17" s="1"/>
  <c r="X13" i="17"/>
  <c r="P12" i="17"/>
  <c r="P11" i="17" s="1"/>
  <c r="AC16" i="16"/>
  <c r="V16" i="16" s="1"/>
  <c r="R16" i="16"/>
  <c r="S16" i="16" s="1"/>
  <c r="T16" i="16"/>
  <c r="U16" i="16" s="1"/>
  <c r="AC15" i="16"/>
  <c r="X15" i="16" s="1"/>
  <c r="R15" i="16"/>
  <c r="T15" i="16" s="1"/>
  <c r="U15" i="16" s="1"/>
  <c r="AC14" i="16"/>
  <c r="V14" i="16" s="1"/>
  <c r="R14" i="16"/>
  <c r="S14" i="16" s="1"/>
  <c r="T14" i="16"/>
  <c r="U14" i="16" s="1"/>
  <c r="AC13" i="16"/>
  <c r="X13" i="16" s="1"/>
  <c r="R13" i="16"/>
  <c r="T13" i="16" s="1"/>
  <c r="U13" i="16" s="1"/>
  <c r="P12" i="16"/>
  <c r="P11" i="16" s="1"/>
  <c r="O19" i="11"/>
  <c r="O10" i="11" s="1"/>
  <c r="O109" i="11"/>
  <c r="O628" i="15"/>
  <c r="U627" i="15"/>
  <c r="U626" i="15"/>
  <c r="U625" i="15"/>
  <c r="U624" i="15"/>
  <c r="U623" i="15"/>
  <c r="U622" i="15"/>
  <c r="U621" i="15"/>
  <c r="U620" i="15"/>
  <c r="U619" i="15"/>
  <c r="T618" i="15"/>
  <c r="V618" i="15" s="1"/>
  <c r="AE618" i="15"/>
  <c r="U618" i="15"/>
  <c r="T617" i="15"/>
  <c r="AE617" i="15"/>
  <c r="T616" i="15"/>
  <c r="AE616" i="15"/>
  <c r="T615" i="15"/>
  <c r="V615" i="15" s="1"/>
  <c r="AE615" i="15"/>
  <c r="T614" i="15"/>
  <c r="V614" i="15" s="1"/>
  <c r="AE614" i="15"/>
  <c r="T613" i="15"/>
  <c r="U613" i="15" s="1"/>
  <c r="AE613" i="15"/>
  <c r="T612" i="15"/>
  <c r="AE612" i="15"/>
  <c r="T611" i="15"/>
  <c r="V611" i="15" s="1"/>
  <c r="AE611" i="15"/>
  <c r="T610" i="15"/>
  <c r="V610" i="15" s="1"/>
  <c r="AE610" i="15"/>
  <c r="T609" i="15"/>
  <c r="U609" i="15" s="1"/>
  <c r="AE609" i="15"/>
  <c r="T608" i="15"/>
  <c r="AE608" i="15"/>
  <c r="T607" i="15"/>
  <c r="V607" i="15" s="1"/>
  <c r="AE607" i="15"/>
  <c r="T606" i="15"/>
  <c r="AE606" i="15"/>
  <c r="T605" i="15"/>
  <c r="V605" i="15" s="1"/>
  <c r="AE605" i="15"/>
  <c r="T604" i="15"/>
  <c r="AE604" i="15"/>
  <c r="T603" i="15"/>
  <c r="V603" i="15"/>
  <c r="W603" i="15" s="1"/>
  <c r="AE603" i="15"/>
  <c r="U603" i="15"/>
  <c r="T602" i="15"/>
  <c r="AE602" i="15"/>
  <c r="T601" i="15"/>
  <c r="V601" i="15" s="1"/>
  <c r="AE601" i="15"/>
  <c r="T600" i="15"/>
  <c r="V600" i="15" s="1"/>
  <c r="AE600" i="15"/>
  <c r="U600" i="15"/>
  <c r="T599" i="15"/>
  <c r="V599" i="15" s="1"/>
  <c r="AE599" i="15"/>
  <c r="T598" i="15"/>
  <c r="V598" i="15" s="1"/>
  <c r="AE598" i="15"/>
  <c r="T597" i="15"/>
  <c r="V597" i="15" s="1"/>
  <c r="AE597" i="15"/>
  <c r="T596" i="15"/>
  <c r="U596" i="15" s="1"/>
  <c r="V596" i="15"/>
  <c r="Y596" i="15" s="1"/>
  <c r="AE596" i="15"/>
  <c r="T595" i="15"/>
  <c r="V595" i="15" s="1"/>
  <c r="AE595" i="15"/>
  <c r="T594" i="15"/>
  <c r="V594" i="15" s="1"/>
  <c r="AE594" i="15"/>
  <c r="U594" i="15"/>
  <c r="T593" i="15"/>
  <c r="V593" i="15" s="1"/>
  <c r="AE593" i="15"/>
  <c r="T592" i="15"/>
  <c r="V592" i="15" s="1"/>
  <c r="AE592" i="15"/>
  <c r="T591" i="15"/>
  <c r="V591" i="15" s="1"/>
  <c r="AE591" i="15"/>
  <c r="U591" i="15"/>
  <c r="T590" i="15"/>
  <c r="V590" i="15" s="1"/>
  <c r="AE590" i="15"/>
  <c r="U590" i="15"/>
  <c r="T589" i="15"/>
  <c r="AE589" i="15"/>
  <c r="T588" i="15"/>
  <c r="V588" i="15" s="1"/>
  <c r="AE588" i="15"/>
  <c r="U588" i="15"/>
  <c r="T587" i="15"/>
  <c r="V587" i="15" s="1"/>
  <c r="AE587" i="15"/>
  <c r="U587" i="15"/>
  <c r="T586" i="15"/>
  <c r="V586" i="15" s="1"/>
  <c r="AE586" i="15"/>
  <c r="T585" i="15"/>
  <c r="AE585" i="15"/>
  <c r="T584" i="15"/>
  <c r="V584" i="15" s="1"/>
  <c r="AE584" i="15"/>
  <c r="T583" i="15"/>
  <c r="V583" i="15" s="1"/>
  <c r="AE583" i="15"/>
  <c r="T582" i="15"/>
  <c r="AE582" i="15"/>
  <c r="T581" i="15"/>
  <c r="V581" i="15" s="1"/>
  <c r="AE581" i="15"/>
  <c r="T580" i="15"/>
  <c r="V580" i="15" s="1"/>
  <c r="AE580" i="15"/>
  <c r="U580" i="15"/>
  <c r="T579" i="15"/>
  <c r="V579" i="15" s="1"/>
  <c r="AE579" i="15"/>
  <c r="T578" i="15"/>
  <c r="AE578" i="15"/>
  <c r="T577" i="15"/>
  <c r="V577" i="15" s="1"/>
  <c r="AE577" i="15"/>
  <c r="T576" i="15"/>
  <c r="V576" i="15" s="1"/>
  <c r="AE576" i="15"/>
  <c r="T575" i="15"/>
  <c r="V575" i="15" s="1"/>
  <c r="Y575" i="15" s="1"/>
  <c r="AE575" i="15"/>
  <c r="W575" i="15"/>
  <c r="U575" i="15"/>
  <c r="T574" i="15"/>
  <c r="AE574" i="15"/>
  <c r="O573" i="15"/>
  <c r="T573" i="15"/>
  <c r="V573" i="15" s="1"/>
  <c r="Y573" i="15" s="1"/>
  <c r="AE573" i="15"/>
  <c r="U573" i="15"/>
  <c r="O572" i="15"/>
  <c r="T572" i="15"/>
  <c r="AE572" i="15"/>
  <c r="T571" i="15"/>
  <c r="AE571" i="15"/>
  <c r="T570" i="15"/>
  <c r="U570" i="15" s="1"/>
  <c r="AE570" i="15"/>
  <c r="AE468" i="15"/>
  <c r="T467" i="15"/>
  <c r="AE467" i="15"/>
  <c r="T466" i="15"/>
  <c r="V466" i="15" s="1"/>
  <c r="AE466" i="15"/>
  <c r="T465" i="15"/>
  <c r="AE465" i="15"/>
  <c r="T464" i="15"/>
  <c r="AE464" i="15"/>
  <c r="T463" i="15"/>
  <c r="AE463" i="15"/>
  <c r="T462" i="15"/>
  <c r="V462" i="15" s="1"/>
  <c r="AE462" i="15"/>
  <c r="T461" i="15"/>
  <c r="AE461" i="15"/>
  <c r="T460" i="15"/>
  <c r="AE460" i="15"/>
  <c r="T459" i="15"/>
  <c r="AE459" i="15"/>
  <c r="T458" i="15"/>
  <c r="V458" i="15" s="1"/>
  <c r="Y458" i="15" s="1"/>
  <c r="AB458" i="15" s="1"/>
  <c r="AE458" i="15"/>
  <c r="U458" i="15"/>
  <c r="T457" i="15"/>
  <c r="AE457" i="15"/>
  <c r="T456" i="15"/>
  <c r="AE456" i="15"/>
  <c r="T455" i="15"/>
  <c r="V455" i="15" s="1"/>
  <c r="W455" i="15" s="1"/>
  <c r="AE455" i="15"/>
  <c r="T454" i="15"/>
  <c r="V454" i="15" s="1"/>
  <c r="Y454" i="15" s="1"/>
  <c r="AB454" i="15"/>
  <c r="AE454" i="15"/>
  <c r="T453" i="15"/>
  <c r="V453" i="15" s="1"/>
  <c r="W453" i="15" s="1"/>
  <c r="Y453" i="15"/>
  <c r="AE453" i="15"/>
  <c r="T452" i="15"/>
  <c r="U452" i="15" s="1"/>
  <c r="AE452" i="15"/>
  <c r="T451" i="15"/>
  <c r="V451" i="15" s="1"/>
  <c r="W451" i="15" s="1"/>
  <c r="AE451" i="15"/>
  <c r="T450" i="15"/>
  <c r="V450" i="15" s="1"/>
  <c r="Y450" i="15" s="1"/>
  <c r="AB450" i="15" s="1"/>
  <c r="AE450" i="15"/>
  <c r="U450" i="15"/>
  <c r="T449" i="15"/>
  <c r="AE449" i="15"/>
  <c r="T448" i="15"/>
  <c r="U448" i="15" s="1"/>
  <c r="V448" i="15"/>
  <c r="Y448" i="15" s="1"/>
  <c r="AB448" i="15" s="1"/>
  <c r="AE448" i="15"/>
  <c r="T447" i="15"/>
  <c r="V447" i="15" s="1"/>
  <c r="W447" i="15" s="1"/>
  <c r="Y447" i="15"/>
  <c r="AE447" i="15"/>
  <c r="Z447" i="15" s="1"/>
  <c r="U447" i="15"/>
  <c r="T446" i="15"/>
  <c r="V446" i="15" s="1"/>
  <c r="AE446" i="15"/>
  <c r="Z446" i="15" s="1"/>
  <c r="T445" i="15"/>
  <c r="V445" i="15" s="1"/>
  <c r="W445" i="15" s="1"/>
  <c r="AE445" i="15"/>
  <c r="Z445" i="15" s="1"/>
  <c r="T444" i="15"/>
  <c r="U444" i="15" s="1"/>
  <c r="V444" i="15"/>
  <c r="Y444" i="15" s="1"/>
  <c r="AA444" i="15" s="1"/>
  <c r="AE444" i="15"/>
  <c r="Z444" i="15" s="1"/>
  <c r="T443" i="15"/>
  <c r="V443" i="15" s="1"/>
  <c r="W443" i="15" s="1"/>
  <c r="AE443" i="15"/>
  <c r="Z443" i="15" s="1"/>
  <c r="U443" i="15"/>
  <c r="T442" i="15"/>
  <c r="U442" i="15" s="1"/>
  <c r="AE442" i="15"/>
  <c r="Z442" i="15" s="1"/>
  <c r="T441" i="15"/>
  <c r="V441" i="15" s="1"/>
  <c r="W441" i="15" s="1"/>
  <c r="AE441" i="15"/>
  <c r="Z441" i="15" s="1"/>
  <c r="T440" i="15"/>
  <c r="AE440" i="15"/>
  <c r="Z440" i="15" s="1"/>
  <c r="T439" i="15"/>
  <c r="V439" i="15" s="1"/>
  <c r="AE439" i="15"/>
  <c r="Z439" i="15" s="1"/>
  <c r="T438" i="15"/>
  <c r="U438" i="15" s="1"/>
  <c r="V438" i="15"/>
  <c r="AE438" i="15"/>
  <c r="Z438" i="15" s="1"/>
  <c r="T437" i="15"/>
  <c r="AE437" i="15"/>
  <c r="Z437" i="15" s="1"/>
  <c r="T436" i="15"/>
  <c r="AE436" i="15"/>
  <c r="Z436" i="15" s="1"/>
  <c r="T435" i="15"/>
  <c r="V435" i="15" s="1"/>
  <c r="AE435" i="15"/>
  <c r="Z435" i="15" s="1"/>
  <c r="T434" i="15"/>
  <c r="V434" i="15" s="1"/>
  <c r="AE434" i="15"/>
  <c r="Z434" i="15" s="1"/>
  <c r="U434" i="15"/>
  <c r="T433" i="15"/>
  <c r="AE433" i="15"/>
  <c r="Z433" i="15" s="1"/>
  <c r="T432" i="15"/>
  <c r="AE432" i="15"/>
  <c r="Z432" i="15" s="1"/>
  <c r="T431" i="15"/>
  <c r="AE431" i="15"/>
  <c r="Z431" i="15" s="1"/>
  <c r="T430" i="15"/>
  <c r="V430" i="15" s="1"/>
  <c r="AE430" i="15"/>
  <c r="Z430" i="15" s="1"/>
  <c r="U430" i="15"/>
  <c r="T429" i="15"/>
  <c r="V429" i="15" s="1"/>
  <c r="W429" i="15" s="1"/>
  <c r="AE429" i="15"/>
  <c r="Z429" i="15" s="1"/>
  <c r="T428" i="15"/>
  <c r="V428" i="15" s="1"/>
  <c r="Y428" i="15" s="1"/>
  <c r="AA428" i="15" s="1"/>
  <c r="AE428" i="15"/>
  <c r="Z428" i="15" s="1"/>
  <c r="T427" i="15"/>
  <c r="V427" i="15" s="1"/>
  <c r="W427" i="15" s="1"/>
  <c r="AE427" i="15"/>
  <c r="Z427" i="15" s="1"/>
  <c r="AE426" i="15"/>
  <c r="T426" i="15"/>
  <c r="V426" i="15" s="1"/>
  <c r="W426" i="15" s="1"/>
  <c r="AE425" i="15"/>
  <c r="T425" i="15"/>
  <c r="V425" i="15" s="1"/>
  <c r="W425" i="15" s="1"/>
  <c r="AE424" i="15"/>
  <c r="T424" i="15"/>
  <c r="U424" i="15" s="1"/>
  <c r="AE423" i="15"/>
  <c r="X423" i="15"/>
  <c r="T423" i="15"/>
  <c r="V423" i="15" s="1"/>
  <c r="W423" i="15" s="1"/>
  <c r="Z423" i="15"/>
  <c r="AE422" i="15"/>
  <c r="T422" i="15"/>
  <c r="V422" i="15" s="1"/>
  <c r="W422" i="15" s="1"/>
  <c r="AE421" i="15"/>
  <c r="T421" i="15"/>
  <c r="V421" i="15" s="1"/>
  <c r="W421" i="15" s="1"/>
  <c r="AE420" i="15"/>
  <c r="X420" i="15" s="1"/>
  <c r="T420" i="15"/>
  <c r="U420" i="15" s="1"/>
  <c r="AE419" i="15"/>
  <c r="X419" i="15" s="1"/>
  <c r="T419" i="15"/>
  <c r="U419" i="15" s="1"/>
  <c r="V419" i="15"/>
  <c r="W419" i="15" s="1"/>
  <c r="Z419" i="15"/>
  <c r="AE418" i="15"/>
  <c r="Z418" i="15" s="1"/>
  <c r="X418" i="15"/>
  <c r="T418" i="15"/>
  <c r="V418" i="15" s="1"/>
  <c r="W418" i="15" s="1"/>
  <c r="U418" i="15"/>
  <c r="AE417" i="15"/>
  <c r="X417" i="15" s="1"/>
  <c r="T417" i="15"/>
  <c r="U417" i="15" s="1"/>
  <c r="AE416" i="15"/>
  <c r="X416" i="15" s="1"/>
  <c r="T416" i="15"/>
  <c r="V416" i="15" s="1"/>
  <c r="W416" i="15" s="1"/>
  <c r="AE415" i="15"/>
  <c r="X415" i="15" s="1"/>
  <c r="T415" i="15"/>
  <c r="U415" i="15" s="1"/>
  <c r="AE414" i="15"/>
  <c r="Z414" i="15" s="1"/>
  <c r="T414" i="15"/>
  <c r="AE413" i="15"/>
  <c r="T413" i="15"/>
  <c r="V413" i="15" s="1"/>
  <c r="W413" i="15" s="1"/>
  <c r="AE412" i="15"/>
  <c r="X412" i="15" s="1"/>
  <c r="T412" i="15"/>
  <c r="AE411" i="15"/>
  <c r="X411" i="15" s="1"/>
  <c r="T411" i="15"/>
  <c r="Z411" i="15"/>
  <c r="AE410" i="15"/>
  <c r="X410" i="15" s="1"/>
  <c r="Y410" i="15" s="1"/>
  <c r="AA410" i="15" s="1"/>
  <c r="T410" i="15"/>
  <c r="V410" i="15" s="1"/>
  <c r="W410" i="15" s="1"/>
  <c r="Z410" i="15"/>
  <c r="AE409" i="15"/>
  <c r="T409" i="15"/>
  <c r="AE408" i="15"/>
  <c r="T408" i="15"/>
  <c r="V408" i="15" s="1"/>
  <c r="W408" i="15" s="1"/>
  <c r="AE407" i="15"/>
  <c r="X407" i="15" s="1"/>
  <c r="T407" i="15"/>
  <c r="Z407" i="15"/>
  <c r="AE406" i="15"/>
  <c r="X406" i="15" s="1"/>
  <c r="T406" i="15"/>
  <c r="AE405" i="15"/>
  <c r="Z405" i="15" s="1"/>
  <c r="X405" i="15"/>
  <c r="T405" i="15"/>
  <c r="V405" i="15" s="1"/>
  <c r="W405" i="15" s="1"/>
  <c r="AE404" i="15"/>
  <c r="X404" i="15" s="1"/>
  <c r="T404" i="15"/>
  <c r="AE403" i="15"/>
  <c r="X403" i="15" s="1"/>
  <c r="T403" i="15"/>
  <c r="Z403" i="15"/>
  <c r="AE402" i="15"/>
  <c r="T402" i="15"/>
  <c r="V402" i="15" s="1"/>
  <c r="W402" i="15" s="1"/>
  <c r="U402" i="15"/>
  <c r="AE401" i="15"/>
  <c r="X401" i="15" s="1"/>
  <c r="T401" i="15"/>
  <c r="V401" i="15" s="1"/>
  <c r="W401" i="15" s="1"/>
  <c r="U401" i="15"/>
  <c r="AE400" i="15"/>
  <c r="X400" i="15" s="1"/>
  <c r="T400" i="15"/>
  <c r="AE399" i="15"/>
  <c r="X399" i="15" s="1"/>
  <c r="T399" i="15"/>
  <c r="AE398" i="15"/>
  <c r="T398" i="15"/>
  <c r="V398" i="15" s="1"/>
  <c r="W398" i="15" s="1"/>
  <c r="U398" i="15"/>
  <c r="AE397" i="15"/>
  <c r="X397" i="15" s="1"/>
  <c r="T397" i="15"/>
  <c r="U397" i="15" s="1"/>
  <c r="V397" i="15"/>
  <c r="W397" i="15" s="1"/>
  <c r="Z397" i="15"/>
  <c r="AE396" i="15"/>
  <c r="X396" i="15" s="1"/>
  <c r="T396" i="15"/>
  <c r="Z396" i="15"/>
  <c r="AE395" i="15"/>
  <c r="T395" i="15"/>
  <c r="AE394" i="15"/>
  <c r="X394" i="15" s="1"/>
  <c r="T394" i="15"/>
  <c r="Z394" i="15"/>
  <c r="AE393" i="15"/>
  <c r="X393" i="15" s="1"/>
  <c r="T393" i="15"/>
  <c r="U393" i="15" s="1"/>
  <c r="Z393" i="15"/>
  <c r="AE392" i="15"/>
  <c r="T392" i="15"/>
  <c r="V392" i="15" s="1"/>
  <c r="W392" i="15" s="1"/>
  <c r="U392" i="15"/>
  <c r="AE391" i="15"/>
  <c r="X391" i="15" s="1"/>
  <c r="T391" i="15"/>
  <c r="U391" i="15" s="1"/>
  <c r="AE390" i="15"/>
  <c r="X390" i="15" s="1"/>
  <c r="T390" i="15"/>
  <c r="V390" i="15" s="1"/>
  <c r="W390" i="15" s="1"/>
  <c r="AE389" i="15"/>
  <c r="T389" i="15"/>
  <c r="AE388" i="15"/>
  <c r="X388" i="15" s="1"/>
  <c r="T388" i="15"/>
  <c r="U388" i="15" s="1"/>
  <c r="Z388" i="15"/>
  <c r="AE387" i="15"/>
  <c r="X387" i="15" s="1"/>
  <c r="Y387" i="15" s="1"/>
  <c r="T387" i="15"/>
  <c r="V387" i="15" s="1"/>
  <c r="W387" i="15" s="1"/>
  <c r="Z387" i="15"/>
  <c r="AE386" i="15"/>
  <c r="T386" i="15"/>
  <c r="V386" i="15" s="1"/>
  <c r="W386" i="15" s="1"/>
  <c r="AE385" i="15"/>
  <c r="X385" i="15" s="1"/>
  <c r="T385" i="15"/>
  <c r="V385" i="15" s="1"/>
  <c r="W385" i="15" s="1"/>
  <c r="AE384" i="15"/>
  <c r="X384" i="15" s="1"/>
  <c r="T384" i="15"/>
  <c r="V384" i="15" s="1"/>
  <c r="W384" i="15" s="1"/>
  <c r="U384" i="15"/>
  <c r="AE383" i="15"/>
  <c r="X383" i="15" s="1"/>
  <c r="T383" i="15"/>
  <c r="U383" i="15" s="1"/>
  <c r="Z383" i="15"/>
  <c r="AE382" i="15"/>
  <c r="T382" i="15"/>
  <c r="V382" i="15" s="1"/>
  <c r="W382" i="15" s="1"/>
  <c r="U382" i="15"/>
  <c r="AE381" i="15"/>
  <c r="X381" i="15" s="1"/>
  <c r="T381" i="15"/>
  <c r="AE380" i="15"/>
  <c r="T380" i="15"/>
  <c r="AE379" i="15"/>
  <c r="T379" i="15"/>
  <c r="U379" i="15" s="1"/>
  <c r="AE378" i="15"/>
  <c r="T378" i="15"/>
  <c r="V378" i="15" s="1"/>
  <c r="W378" i="15" s="1"/>
  <c r="AE377" i="15"/>
  <c r="X377" i="15" s="1"/>
  <c r="T377" i="15"/>
  <c r="AE376" i="15"/>
  <c r="X376" i="15" s="1"/>
  <c r="T376" i="15"/>
  <c r="AE375" i="15"/>
  <c r="T375" i="15"/>
  <c r="AE374" i="15"/>
  <c r="T374" i="15"/>
  <c r="AE373" i="15"/>
  <c r="X373" i="15" s="1"/>
  <c r="T373" i="15"/>
  <c r="V373" i="15" s="1"/>
  <c r="W373" i="15" s="1"/>
  <c r="AE372" i="15"/>
  <c r="T372" i="15"/>
  <c r="U372" i="15" s="1"/>
  <c r="AE371" i="15"/>
  <c r="T371" i="15"/>
  <c r="AE370" i="15"/>
  <c r="X370" i="15" s="1"/>
  <c r="T370" i="15"/>
  <c r="V370" i="15" s="1"/>
  <c r="W370" i="15" s="1"/>
  <c r="AE369" i="15"/>
  <c r="X369" i="15" s="1"/>
  <c r="T369" i="15"/>
  <c r="V369" i="15" s="1"/>
  <c r="W369" i="15" s="1"/>
  <c r="AE368" i="15"/>
  <c r="T368" i="15"/>
  <c r="AE367" i="15"/>
  <c r="X367" i="15" s="1"/>
  <c r="T367" i="15"/>
  <c r="V367" i="15" s="1"/>
  <c r="W367" i="15" s="1"/>
  <c r="Z367" i="15"/>
  <c r="AE366" i="15"/>
  <c r="X366" i="15" s="1"/>
  <c r="Y366" i="15" s="1"/>
  <c r="AA366" i="15" s="1"/>
  <c r="T366" i="15"/>
  <c r="V366" i="15" s="1"/>
  <c r="W366" i="15" s="1"/>
  <c r="AE365" i="15"/>
  <c r="T365" i="15"/>
  <c r="V365" i="15" s="1"/>
  <c r="W365" i="15" s="1"/>
  <c r="AE364" i="15"/>
  <c r="T364" i="15"/>
  <c r="AE363" i="15"/>
  <c r="X363" i="15"/>
  <c r="T363" i="15"/>
  <c r="V363" i="15" s="1"/>
  <c r="W363" i="15" s="1"/>
  <c r="Z363" i="15"/>
  <c r="AE362" i="15"/>
  <c r="T362" i="15"/>
  <c r="U362" i="15" s="1"/>
  <c r="AE361" i="15"/>
  <c r="T361" i="15"/>
  <c r="AE360" i="15"/>
  <c r="X360" i="15" s="1"/>
  <c r="T360" i="15"/>
  <c r="V360" i="15" s="1"/>
  <c r="W360" i="15" s="1"/>
  <c r="AE359" i="15"/>
  <c r="T359" i="15"/>
  <c r="AE358" i="15"/>
  <c r="T358" i="15"/>
  <c r="V358" i="15" s="1"/>
  <c r="W358" i="15" s="1"/>
  <c r="AE357" i="15"/>
  <c r="T357" i="15"/>
  <c r="U357" i="15" s="1"/>
  <c r="AE356" i="15"/>
  <c r="Z356" i="15" s="1"/>
  <c r="T356" i="15"/>
  <c r="AE355" i="15"/>
  <c r="T355" i="15"/>
  <c r="U355" i="15" s="1"/>
  <c r="AE354" i="15"/>
  <c r="Z354" i="15" s="1"/>
  <c r="T354" i="15"/>
  <c r="AE353" i="15"/>
  <c r="T353" i="15"/>
  <c r="U353" i="15" s="1"/>
  <c r="AE352" i="15"/>
  <c r="Z352" i="15" s="1"/>
  <c r="T352" i="15"/>
  <c r="AE351" i="15"/>
  <c r="T351" i="15"/>
  <c r="U351" i="15" s="1"/>
  <c r="AE350" i="15"/>
  <c r="Z350" i="15" s="1"/>
  <c r="T350" i="15"/>
  <c r="AE349" i="15"/>
  <c r="T349" i="15"/>
  <c r="U349" i="15" s="1"/>
  <c r="AE348" i="15"/>
  <c r="Z348" i="15" s="1"/>
  <c r="T348" i="15"/>
  <c r="AE347" i="15"/>
  <c r="T347" i="15"/>
  <c r="U347" i="15" s="1"/>
  <c r="AE346" i="15"/>
  <c r="Z346" i="15" s="1"/>
  <c r="T346" i="15"/>
  <c r="AE345" i="15"/>
  <c r="T345" i="15"/>
  <c r="U345" i="15" s="1"/>
  <c r="AE344" i="15"/>
  <c r="Z344" i="15" s="1"/>
  <c r="T344" i="15"/>
  <c r="AE343" i="15"/>
  <c r="T343" i="15"/>
  <c r="AE342" i="15"/>
  <c r="T342" i="15"/>
  <c r="AE341" i="15"/>
  <c r="T341" i="15"/>
  <c r="AE340" i="15"/>
  <c r="T340" i="15"/>
  <c r="AE339" i="15"/>
  <c r="T339" i="15"/>
  <c r="AE338" i="15"/>
  <c r="T338" i="15"/>
  <c r="AE337" i="15"/>
  <c r="T337" i="15"/>
  <c r="AE336" i="15"/>
  <c r="T336" i="15"/>
  <c r="AE335" i="15"/>
  <c r="T335" i="15"/>
  <c r="AE334" i="15"/>
  <c r="T334" i="15"/>
  <c r="AE333" i="15"/>
  <c r="T333" i="15"/>
  <c r="AE332" i="15"/>
  <c r="T332" i="15"/>
  <c r="AE331" i="15"/>
  <c r="T331" i="15"/>
  <c r="AE330" i="15"/>
  <c r="T330" i="15"/>
  <c r="AE329" i="15"/>
  <c r="T329" i="15"/>
  <c r="AE328" i="15"/>
  <c r="T328" i="15"/>
  <c r="AE327" i="15"/>
  <c r="T327" i="15"/>
  <c r="AE326" i="15"/>
  <c r="T326" i="15"/>
  <c r="AE325" i="15"/>
  <c r="T325" i="15"/>
  <c r="AE324" i="15"/>
  <c r="T324" i="15"/>
  <c r="AE323" i="15"/>
  <c r="T323" i="15"/>
  <c r="U323" i="15" s="1"/>
  <c r="AE322" i="15"/>
  <c r="Z322" i="15" s="1"/>
  <c r="T322" i="15"/>
  <c r="AE321" i="15"/>
  <c r="T321" i="15"/>
  <c r="U321" i="15" s="1"/>
  <c r="AE320" i="15"/>
  <c r="Z320" i="15" s="1"/>
  <c r="T320" i="15"/>
  <c r="AE319" i="15"/>
  <c r="T319" i="15"/>
  <c r="U319" i="15" s="1"/>
  <c r="AE318" i="15"/>
  <c r="Z318" i="15" s="1"/>
  <c r="T318" i="15"/>
  <c r="AE317" i="15"/>
  <c r="T317" i="15"/>
  <c r="U317" i="15" s="1"/>
  <c r="AE316" i="15"/>
  <c r="Z316" i="15" s="1"/>
  <c r="T316" i="15"/>
  <c r="AE315" i="15"/>
  <c r="T315" i="15"/>
  <c r="U315" i="15" s="1"/>
  <c r="AE314" i="15"/>
  <c r="Z314" i="15" s="1"/>
  <c r="T314" i="15"/>
  <c r="AE313" i="15"/>
  <c r="T313" i="15"/>
  <c r="U313" i="15" s="1"/>
  <c r="AE312" i="15"/>
  <c r="Z312" i="15" s="1"/>
  <c r="T312" i="15"/>
  <c r="AE311" i="15"/>
  <c r="T311" i="15"/>
  <c r="U311" i="15" s="1"/>
  <c r="AE310" i="15"/>
  <c r="Z310" i="15" s="1"/>
  <c r="T310" i="15"/>
  <c r="AE309" i="15"/>
  <c r="T309" i="15"/>
  <c r="U309" i="15" s="1"/>
  <c r="AE308" i="15"/>
  <c r="Z308" i="15" s="1"/>
  <c r="T308" i="15"/>
  <c r="AE307" i="15"/>
  <c r="T307" i="15"/>
  <c r="U307" i="15" s="1"/>
  <c r="AE306" i="15"/>
  <c r="Z306" i="15" s="1"/>
  <c r="T306" i="15"/>
  <c r="AE305" i="15"/>
  <c r="T305" i="15"/>
  <c r="U305" i="15" s="1"/>
  <c r="AE304" i="15"/>
  <c r="Z304" i="15" s="1"/>
  <c r="T304" i="15"/>
  <c r="AE303" i="15"/>
  <c r="T303" i="15"/>
  <c r="U303" i="15" s="1"/>
  <c r="AE302" i="15"/>
  <c r="Z302" i="15" s="1"/>
  <c r="T302" i="15"/>
  <c r="AE301" i="15"/>
  <c r="T301" i="15"/>
  <c r="U301" i="15" s="1"/>
  <c r="AE300" i="15"/>
  <c r="Z300" i="15" s="1"/>
  <c r="T300" i="15"/>
  <c r="AE299" i="15"/>
  <c r="T299" i="15"/>
  <c r="U299" i="15" s="1"/>
  <c r="AE298" i="15"/>
  <c r="Z298" i="15" s="1"/>
  <c r="T298" i="15"/>
  <c r="AE297" i="15"/>
  <c r="T297" i="15"/>
  <c r="U297" i="15" s="1"/>
  <c r="AE296" i="15"/>
  <c r="Z296" i="15" s="1"/>
  <c r="T296" i="15"/>
  <c r="AE295" i="15"/>
  <c r="T295" i="15"/>
  <c r="U295" i="15" s="1"/>
  <c r="AE294" i="15"/>
  <c r="Z294" i="15" s="1"/>
  <c r="T294" i="15"/>
  <c r="AE293" i="15"/>
  <c r="T293" i="15"/>
  <c r="U293" i="15" s="1"/>
  <c r="AE292" i="15"/>
  <c r="Z292" i="15" s="1"/>
  <c r="T292" i="15"/>
  <c r="AE291" i="15"/>
  <c r="T291" i="15"/>
  <c r="U291" i="15" s="1"/>
  <c r="AE290" i="15"/>
  <c r="Z290" i="15" s="1"/>
  <c r="T290" i="15"/>
  <c r="AE289" i="15"/>
  <c r="T289" i="15"/>
  <c r="U289" i="15" s="1"/>
  <c r="AE288" i="15"/>
  <c r="Z288" i="15" s="1"/>
  <c r="T288" i="15"/>
  <c r="AE287" i="15"/>
  <c r="T287" i="15"/>
  <c r="U287" i="15" s="1"/>
  <c r="AE286" i="15"/>
  <c r="Z286" i="15" s="1"/>
  <c r="T286" i="15"/>
  <c r="AE285" i="15"/>
  <c r="T285" i="15"/>
  <c r="U285" i="15" s="1"/>
  <c r="AE284" i="15"/>
  <c r="Z284" i="15" s="1"/>
  <c r="T284" i="15"/>
  <c r="AE283" i="15"/>
  <c r="T283" i="15"/>
  <c r="U283" i="15" s="1"/>
  <c r="AE282" i="15"/>
  <c r="Z282" i="15" s="1"/>
  <c r="T282" i="15"/>
  <c r="AE281" i="15"/>
  <c r="T281" i="15"/>
  <c r="U281" i="15" s="1"/>
  <c r="AE280" i="15"/>
  <c r="Z280" i="15" s="1"/>
  <c r="T280" i="15"/>
  <c r="AE279" i="15"/>
  <c r="T279" i="15"/>
  <c r="U279" i="15" s="1"/>
  <c r="AE278" i="15"/>
  <c r="Z278" i="15" s="1"/>
  <c r="T278" i="15"/>
  <c r="AE277" i="15"/>
  <c r="T277" i="15"/>
  <c r="U277" i="15" s="1"/>
  <c r="AE276" i="15"/>
  <c r="T276" i="15"/>
  <c r="AE275" i="15"/>
  <c r="T275" i="15"/>
  <c r="AE274" i="15"/>
  <c r="T274" i="15"/>
  <c r="AE273" i="15"/>
  <c r="T273" i="15"/>
  <c r="AE272" i="15"/>
  <c r="T272" i="15"/>
  <c r="AE271" i="15"/>
  <c r="T271" i="15"/>
  <c r="AE270" i="15"/>
  <c r="T270" i="15"/>
  <c r="AE269" i="15"/>
  <c r="T269" i="15"/>
  <c r="AE268" i="15"/>
  <c r="T268" i="15"/>
  <c r="AE267" i="15"/>
  <c r="T267" i="15"/>
  <c r="AE266" i="15"/>
  <c r="T266" i="15"/>
  <c r="AE265" i="15"/>
  <c r="X265" i="15" s="1"/>
  <c r="T265" i="15"/>
  <c r="V265" i="15" s="1"/>
  <c r="W265" i="15" s="1"/>
  <c r="AE264" i="15"/>
  <c r="X264" i="15" s="1"/>
  <c r="T264" i="15"/>
  <c r="Z264" i="15"/>
  <c r="AE263" i="15"/>
  <c r="T263" i="15"/>
  <c r="V263" i="15" s="1"/>
  <c r="W263" i="15" s="1"/>
  <c r="AE262" i="15"/>
  <c r="T262" i="15"/>
  <c r="V262" i="15" s="1"/>
  <c r="W262" i="15" s="1"/>
  <c r="U262" i="15"/>
  <c r="AE261" i="15"/>
  <c r="X261" i="15" s="1"/>
  <c r="T261" i="15"/>
  <c r="U261" i="15" s="1"/>
  <c r="Z261" i="15"/>
  <c r="AE260" i="15"/>
  <c r="X260" i="15" s="1"/>
  <c r="T260" i="15"/>
  <c r="V260" i="15" s="1"/>
  <c r="W260" i="15" s="1"/>
  <c r="AE259" i="15"/>
  <c r="T259" i="15"/>
  <c r="AE258" i="15"/>
  <c r="T258" i="15"/>
  <c r="AE257" i="15"/>
  <c r="X257" i="15" s="1"/>
  <c r="T257" i="15"/>
  <c r="AE256" i="15"/>
  <c r="X256" i="15" s="1"/>
  <c r="T256" i="15"/>
  <c r="AE255" i="15"/>
  <c r="T255" i="15"/>
  <c r="V255" i="15" s="1"/>
  <c r="W255" i="15" s="1"/>
  <c r="AE254" i="15"/>
  <c r="T254" i="15"/>
  <c r="U254" i="15" s="1"/>
  <c r="V254" i="15"/>
  <c r="W254" i="15" s="1"/>
  <c r="AE253" i="15"/>
  <c r="T253" i="15"/>
  <c r="V253" i="15" s="1"/>
  <c r="W253" i="15" s="1"/>
  <c r="U253" i="15"/>
  <c r="AE252" i="15"/>
  <c r="X252" i="15" s="1"/>
  <c r="T252" i="15"/>
  <c r="U252" i="15" s="1"/>
  <c r="Z252" i="15"/>
  <c r="AE251" i="15"/>
  <c r="X251" i="15" s="1"/>
  <c r="T251" i="15"/>
  <c r="AE250" i="15"/>
  <c r="X250" i="15" s="1"/>
  <c r="T250" i="15"/>
  <c r="AE249" i="15"/>
  <c r="T249" i="15"/>
  <c r="AE248" i="15"/>
  <c r="X248" i="15" s="1"/>
  <c r="T248" i="15"/>
  <c r="Z248" i="15"/>
  <c r="AE247" i="15"/>
  <c r="T247" i="15"/>
  <c r="V247" i="15" s="1"/>
  <c r="W247" i="15" s="1"/>
  <c r="U247" i="15"/>
  <c r="AE246" i="15"/>
  <c r="T246" i="15"/>
  <c r="V246" i="15" s="1"/>
  <c r="W246" i="15" s="1"/>
  <c r="U246" i="15"/>
  <c r="AE245" i="15"/>
  <c r="X245" i="15"/>
  <c r="T245" i="15"/>
  <c r="V245" i="15"/>
  <c r="W245" i="15" s="1"/>
  <c r="Z245" i="15"/>
  <c r="U245" i="15"/>
  <c r="AE244" i="15"/>
  <c r="X244" i="15"/>
  <c r="T244" i="15"/>
  <c r="V244" i="15"/>
  <c r="W244" i="15" s="1"/>
  <c r="Z244" i="15"/>
  <c r="U244" i="15"/>
  <c r="AE243" i="15"/>
  <c r="X243" i="15"/>
  <c r="T243" i="15"/>
  <c r="V243" i="15"/>
  <c r="W243" i="15" s="1"/>
  <c r="Z243" i="15"/>
  <c r="U243" i="15"/>
  <c r="AE242" i="15"/>
  <c r="X242" i="15" s="1"/>
  <c r="T242" i="15"/>
  <c r="AE241" i="15"/>
  <c r="X241" i="15" s="1"/>
  <c r="T241" i="15"/>
  <c r="AE240" i="15"/>
  <c r="T240" i="15"/>
  <c r="AE239" i="15"/>
  <c r="T239" i="15"/>
  <c r="V239" i="15" s="1"/>
  <c r="W239" i="15" s="1"/>
  <c r="AE238" i="15"/>
  <c r="X238" i="15"/>
  <c r="T238" i="15"/>
  <c r="V238" i="15" s="1"/>
  <c r="W238" i="15" s="1"/>
  <c r="Z238" i="15"/>
  <c r="AE237" i="15"/>
  <c r="X237" i="15" s="1"/>
  <c r="T237" i="15"/>
  <c r="Z237" i="15"/>
  <c r="AE236" i="15"/>
  <c r="T236" i="15"/>
  <c r="V236" i="15" s="1"/>
  <c r="W236" i="15" s="1"/>
  <c r="AE235" i="15"/>
  <c r="T235" i="15"/>
  <c r="V235" i="15"/>
  <c r="W235" i="15" s="1"/>
  <c r="U235" i="15"/>
  <c r="AE234" i="15"/>
  <c r="X234" i="15" s="1"/>
  <c r="T234" i="15"/>
  <c r="AE233" i="15"/>
  <c r="X233" i="15" s="1"/>
  <c r="T233" i="15"/>
  <c r="AE232" i="15"/>
  <c r="X232" i="15" s="1"/>
  <c r="T232" i="15"/>
  <c r="AE231" i="15"/>
  <c r="T231" i="15"/>
  <c r="V231" i="15" s="1"/>
  <c r="W231" i="15" s="1"/>
  <c r="AE230" i="15"/>
  <c r="X230" i="15" s="1"/>
  <c r="T230" i="15"/>
  <c r="AE229" i="15"/>
  <c r="X229" i="15" s="1"/>
  <c r="T229" i="15"/>
  <c r="AE228" i="15"/>
  <c r="X228" i="15" s="1"/>
  <c r="T228" i="15"/>
  <c r="AE227" i="15"/>
  <c r="T227" i="15"/>
  <c r="AE226" i="15"/>
  <c r="T226" i="15"/>
  <c r="AE225" i="15"/>
  <c r="X225" i="15" s="1"/>
  <c r="T225" i="15"/>
  <c r="AE224" i="15"/>
  <c r="X224" i="15" s="1"/>
  <c r="T224" i="15"/>
  <c r="AE223" i="15"/>
  <c r="X223" i="15" s="1"/>
  <c r="T223" i="15"/>
  <c r="AE222" i="15"/>
  <c r="T222" i="15"/>
  <c r="V222" i="15" s="1"/>
  <c r="W222" i="15" s="1"/>
  <c r="AE221" i="15"/>
  <c r="X221" i="15" s="1"/>
  <c r="Y221" i="15" s="1"/>
  <c r="T221" i="15"/>
  <c r="V221" i="15" s="1"/>
  <c r="W221" i="15" s="1"/>
  <c r="AE220" i="15"/>
  <c r="T220" i="15"/>
  <c r="AE219" i="15"/>
  <c r="X219" i="15" s="1"/>
  <c r="T219" i="15"/>
  <c r="V219" i="15" s="1"/>
  <c r="W219" i="15" s="1"/>
  <c r="Z219" i="15"/>
  <c r="AE218" i="15"/>
  <c r="X218" i="15" s="1"/>
  <c r="T218" i="15"/>
  <c r="Z218" i="15"/>
  <c r="AE217" i="15"/>
  <c r="T217" i="15"/>
  <c r="AE216" i="15"/>
  <c r="X216" i="15" s="1"/>
  <c r="T216" i="15"/>
  <c r="Z216" i="15"/>
  <c r="AE215" i="15"/>
  <c r="X215" i="15" s="1"/>
  <c r="T215" i="15"/>
  <c r="AE214" i="15"/>
  <c r="T214" i="15"/>
  <c r="V214" i="15" s="1"/>
  <c r="W214" i="15" s="1"/>
  <c r="AE213" i="15"/>
  <c r="X213" i="15" s="1"/>
  <c r="T213" i="15"/>
  <c r="U213" i="15" s="1"/>
  <c r="Z213" i="15"/>
  <c r="AE212" i="15"/>
  <c r="X212" i="15" s="1"/>
  <c r="T212" i="15"/>
  <c r="V212" i="15" s="1"/>
  <c r="W212" i="15" s="1"/>
  <c r="AE211" i="15"/>
  <c r="T211" i="15"/>
  <c r="U211" i="15" s="1"/>
  <c r="AE210" i="15"/>
  <c r="X210" i="15" s="1"/>
  <c r="T210" i="15"/>
  <c r="AE209" i="15"/>
  <c r="X209" i="15" s="1"/>
  <c r="T209" i="15"/>
  <c r="AE208" i="15"/>
  <c r="X208" i="15" s="1"/>
  <c r="T208" i="15"/>
  <c r="Z208" i="15"/>
  <c r="AE207" i="15"/>
  <c r="X207" i="15" s="1"/>
  <c r="T207" i="15"/>
  <c r="Z207" i="15"/>
  <c r="AE206" i="15"/>
  <c r="X206" i="15" s="1"/>
  <c r="T206" i="15"/>
  <c r="AE205" i="15"/>
  <c r="X205" i="15" s="1"/>
  <c r="T205" i="15"/>
  <c r="V205" i="15" s="1"/>
  <c r="W205" i="15" s="1"/>
  <c r="AE204" i="15"/>
  <c r="X204" i="15" s="1"/>
  <c r="T204" i="15"/>
  <c r="U204" i="15" s="1"/>
  <c r="AE203" i="15"/>
  <c r="X203" i="15" s="1"/>
  <c r="T203" i="15"/>
  <c r="V203" i="15" s="1"/>
  <c r="W203" i="15" s="1"/>
  <c r="AE202" i="15"/>
  <c r="X202" i="15" s="1"/>
  <c r="T202" i="15"/>
  <c r="AE201" i="15"/>
  <c r="X201" i="15" s="1"/>
  <c r="T201" i="15"/>
  <c r="Z201" i="15"/>
  <c r="AE200" i="15"/>
  <c r="X200" i="15" s="1"/>
  <c r="T200" i="15"/>
  <c r="AE199" i="15"/>
  <c r="X199" i="15" s="1"/>
  <c r="T199" i="15"/>
  <c r="AE198" i="15"/>
  <c r="X198" i="15" s="1"/>
  <c r="T198" i="15"/>
  <c r="Z198" i="15"/>
  <c r="AE197" i="15"/>
  <c r="X197" i="15" s="1"/>
  <c r="T197" i="15"/>
  <c r="U197" i="15" s="1"/>
  <c r="AE196" i="15"/>
  <c r="X196" i="15" s="1"/>
  <c r="T196" i="15"/>
  <c r="V196" i="15" s="1"/>
  <c r="W196" i="15" s="1"/>
  <c r="AE195" i="15"/>
  <c r="X195" i="15" s="1"/>
  <c r="T195" i="15"/>
  <c r="U195" i="15" s="1"/>
  <c r="Z195" i="15"/>
  <c r="AE194" i="15"/>
  <c r="X194" i="15" s="1"/>
  <c r="T194" i="15"/>
  <c r="AE193" i="15"/>
  <c r="X193" i="15" s="1"/>
  <c r="T193" i="15"/>
  <c r="AE192" i="15"/>
  <c r="X192" i="15" s="1"/>
  <c r="T192" i="15"/>
  <c r="AE191" i="15"/>
  <c r="T191" i="15"/>
  <c r="AE190" i="15"/>
  <c r="X190" i="15" s="1"/>
  <c r="T190" i="15"/>
  <c r="AE189" i="15"/>
  <c r="X189" i="15" s="1"/>
  <c r="T189" i="15"/>
  <c r="V189" i="15" s="1"/>
  <c r="W189" i="15" s="1"/>
  <c r="AE188" i="15"/>
  <c r="X188" i="15" s="1"/>
  <c r="T188" i="15"/>
  <c r="U188" i="15" s="1"/>
  <c r="AE187" i="15"/>
  <c r="X187" i="15" s="1"/>
  <c r="T187" i="15"/>
  <c r="V187" i="15" s="1"/>
  <c r="W187" i="15" s="1"/>
  <c r="AE186" i="15"/>
  <c r="X186" i="15" s="1"/>
  <c r="T186" i="15"/>
  <c r="V186" i="15" s="1"/>
  <c r="W186" i="15" s="1"/>
  <c r="AE185" i="15"/>
  <c r="X185" i="15" s="1"/>
  <c r="T185" i="15"/>
  <c r="U185" i="15" s="1"/>
  <c r="AE184" i="15"/>
  <c r="T184" i="15"/>
  <c r="V184" i="15" s="1"/>
  <c r="W184" i="15" s="1"/>
  <c r="AE183" i="15"/>
  <c r="X183" i="15" s="1"/>
  <c r="T183" i="15"/>
  <c r="U183" i="15" s="1"/>
  <c r="AE182" i="15"/>
  <c r="X182" i="15" s="1"/>
  <c r="Y182" i="15" s="1"/>
  <c r="AA182" i="15" s="1"/>
  <c r="T182" i="15"/>
  <c r="V182" i="15" s="1"/>
  <c r="W182" i="15" s="1"/>
  <c r="U182" i="15"/>
  <c r="AE181" i="15"/>
  <c r="X181" i="15" s="1"/>
  <c r="T181" i="15"/>
  <c r="U181" i="15" s="1"/>
  <c r="AE180" i="15"/>
  <c r="T180" i="15"/>
  <c r="V180" i="15" s="1"/>
  <c r="W180" i="15" s="1"/>
  <c r="AE179" i="15"/>
  <c r="X179" i="15" s="1"/>
  <c r="T179" i="15"/>
  <c r="U179" i="15" s="1"/>
  <c r="AE178" i="15"/>
  <c r="X178" i="15" s="1"/>
  <c r="T178" i="15"/>
  <c r="V178" i="15" s="1"/>
  <c r="W178" i="15" s="1"/>
  <c r="AE177" i="15"/>
  <c r="X177" i="15" s="1"/>
  <c r="T177" i="15"/>
  <c r="U177" i="15" s="1"/>
  <c r="AE176" i="15"/>
  <c r="X176" i="15" s="1"/>
  <c r="T176" i="15"/>
  <c r="V176" i="15" s="1"/>
  <c r="W176" i="15" s="1"/>
  <c r="U176" i="15"/>
  <c r="AE175" i="15"/>
  <c r="X175" i="15" s="1"/>
  <c r="T175" i="15"/>
  <c r="U175" i="15" s="1"/>
  <c r="Z175" i="15"/>
  <c r="AE174" i="15"/>
  <c r="X174" i="15" s="1"/>
  <c r="T174" i="15"/>
  <c r="V174" i="15" s="1"/>
  <c r="W174" i="15" s="1"/>
  <c r="Z174" i="15"/>
  <c r="U174" i="15"/>
  <c r="AE173" i="15"/>
  <c r="X173" i="15" s="1"/>
  <c r="T173" i="15"/>
  <c r="V173" i="15" s="1"/>
  <c r="W173" i="15" s="1"/>
  <c r="Z173" i="15"/>
  <c r="AE172" i="15"/>
  <c r="T172" i="15"/>
  <c r="U172" i="15" s="1"/>
  <c r="AE171" i="15"/>
  <c r="X171" i="15" s="1"/>
  <c r="T171" i="15"/>
  <c r="V171" i="15" s="1"/>
  <c r="W171" i="15" s="1"/>
  <c r="Z171" i="15"/>
  <c r="AE170" i="15"/>
  <c r="X170" i="15" s="1"/>
  <c r="T170" i="15"/>
  <c r="V170" i="15" s="1"/>
  <c r="W170" i="15" s="1"/>
  <c r="U170" i="15"/>
  <c r="AE169" i="15"/>
  <c r="X169" i="15" s="1"/>
  <c r="T169" i="15"/>
  <c r="U169" i="15" s="1"/>
  <c r="Z169" i="15"/>
  <c r="AE168" i="15"/>
  <c r="T168" i="15"/>
  <c r="V168" i="15" s="1"/>
  <c r="W168" i="15" s="1"/>
  <c r="U168" i="15"/>
  <c r="AE167" i="15"/>
  <c r="T167" i="15"/>
  <c r="U167" i="15" s="1"/>
  <c r="V167" i="15"/>
  <c r="W167" i="15" s="1"/>
  <c r="AE166" i="15"/>
  <c r="T166" i="15"/>
  <c r="V166" i="15" s="1"/>
  <c r="W166" i="15" s="1"/>
  <c r="AE165" i="15"/>
  <c r="X165" i="15" s="1"/>
  <c r="T165" i="15"/>
  <c r="U165" i="15" s="1"/>
  <c r="Z165" i="15"/>
  <c r="AE164" i="15"/>
  <c r="T164" i="15"/>
  <c r="V164" i="15" s="1"/>
  <c r="W164" i="15" s="1"/>
  <c r="AE163" i="15"/>
  <c r="X163" i="15" s="1"/>
  <c r="T163" i="15"/>
  <c r="U163" i="15" s="1"/>
  <c r="AE162" i="15"/>
  <c r="X162" i="15" s="1"/>
  <c r="T162" i="15"/>
  <c r="V162" i="15" s="1"/>
  <c r="W162" i="15" s="1"/>
  <c r="AE161" i="15"/>
  <c r="T161" i="15"/>
  <c r="U161" i="15" s="1"/>
  <c r="V161" i="15"/>
  <c r="W161" i="15" s="1"/>
  <c r="AE160" i="15"/>
  <c r="T160" i="15"/>
  <c r="V160" i="15" s="1"/>
  <c r="W160" i="15" s="1"/>
  <c r="AE159" i="15"/>
  <c r="X159" i="15" s="1"/>
  <c r="T159" i="15"/>
  <c r="U159" i="15" s="1"/>
  <c r="Z159" i="15"/>
  <c r="AE158" i="15"/>
  <c r="X158" i="15" s="1"/>
  <c r="T158" i="15"/>
  <c r="V158" i="15" s="1"/>
  <c r="W158" i="15" s="1"/>
  <c r="AE157" i="15"/>
  <c r="X157" i="15" s="1"/>
  <c r="T157" i="15"/>
  <c r="V157" i="15" s="1"/>
  <c r="W157" i="15" s="1"/>
  <c r="AE156" i="15"/>
  <c r="T156" i="15"/>
  <c r="U156" i="15" s="1"/>
  <c r="AE155" i="15"/>
  <c r="X155" i="15" s="1"/>
  <c r="T155" i="15"/>
  <c r="V155" i="15" s="1"/>
  <c r="W155" i="15" s="1"/>
  <c r="AE154" i="15"/>
  <c r="X154" i="15" s="1"/>
  <c r="T154" i="15"/>
  <c r="V154" i="15" s="1"/>
  <c r="W154" i="15" s="1"/>
  <c r="AE153" i="15"/>
  <c r="X153" i="15" s="1"/>
  <c r="T153" i="15"/>
  <c r="U153" i="15" s="1"/>
  <c r="Z153" i="15"/>
  <c r="AE152" i="15"/>
  <c r="X152" i="15"/>
  <c r="T152" i="15"/>
  <c r="V152" i="15" s="1"/>
  <c r="W152" i="15" s="1"/>
  <c r="Z152" i="15"/>
  <c r="AE151" i="15"/>
  <c r="X151" i="15" s="1"/>
  <c r="T151" i="15"/>
  <c r="V151" i="15" s="1"/>
  <c r="W151" i="15" s="1"/>
  <c r="AE150" i="15"/>
  <c r="X150" i="15" s="1"/>
  <c r="T150" i="15"/>
  <c r="V150" i="15" s="1"/>
  <c r="W150" i="15" s="1"/>
  <c r="AE149" i="15"/>
  <c r="X149" i="15" s="1"/>
  <c r="T149" i="15"/>
  <c r="U149" i="15" s="1"/>
  <c r="AE148" i="15"/>
  <c r="Z148" i="15" s="1"/>
  <c r="T148" i="15"/>
  <c r="V148" i="15" s="1"/>
  <c r="W148" i="15" s="1"/>
  <c r="AE147" i="15"/>
  <c r="X147" i="15" s="1"/>
  <c r="T147" i="15"/>
  <c r="V147" i="15" s="1"/>
  <c r="W147" i="15" s="1"/>
  <c r="AE146" i="15"/>
  <c r="T146" i="15"/>
  <c r="V146" i="15" s="1"/>
  <c r="W146" i="15" s="1"/>
  <c r="U146" i="15"/>
  <c r="AE145" i="15"/>
  <c r="T145" i="15"/>
  <c r="V145" i="15" s="1"/>
  <c r="W145" i="15" s="1"/>
  <c r="AE144" i="15"/>
  <c r="X144" i="15" s="1"/>
  <c r="T144" i="15"/>
  <c r="AE143" i="15"/>
  <c r="X143" i="15" s="1"/>
  <c r="T143" i="15"/>
  <c r="V143" i="15" s="1"/>
  <c r="W143" i="15" s="1"/>
  <c r="AE142" i="15"/>
  <c r="X142" i="15" s="1"/>
  <c r="T142" i="15"/>
  <c r="U142" i="15" s="1"/>
  <c r="AE141" i="15"/>
  <c r="T141" i="15"/>
  <c r="V141" i="15" s="1"/>
  <c r="W141" i="15" s="1"/>
  <c r="AE140" i="15"/>
  <c r="X140" i="15" s="1"/>
  <c r="T140" i="15"/>
  <c r="U140" i="15" s="1"/>
  <c r="AE139" i="15"/>
  <c r="X139" i="15" s="1"/>
  <c r="T139" i="15"/>
  <c r="V139" i="15" s="1"/>
  <c r="W139" i="15" s="1"/>
  <c r="AE138" i="15"/>
  <c r="T138" i="15"/>
  <c r="V138" i="15" s="1"/>
  <c r="W138" i="15" s="1"/>
  <c r="U138" i="15"/>
  <c r="AE137" i="15"/>
  <c r="T137" i="15"/>
  <c r="V137" i="15" s="1"/>
  <c r="W137" i="15" s="1"/>
  <c r="AE136" i="15"/>
  <c r="X136" i="15" s="1"/>
  <c r="T136" i="15"/>
  <c r="AE135" i="15"/>
  <c r="X135" i="15" s="1"/>
  <c r="T135" i="15"/>
  <c r="U135" i="15" s="1"/>
  <c r="AE134" i="15"/>
  <c r="X134" i="15" s="1"/>
  <c r="T134" i="15"/>
  <c r="V134" i="15" s="1"/>
  <c r="W134" i="15" s="1"/>
  <c r="AE133" i="15"/>
  <c r="T133" i="15"/>
  <c r="U133" i="15" s="1"/>
  <c r="AE132" i="15"/>
  <c r="X132" i="15" s="1"/>
  <c r="T132" i="15"/>
  <c r="AE131" i="15"/>
  <c r="X131" i="15" s="1"/>
  <c r="T131" i="15"/>
  <c r="V131" i="15"/>
  <c r="W131" i="15" s="1"/>
  <c r="U131" i="15"/>
  <c r="AE130" i="15"/>
  <c r="X130" i="15"/>
  <c r="T130" i="15"/>
  <c r="V130" i="15" s="1"/>
  <c r="W130" i="15" s="1"/>
  <c r="Z130" i="15"/>
  <c r="U130" i="15"/>
  <c r="AE129" i="15"/>
  <c r="T129" i="15"/>
  <c r="V129" i="15"/>
  <c r="W129" i="15" s="1"/>
  <c r="U129" i="15"/>
  <c r="AE128" i="15"/>
  <c r="X128" i="15"/>
  <c r="T128" i="15"/>
  <c r="V128" i="15" s="1"/>
  <c r="W128" i="15" s="1"/>
  <c r="Z128" i="15"/>
  <c r="AE127" i="15"/>
  <c r="X127" i="15" s="1"/>
  <c r="T127" i="15"/>
  <c r="V127" i="15" s="1"/>
  <c r="W127" i="15" s="1"/>
  <c r="AE126" i="15"/>
  <c r="X126" i="15" s="1"/>
  <c r="T126" i="15"/>
  <c r="U126" i="15" s="1"/>
  <c r="AE125" i="15"/>
  <c r="X125" i="15" s="1"/>
  <c r="T125" i="15"/>
  <c r="V125" i="15" s="1"/>
  <c r="W125" i="15" s="1"/>
  <c r="Z125" i="15"/>
  <c r="AE124" i="15"/>
  <c r="X124" i="15" s="1"/>
  <c r="T124" i="15"/>
  <c r="V124" i="15" s="1"/>
  <c r="W124" i="15" s="1"/>
  <c r="AE123" i="15"/>
  <c r="T123" i="15"/>
  <c r="V123" i="15"/>
  <c r="W123" i="15" s="1"/>
  <c r="U123" i="15"/>
  <c r="AE122" i="15"/>
  <c r="X122" i="15"/>
  <c r="T122" i="15"/>
  <c r="V122" i="15" s="1"/>
  <c r="W122" i="15" s="1"/>
  <c r="Z122" i="15"/>
  <c r="AE121" i="15"/>
  <c r="X121" i="15" s="1"/>
  <c r="T121" i="15"/>
  <c r="V121" i="15"/>
  <c r="W121" i="15" s="1"/>
  <c r="U121" i="15"/>
  <c r="AE120" i="15"/>
  <c r="X120" i="15"/>
  <c r="T120" i="15"/>
  <c r="V120" i="15" s="1"/>
  <c r="W120" i="15" s="1"/>
  <c r="Z120" i="15"/>
  <c r="U120" i="15"/>
  <c r="AE119" i="15"/>
  <c r="X119" i="15" s="1"/>
  <c r="T119" i="15"/>
  <c r="U119" i="15" s="1"/>
  <c r="AE118" i="15"/>
  <c r="X118" i="15" s="1"/>
  <c r="T118" i="15"/>
  <c r="V118" i="15" s="1"/>
  <c r="W118" i="15" s="1"/>
  <c r="AE117" i="15"/>
  <c r="T117" i="15"/>
  <c r="U117" i="15" s="1"/>
  <c r="AE116" i="15"/>
  <c r="X116" i="15" s="1"/>
  <c r="T116" i="15"/>
  <c r="V116" i="15" s="1"/>
  <c r="W116" i="15" s="1"/>
  <c r="AE115" i="15"/>
  <c r="X115" i="15" s="1"/>
  <c r="T115" i="15"/>
  <c r="V115" i="15" s="1"/>
  <c r="W115" i="15" s="1"/>
  <c r="AE114" i="15"/>
  <c r="T114" i="15"/>
  <c r="V114" i="15" s="1"/>
  <c r="W114" i="15" s="1"/>
  <c r="AE113" i="15"/>
  <c r="X113" i="15" s="1"/>
  <c r="T113" i="15"/>
  <c r="AE112" i="15"/>
  <c r="X112" i="15" s="1"/>
  <c r="T112" i="15"/>
  <c r="V112" i="15" s="1"/>
  <c r="W112" i="15" s="1"/>
  <c r="Z112" i="15"/>
  <c r="AE111" i="15"/>
  <c r="X111" i="15" s="1"/>
  <c r="T111" i="15"/>
  <c r="V111" i="15" s="1"/>
  <c r="W111" i="15" s="1"/>
  <c r="AE110" i="15"/>
  <c r="X110" i="15" s="1"/>
  <c r="T110" i="15"/>
  <c r="U110" i="15" s="1"/>
  <c r="AE109" i="15"/>
  <c r="X109" i="15" s="1"/>
  <c r="T109" i="15"/>
  <c r="V109" i="15" s="1"/>
  <c r="W109" i="15" s="1"/>
  <c r="Z109" i="15"/>
  <c r="AE108" i="15"/>
  <c r="X108" i="15" s="1"/>
  <c r="T108" i="15"/>
  <c r="U108" i="15" s="1"/>
  <c r="AE107" i="15"/>
  <c r="X107" i="15"/>
  <c r="T107" i="15"/>
  <c r="V107" i="15" s="1"/>
  <c r="W107" i="15" s="1"/>
  <c r="Z107" i="15"/>
  <c r="U107" i="15"/>
  <c r="AE106" i="15"/>
  <c r="T106" i="15"/>
  <c r="V106" i="15"/>
  <c r="W106" i="15" s="1"/>
  <c r="U106" i="15"/>
  <c r="AE105" i="15"/>
  <c r="X105" i="15"/>
  <c r="T105" i="15"/>
  <c r="V105" i="15" s="1"/>
  <c r="W105" i="15" s="1"/>
  <c r="Z105" i="15"/>
  <c r="AE104" i="15"/>
  <c r="X104" i="15" s="1"/>
  <c r="T104" i="15"/>
  <c r="V104" i="15"/>
  <c r="W104" i="15" s="1"/>
  <c r="U104" i="15"/>
  <c r="AE103" i="15"/>
  <c r="X103" i="15" s="1"/>
  <c r="T103" i="15"/>
  <c r="U103" i="15" s="1"/>
  <c r="AE102" i="15"/>
  <c r="X102" i="15" s="1"/>
  <c r="T102" i="15"/>
  <c r="V102" i="15" s="1"/>
  <c r="W102" i="15" s="1"/>
  <c r="Z102" i="15"/>
  <c r="AE101" i="15"/>
  <c r="X101" i="15" s="1"/>
  <c r="T101" i="15"/>
  <c r="U101" i="15" s="1"/>
  <c r="AE100" i="15"/>
  <c r="X100" i="15" s="1"/>
  <c r="T100" i="15"/>
  <c r="V100" i="15" s="1"/>
  <c r="W100" i="15" s="1"/>
  <c r="AE99" i="15"/>
  <c r="X99" i="15"/>
  <c r="T99" i="15"/>
  <c r="V99" i="15" s="1"/>
  <c r="W99" i="15" s="1"/>
  <c r="Z99" i="15"/>
  <c r="AE98" i="15"/>
  <c r="X98" i="15" s="1"/>
  <c r="T98" i="15"/>
  <c r="V98" i="15"/>
  <c r="W98" i="15" s="1"/>
  <c r="U98" i="15"/>
  <c r="AE97" i="15"/>
  <c r="X97" i="15"/>
  <c r="T97" i="15"/>
  <c r="V97" i="15" s="1"/>
  <c r="W97" i="15" s="1"/>
  <c r="Z97" i="15"/>
  <c r="U97" i="15"/>
  <c r="AE96" i="15"/>
  <c r="T96" i="15"/>
  <c r="V96" i="15"/>
  <c r="W96" i="15" s="1"/>
  <c r="U96" i="15"/>
  <c r="AE95" i="15"/>
  <c r="X95" i="15" s="1"/>
  <c r="T95" i="15"/>
  <c r="V95" i="15" s="1"/>
  <c r="W95" i="15" s="1"/>
  <c r="Z95" i="15"/>
  <c r="AE94" i="15"/>
  <c r="T94" i="15"/>
  <c r="U94" i="15" s="1"/>
  <c r="AE93" i="15"/>
  <c r="X93" i="15" s="1"/>
  <c r="T93" i="15"/>
  <c r="V93" i="15" s="1"/>
  <c r="W93" i="15" s="1"/>
  <c r="AE92" i="15"/>
  <c r="X92" i="15" s="1"/>
  <c r="T92" i="15"/>
  <c r="V92" i="15" s="1"/>
  <c r="W92" i="15" s="1"/>
  <c r="AE91" i="15"/>
  <c r="X91" i="15" s="1"/>
  <c r="T91" i="15"/>
  <c r="V91" i="15" s="1"/>
  <c r="W91" i="15" s="1"/>
  <c r="AE90" i="15"/>
  <c r="X90" i="15" s="1"/>
  <c r="T90" i="15"/>
  <c r="V90" i="15" s="1"/>
  <c r="W90" i="15" s="1"/>
  <c r="Z90" i="15"/>
  <c r="AE89" i="15"/>
  <c r="X89" i="15" s="1"/>
  <c r="T89" i="15"/>
  <c r="V89" i="15" s="1"/>
  <c r="W89" i="15" s="1"/>
  <c r="Z89" i="15"/>
  <c r="AE88" i="15"/>
  <c r="X88" i="15" s="1"/>
  <c r="T88" i="15"/>
  <c r="V88" i="15" s="1"/>
  <c r="W88" i="15" s="1"/>
  <c r="Z88" i="15"/>
  <c r="U88" i="15"/>
  <c r="AE87" i="15"/>
  <c r="X87" i="15" s="1"/>
  <c r="T87" i="15"/>
  <c r="U87" i="15" s="1"/>
  <c r="Z87" i="15"/>
  <c r="AE86" i="15"/>
  <c r="X86" i="15" s="1"/>
  <c r="T86" i="15"/>
  <c r="V86" i="15" s="1"/>
  <c r="W86" i="15" s="1"/>
  <c r="AE85" i="15"/>
  <c r="X85" i="15" s="1"/>
  <c r="T85" i="15"/>
  <c r="U85" i="15" s="1"/>
  <c r="AE84" i="15"/>
  <c r="X84" i="15" s="1"/>
  <c r="T84" i="15"/>
  <c r="V84" i="15" s="1"/>
  <c r="W84" i="15" s="1"/>
  <c r="AE83" i="15"/>
  <c r="X83" i="15" s="1"/>
  <c r="Y83" i="15" s="1"/>
  <c r="T83" i="15"/>
  <c r="V83" i="15" s="1"/>
  <c r="W83" i="15" s="1"/>
  <c r="Z83" i="15"/>
  <c r="AE82" i="15"/>
  <c r="X82" i="15" s="1"/>
  <c r="T82" i="15"/>
  <c r="V82" i="15" s="1"/>
  <c r="W82" i="15" s="1"/>
  <c r="Z82" i="15"/>
  <c r="U82" i="15"/>
  <c r="AE81" i="15"/>
  <c r="X81" i="15" s="1"/>
  <c r="T81" i="15"/>
  <c r="V81" i="15" s="1"/>
  <c r="W81" i="15" s="1"/>
  <c r="Z81" i="15"/>
  <c r="AE80" i="15"/>
  <c r="X80" i="15" s="1"/>
  <c r="T80" i="15"/>
  <c r="V80" i="15" s="1"/>
  <c r="W80" i="15" s="1"/>
  <c r="U80" i="15"/>
  <c r="AE79" i="15"/>
  <c r="X79" i="15" s="1"/>
  <c r="T79" i="15"/>
  <c r="V79" i="15" s="1"/>
  <c r="W79" i="15" s="1"/>
  <c r="AE78" i="15"/>
  <c r="X78" i="15" s="1"/>
  <c r="T78" i="15"/>
  <c r="U78" i="15" s="1"/>
  <c r="AE77" i="15"/>
  <c r="X77" i="15" s="1"/>
  <c r="T77" i="15"/>
  <c r="V77" i="15" s="1"/>
  <c r="W77" i="15" s="1"/>
  <c r="AE76" i="15"/>
  <c r="X76" i="15" s="1"/>
  <c r="T76" i="15"/>
  <c r="V76" i="15" s="1"/>
  <c r="W76" i="15" s="1"/>
  <c r="U76" i="15"/>
  <c r="AE75" i="15"/>
  <c r="X75" i="15" s="1"/>
  <c r="T75" i="15"/>
  <c r="V75" i="15" s="1"/>
  <c r="W75" i="15" s="1"/>
  <c r="Z75" i="15"/>
  <c r="AE74" i="15"/>
  <c r="X74" i="15" s="1"/>
  <c r="T74" i="15"/>
  <c r="AE73" i="15"/>
  <c r="X73" i="15" s="1"/>
  <c r="T73" i="15"/>
  <c r="Z73" i="15"/>
  <c r="AE72" i="15"/>
  <c r="T72" i="15"/>
  <c r="V72" i="15" s="1"/>
  <c r="W72" i="15" s="1"/>
  <c r="U72" i="15"/>
  <c r="AE71" i="15"/>
  <c r="X71" i="15" s="1"/>
  <c r="T71" i="15"/>
  <c r="U71" i="15" s="1"/>
  <c r="AE70" i="15"/>
  <c r="X70" i="15" s="1"/>
  <c r="T70" i="15"/>
  <c r="V70" i="15" s="1"/>
  <c r="W70" i="15" s="1"/>
  <c r="AE69" i="15"/>
  <c r="X69" i="15" s="1"/>
  <c r="T69" i="15"/>
  <c r="U69" i="15" s="1"/>
  <c r="Z69" i="15"/>
  <c r="AE68" i="15"/>
  <c r="X68" i="15" s="1"/>
  <c r="T68" i="15"/>
  <c r="V68" i="15" s="1"/>
  <c r="W68" i="15" s="1"/>
  <c r="U68" i="15"/>
  <c r="AE67" i="15"/>
  <c r="X67" i="15" s="1"/>
  <c r="T67" i="15"/>
  <c r="Z67" i="15"/>
  <c r="AE66" i="15"/>
  <c r="T66" i="15"/>
  <c r="V66" i="15" s="1"/>
  <c r="W66" i="15" s="1"/>
  <c r="U66" i="15"/>
  <c r="AE65" i="15"/>
  <c r="X65" i="15" s="1"/>
  <c r="T65" i="15"/>
  <c r="V65" i="15" s="1"/>
  <c r="W65" i="15" s="1"/>
  <c r="Z65" i="15"/>
  <c r="AE64" i="15"/>
  <c r="X64" i="15" s="1"/>
  <c r="T64" i="15"/>
  <c r="AE63" i="15"/>
  <c r="X63" i="15" s="1"/>
  <c r="T63" i="15"/>
  <c r="V63" i="15" s="1"/>
  <c r="W63" i="15" s="1"/>
  <c r="AE62" i="15"/>
  <c r="T62" i="15"/>
  <c r="U62" i="15" s="1"/>
  <c r="AE61" i="15"/>
  <c r="Z61" i="15" s="1"/>
  <c r="T61" i="15"/>
  <c r="AE60" i="15"/>
  <c r="T60" i="15"/>
  <c r="U60" i="15" s="1"/>
  <c r="AE59" i="15"/>
  <c r="Z59" i="15" s="1"/>
  <c r="T59" i="15"/>
  <c r="AE58" i="15"/>
  <c r="T58" i="15"/>
  <c r="U58" i="15" s="1"/>
  <c r="AE57" i="15"/>
  <c r="Z57" i="15" s="1"/>
  <c r="T57" i="15"/>
  <c r="AE56" i="15"/>
  <c r="T56" i="15"/>
  <c r="U56" i="15" s="1"/>
  <c r="AE55" i="15"/>
  <c r="Z55" i="15" s="1"/>
  <c r="T55" i="15"/>
  <c r="AE54" i="15"/>
  <c r="T54" i="15"/>
  <c r="U54" i="15" s="1"/>
  <c r="AE53" i="15"/>
  <c r="Z53" i="15" s="1"/>
  <c r="T53" i="15"/>
  <c r="AE52" i="15"/>
  <c r="T52" i="15"/>
  <c r="U52" i="15" s="1"/>
  <c r="AE51" i="15"/>
  <c r="Z51" i="15" s="1"/>
  <c r="T51" i="15"/>
  <c r="AE50" i="15"/>
  <c r="T50" i="15"/>
  <c r="U50" i="15" s="1"/>
  <c r="AE49" i="15"/>
  <c r="Z49" i="15" s="1"/>
  <c r="T49" i="15"/>
  <c r="AE48" i="15"/>
  <c r="T48" i="15"/>
  <c r="U48" i="15" s="1"/>
  <c r="AE47" i="15"/>
  <c r="Z47" i="15" s="1"/>
  <c r="T47" i="15"/>
  <c r="AE46" i="15"/>
  <c r="T46" i="15"/>
  <c r="U46" i="15" s="1"/>
  <c r="AE45" i="15"/>
  <c r="Z45" i="15" s="1"/>
  <c r="T45" i="15"/>
  <c r="AE44" i="15"/>
  <c r="T44" i="15"/>
  <c r="U44" i="15" s="1"/>
  <c r="AE43" i="15"/>
  <c r="Z43" i="15" s="1"/>
  <c r="T43" i="15"/>
  <c r="AE42" i="15"/>
  <c r="T42" i="15"/>
  <c r="U42" i="15" s="1"/>
  <c r="AE41" i="15"/>
  <c r="Z41" i="15" s="1"/>
  <c r="T41" i="15"/>
  <c r="AE40" i="15"/>
  <c r="T40" i="15"/>
  <c r="U40" i="15" s="1"/>
  <c r="AE39" i="15"/>
  <c r="Z39" i="15" s="1"/>
  <c r="T39" i="15"/>
  <c r="AE38" i="15"/>
  <c r="T38" i="15"/>
  <c r="U38" i="15" s="1"/>
  <c r="AE37" i="15"/>
  <c r="Z37" i="15" s="1"/>
  <c r="T37" i="15"/>
  <c r="AE36" i="15"/>
  <c r="T36" i="15"/>
  <c r="U36" i="15" s="1"/>
  <c r="AE35" i="15"/>
  <c r="Z35" i="15" s="1"/>
  <c r="T35" i="15"/>
  <c r="AE34" i="15"/>
  <c r="T34" i="15"/>
  <c r="U34" i="15" s="1"/>
  <c r="AE33" i="15"/>
  <c r="Z33" i="15" s="1"/>
  <c r="T33" i="15"/>
  <c r="AE32" i="15"/>
  <c r="T32" i="15"/>
  <c r="U32" i="15" s="1"/>
  <c r="AE31" i="15"/>
  <c r="Z31" i="15" s="1"/>
  <c r="T31" i="15"/>
  <c r="AE30" i="15"/>
  <c r="T30" i="15"/>
  <c r="U30" i="15" s="1"/>
  <c r="U28" i="15"/>
  <c r="U27" i="15"/>
  <c r="U26" i="15"/>
  <c r="U25" i="15"/>
  <c r="U24" i="15"/>
  <c r="U13" i="15"/>
  <c r="U12" i="15"/>
  <c r="U11" i="15"/>
  <c r="K689" i="14"/>
  <c r="O687" i="14"/>
  <c r="U686" i="14"/>
  <c r="U685" i="14"/>
  <c r="U684" i="14"/>
  <c r="U683" i="14"/>
  <c r="U682" i="14"/>
  <c r="U681" i="14"/>
  <c r="U680" i="14"/>
  <c r="U679" i="14"/>
  <c r="U678" i="14"/>
  <c r="T677" i="14"/>
  <c r="AE677" i="14"/>
  <c r="T676" i="14"/>
  <c r="AE676" i="14"/>
  <c r="T675" i="14"/>
  <c r="V675" i="14" s="1"/>
  <c r="W675" i="14" s="1"/>
  <c r="AE675" i="14"/>
  <c r="T674" i="14"/>
  <c r="AE674" i="14"/>
  <c r="T673" i="14"/>
  <c r="V673" i="14" s="1"/>
  <c r="W673" i="14" s="1"/>
  <c r="Y673" i="14"/>
  <c r="AE673" i="14"/>
  <c r="U673" i="14"/>
  <c r="T672" i="14"/>
  <c r="V672" i="14"/>
  <c r="Y672" i="14" s="1"/>
  <c r="AB672" i="14" s="1"/>
  <c r="AE672" i="14"/>
  <c r="U672" i="14"/>
  <c r="T671" i="14"/>
  <c r="V671" i="14" s="1"/>
  <c r="W671" i="14" s="1"/>
  <c r="Y671" i="14"/>
  <c r="AE671" i="14"/>
  <c r="U671" i="14"/>
  <c r="T670" i="14"/>
  <c r="U670" i="14" s="1"/>
  <c r="V670" i="14"/>
  <c r="AE670" i="14"/>
  <c r="T669" i="14"/>
  <c r="V669" i="14" s="1"/>
  <c r="W669" i="14" s="1"/>
  <c r="AE669" i="14"/>
  <c r="T668" i="14"/>
  <c r="AE668" i="14"/>
  <c r="T667" i="14"/>
  <c r="AE667" i="14"/>
  <c r="T666" i="14"/>
  <c r="AE666" i="14"/>
  <c r="T665" i="14"/>
  <c r="AE665" i="14"/>
  <c r="T664" i="14"/>
  <c r="AE664" i="14"/>
  <c r="T663" i="14"/>
  <c r="AE663" i="14"/>
  <c r="T662" i="14"/>
  <c r="AE662" i="14"/>
  <c r="T661" i="14"/>
  <c r="AE661" i="14"/>
  <c r="T660" i="14"/>
  <c r="AE660" i="14"/>
  <c r="T659" i="14"/>
  <c r="AE659" i="14"/>
  <c r="T658" i="14"/>
  <c r="AE658" i="14"/>
  <c r="T657" i="14"/>
  <c r="AE657" i="14"/>
  <c r="T656" i="14"/>
  <c r="AE656" i="14"/>
  <c r="T655" i="14"/>
  <c r="AE655" i="14"/>
  <c r="T654" i="14"/>
  <c r="AE654" i="14"/>
  <c r="T653" i="14"/>
  <c r="AE653" i="14"/>
  <c r="T652" i="14"/>
  <c r="AE652" i="14"/>
  <c r="T651" i="14"/>
  <c r="AE651" i="14"/>
  <c r="T650" i="14"/>
  <c r="AE650" i="14"/>
  <c r="T649" i="14"/>
  <c r="AE649" i="14"/>
  <c r="T648" i="14"/>
  <c r="AE648" i="14"/>
  <c r="T647" i="14"/>
  <c r="AE647" i="14"/>
  <c r="T646" i="14"/>
  <c r="AE646" i="14"/>
  <c r="T645" i="14"/>
  <c r="AE645" i="14"/>
  <c r="T644" i="14"/>
  <c r="AE644" i="14"/>
  <c r="T643" i="14"/>
  <c r="AE643" i="14"/>
  <c r="T642" i="14"/>
  <c r="AE642" i="14"/>
  <c r="T641" i="14"/>
  <c r="AE641" i="14"/>
  <c r="T640" i="14"/>
  <c r="AE640" i="14"/>
  <c r="T639" i="14"/>
  <c r="AE639" i="14"/>
  <c r="T638" i="14"/>
  <c r="AE638" i="14"/>
  <c r="T637" i="14"/>
  <c r="AE637" i="14"/>
  <c r="T636" i="14"/>
  <c r="AE636" i="14"/>
  <c r="T635" i="14"/>
  <c r="AE635" i="14"/>
  <c r="T634" i="14"/>
  <c r="AE634" i="14"/>
  <c r="T633" i="14"/>
  <c r="AE633" i="14"/>
  <c r="O632" i="14"/>
  <c r="T632" i="14"/>
  <c r="AE632" i="14"/>
  <c r="O631" i="14"/>
  <c r="T631" i="14"/>
  <c r="AE631" i="14"/>
  <c r="T630" i="14"/>
  <c r="AE630" i="14"/>
  <c r="T629" i="14"/>
  <c r="AE629" i="14"/>
  <c r="AE536" i="14"/>
  <c r="T535" i="14"/>
  <c r="AE535" i="14"/>
  <c r="T534" i="14"/>
  <c r="AE534" i="14"/>
  <c r="T533" i="14"/>
  <c r="AE533" i="14"/>
  <c r="T532" i="14"/>
  <c r="AE532" i="14"/>
  <c r="T531" i="14"/>
  <c r="AE531" i="14"/>
  <c r="T530" i="14"/>
  <c r="V530" i="14" s="1"/>
  <c r="W530" i="14" s="1"/>
  <c r="AE530" i="14"/>
  <c r="T529" i="14"/>
  <c r="AE529" i="14"/>
  <c r="T528" i="14"/>
  <c r="AE528" i="14"/>
  <c r="T527" i="14"/>
  <c r="AE527" i="14"/>
  <c r="T526" i="14"/>
  <c r="V526" i="14" s="1"/>
  <c r="W526" i="14" s="1"/>
  <c r="Y526" i="14"/>
  <c r="AE526" i="14"/>
  <c r="U526" i="14"/>
  <c r="T525" i="14"/>
  <c r="V525" i="14"/>
  <c r="AE525" i="14"/>
  <c r="U525" i="14"/>
  <c r="T524" i="14"/>
  <c r="V524" i="14" s="1"/>
  <c r="W524" i="14" s="1"/>
  <c r="Y524" i="14"/>
  <c r="AE524" i="14"/>
  <c r="U524" i="14"/>
  <c r="T523" i="14"/>
  <c r="V523" i="14"/>
  <c r="Y523" i="14" s="1"/>
  <c r="AB523" i="14" s="1"/>
  <c r="AE523" i="14"/>
  <c r="U523" i="14"/>
  <c r="T522" i="14"/>
  <c r="V522" i="14" s="1"/>
  <c r="W522" i="14" s="1"/>
  <c r="Y522" i="14"/>
  <c r="AE522" i="14"/>
  <c r="U522" i="14"/>
  <c r="T521" i="14"/>
  <c r="U521" i="14" s="1"/>
  <c r="V521" i="14"/>
  <c r="AE521" i="14"/>
  <c r="T520" i="14"/>
  <c r="V520" i="14" s="1"/>
  <c r="W520" i="14" s="1"/>
  <c r="AE520" i="14"/>
  <c r="T519" i="14"/>
  <c r="AE519" i="14"/>
  <c r="T518" i="14"/>
  <c r="AE518" i="14"/>
  <c r="T517" i="14"/>
  <c r="AE517" i="14"/>
  <c r="T516" i="14"/>
  <c r="V516" i="14" s="1"/>
  <c r="W516" i="14" s="1"/>
  <c r="Y516" i="14"/>
  <c r="AE516" i="14"/>
  <c r="U516" i="14"/>
  <c r="T515" i="14"/>
  <c r="V515" i="14"/>
  <c r="AE515" i="14"/>
  <c r="Z515" i="14" s="1"/>
  <c r="U515" i="14"/>
  <c r="T514" i="14"/>
  <c r="V514" i="14" s="1"/>
  <c r="W514" i="14" s="1"/>
  <c r="Y514" i="14"/>
  <c r="AE514" i="14"/>
  <c r="Z514" i="14"/>
  <c r="U514" i="14"/>
  <c r="T513" i="14"/>
  <c r="AE513" i="14"/>
  <c r="Z513" i="14" s="1"/>
  <c r="T512" i="14"/>
  <c r="V512" i="14" s="1"/>
  <c r="AE512" i="14"/>
  <c r="Z512" i="14" s="1"/>
  <c r="T511" i="14"/>
  <c r="V511" i="14"/>
  <c r="AE511" i="14"/>
  <c r="Z511" i="14" s="1"/>
  <c r="U511" i="14"/>
  <c r="T510" i="14"/>
  <c r="V510" i="14" s="1"/>
  <c r="W510" i="14" s="1"/>
  <c r="Y510" i="14"/>
  <c r="AE510" i="14"/>
  <c r="Z510" i="14"/>
  <c r="U510" i="14"/>
  <c r="T509" i="14"/>
  <c r="AE509" i="14"/>
  <c r="Z509" i="14" s="1"/>
  <c r="T508" i="14"/>
  <c r="V508" i="14" s="1"/>
  <c r="AE508" i="14"/>
  <c r="Z508" i="14" s="1"/>
  <c r="U508" i="14"/>
  <c r="T507" i="14"/>
  <c r="V507" i="14"/>
  <c r="AE507" i="14"/>
  <c r="Z507" i="14" s="1"/>
  <c r="U507" i="14"/>
  <c r="T506" i="14"/>
  <c r="V506" i="14" s="1"/>
  <c r="W506" i="14" s="1"/>
  <c r="Y506" i="14"/>
  <c r="AE506" i="14"/>
  <c r="Z506" i="14"/>
  <c r="U506" i="14"/>
  <c r="T505" i="14"/>
  <c r="U505" i="14" s="1"/>
  <c r="AE505" i="14"/>
  <c r="Z505" i="14" s="1"/>
  <c r="T504" i="14"/>
  <c r="AE504" i="14"/>
  <c r="Z504" i="14" s="1"/>
  <c r="T503" i="14"/>
  <c r="AE503" i="14"/>
  <c r="Z503" i="14" s="1"/>
  <c r="T502" i="14"/>
  <c r="V502" i="14" s="1"/>
  <c r="AE502" i="14"/>
  <c r="Z502" i="14"/>
  <c r="T501" i="14"/>
  <c r="V501" i="14" s="1"/>
  <c r="AE501" i="14"/>
  <c r="Z501" i="14" s="1"/>
  <c r="U501" i="14"/>
  <c r="T500" i="14"/>
  <c r="V500" i="14" s="1"/>
  <c r="W500" i="14" s="1"/>
  <c r="AE500" i="14"/>
  <c r="Z500" i="14"/>
  <c r="U500" i="14"/>
  <c r="T499" i="14"/>
  <c r="V499" i="14"/>
  <c r="AE499" i="14"/>
  <c r="Z499" i="14" s="1"/>
  <c r="U499" i="14"/>
  <c r="T498" i="14"/>
  <c r="V498" i="14" s="1"/>
  <c r="W498" i="14" s="1"/>
  <c r="Y498" i="14"/>
  <c r="AE498" i="14"/>
  <c r="Z498" i="14" s="1"/>
  <c r="U498" i="14"/>
  <c r="T497" i="14"/>
  <c r="U497" i="14" s="1"/>
  <c r="V497" i="14"/>
  <c r="AE497" i="14"/>
  <c r="Z497" i="14" s="1"/>
  <c r="T496" i="14"/>
  <c r="V496" i="14" s="1"/>
  <c r="W496" i="14" s="1"/>
  <c r="Y496" i="14"/>
  <c r="AE496" i="14"/>
  <c r="Z496" i="14" s="1"/>
  <c r="U496" i="14"/>
  <c r="T495" i="14"/>
  <c r="AE495" i="14"/>
  <c r="Z495" i="14" s="1"/>
  <c r="T494" i="14"/>
  <c r="V494" i="14" s="1"/>
  <c r="AE494" i="14"/>
  <c r="Z494" i="14"/>
  <c r="T493" i="14"/>
  <c r="V493" i="14" s="1"/>
  <c r="AE493" i="14"/>
  <c r="Z493" i="14" s="1"/>
  <c r="U493" i="14"/>
  <c r="AE492" i="14"/>
  <c r="T492" i="14"/>
  <c r="AE491" i="14"/>
  <c r="T491" i="14"/>
  <c r="AE490" i="14"/>
  <c r="T490" i="14"/>
  <c r="AE489" i="14"/>
  <c r="T489" i="14"/>
  <c r="AE488" i="14"/>
  <c r="T488" i="14"/>
  <c r="AE487" i="14"/>
  <c r="T487" i="14"/>
  <c r="AE486" i="14"/>
  <c r="T486" i="14"/>
  <c r="AE485" i="14"/>
  <c r="T485" i="14"/>
  <c r="AE484" i="14"/>
  <c r="T484" i="14"/>
  <c r="AE483" i="14"/>
  <c r="T483" i="14"/>
  <c r="AE482" i="14"/>
  <c r="T482" i="14"/>
  <c r="AE481" i="14"/>
  <c r="T481" i="14"/>
  <c r="AE480" i="14"/>
  <c r="T480" i="14"/>
  <c r="AE479" i="14"/>
  <c r="T479" i="14"/>
  <c r="AE478" i="14"/>
  <c r="T478" i="14"/>
  <c r="AE477" i="14"/>
  <c r="T477" i="14"/>
  <c r="AE476" i="14"/>
  <c r="T476" i="14"/>
  <c r="AE475" i="14"/>
  <c r="T475" i="14"/>
  <c r="AE474" i="14"/>
  <c r="T474" i="14"/>
  <c r="AE473" i="14"/>
  <c r="T473" i="14"/>
  <c r="AE472" i="14"/>
  <c r="T472" i="14"/>
  <c r="AE471" i="14"/>
  <c r="T471" i="14"/>
  <c r="AE470" i="14"/>
  <c r="T470" i="14"/>
  <c r="AE469" i="14"/>
  <c r="T469" i="14"/>
  <c r="AE468" i="14"/>
  <c r="T468" i="14"/>
  <c r="AE467" i="14"/>
  <c r="T467" i="14"/>
  <c r="AE466" i="14"/>
  <c r="T466" i="14"/>
  <c r="AE465" i="14"/>
  <c r="T465" i="14"/>
  <c r="AE464" i="14"/>
  <c r="T464" i="14"/>
  <c r="AE463" i="14"/>
  <c r="T463" i="14"/>
  <c r="AE462" i="14"/>
  <c r="T462" i="14"/>
  <c r="AE461" i="14"/>
  <c r="T461" i="14"/>
  <c r="AE460" i="14"/>
  <c r="T460" i="14"/>
  <c r="AE459" i="14"/>
  <c r="T459" i="14"/>
  <c r="AE458" i="14"/>
  <c r="T458" i="14"/>
  <c r="AE457" i="14"/>
  <c r="T457" i="14"/>
  <c r="AE456" i="14"/>
  <c r="T456" i="14"/>
  <c r="AE455" i="14"/>
  <c r="T455" i="14"/>
  <c r="AE454" i="14"/>
  <c r="T454" i="14"/>
  <c r="AE453" i="14"/>
  <c r="T453" i="14"/>
  <c r="AE452" i="14"/>
  <c r="T452" i="14"/>
  <c r="AE451" i="14"/>
  <c r="T451" i="14"/>
  <c r="AE450" i="14"/>
  <c r="T450" i="14"/>
  <c r="AE449" i="14"/>
  <c r="T449" i="14"/>
  <c r="AE448" i="14"/>
  <c r="T448" i="14"/>
  <c r="AE447" i="14"/>
  <c r="T447" i="14"/>
  <c r="AE446" i="14"/>
  <c r="T446" i="14"/>
  <c r="AE445" i="14"/>
  <c r="T445" i="14"/>
  <c r="AE444" i="14"/>
  <c r="T444" i="14"/>
  <c r="AE443" i="14"/>
  <c r="T443" i="14"/>
  <c r="AE442" i="14"/>
  <c r="T442" i="14"/>
  <c r="AE441" i="14"/>
  <c r="T441" i="14"/>
  <c r="AE440" i="14"/>
  <c r="T440" i="14"/>
  <c r="AE439" i="14"/>
  <c r="T439" i="14"/>
  <c r="AE438" i="14"/>
  <c r="T438" i="14"/>
  <c r="AE437" i="14"/>
  <c r="T437" i="14"/>
  <c r="AE436" i="14"/>
  <c r="T436" i="14"/>
  <c r="AE435" i="14"/>
  <c r="T435" i="14"/>
  <c r="AE434" i="14"/>
  <c r="T434" i="14"/>
  <c r="AE433" i="14"/>
  <c r="T433" i="14"/>
  <c r="AE432" i="14"/>
  <c r="T432" i="14"/>
  <c r="AE431" i="14"/>
  <c r="T431" i="14"/>
  <c r="AE430" i="14"/>
  <c r="T430" i="14"/>
  <c r="AE429" i="14"/>
  <c r="T429" i="14"/>
  <c r="AE428" i="14"/>
  <c r="T428" i="14"/>
  <c r="AE427" i="14"/>
  <c r="T427" i="14"/>
  <c r="AE426" i="14"/>
  <c r="T426" i="14"/>
  <c r="AE425" i="14"/>
  <c r="T425" i="14"/>
  <c r="AE424" i="14"/>
  <c r="T424" i="14"/>
  <c r="U424" i="14" s="1"/>
  <c r="AE423" i="14"/>
  <c r="Z423" i="14" s="1"/>
  <c r="T423" i="14"/>
  <c r="AE422" i="14"/>
  <c r="T422" i="14"/>
  <c r="U422" i="14" s="1"/>
  <c r="AE421" i="14"/>
  <c r="Z421" i="14" s="1"/>
  <c r="T421" i="14"/>
  <c r="AE420" i="14"/>
  <c r="T420" i="14"/>
  <c r="U420" i="14" s="1"/>
  <c r="AE419" i="14"/>
  <c r="Z419" i="14" s="1"/>
  <c r="T419" i="14"/>
  <c r="AE418" i="14"/>
  <c r="T418" i="14"/>
  <c r="U418" i="14" s="1"/>
  <c r="AE417" i="14"/>
  <c r="Z417" i="14" s="1"/>
  <c r="T417" i="14"/>
  <c r="AE416" i="14"/>
  <c r="T416" i="14"/>
  <c r="U416" i="14" s="1"/>
  <c r="AE415" i="14"/>
  <c r="Z415" i="14" s="1"/>
  <c r="T415" i="14"/>
  <c r="AE414" i="14"/>
  <c r="T414" i="14"/>
  <c r="U414" i="14" s="1"/>
  <c r="AE413" i="14"/>
  <c r="Z413" i="14" s="1"/>
  <c r="T413" i="14"/>
  <c r="AE412" i="14"/>
  <c r="T412" i="14"/>
  <c r="U412" i="14" s="1"/>
  <c r="AE411" i="14"/>
  <c r="Z411" i="14" s="1"/>
  <c r="T411" i="14"/>
  <c r="AE410" i="14"/>
  <c r="T410" i="14"/>
  <c r="U410" i="14" s="1"/>
  <c r="AE409" i="14"/>
  <c r="Z409" i="14" s="1"/>
  <c r="T409" i="14"/>
  <c r="AE408" i="14"/>
  <c r="T408" i="14"/>
  <c r="U408" i="14" s="1"/>
  <c r="AE407" i="14"/>
  <c r="Z407" i="14" s="1"/>
  <c r="T407" i="14"/>
  <c r="AE406" i="14"/>
  <c r="T406" i="14"/>
  <c r="U406" i="14" s="1"/>
  <c r="AE405" i="14"/>
  <c r="Z405" i="14" s="1"/>
  <c r="T405" i="14"/>
  <c r="AE404" i="14"/>
  <c r="T404" i="14"/>
  <c r="U404" i="14" s="1"/>
  <c r="AE403" i="14"/>
  <c r="Z403" i="14" s="1"/>
  <c r="T403" i="14"/>
  <c r="AE402" i="14"/>
  <c r="T402" i="14"/>
  <c r="U402" i="14" s="1"/>
  <c r="AE401" i="14"/>
  <c r="Z401" i="14" s="1"/>
  <c r="T401" i="14"/>
  <c r="AE400" i="14"/>
  <c r="T400" i="14"/>
  <c r="U400" i="14" s="1"/>
  <c r="AE399" i="14"/>
  <c r="Z399" i="14" s="1"/>
  <c r="T399" i="14"/>
  <c r="AE398" i="14"/>
  <c r="T398" i="14"/>
  <c r="U398" i="14" s="1"/>
  <c r="AE397" i="14"/>
  <c r="Z397" i="14" s="1"/>
  <c r="T397" i="14"/>
  <c r="AE396" i="14"/>
  <c r="T396" i="14"/>
  <c r="U396" i="14" s="1"/>
  <c r="AE395" i="14"/>
  <c r="Z395" i="14" s="1"/>
  <c r="T395" i="14"/>
  <c r="AE394" i="14"/>
  <c r="T394" i="14"/>
  <c r="U394" i="14" s="1"/>
  <c r="AE393" i="14"/>
  <c r="Z393" i="14" s="1"/>
  <c r="T393" i="14"/>
  <c r="AE392" i="14"/>
  <c r="T392" i="14"/>
  <c r="U392" i="14" s="1"/>
  <c r="AE391" i="14"/>
  <c r="Z391" i="14" s="1"/>
  <c r="T391" i="14"/>
  <c r="AE390" i="14"/>
  <c r="T390" i="14"/>
  <c r="U390" i="14" s="1"/>
  <c r="AE389" i="14"/>
  <c r="Z389" i="14" s="1"/>
  <c r="T389" i="14"/>
  <c r="AE388" i="14"/>
  <c r="T388" i="14"/>
  <c r="U388" i="14" s="1"/>
  <c r="AE387" i="14"/>
  <c r="Z387" i="14" s="1"/>
  <c r="T387" i="14"/>
  <c r="AE386" i="14"/>
  <c r="T386" i="14"/>
  <c r="U386" i="14" s="1"/>
  <c r="AE385" i="14"/>
  <c r="Z385" i="14" s="1"/>
  <c r="T385" i="14"/>
  <c r="AE384" i="14"/>
  <c r="T384" i="14"/>
  <c r="U384" i="14" s="1"/>
  <c r="AE383" i="14"/>
  <c r="Z383" i="14" s="1"/>
  <c r="T383" i="14"/>
  <c r="AE382" i="14"/>
  <c r="T382" i="14"/>
  <c r="U382" i="14" s="1"/>
  <c r="AE381" i="14"/>
  <c r="Z381" i="14" s="1"/>
  <c r="T381" i="14"/>
  <c r="AE380" i="14"/>
  <c r="T380" i="14"/>
  <c r="AE379" i="14"/>
  <c r="T379" i="14"/>
  <c r="AE378" i="14"/>
  <c r="T378" i="14"/>
  <c r="AE377" i="14"/>
  <c r="T377" i="14"/>
  <c r="AE376" i="14"/>
  <c r="T376" i="14"/>
  <c r="AE375" i="14"/>
  <c r="T375" i="14"/>
  <c r="AE374" i="14"/>
  <c r="T374" i="14"/>
  <c r="AE373" i="14"/>
  <c r="T373" i="14"/>
  <c r="AE372" i="14"/>
  <c r="T372" i="14"/>
  <c r="AE371" i="14"/>
  <c r="T371" i="14"/>
  <c r="AE370" i="14"/>
  <c r="T370" i="14"/>
  <c r="AE369" i="14"/>
  <c r="T369" i="14"/>
  <c r="AE368" i="14"/>
  <c r="T368" i="14"/>
  <c r="AE367" i="14"/>
  <c r="T367" i="14"/>
  <c r="AE366" i="14"/>
  <c r="T366" i="14"/>
  <c r="AE365" i="14"/>
  <c r="T365" i="14"/>
  <c r="AE364" i="14"/>
  <c r="T364" i="14"/>
  <c r="AE363" i="14"/>
  <c r="T363" i="14"/>
  <c r="AE362" i="14"/>
  <c r="T362" i="14"/>
  <c r="AE361" i="14"/>
  <c r="T361" i="14"/>
  <c r="AE360" i="14"/>
  <c r="T360" i="14"/>
  <c r="AE359" i="14"/>
  <c r="T359" i="14"/>
  <c r="AE358" i="14"/>
  <c r="T358" i="14"/>
  <c r="AE357" i="14"/>
  <c r="T357" i="14"/>
  <c r="AE356" i="14"/>
  <c r="T356" i="14"/>
  <c r="AE355" i="14"/>
  <c r="T355" i="14"/>
  <c r="AE354" i="14"/>
  <c r="T354" i="14"/>
  <c r="AE353" i="14"/>
  <c r="T353" i="14"/>
  <c r="AE352" i="14"/>
  <c r="T352" i="14"/>
  <c r="AE351" i="14"/>
  <c r="T351" i="14"/>
  <c r="AE350" i="14"/>
  <c r="T350" i="14"/>
  <c r="AE349" i="14"/>
  <c r="T349" i="14"/>
  <c r="AE348" i="14"/>
  <c r="T348" i="14"/>
  <c r="AE347" i="14"/>
  <c r="T347" i="14"/>
  <c r="AE346" i="14"/>
  <c r="T346" i="14"/>
  <c r="AE345" i="14"/>
  <c r="T345" i="14"/>
  <c r="AE344" i="14"/>
  <c r="T344" i="14"/>
  <c r="AE343" i="14"/>
  <c r="T343" i="14"/>
  <c r="AE342" i="14"/>
  <c r="T342" i="14"/>
  <c r="AE341" i="14"/>
  <c r="T341" i="14"/>
  <c r="AE340" i="14"/>
  <c r="T340" i="14"/>
  <c r="AE339" i="14"/>
  <c r="T339" i="14"/>
  <c r="AE338" i="14"/>
  <c r="T338" i="14"/>
  <c r="AE337" i="14"/>
  <c r="T337" i="14"/>
  <c r="AE336" i="14"/>
  <c r="T336" i="14"/>
  <c r="AE335" i="14"/>
  <c r="T335" i="14"/>
  <c r="AE334" i="14"/>
  <c r="T334" i="14"/>
  <c r="AE333" i="14"/>
  <c r="T333" i="14"/>
  <c r="AE332" i="14"/>
  <c r="T332" i="14"/>
  <c r="AE331" i="14"/>
  <c r="T331" i="14"/>
  <c r="AE330" i="14"/>
  <c r="T330" i="14"/>
  <c r="AE329" i="14"/>
  <c r="T329" i="14"/>
  <c r="AE328" i="14"/>
  <c r="T328" i="14"/>
  <c r="AE327" i="14"/>
  <c r="T327" i="14"/>
  <c r="AE326" i="14"/>
  <c r="T326" i="14"/>
  <c r="AE325" i="14"/>
  <c r="T325" i="14"/>
  <c r="AE324" i="14"/>
  <c r="T324" i="14"/>
  <c r="AE323" i="14"/>
  <c r="T323" i="14"/>
  <c r="AE322" i="14"/>
  <c r="T322" i="14"/>
  <c r="AE321" i="14"/>
  <c r="T321" i="14"/>
  <c r="AE320" i="14"/>
  <c r="T320" i="14"/>
  <c r="AE319" i="14"/>
  <c r="T319" i="14"/>
  <c r="AE318" i="14"/>
  <c r="T318" i="14"/>
  <c r="AE317" i="14"/>
  <c r="T317" i="14"/>
  <c r="AE316" i="14"/>
  <c r="T316" i="14"/>
  <c r="AE315" i="14"/>
  <c r="T315" i="14"/>
  <c r="AE314" i="14"/>
  <c r="X314" i="14" s="1"/>
  <c r="T314" i="14"/>
  <c r="AE313" i="14"/>
  <c r="X313" i="14"/>
  <c r="T313" i="14"/>
  <c r="Z313" i="14"/>
  <c r="AE312" i="14"/>
  <c r="T312" i="14"/>
  <c r="U312" i="14" s="1"/>
  <c r="V312" i="14"/>
  <c r="W312" i="14" s="1"/>
  <c r="AE311" i="14"/>
  <c r="Z311" i="14" s="1"/>
  <c r="X311" i="14"/>
  <c r="T311" i="14"/>
  <c r="AE310" i="14"/>
  <c r="T310" i="14"/>
  <c r="AE309" i="14"/>
  <c r="T309" i="14"/>
  <c r="AE308" i="14"/>
  <c r="T308" i="14"/>
  <c r="V308" i="14" s="1"/>
  <c r="W308" i="14" s="1"/>
  <c r="U308" i="14"/>
  <c r="AE307" i="14"/>
  <c r="X307" i="14" s="1"/>
  <c r="T307" i="14"/>
  <c r="Z307" i="14"/>
  <c r="AE306" i="14"/>
  <c r="T306" i="14"/>
  <c r="V306" i="14"/>
  <c r="W306" i="14"/>
  <c r="U306" i="14"/>
  <c r="AE305" i="14"/>
  <c r="X305" i="14"/>
  <c r="T305" i="14"/>
  <c r="Z305" i="14"/>
  <c r="AE304" i="14"/>
  <c r="T304" i="14"/>
  <c r="U304" i="14" s="1"/>
  <c r="V304" i="14"/>
  <c r="W304" i="14" s="1"/>
  <c r="AE303" i="14"/>
  <c r="Z303" i="14" s="1"/>
  <c r="X303" i="14"/>
  <c r="T303" i="14"/>
  <c r="AE302" i="14"/>
  <c r="T302" i="14"/>
  <c r="AE301" i="14"/>
  <c r="T301" i="14"/>
  <c r="AE300" i="14"/>
  <c r="T300" i="14"/>
  <c r="V300" i="14" s="1"/>
  <c r="W300" i="14" s="1"/>
  <c r="U300" i="14"/>
  <c r="AE299" i="14"/>
  <c r="X299" i="14" s="1"/>
  <c r="T299" i="14"/>
  <c r="Z299" i="14"/>
  <c r="AE298" i="14"/>
  <c r="T298" i="14"/>
  <c r="V298" i="14"/>
  <c r="W298" i="14"/>
  <c r="U298" i="14"/>
  <c r="AE297" i="14"/>
  <c r="X297" i="14"/>
  <c r="T297" i="14"/>
  <c r="Z297" i="14"/>
  <c r="AE296" i="14"/>
  <c r="T296" i="14"/>
  <c r="U296" i="14" s="1"/>
  <c r="V296" i="14"/>
  <c r="W296" i="14" s="1"/>
  <c r="AE295" i="14"/>
  <c r="Z295" i="14" s="1"/>
  <c r="X295" i="14"/>
  <c r="T295" i="14"/>
  <c r="AE294" i="14"/>
  <c r="T294" i="14"/>
  <c r="AE293" i="14"/>
  <c r="T293" i="14"/>
  <c r="AE292" i="14"/>
  <c r="T292" i="14"/>
  <c r="V292" i="14" s="1"/>
  <c r="W292" i="14" s="1"/>
  <c r="U292" i="14"/>
  <c r="AE291" i="14"/>
  <c r="X291" i="14" s="1"/>
  <c r="T291" i="14"/>
  <c r="Z291" i="14"/>
  <c r="AE290" i="14"/>
  <c r="T290" i="14"/>
  <c r="V290" i="14"/>
  <c r="W290" i="14"/>
  <c r="U290" i="14"/>
  <c r="AE289" i="14"/>
  <c r="X289" i="14"/>
  <c r="T289" i="14"/>
  <c r="Z289" i="14"/>
  <c r="AE288" i="14"/>
  <c r="T288" i="14"/>
  <c r="U288" i="14" s="1"/>
  <c r="V288" i="14"/>
  <c r="W288" i="14" s="1"/>
  <c r="AE287" i="14"/>
  <c r="Z287" i="14" s="1"/>
  <c r="X287" i="14"/>
  <c r="T287" i="14"/>
  <c r="AE286" i="14"/>
  <c r="T286" i="14"/>
  <c r="AE285" i="14"/>
  <c r="T285" i="14"/>
  <c r="AE284" i="14"/>
  <c r="T284" i="14"/>
  <c r="V284" i="14" s="1"/>
  <c r="W284" i="14" s="1"/>
  <c r="U284" i="14"/>
  <c r="AE283" i="14"/>
  <c r="X283" i="14" s="1"/>
  <c r="T283" i="14"/>
  <c r="Z283" i="14"/>
  <c r="AE282" i="14"/>
  <c r="T282" i="14"/>
  <c r="V282" i="14"/>
  <c r="W282" i="14"/>
  <c r="U282" i="14"/>
  <c r="AE281" i="14"/>
  <c r="X281" i="14"/>
  <c r="T281" i="14"/>
  <c r="Z281" i="14"/>
  <c r="AE280" i="14"/>
  <c r="T280" i="14"/>
  <c r="U280" i="14" s="1"/>
  <c r="V280" i="14"/>
  <c r="W280" i="14" s="1"/>
  <c r="AE279" i="14"/>
  <c r="Z279" i="14" s="1"/>
  <c r="X279" i="14"/>
  <c r="T279" i="14"/>
  <c r="AE278" i="14"/>
  <c r="T278" i="14"/>
  <c r="AE277" i="14"/>
  <c r="T277" i="14"/>
  <c r="AE276" i="14"/>
  <c r="T276" i="14"/>
  <c r="V276" i="14" s="1"/>
  <c r="W276" i="14" s="1"/>
  <c r="U276" i="14"/>
  <c r="AE275" i="14"/>
  <c r="X275" i="14" s="1"/>
  <c r="T275" i="14"/>
  <c r="Z275" i="14"/>
  <c r="AE274" i="14"/>
  <c r="T274" i="14"/>
  <c r="V274" i="14"/>
  <c r="W274" i="14"/>
  <c r="U274" i="14"/>
  <c r="AE273" i="14"/>
  <c r="X273" i="14"/>
  <c r="T273" i="14"/>
  <c r="Z273" i="14"/>
  <c r="AE272" i="14"/>
  <c r="T272" i="14"/>
  <c r="U272" i="14" s="1"/>
  <c r="V272" i="14"/>
  <c r="W272" i="14" s="1"/>
  <c r="AE271" i="14"/>
  <c r="Z271" i="14" s="1"/>
  <c r="X271" i="14"/>
  <c r="T271" i="14"/>
  <c r="AE270" i="14"/>
  <c r="T270" i="14"/>
  <c r="AE269" i="14"/>
  <c r="T269" i="14"/>
  <c r="AE268" i="14"/>
  <c r="T268" i="14"/>
  <c r="V268" i="14" s="1"/>
  <c r="W268" i="14" s="1"/>
  <c r="U268" i="14"/>
  <c r="AE267" i="14"/>
  <c r="X267" i="14" s="1"/>
  <c r="T267" i="14"/>
  <c r="Z267" i="14"/>
  <c r="AE266" i="14"/>
  <c r="T266" i="14"/>
  <c r="V266" i="14" s="1"/>
  <c r="W266" i="14"/>
  <c r="U266" i="14"/>
  <c r="AE265" i="14"/>
  <c r="X265" i="14" s="1"/>
  <c r="T265" i="14"/>
  <c r="Z265" i="14"/>
  <c r="AE264" i="14"/>
  <c r="T264" i="14"/>
  <c r="V264" i="14"/>
  <c r="W264" i="14" s="1"/>
  <c r="U264" i="14"/>
  <c r="AE263" i="14"/>
  <c r="X263" i="14"/>
  <c r="T263" i="14"/>
  <c r="Z263" i="14"/>
  <c r="AE262" i="14"/>
  <c r="T262" i="14"/>
  <c r="AE261" i="14"/>
  <c r="T261" i="14"/>
  <c r="AE260" i="14"/>
  <c r="T260" i="14"/>
  <c r="V260" i="14" s="1"/>
  <c r="W260" i="14" s="1"/>
  <c r="U260" i="14"/>
  <c r="AE259" i="14"/>
  <c r="X259" i="14" s="1"/>
  <c r="T259" i="14"/>
  <c r="Z259" i="14"/>
  <c r="AE258" i="14"/>
  <c r="T258" i="14"/>
  <c r="V258" i="14" s="1"/>
  <c r="W258" i="14" s="1"/>
  <c r="U258" i="14"/>
  <c r="AE257" i="14"/>
  <c r="X257" i="14" s="1"/>
  <c r="T257" i="14"/>
  <c r="Z257" i="14"/>
  <c r="AE256" i="14"/>
  <c r="T256" i="14"/>
  <c r="V256" i="14"/>
  <c r="W256" i="14" s="1"/>
  <c r="U256" i="14"/>
  <c r="AE255" i="14"/>
  <c r="X255" i="14"/>
  <c r="T255" i="14"/>
  <c r="Z255" i="14"/>
  <c r="AE254" i="14"/>
  <c r="T254" i="14"/>
  <c r="AE253" i="14"/>
  <c r="T253" i="14"/>
  <c r="AE252" i="14"/>
  <c r="T252" i="14"/>
  <c r="V252" i="14" s="1"/>
  <c r="W252" i="14" s="1"/>
  <c r="U252" i="14"/>
  <c r="AE251" i="14"/>
  <c r="X251" i="14" s="1"/>
  <c r="T251" i="14"/>
  <c r="Z251" i="14"/>
  <c r="AE250" i="14"/>
  <c r="T250" i="14"/>
  <c r="V250" i="14" s="1"/>
  <c r="W250" i="14"/>
  <c r="U250" i="14"/>
  <c r="AE249" i="14"/>
  <c r="X249" i="14" s="1"/>
  <c r="T249" i="14"/>
  <c r="Z249" i="14"/>
  <c r="AE248" i="14"/>
  <c r="T248" i="14"/>
  <c r="V248" i="14"/>
  <c r="W248" i="14" s="1"/>
  <c r="U248" i="14"/>
  <c r="AE247" i="14"/>
  <c r="X247" i="14"/>
  <c r="T247" i="14"/>
  <c r="Z247" i="14"/>
  <c r="AE246" i="14"/>
  <c r="T246" i="14"/>
  <c r="AE245" i="14"/>
  <c r="T245" i="14"/>
  <c r="AE244" i="14"/>
  <c r="T244" i="14"/>
  <c r="V244" i="14" s="1"/>
  <c r="W244" i="14" s="1"/>
  <c r="U244" i="14"/>
  <c r="AE243" i="14"/>
  <c r="X243" i="14" s="1"/>
  <c r="T243" i="14"/>
  <c r="Z243" i="14"/>
  <c r="AE242" i="14"/>
  <c r="T242" i="14"/>
  <c r="V242" i="14" s="1"/>
  <c r="W242" i="14" s="1"/>
  <c r="U242" i="14"/>
  <c r="AE241" i="14"/>
  <c r="X241" i="14" s="1"/>
  <c r="T241" i="14"/>
  <c r="Z241" i="14"/>
  <c r="AE240" i="14"/>
  <c r="T240" i="14"/>
  <c r="V240" i="14"/>
  <c r="W240" i="14" s="1"/>
  <c r="U240" i="14"/>
  <c r="AE239" i="14"/>
  <c r="X239" i="14"/>
  <c r="T239" i="14"/>
  <c r="Z239" i="14"/>
  <c r="AE238" i="14"/>
  <c r="T238" i="14"/>
  <c r="AE237" i="14"/>
  <c r="T237" i="14"/>
  <c r="AE236" i="14"/>
  <c r="T236" i="14"/>
  <c r="V236" i="14" s="1"/>
  <c r="W236" i="14" s="1"/>
  <c r="U236" i="14"/>
  <c r="AE235" i="14"/>
  <c r="X235" i="14" s="1"/>
  <c r="T235" i="14"/>
  <c r="Z235" i="14"/>
  <c r="AE234" i="14"/>
  <c r="T234" i="14"/>
  <c r="V234" i="14" s="1"/>
  <c r="W234" i="14"/>
  <c r="U234" i="14"/>
  <c r="AE233" i="14"/>
  <c r="X233" i="14" s="1"/>
  <c r="T233" i="14"/>
  <c r="Z233" i="14"/>
  <c r="AE232" i="14"/>
  <c r="T232" i="14"/>
  <c r="V232" i="14"/>
  <c r="W232" i="14" s="1"/>
  <c r="U232" i="14"/>
  <c r="AE231" i="14"/>
  <c r="X231" i="14"/>
  <c r="T231" i="14"/>
  <c r="Z231" i="14"/>
  <c r="AE230" i="14"/>
  <c r="T230" i="14"/>
  <c r="AE229" i="14"/>
  <c r="T229" i="14"/>
  <c r="AE228" i="14"/>
  <c r="T228" i="14"/>
  <c r="V228" i="14" s="1"/>
  <c r="W228" i="14" s="1"/>
  <c r="U228" i="14"/>
  <c r="AE227" i="14"/>
  <c r="X227" i="14" s="1"/>
  <c r="T227" i="14"/>
  <c r="Z227" i="14"/>
  <c r="AE226" i="14"/>
  <c r="T226" i="14"/>
  <c r="V226" i="14" s="1"/>
  <c r="W226" i="14" s="1"/>
  <c r="U226" i="14"/>
  <c r="AE225" i="14"/>
  <c r="X225" i="14" s="1"/>
  <c r="T225" i="14"/>
  <c r="Z225" i="14"/>
  <c r="AE224" i="14"/>
  <c r="T224" i="14"/>
  <c r="V224" i="14"/>
  <c r="W224" i="14" s="1"/>
  <c r="U224" i="14"/>
  <c r="AE223" i="14"/>
  <c r="X223" i="14"/>
  <c r="T223" i="14"/>
  <c r="Z223" i="14"/>
  <c r="AE222" i="14"/>
  <c r="T222" i="14"/>
  <c r="AE221" i="14"/>
  <c r="T221" i="14"/>
  <c r="AE220" i="14"/>
  <c r="T220" i="14"/>
  <c r="V220" i="14" s="1"/>
  <c r="W220" i="14" s="1"/>
  <c r="U220" i="14"/>
  <c r="AE219" i="14"/>
  <c r="X219" i="14" s="1"/>
  <c r="T219" i="14"/>
  <c r="Z219" i="14"/>
  <c r="AE218" i="14"/>
  <c r="T218" i="14"/>
  <c r="V218" i="14" s="1"/>
  <c r="W218" i="14"/>
  <c r="U218" i="14"/>
  <c r="AE217" i="14"/>
  <c r="X217" i="14"/>
  <c r="T217" i="14"/>
  <c r="Z217" i="14"/>
  <c r="AE216" i="14"/>
  <c r="T216" i="14"/>
  <c r="V216" i="14"/>
  <c r="W216" i="14" s="1"/>
  <c r="U216" i="14"/>
  <c r="AE215" i="14"/>
  <c r="X215" i="14"/>
  <c r="T215" i="14"/>
  <c r="Z215" i="14"/>
  <c r="AE214" i="14"/>
  <c r="T214" i="14"/>
  <c r="AE213" i="14"/>
  <c r="T213" i="14"/>
  <c r="AE212" i="14"/>
  <c r="T212" i="14"/>
  <c r="V212" i="14" s="1"/>
  <c r="W212" i="14" s="1"/>
  <c r="U212" i="14"/>
  <c r="AE211" i="14"/>
  <c r="X211" i="14" s="1"/>
  <c r="T211" i="14"/>
  <c r="Z211" i="14"/>
  <c r="AE210" i="14"/>
  <c r="T210" i="14"/>
  <c r="V210" i="14"/>
  <c r="W210" i="14"/>
  <c r="U210" i="14"/>
  <c r="AE209" i="14"/>
  <c r="X209" i="14"/>
  <c r="T209" i="14"/>
  <c r="Z209" i="14"/>
  <c r="AE208" i="14"/>
  <c r="T208" i="14"/>
  <c r="U208" i="14" s="1"/>
  <c r="V208" i="14"/>
  <c r="W208" i="14" s="1"/>
  <c r="AE207" i="14"/>
  <c r="X207" i="14"/>
  <c r="T207" i="14"/>
  <c r="Z207" i="14"/>
  <c r="AE206" i="14"/>
  <c r="T206" i="14"/>
  <c r="AE205" i="14"/>
  <c r="T205" i="14"/>
  <c r="AE204" i="14"/>
  <c r="T204" i="14"/>
  <c r="V204" i="14" s="1"/>
  <c r="W204" i="14" s="1"/>
  <c r="U204" i="14"/>
  <c r="AE203" i="14"/>
  <c r="X203" i="14" s="1"/>
  <c r="T203" i="14"/>
  <c r="Z203" i="14"/>
  <c r="AE202" i="14"/>
  <c r="T202" i="14"/>
  <c r="V202" i="14" s="1"/>
  <c r="W202" i="14"/>
  <c r="U202" i="14"/>
  <c r="AE201" i="14"/>
  <c r="X201" i="14" s="1"/>
  <c r="T201" i="14"/>
  <c r="Z201" i="14"/>
  <c r="AE200" i="14"/>
  <c r="T200" i="14"/>
  <c r="V200" i="14"/>
  <c r="W200" i="14" s="1"/>
  <c r="U200" i="14"/>
  <c r="AE199" i="14"/>
  <c r="X199" i="14"/>
  <c r="T199" i="14"/>
  <c r="Z199" i="14"/>
  <c r="AE198" i="14"/>
  <c r="T198" i="14"/>
  <c r="AE197" i="14"/>
  <c r="T197" i="14"/>
  <c r="AE196" i="14"/>
  <c r="T196" i="14"/>
  <c r="V196" i="14" s="1"/>
  <c r="W196" i="14" s="1"/>
  <c r="U196" i="14"/>
  <c r="AE195" i="14"/>
  <c r="X195" i="14" s="1"/>
  <c r="T195" i="14"/>
  <c r="Z195" i="14"/>
  <c r="AE194" i="14"/>
  <c r="T194" i="14"/>
  <c r="V194" i="14" s="1"/>
  <c r="W194" i="14" s="1"/>
  <c r="U194" i="14"/>
  <c r="AE193" i="14"/>
  <c r="X193" i="14" s="1"/>
  <c r="T193" i="14"/>
  <c r="Z193" i="14"/>
  <c r="AE192" i="14"/>
  <c r="T192" i="14"/>
  <c r="V192" i="14"/>
  <c r="W192" i="14" s="1"/>
  <c r="U192" i="14"/>
  <c r="AE191" i="14"/>
  <c r="X191" i="14"/>
  <c r="T191" i="14"/>
  <c r="Z191" i="14"/>
  <c r="AE190" i="14"/>
  <c r="T190" i="14"/>
  <c r="AE189" i="14"/>
  <c r="Z189" i="14" s="1"/>
  <c r="T189" i="14"/>
  <c r="V189" i="14" s="1"/>
  <c r="W189" i="14" s="1"/>
  <c r="AE188" i="14"/>
  <c r="T188" i="14"/>
  <c r="V188" i="14" s="1"/>
  <c r="AE187" i="14"/>
  <c r="T187" i="14"/>
  <c r="V187" i="14" s="1"/>
  <c r="W187" i="14" s="1"/>
  <c r="U187" i="14"/>
  <c r="AE186" i="14"/>
  <c r="X186" i="14" s="1"/>
  <c r="T186" i="14"/>
  <c r="V186" i="14"/>
  <c r="W186" i="14" s="1"/>
  <c r="U186" i="14"/>
  <c r="AE185" i="14"/>
  <c r="Z185" i="14" s="1"/>
  <c r="X185" i="14"/>
  <c r="T185" i="14"/>
  <c r="AE184" i="14"/>
  <c r="T184" i="14"/>
  <c r="V184" i="14" s="1"/>
  <c r="W184" i="14" s="1"/>
  <c r="U184" i="14"/>
  <c r="AE183" i="14"/>
  <c r="X183" i="14" s="1"/>
  <c r="Y183" i="14" s="1"/>
  <c r="AA183" i="14" s="1"/>
  <c r="AB183" i="14" s="1"/>
  <c r="T183" i="14"/>
  <c r="V183" i="14" s="1"/>
  <c r="W183" i="14" s="1"/>
  <c r="Z183" i="14"/>
  <c r="U183" i="14"/>
  <c r="AE182" i="14"/>
  <c r="X182" i="14" s="1"/>
  <c r="T182" i="14"/>
  <c r="V182" i="14"/>
  <c r="W182" i="14" s="1"/>
  <c r="Y182" i="14"/>
  <c r="U182" i="14"/>
  <c r="AE181" i="14"/>
  <c r="T181" i="14"/>
  <c r="AE180" i="14"/>
  <c r="X180" i="14" s="1"/>
  <c r="T180" i="14"/>
  <c r="Z180" i="14"/>
  <c r="AE179" i="14"/>
  <c r="X179" i="14" s="1"/>
  <c r="T179" i="14"/>
  <c r="Z179" i="14"/>
  <c r="AE178" i="14"/>
  <c r="X178" i="14" s="1"/>
  <c r="T178" i="14"/>
  <c r="AE177" i="14"/>
  <c r="T177" i="14"/>
  <c r="AE176" i="14"/>
  <c r="T176" i="14"/>
  <c r="V176" i="14"/>
  <c r="W176" i="14" s="1"/>
  <c r="U176" i="14"/>
  <c r="AE175" i="14"/>
  <c r="X175" i="14"/>
  <c r="Y175" i="14" s="1"/>
  <c r="AA175" i="14" s="1"/>
  <c r="T175" i="14"/>
  <c r="V175" i="14" s="1"/>
  <c r="W175" i="14" s="1"/>
  <c r="AB175" i="14"/>
  <c r="Z175" i="14"/>
  <c r="U175" i="14"/>
  <c r="AE174" i="14"/>
  <c r="X174" i="14" s="1"/>
  <c r="T174" i="14"/>
  <c r="V174" i="14" s="1"/>
  <c r="U174" i="14"/>
  <c r="AE173" i="14"/>
  <c r="X173" i="14"/>
  <c r="T173" i="14"/>
  <c r="Z173" i="14"/>
  <c r="AE172" i="14"/>
  <c r="X172" i="14" s="1"/>
  <c r="T172" i="14"/>
  <c r="U172" i="14" s="1"/>
  <c r="Z172" i="14"/>
  <c r="AE171" i="14"/>
  <c r="Z171" i="14" s="1"/>
  <c r="T171" i="14"/>
  <c r="AE170" i="14"/>
  <c r="X170" i="14" s="1"/>
  <c r="T170" i="14"/>
  <c r="V170" i="14" s="1"/>
  <c r="U170" i="14"/>
  <c r="AE169" i="14"/>
  <c r="X169" i="14"/>
  <c r="T169" i="14"/>
  <c r="Z169" i="14"/>
  <c r="AE168" i="14"/>
  <c r="X168" i="14" s="1"/>
  <c r="T168" i="14"/>
  <c r="U168" i="14" s="1"/>
  <c r="Z168" i="14"/>
  <c r="AE167" i="14"/>
  <c r="Z167" i="14" s="1"/>
  <c r="T167" i="14"/>
  <c r="AE166" i="14"/>
  <c r="X166" i="14" s="1"/>
  <c r="T166" i="14"/>
  <c r="V166" i="14" s="1"/>
  <c r="U166" i="14"/>
  <c r="AE165" i="14"/>
  <c r="X165" i="14"/>
  <c r="T165" i="14"/>
  <c r="Z165" i="14"/>
  <c r="AE164" i="14"/>
  <c r="X164" i="14" s="1"/>
  <c r="T164" i="14"/>
  <c r="U164" i="14" s="1"/>
  <c r="Z164" i="14"/>
  <c r="AE163" i="14"/>
  <c r="X163" i="14" s="1"/>
  <c r="T163" i="14"/>
  <c r="Z163" i="14"/>
  <c r="AE162" i="14"/>
  <c r="X162" i="14" s="1"/>
  <c r="Y162" i="14" s="1"/>
  <c r="T162" i="14"/>
  <c r="V162" i="14"/>
  <c r="W162" i="14"/>
  <c r="U162" i="14"/>
  <c r="AE161" i="14"/>
  <c r="Z161" i="14" s="1"/>
  <c r="T161" i="14"/>
  <c r="AE160" i="14"/>
  <c r="X160" i="14" s="1"/>
  <c r="T160" i="14"/>
  <c r="V160" i="14"/>
  <c r="Y160" i="14" s="1"/>
  <c r="U160" i="14"/>
  <c r="AE159" i="14"/>
  <c r="X159" i="14"/>
  <c r="Y159" i="14" s="1"/>
  <c r="T159" i="14"/>
  <c r="V159" i="14" s="1"/>
  <c r="W159" i="14" s="1"/>
  <c r="Z159" i="14"/>
  <c r="U159" i="14"/>
  <c r="AE158" i="14"/>
  <c r="X158" i="14" s="1"/>
  <c r="T158" i="14"/>
  <c r="V158" i="14" s="1"/>
  <c r="W158" i="14" s="1"/>
  <c r="Y158" i="14"/>
  <c r="U158" i="14"/>
  <c r="AE157" i="14"/>
  <c r="X157" i="14"/>
  <c r="T157" i="14"/>
  <c r="Z157" i="14"/>
  <c r="AE156" i="14"/>
  <c r="X156" i="14" s="1"/>
  <c r="T156" i="14"/>
  <c r="Z156" i="14"/>
  <c r="AE155" i="14"/>
  <c r="T155" i="14"/>
  <c r="V155" i="14" s="1"/>
  <c r="W155" i="14" s="1"/>
  <c r="U155" i="14"/>
  <c r="AE154" i="14"/>
  <c r="X154" i="14" s="1"/>
  <c r="T154" i="14"/>
  <c r="V154" i="14" s="1"/>
  <c r="W154" i="14" s="1"/>
  <c r="U154" i="14"/>
  <c r="AE153" i="14"/>
  <c r="X153" i="14"/>
  <c r="T153" i="14"/>
  <c r="Z153" i="14"/>
  <c r="AE152" i="14"/>
  <c r="X152" i="14" s="1"/>
  <c r="T152" i="14"/>
  <c r="Z152" i="14"/>
  <c r="AE151" i="14"/>
  <c r="T151" i="14"/>
  <c r="V151" i="14" s="1"/>
  <c r="W151" i="14" s="1"/>
  <c r="U151" i="14"/>
  <c r="AE150" i="14"/>
  <c r="X150" i="14" s="1"/>
  <c r="T150" i="14"/>
  <c r="V150" i="14" s="1"/>
  <c r="W150" i="14" s="1"/>
  <c r="Y150" i="14"/>
  <c r="U150" i="14"/>
  <c r="AE149" i="14"/>
  <c r="X149" i="14"/>
  <c r="T149" i="14"/>
  <c r="Z149" i="14"/>
  <c r="AE148" i="14"/>
  <c r="X148" i="14" s="1"/>
  <c r="T148" i="14"/>
  <c r="Z148" i="14"/>
  <c r="AE147" i="14"/>
  <c r="X147" i="14" s="1"/>
  <c r="Y147" i="14" s="1"/>
  <c r="T147" i="14"/>
  <c r="V147" i="14" s="1"/>
  <c r="W147" i="14" s="1"/>
  <c r="AE146" i="14"/>
  <c r="X146" i="14" s="1"/>
  <c r="Y146" i="14" s="1"/>
  <c r="T146" i="14"/>
  <c r="V146" i="14"/>
  <c r="W146" i="14" s="1"/>
  <c r="Z146" i="14"/>
  <c r="U146" i="14"/>
  <c r="AE145" i="14"/>
  <c r="X145" i="14"/>
  <c r="Y145" i="14" s="1"/>
  <c r="T145" i="14"/>
  <c r="V145" i="14" s="1"/>
  <c r="W145" i="14" s="1"/>
  <c r="Z145" i="14"/>
  <c r="U145" i="14"/>
  <c r="AE144" i="14"/>
  <c r="X144" i="14" s="1"/>
  <c r="T144" i="14"/>
  <c r="V144" i="14"/>
  <c r="W144" i="14" s="1"/>
  <c r="U144" i="14"/>
  <c r="AE143" i="14"/>
  <c r="T143" i="14"/>
  <c r="V143" i="14" s="1"/>
  <c r="W143" i="14" s="1"/>
  <c r="AE142" i="14"/>
  <c r="X142" i="14" s="1"/>
  <c r="T142" i="14"/>
  <c r="U142" i="14" s="1"/>
  <c r="V142" i="14"/>
  <c r="W142" i="14" s="1"/>
  <c r="AE141" i="14"/>
  <c r="X141" i="14" s="1"/>
  <c r="T141" i="14"/>
  <c r="Z141" i="14"/>
  <c r="AE140" i="14"/>
  <c r="T140" i="14"/>
  <c r="V140" i="14"/>
  <c r="W140" i="14" s="1"/>
  <c r="U140" i="14"/>
  <c r="AE139" i="14"/>
  <c r="T139" i="14"/>
  <c r="V139" i="14" s="1"/>
  <c r="W139" i="14" s="1"/>
  <c r="U139" i="14"/>
  <c r="AE138" i="14"/>
  <c r="X138" i="14"/>
  <c r="T138" i="14"/>
  <c r="V138" i="14"/>
  <c r="W138" i="14" s="1"/>
  <c r="Z138" i="14"/>
  <c r="U138" i="14"/>
  <c r="AE137" i="14"/>
  <c r="X137" i="14"/>
  <c r="T137" i="14"/>
  <c r="V137" i="14" s="1"/>
  <c r="W137" i="14" s="1"/>
  <c r="Z137" i="14"/>
  <c r="U137" i="14"/>
  <c r="AE136" i="14"/>
  <c r="X136" i="14" s="1"/>
  <c r="Y136" i="14" s="1"/>
  <c r="T136" i="14"/>
  <c r="V136" i="14" s="1"/>
  <c r="W136" i="14" s="1"/>
  <c r="U136" i="14"/>
  <c r="AE135" i="14"/>
  <c r="X135" i="14"/>
  <c r="T135" i="14"/>
  <c r="V135" i="14" s="1"/>
  <c r="W135" i="14" s="1"/>
  <c r="Z135" i="14"/>
  <c r="AE134" i="14"/>
  <c r="X134" i="14" s="1"/>
  <c r="T134" i="14"/>
  <c r="V134" i="14" s="1"/>
  <c r="W134" i="14" s="1"/>
  <c r="U134" i="14"/>
  <c r="AE133" i="14"/>
  <c r="X133" i="14"/>
  <c r="T133" i="14"/>
  <c r="V133" i="14"/>
  <c r="W133" i="14" s="1"/>
  <c r="Z133" i="14"/>
  <c r="U133" i="14"/>
  <c r="AE132" i="14"/>
  <c r="T132" i="14"/>
  <c r="V132" i="14" s="1"/>
  <c r="W132" i="14" s="1"/>
  <c r="U132" i="14"/>
  <c r="AE131" i="14"/>
  <c r="X131" i="14"/>
  <c r="T131" i="14"/>
  <c r="V131" i="14"/>
  <c r="W131" i="14" s="1"/>
  <c r="Z131" i="14"/>
  <c r="U131" i="14"/>
  <c r="AE130" i="14"/>
  <c r="T130" i="14"/>
  <c r="AE129" i="14"/>
  <c r="T129" i="14"/>
  <c r="AE128" i="14"/>
  <c r="X128" i="14"/>
  <c r="T128" i="14"/>
  <c r="V128" i="14"/>
  <c r="W128" i="14" s="1"/>
  <c r="Z128" i="14"/>
  <c r="U128" i="14"/>
  <c r="AE127" i="14"/>
  <c r="T127" i="14"/>
  <c r="V127" i="14" s="1"/>
  <c r="W127" i="14" s="1"/>
  <c r="AE126" i="14"/>
  <c r="X126" i="14" s="1"/>
  <c r="T126" i="14"/>
  <c r="V126" i="14"/>
  <c r="W126" i="14" s="1"/>
  <c r="U126" i="14"/>
  <c r="AE125" i="14"/>
  <c r="X125" i="14" s="1"/>
  <c r="T125" i="14"/>
  <c r="Z125" i="14"/>
  <c r="AE124" i="14"/>
  <c r="T124" i="14"/>
  <c r="U124" i="14" s="1"/>
  <c r="V124" i="14"/>
  <c r="W124" i="14" s="1"/>
  <c r="AE123" i="14"/>
  <c r="T123" i="14"/>
  <c r="V123" i="14" s="1"/>
  <c r="W123" i="14" s="1"/>
  <c r="U123" i="14"/>
  <c r="AE122" i="14"/>
  <c r="X122" i="14"/>
  <c r="T122" i="14"/>
  <c r="V122" i="14"/>
  <c r="W122" i="14" s="1"/>
  <c r="Z122" i="14"/>
  <c r="U122" i="14"/>
  <c r="AE121" i="14"/>
  <c r="X121" i="14"/>
  <c r="T121" i="14"/>
  <c r="V121" i="14" s="1"/>
  <c r="W121" i="14" s="1"/>
  <c r="Z121" i="14"/>
  <c r="AE120" i="14"/>
  <c r="X120" i="14" s="1"/>
  <c r="T120" i="14"/>
  <c r="Z120" i="14"/>
  <c r="AE119" i="14"/>
  <c r="X119" i="14"/>
  <c r="T119" i="14"/>
  <c r="V119" i="14" s="1"/>
  <c r="W119" i="14" s="1"/>
  <c r="Z119" i="14"/>
  <c r="AE118" i="14"/>
  <c r="X118" i="14" s="1"/>
  <c r="T118" i="14"/>
  <c r="AE117" i="14"/>
  <c r="X117" i="14"/>
  <c r="T117" i="14"/>
  <c r="V117" i="14"/>
  <c r="W117" i="14" s="1"/>
  <c r="Z117" i="14"/>
  <c r="U117" i="14"/>
  <c r="AE116" i="14"/>
  <c r="T116" i="14"/>
  <c r="V116" i="14" s="1"/>
  <c r="W116" i="14" s="1"/>
  <c r="AE115" i="14"/>
  <c r="X115" i="14"/>
  <c r="Y115" i="14" s="1"/>
  <c r="AA115" i="14" s="1"/>
  <c r="AB115" i="14" s="1"/>
  <c r="T115" i="14"/>
  <c r="V115" i="14"/>
  <c r="W115" i="14" s="1"/>
  <c r="Z115" i="14"/>
  <c r="U115" i="14"/>
  <c r="AE114" i="14"/>
  <c r="T114" i="14"/>
  <c r="AE113" i="14"/>
  <c r="T113" i="14"/>
  <c r="V113" i="14" s="1"/>
  <c r="W113" i="14" s="1"/>
  <c r="U113" i="14"/>
  <c r="AE112" i="14"/>
  <c r="X112" i="14"/>
  <c r="Y112" i="14" s="1"/>
  <c r="T112" i="14"/>
  <c r="V112" i="14"/>
  <c r="Z112" i="14"/>
  <c r="W112" i="14"/>
  <c r="U112" i="14"/>
  <c r="AE111" i="14"/>
  <c r="T111" i="14"/>
  <c r="AE110" i="14"/>
  <c r="X110" i="14" s="1"/>
  <c r="T110" i="14"/>
  <c r="Z110" i="14"/>
  <c r="AE109" i="14"/>
  <c r="X109" i="14" s="1"/>
  <c r="T109" i="14"/>
  <c r="AE108" i="14"/>
  <c r="T108" i="14"/>
  <c r="V108" i="14"/>
  <c r="W108" i="14" s="1"/>
  <c r="U108" i="14"/>
  <c r="AE107" i="14"/>
  <c r="X107" i="14"/>
  <c r="T107" i="14"/>
  <c r="V107" i="14" s="1"/>
  <c r="W107" i="14" s="1"/>
  <c r="Z107" i="14"/>
  <c r="U107" i="14"/>
  <c r="AE106" i="14"/>
  <c r="T106" i="14"/>
  <c r="V106" i="14"/>
  <c r="W106" i="14" s="1"/>
  <c r="U106" i="14"/>
  <c r="AE105" i="14"/>
  <c r="X105" i="14"/>
  <c r="Y105" i="14" s="1"/>
  <c r="T105" i="14"/>
  <c r="V105" i="14" s="1"/>
  <c r="W105" i="14" s="1"/>
  <c r="Z105" i="14"/>
  <c r="AE104" i="14"/>
  <c r="T104" i="14"/>
  <c r="V104" i="14"/>
  <c r="W104" i="14" s="1"/>
  <c r="U104" i="14"/>
  <c r="AE103" i="14"/>
  <c r="X103" i="14"/>
  <c r="T103" i="14"/>
  <c r="V103" i="14" s="1"/>
  <c r="W103" i="14" s="1"/>
  <c r="Z103" i="14"/>
  <c r="U103" i="14"/>
  <c r="AE102" i="14"/>
  <c r="T102" i="14"/>
  <c r="V102" i="14"/>
  <c r="W102" i="14" s="1"/>
  <c r="U102" i="14"/>
  <c r="AE101" i="14"/>
  <c r="X101" i="14"/>
  <c r="Y101" i="14" s="1"/>
  <c r="T101" i="14"/>
  <c r="V101" i="14" s="1"/>
  <c r="W101" i="14" s="1"/>
  <c r="AA101" i="14"/>
  <c r="Z101" i="14"/>
  <c r="U101" i="14"/>
  <c r="AE100" i="14"/>
  <c r="X100" i="14" s="1"/>
  <c r="T100" i="14"/>
  <c r="Z100" i="14"/>
  <c r="AE99" i="14"/>
  <c r="T99" i="14"/>
  <c r="AE98" i="14"/>
  <c r="X98" i="14" s="1"/>
  <c r="T98" i="14"/>
  <c r="Z98" i="14"/>
  <c r="AE97" i="14"/>
  <c r="T97" i="14"/>
  <c r="V97" i="14" s="1"/>
  <c r="W97" i="14" s="1"/>
  <c r="U97" i="14"/>
  <c r="AE96" i="14"/>
  <c r="X96" i="14" s="1"/>
  <c r="T96" i="14"/>
  <c r="Z96" i="14"/>
  <c r="AE95" i="14"/>
  <c r="T95" i="14"/>
  <c r="AE94" i="14"/>
  <c r="X94" i="14" s="1"/>
  <c r="T94" i="14"/>
  <c r="Z94" i="14"/>
  <c r="AE93" i="14"/>
  <c r="X93" i="14" s="1"/>
  <c r="T93" i="14"/>
  <c r="AE92" i="14"/>
  <c r="T92" i="14"/>
  <c r="V92" i="14"/>
  <c r="W92" i="14" s="1"/>
  <c r="U92" i="14"/>
  <c r="AE91" i="14"/>
  <c r="X91" i="14"/>
  <c r="T91" i="14"/>
  <c r="V91" i="14" s="1"/>
  <c r="W91" i="14" s="1"/>
  <c r="Z91" i="14"/>
  <c r="AE90" i="14"/>
  <c r="T90" i="14"/>
  <c r="V90" i="14"/>
  <c r="W90" i="14" s="1"/>
  <c r="U90" i="14"/>
  <c r="AE89" i="14"/>
  <c r="X89" i="14"/>
  <c r="Y89" i="14" s="1"/>
  <c r="T89" i="14"/>
  <c r="V89" i="14" s="1"/>
  <c r="W89" i="14" s="1"/>
  <c r="Z89" i="14"/>
  <c r="U89" i="14"/>
  <c r="AE88" i="14"/>
  <c r="T88" i="14"/>
  <c r="V88" i="14"/>
  <c r="W88" i="14" s="1"/>
  <c r="U88" i="14"/>
  <c r="AE87" i="14"/>
  <c r="X87" i="14"/>
  <c r="T87" i="14"/>
  <c r="V87" i="14" s="1"/>
  <c r="W87" i="14" s="1"/>
  <c r="Z87" i="14"/>
  <c r="AE86" i="14"/>
  <c r="T86" i="14"/>
  <c r="V86" i="14"/>
  <c r="W86" i="14" s="1"/>
  <c r="U86" i="14"/>
  <c r="AE85" i="14"/>
  <c r="X85" i="14" s="1"/>
  <c r="Y85" i="14" s="1"/>
  <c r="T85" i="14"/>
  <c r="V85" i="14" s="1"/>
  <c r="W85" i="14" s="1"/>
  <c r="AA85" i="14"/>
  <c r="Z85" i="14"/>
  <c r="U85" i="14"/>
  <c r="AE84" i="14"/>
  <c r="X84" i="14" s="1"/>
  <c r="T84" i="14"/>
  <c r="Z84" i="14"/>
  <c r="AE83" i="14"/>
  <c r="Z83" i="14" s="1"/>
  <c r="X83" i="14"/>
  <c r="T83" i="14"/>
  <c r="V83" i="14" s="1"/>
  <c r="W83" i="14" s="1"/>
  <c r="AE82" i="14"/>
  <c r="X82" i="14" s="1"/>
  <c r="T82" i="14"/>
  <c r="AE81" i="14"/>
  <c r="T81" i="14"/>
  <c r="V81" i="14" s="1"/>
  <c r="W81" i="14" s="1"/>
  <c r="U81" i="14"/>
  <c r="AE80" i="14"/>
  <c r="X80" i="14" s="1"/>
  <c r="T80" i="14"/>
  <c r="V80" i="14"/>
  <c r="W80" i="14" s="1"/>
  <c r="Z80" i="14"/>
  <c r="U80" i="14"/>
  <c r="AE79" i="14"/>
  <c r="X79" i="14"/>
  <c r="T79" i="14"/>
  <c r="Z79" i="14"/>
  <c r="AE78" i="14"/>
  <c r="X78" i="14" s="1"/>
  <c r="T78" i="14"/>
  <c r="AE77" i="14"/>
  <c r="X77" i="14" s="1"/>
  <c r="Y77" i="14" s="1"/>
  <c r="AA77" i="14" s="1"/>
  <c r="T77" i="14"/>
  <c r="V77" i="14" s="1"/>
  <c r="W77" i="14" s="1"/>
  <c r="Z77" i="14"/>
  <c r="U77" i="14"/>
  <c r="AE76" i="14"/>
  <c r="X76" i="14" s="1"/>
  <c r="T76" i="14"/>
  <c r="U76" i="14" s="1"/>
  <c r="V76" i="14"/>
  <c r="W76" i="14" s="1"/>
  <c r="Z76" i="14"/>
  <c r="AE75" i="14"/>
  <c r="Z75" i="14" s="1"/>
  <c r="X75" i="14"/>
  <c r="T75" i="14"/>
  <c r="V75" i="14" s="1"/>
  <c r="W75" i="14" s="1"/>
  <c r="AE74" i="14"/>
  <c r="T74" i="14"/>
  <c r="V74" i="14" s="1"/>
  <c r="W74" i="14" s="1"/>
  <c r="U74" i="14"/>
  <c r="AE73" i="14"/>
  <c r="X73" i="14" s="1"/>
  <c r="Y73" i="14" s="1"/>
  <c r="T73" i="14"/>
  <c r="V73" i="14" s="1"/>
  <c r="W73" i="14" s="1"/>
  <c r="Z73" i="14"/>
  <c r="U73" i="14"/>
  <c r="AE72" i="14"/>
  <c r="X72" i="14" s="1"/>
  <c r="T72" i="14"/>
  <c r="U72" i="14" s="1"/>
  <c r="V72" i="14"/>
  <c r="W72" i="14" s="1"/>
  <c r="Z72" i="14"/>
  <c r="AE71" i="14"/>
  <c r="Z71" i="14" s="1"/>
  <c r="X71" i="14"/>
  <c r="T71" i="14"/>
  <c r="V71" i="14" s="1"/>
  <c r="W71" i="14" s="1"/>
  <c r="AE70" i="14"/>
  <c r="T70" i="14"/>
  <c r="V70" i="14" s="1"/>
  <c r="W70" i="14" s="1"/>
  <c r="U70" i="14"/>
  <c r="AE69" i="14"/>
  <c r="X69" i="14" s="1"/>
  <c r="Y69" i="14" s="1"/>
  <c r="T69" i="14"/>
  <c r="V69" i="14" s="1"/>
  <c r="W69" i="14" s="1"/>
  <c r="AA69" i="14"/>
  <c r="Z69" i="14"/>
  <c r="AE68" i="14"/>
  <c r="X68" i="14" s="1"/>
  <c r="T68" i="14"/>
  <c r="AE67" i="14"/>
  <c r="T67" i="14"/>
  <c r="V67" i="14" s="1"/>
  <c r="W67" i="14" s="1"/>
  <c r="U67" i="14"/>
  <c r="AE66" i="14"/>
  <c r="X66" i="14" s="1"/>
  <c r="T66" i="14"/>
  <c r="V66" i="14"/>
  <c r="W66" i="14" s="1"/>
  <c r="Z66" i="14"/>
  <c r="U66" i="14"/>
  <c r="AE65" i="14"/>
  <c r="X65" i="14"/>
  <c r="T65" i="14"/>
  <c r="Z65" i="14"/>
  <c r="AE64" i="14"/>
  <c r="X64" i="14" s="1"/>
  <c r="T64" i="14"/>
  <c r="AE63" i="14"/>
  <c r="T63" i="14"/>
  <c r="V63" i="14" s="1"/>
  <c r="W63" i="14" s="1"/>
  <c r="U63" i="14"/>
  <c r="AE62" i="14"/>
  <c r="X62" i="14" s="1"/>
  <c r="T62" i="14"/>
  <c r="V62" i="14"/>
  <c r="W62" i="14" s="1"/>
  <c r="Z62" i="14"/>
  <c r="U62" i="14"/>
  <c r="AE61" i="14"/>
  <c r="X61" i="14"/>
  <c r="T61" i="14"/>
  <c r="Z61" i="14"/>
  <c r="AE60" i="14"/>
  <c r="T60" i="14"/>
  <c r="V60" i="14" s="1"/>
  <c r="W60" i="14" s="1"/>
  <c r="U60" i="14"/>
  <c r="AE59" i="14"/>
  <c r="X59" i="14" s="1"/>
  <c r="T59" i="14"/>
  <c r="V59" i="14" s="1"/>
  <c r="W59" i="14" s="1"/>
  <c r="Z59" i="14"/>
  <c r="U59" i="14"/>
  <c r="AE58" i="14"/>
  <c r="X58" i="14" s="1"/>
  <c r="T58" i="14"/>
  <c r="U58" i="14" s="1"/>
  <c r="V58" i="14"/>
  <c r="W58" i="14" s="1"/>
  <c r="Z58" i="14"/>
  <c r="AE57" i="14"/>
  <c r="Z57" i="14" s="1"/>
  <c r="X57" i="14"/>
  <c r="Y57" i="14" s="1"/>
  <c r="T57" i="14"/>
  <c r="V57" i="14" s="1"/>
  <c r="W57" i="14" s="1"/>
  <c r="AE56" i="14"/>
  <c r="T56" i="14"/>
  <c r="V56" i="14" s="1"/>
  <c r="W56" i="14" s="1"/>
  <c r="U56" i="14"/>
  <c r="AE55" i="14"/>
  <c r="X55" i="14" s="1"/>
  <c r="T55" i="14"/>
  <c r="V55" i="14" s="1"/>
  <c r="W55" i="14" s="1"/>
  <c r="Z55" i="14"/>
  <c r="U55" i="14"/>
  <c r="AE54" i="14"/>
  <c r="X54" i="14" s="1"/>
  <c r="T54" i="14"/>
  <c r="U54" i="14" s="1"/>
  <c r="V54" i="14"/>
  <c r="W54" i="14" s="1"/>
  <c r="Z54" i="14"/>
  <c r="AE53" i="14"/>
  <c r="X53" i="14"/>
  <c r="Y53" i="14" s="1"/>
  <c r="AA53" i="14" s="1"/>
  <c r="T53" i="14"/>
  <c r="V53" i="14" s="1"/>
  <c r="W53" i="14" s="1"/>
  <c r="Z53" i="14"/>
  <c r="U53" i="14"/>
  <c r="AE52" i="14"/>
  <c r="X52" i="14" s="1"/>
  <c r="Y52" i="14" s="1"/>
  <c r="T52" i="14"/>
  <c r="V52" i="14"/>
  <c r="W52" i="14" s="1"/>
  <c r="Z52" i="14"/>
  <c r="U52" i="14"/>
  <c r="AE51" i="14"/>
  <c r="X51" i="14"/>
  <c r="T51" i="14"/>
  <c r="Z51" i="14"/>
  <c r="AE50" i="14"/>
  <c r="X50" i="14" s="1"/>
  <c r="T50" i="14"/>
  <c r="Z50" i="14"/>
  <c r="AE49" i="14"/>
  <c r="X49" i="14"/>
  <c r="T49" i="14"/>
  <c r="Z49" i="14"/>
  <c r="AE48" i="14"/>
  <c r="X48" i="14" s="1"/>
  <c r="T48" i="14"/>
  <c r="V48" i="14"/>
  <c r="U48" i="14"/>
  <c r="AE47" i="14"/>
  <c r="T47" i="14"/>
  <c r="V47" i="14" s="1"/>
  <c r="W47" i="14" s="1"/>
  <c r="U47" i="14"/>
  <c r="AE46" i="14"/>
  <c r="X46" i="14" s="1"/>
  <c r="T46" i="14"/>
  <c r="V46" i="14"/>
  <c r="W46" i="14" s="1"/>
  <c r="Y46" i="14"/>
  <c r="Z46" i="14"/>
  <c r="U46" i="14"/>
  <c r="AE45" i="14"/>
  <c r="T45" i="14"/>
  <c r="AE44" i="14"/>
  <c r="X44" i="14" s="1"/>
  <c r="Y44" i="14" s="1"/>
  <c r="T44" i="14"/>
  <c r="V44" i="14" s="1"/>
  <c r="W44" i="14" s="1"/>
  <c r="U44" i="14"/>
  <c r="AE43" i="14"/>
  <c r="X43" i="14"/>
  <c r="T43" i="14"/>
  <c r="Z43" i="14"/>
  <c r="AE42" i="14"/>
  <c r="X42" i="14" s="1"/>
  <c r="T42" i="14"/>
  <c r="Z42" i="14"/>
  <c r="AE41" i="14"/>
  <c r="X41" i="14"/>
  <c r="T41" i="14"/>
  <c r="Z41" i="14"/>
  <c r="AE40" i="14"/>
  <c r="X40" i="14" s="1"/>
  <c r="T40" i="14"/>
  <c r="V40" i="14"/>
  <c r="U40" i="14"/>
  <c r="AE39" i="14"/>
  <c r="T39" i="14"/>
  <c r="V39" i="14" s="1"/>
  <c r="W39" i="14" s="1"/>
  <c r="U39" i="14"/>
  <c r="AE38" i="14"/>
  <c r="X38" i="14" s="1"/>
  <c r="T38" i="14"/>
  <c r="V38" i="14"/>
  <c r="W38" i="14" s="1"/>
  <c r="Y38" i="14"/>
  <c r="Z38" i="14"/>
  <c r="U38" i="14"/>
  <c r="AE37" i="14"/>
  <c r="T37" i="14"/>
  <c r="AE36" i="14"/>
  <c r="X36" i="14" s="1"/>
  <c r="T36" i="14"/>
  <c r="V36" i="14" s="1"/>
  <c r="W36" i="14" s="1"/>
  <c r="Z36" i="14"/>
  <c r="AE35" i="14"/>
  <c r="Z35" i="14" s="1"/>
  <c r="X35" i="14"/>
  <c r="T35" i="14"/>
  <c r="V35" i="14" s="1"/>
  <c r="W35" i="14" s="1"/>
  <c r="AE34" i="14"/>
  <c r="X34" i="14" s="1"/>
  <c r="Y34" i="14" s="1"/>
  <c r="T34" i="14"/>
  <c r="V34" i="14" s="1"/>
  <c r="W34" i="14" s="1"/>
  <c r="AE33" i="14"/>
  <c r="Z33" i="14" s="1"/>
  <c r="X33" i="14"/>
  <c r="T33" i="14"/>
  <c r="V33" i="14" s="1"/>
  <c r="W33" i="14" s="1"/>
  <c r="AE32" i="14"/>
  <c r="X32" i="14" s="1"/>
  <c r="T32" i="14"/>
  <c r="V32" i="14" s="1"/>
  <c r="W32" i="14" s="1"/>
  <c r="Z32" i="14"/>
  <c r="AE31" i="14"/>
  <c r="Z31" i="14" s="1"/>
  <c r="X31" i="14"/>
  <c r="T31" i="14"/>
  <c r="V31" i="14" s="1"/>
  <c r="W31" i="14" s="1"/>
  <c r="AE30" i="14"/>
  <c r="X30" i="14" s="1"/>
  <c r="Y30" i="14" s="1"/>
  <c r="T30" i="14"/>
  <c r="V30" i="14" s="1"/>
  <c r="W30" i="14" s="1"/>
  <c r="AE29" i="14"/>
  <c r="Z29" i="14" s="1"/>
  <c r="X29" i="14"/>
  <c r="T29" i="14"/>
  <c r="V29" i="14" s="1"/>
  <c r="W29" i="14" s="1"/>
  <c r="AE28" i="14"/>
  <c r="X28" i="14" s="1"/>
  <c r="T28" i="14"/>
  <c r="V28" i="14" s="1"/>
  <c r="W28" i="14" s="1"/>
  <c r="Z28" i="14"/>
  <c r="AE27" i="14"/>
  <c r="Z27" i="14" s="1"/>
  <c r="X27" i="14"/>
  <c r="T27" i="14"/>
  <c r="V27" i="14" s="1"/>
  <c r="W27" i="14" s="1"/>
  <c r="AE26" i="14"/>
  <c r="X26" i="14" s="1"/>
  <c r="Y26" i="14" s="1"/>
  <c r="T26" i="14"/>
  <c r="V26" i="14" s="1"/>
  <c r="W26" i="14" s="1"/>
  <c r="AE25" i="14"/>
  <c r="Z25" i="14" s="1"/>
  <c r="X25" i="14"/>
  <c r="T25" i="14"/>
  <c r="V25" i="14" s="1"/>
  <c r="W25" i="14" s="1"/>
  <c r="AE24" i="14"/>
  <c r="X24" i="14" s="1"/>
  <c r="T24" i="14"/>
  <c r="V24" i="14" s="1"/>
  <c r="W24" i="14" s="1"/>
  <c r="Z24" i="14"/>
  <c r="AE23" i="14"/>
  <c r="Z23" i="14" s="1"/>
  <c r="X23" i="14"/>
  <c r="T23" i="14"/>
  <c r="V23" i="14" s="1"/>
  <c r="W23" i="14" s="1"/>
  <c r="AE22" i="14"/>
  <c r="X22" i="14" s="1"/>
  <c r="Y22" i="14" s="1"/>
  <c r="T22" i="14"/>
  <c r="V22" i="14" s="1"/>
  <c r="W22" i="14" s="1"/>
  <c r="AE21" i="14"/>
  <c r="Z21" i="14" s="1"/>
  <c r="X21" i="14"/>
  <c r="T21" i="14"/>
  <c r="V21" i="14" s="1"/>
  <c r="W21" i="14" s="1"/>
  <c r="AE20" i="14"/>
  <c r="X20" i="14" s="1"/>
  <c r="T20" i="14"/>
  <c r="V20" i="14" s="1"/>
  <c r="W20" i="14" s="1"/>
  <c r="Z20" i="14"/>
  <c r="O19" i="14"/>
  <c r="U19" i="14" s="1"/>
  <c r="AH19" i="14"/>
  <c r="U18" i="14"/>
  <c r="U17" i="14"/>
  <c r="U16" i="14"/>
  <c r="U15" i="14"/>
  <c r="U14" i="14"/>
  <c r="U13" i="14"/>
  <c r="U12" i="14"/>
  <c r="U11" i="14"/>
  <c r="K721" i="13"/>
  <c r="U718" i="13"/>
  <c r="U717" i="13"/>
  <c r="U716" i="13"/>
  <c r="U715" i="13"/>
  <c r="U714" i="13"/>
  <c r="U713" i="13"/>
  <c r="U712" i="13"/>
  <c r="U711" i="13"/>
  <c r="U710" i="13"/>
  <c r="T709" i="13"/>
  <c r="AE709" i="13"/>
  <c r="T708" i="13"/>
  <c r="AE708" i="13"/>
  <c r="T707" i="13"/>
  <c r="V707" i="13" s="1"/>
  <c r="AE707" i="13"/>
  <c r="T706" i="13"/>
  <c r="V706" i="13"/>
  <c r="AE706" i="13"/>
  <c r="U706" i="13"/>
  <c r="T705" i="13"/>
  <c r="AE705" i="13"/>
  <c r="T704" i="13"/>
  <c r="AE704" i="13"/>
  <c r="T703" i="13"/>
  <c r="V703" i="13" s="1"/>
  <c r="AE703" i="13"/>
  <c r="T702" i="13"/>
  <c r="V702" i="13"/>
  <c r="AE702" i="13"/>
  <c r="U702" i="13"/>
  <c r="T701" i="13"/>
  <c r="AE701" i="13"/>
  <c r="T700" i="13"/>
  <c r="AE700" i="13"/>
  <c r="T699" i="13"/>
  <c r="V699" i="13" s="1"/>
  <c r="AE699" i="13"/>
  <c r="T698" i="13"/>
  <c r="V698" i="13"/>
  <c r="AE698" i="13"/>
  <c r="U698" i="13"/>
  <c r="T697" i="13"/>
  <c r="V697" i="13" s="1"/>
  <c r="AE697" i="13"/>
  <c r="T696" i="13"/>
  <c r="V696" i="13" s="1"/>
  <c r="AE696" i="13"/>
  <c r="U696" i="13"/>
  <c r="T695" i="13"/>
  <c r="V695" i="13" s="1"/>
  <c r="AE695" i="13"/>
  <c r="U695" i="13"/>
  <c r="T694" i="13"/>
  <c r="V694" i="13" s="1"/>
  <c r="AE694" i="13"/>
  <c r="T693" i="13"/>
  <c r="V693" i="13" s="1"/>
  <c r="AE693" i="13"/>
  <c r="T692" i="13"/>
  <c r="V692" i="13" s="1"/>
  <c r="AE692" i="13"/>
  <c r="U692" i="13"/>
  <c r="T691" i="13"/>
  <c r="V691" i="13" s="1"/>
  <c r="AE691" i="13"/>
  <c r="T690" i="13"/>
  <c r="AE690" i="13"/>
  <c r="T689" i="13"/>
  <c r="V689" i="13" s="1"/>
  <c r="AE689" i="13"/>
  <c r="T688" i="13"/>
  <c r="V688" i="13" s="1"/>
  <c r="AE688" i="13"/>
  <c r="T687" i="13"/>
  <c r="AE687" i="13"/>
  <c r="T686" i="13"/>
  <c r="V686" i="13" s="1"/>
  <c r="AE686" i="13"/>
  <c r="U686" i="13"/>
  <c r="T685" i="13"/>
  <c r="V685" i="13" s="1"/>
  <c r="AE685" i="13"/>
  <c r="T684" i="13"/>
  <c r="AE684" i="13"/>
  <c r="T683" i="13"/>
  <c r="V683" i="13" s="1"/>
  <c r="AE683" i="13"/>
  <c r="U683" i="13"/>
  <c r="T682" i="13"/>
  <c r="V682" i="13" s="1"/>
  <c r="AE682" i="13"/>
  <c r="U682" i="13"/>
  <c r="T681" i="13"/>
  <c r="V681" i="13" s="1"/>
  <c r="AE681" i="13"/>
  <c r="T680" i="13"/>
  <c r="V680" i="13" s="1"/>
  <c r="AE680" i="13"/>
  <c r="U680" i="13"/>
  <c r="T679" i="13"/>
  <c r="V679" i="13" s="1"/>
  <c r="AE679" i="13"/>
  <c r="U679" i="13"/>
  <c r="T678" i="13"/>
  <c r="V678" i="13" s="1"/>
  <c r="AE678" i="13"/>
  <c r="T677" i="13"/>
  <c r="V677" i="13" s="1"/>
  <c r="AE677" i="13"/>
  <c r="T676" i="13"/>
  <c r="V676" i="13" s="1"/>
  <c r="AE676" i="13"/>
  <c r="U676" i="13"/>
  <c r="T675" i="13"/>
  <c r="V675" i="13" s="1"/>
  <c r="AE675" i="13"/>
  <c r="T674" i="13"/>
  <c r="V674" i="13" s="1"/>
  <c r="AE674" i="13"/>
  <c r="T673" i="13"/>
  <c r="AE673" i="13"/>
  <c r="T672" i="13"/>
  <c r="V672" i="13" s="1"/>
  <c r="AE672" i="13"/>
  <c r="T671" i="13"/>
  <c r="V671" i="13" s="1"/>
  <c r="AE671" i="13"/>
  <c r="U671" i="13"/>
  <c r="T670" i="13"/>
  <c r="V670" i="13" s="1"/>
  <c r="AE670" i="13"/>
  <c r="T669" i="13"/>
  <c r="V669" i="13" s="1"/>
  <c r="AE669" i="13"/>
  <c r="T668" i="13"/>
  <c r="V668" i="13" s="1"/>
  <c r="AE668" i="13"/>
  <c r="T667" i="13"/>
  <c r="AE667" i="13"/>
  <c r="T666" i="13"/>
  <c r="V666" i="13" s="1"/>
  <c r="AE666" i="13"/>
  <c r="T665" i="13"/>
  <c r="V665" i="13" s="1"/>
  <c r="AE665" i="13"/>
  <c r="O664" i="13"/>
  <c r="T664" i="13"/>
  <c r="AE664" i="13"/>
  <c r="O663" i="13"/>
  <c r="T663" i="13"/>
  <c r="U663" i="13" s="1"/>
  <c r="V663" i="13"/>
  <c r="AE663" i="13"/>
  <c r="T662" i="13"/>
  <c r="AE662" i="13"/>
  <c r="T661" i="13"/>
  <c r="U661" i="13" s="1"/>
  <c r="V661" i="13"/>
  <c r="Y661" i="13" s="1"/>
  <c r="AE661" i="13"/>
  <c r="AE568" i="13"/>
  <c r="T567" i="13"/>
  <c r="AE567" i="13"/>
  <c r="T566" i="13"/>
  <c r="V566" i="13" s="1"/>
  <c r="W566" i="13" s="1"/>
  <c r="AE566" i="13"/>
  <c r="U566" i="13"/>
  <c r="T565" i="13"/>
  <c r="AE565" i="13"/>
  <c r="T564" i="13"/>
  <c r="U564" i="13" s="1"/>
  <c r="V564" i="13"/>
  <c r="W564" i="13" s="1"/>
  <c r="AE564" i="13"/>
  <c r="T563" i="13"/>
  <c r="AE563" i="13"/>
  <c r="T562" i="13"/>
  <c r="V562" i="13" s="1"/>
  <c r="Y562" i="13" s="1"/>
  <c r="AE562" i="13"/>
  <c r="U562" i="13"/>
  <c r="T561" i="13"/>
  <c r="V561" i="13" s="1"/>
  <c r="AE561" i="13"/>
  <c r="T560" i="13"/>
  <c r="AE560" i="13"/>
  <c r="T559" i="13"/>
  <c r="U559" i="13" s="1"/>
  <c r="V559" i="13"/>
  <c r="Y559" i="13" s="1"/>
  <c r="AB559" i="13" s="1"/>
  <c r="AE559" i="13"/>
  <c r="W559" i="13"/>
  <c r="T558" i="13"/>
  <c r="V558" i="13"/>
  <c r="Y558" i="13" s="1"/>
  <c r="AE558" i="13"/>
  <c r="U558" i="13"/>
  <c r="T557" i="13"/>
  <c r="V557" i="13"/>
  <c r="Y557" i="13"/>
  <c r="AB557" i="13" s="1"/>
  <c r="AE557" i="13"/>
  <c r="W557" i="13"/>
  <c r="U557" i="13"/>
  <c r="T556" i="13"/>
  <c r="AE556" i="13"/>
  <c r="T555" i="13"/>
  <c r="U555" i="13" s="1"/>
  <c r="V555" i="13"/>
  <c r="AE555" i="13"/>
  <c r="T554" i="13"/>
  <c r="U554" i="13" s="1"/>
  <c r="V554" i="13"/>
  <c r="Y554" i="13" s="1"/>
  <c r="AE554" i="13"/>
  <c r="T553" i="13"/>
  <c r="V553" i="13"/>
  <c r="Y553" i="13" s="1"/>
  <c r="AB553" i="13" s="1"/>
  <c r="AE553" i="13"/>
  <c r="U553" i="13"/>
  <c r="T552" i="13"/>
  <c r="AE552" i="13"/>
  <c r="T551" i="13"/>
  <c r="AE551" i="13"/>
  <c r="T550" i="13"/>
  <c r="U550" i="13" s="1"/>
  <c r="AE550" i="13"/>
  <c r="T549" i="13"/>
  <c r="AE549" i="13"/>
  <c r="T548" i="13"/>
  <c r="AE548" i="13"/>
  <c r="T547" i="13"/>
  <c r="V547" i="13" s="1"/>
  <c r="AE547" i="13"/>
  <c r="Z547" i="13" s="1"/>
  <c r="U547" i="13"/>
  <c r="T546" i="13"/>
  <c r="V546" i="13" s="1"/>
  <c r="Y546" i="13" s="1"/>
  <c r="AA546" i="13" s="1"/>
  <c r="AE546" i="13"/>
  <c r="Z546" i="13"/>
  <c r="W546" i="13"/>
  <c r="U546" i="13"/>
  <c r="T545" i="13"/>
  <c r="V545" i="13"/>
  <c r="Y545" i="13"/>
  <c r="AA545" i="13" s="1"/>
  <c r="AE545" i="13"/>
  <c r="Z545" i="13" s="1"/>
  <c r="W545" i="13"/>
  <c r="U545" i="13"/>
  <c r="T544" i="13"/>
  <c r="AE544" i="13"/>
  <c r="Z544" i="13" s="1"/>
  <c r="T543" i="13"/>
  <c r="V543" i="13" s="1"/>
  <c r="AE543" i="13"/>
  <c r="Z543" i="13" s="1"/>
  <c r="T542" i="13"/>
  <c r="V542" i="13" s="1"/>
  <c r="Y542" i="13" s="1"/>
  <c r="AE542" i="13"/>
  <c r="Z542" i="13"/>
  <c r="T541" i="13"/>
  <c r="U541" i="13" s="1"/>
  <c r="V541" i="13"/>
  <c r="Y541" i="13" s="1"/>
  <c r="AA541" i="13" s="1"/>
  <c r="AE541" i="13"/>
  <c r="Z541" i="13"/>
  <c r="W541" i="13"/>
  <c r="T540" i="13"/>
  <c r="U540" i="13" s="1"/>
  <c r="V540" i="13"/>
  <c r="W540" i="13" s="1"/>
  <c r="AE540" i="13"/>
  <c r="Z540" i="13" s="1"/>
  <c r="T539" i="13"/>
  <c r="U539" i="13" s="1"/>
  <c r="V539" i="13"/>
  <c r="AE539" i="13"/>
  <c r="Z539" i="13" s="1"/>
  <c r="T538" i="13"/>
  <c r="V538" i="13" s="1"/>
  <c r="Y538" i="13" s="1"/>
  <c r="AA538" i="13" s="1"/>
  <c r="AE538" i="13"/>
  <c r="Z538" i="13" s="1"/>
  <c r="W538" i="13"/>
  <c r="T537" i="13"/>
  <c r="V537" i="13"/>
  <c r="AE537" i="13"/>
  <c r="Z537" i="13"/>
  <c r="U537" i="13"/>
  <c r="T536" i="13"/>
  <c r="V536" i="13"/>
  <c r="W536" i="13" s="1"/>
  <c r="AE536" i="13"/>
  <c r="Z536" i="13" s="1"/>
  <c r="U536" i="13"/>
  <c r="T535" i="13"/>
  <c r="V535" i="13" s="1"/>
  <c r="AE535" i="13"/>
  <c r="Z535" i="13" s="1"/>
  <c r="T534" i="13"/>
  <c r="AE534" i="13"/>
  <c r="Z534" i="13" s="1"/>
  <c r="T533" i="13"/>
  <c r="AE533" i="13"/>
  <c r="Z533" i="13"/>
  <c r="T532" i="13"/>
  <c r="U532" i="13" s="1"/>
  <c r="V532" i="13"/>
  <c r="W532" i="13" s="1"/>
  <c r="AE532" i="13"/>
  <c r="Z532" i="13" s="1"/>
  <c r="T531" i="13"/>
  <c r="V531" i="13" s="1"/>
  <c r="AE531" i="13"/>
  <c r="Z531" i="13" s="1"/>
  <c r="T530" i="13"/>
  <c r="V530" i="13" s="1"/>
  <c r="Y530" i="13" s="1"/>
  <c r="AA530" i="13" s="1"/>
  <c r="AB530" i="13" s="1"/>
  <c r="AE530" i="13"/>
  <c r="Z530" i="13" s="1"/>
  <c r="U530" i="13"/>
  <c r="T529" i="13"/>
  <c r="V529" i="13" s="1"/>
  <c r="Y529" i="13"/>
  <c r="AE529" i="13"/>
  <c r="Z529" i="13"/>
  <c r="W529" i="13"/>
  <c r="U529" i="13"/>
  <c r="T528" i="13"/>
  <c r="U528" i="13" s="1"/>
  <c r="V528" i="13"/>
  <c r="W528" i="13" s="1"/>
  <c r="AE528" i="13"/>
  <c r="Z528" i="13" s="1"/>
  <c r="T527" i="13"/>
  <c r="V527" i="13" s="1"/>
  <c r="AE527" i="13"/>
  <c r="Z527" i="13" s="1"/>
  <c r="T526" i="13"/>
  <c r="V526" i="13" s="1"/>
  <c r="Y526" i="13" s="1"/>
  <c r="AA526" i="13"/>
  <c r="AB526" i="13" s="1"/>
  <c r="AE526" i="13"/>
  <c r="Z526" i="13" s="1"/>
  <c r="W526" i="13"/>
  <c r="U526" i="13"/>
  <c r="T525" i="13"/>
  <c r="V525" i="13" s="1"/>
  <c r="Y525" i="13"/>
  <c r="AE525" i="13"/>
  <c r="Z525" i="13" s="1"/>
  <c r="W525" i="13"/>
  <c r="U525" i="13"/>
  <c r="AE524" i="13"/>
  <c r="X524" i="13" s="1"/>
  <c r="T524" i="13"/>
  <c r="V524" i="13" s="1"/>
  <c r="W524" i="13" s="1"/>
  <c r="Z524" i="13"/>
  <c r="U524" i="13"/>
  <c r="AE523" i="13"/>
  <c r="X523" i="13" s="1"/>
  <c r="T523" i="13"/>
  <c r="V523" i="13"/>
  <c r="Z523" i="13"/>
  <c r="U523" i="13"/>
  <c r="AE522" i="13"/>
  <c r="X522" i="13" s="1"/>
  <c r="T522" i="13"/>
  <c r="V522" i="13" s="1"/>
  <c r="W522" i="13" s="1"/>
  <c r="U522" i="13"/>
  <c r="AE521" i="13"/>
  <c r="X521" i="13" s="1"/>
  <c r="T521" i="13"/>
  <c r="U521" i="13" s="1"/>
  <c r="Z521" i="13"/>
  <c r="AE520" i="13"/>
  <c r="Z520" i="13" s="1"/>
  <c r="T520" i="13"/>
  <c r="V520" i="13" s="1"/>
  <c r="W520" i="13" s="1"/>
  <c r="U520" i="13"/>
  <c r="AE519" i="13"/>
  <c r="X519" i="13" s="1"/>
  <c r="Y519" i="13" s="1"/>
  <c r="T519" i="13"/>
  <c r="V519" i="13" s="1"/>
  <c r="W519" i="13" s="1"/>
  <c r="U519" i="13"/>
  <c r="AE518" i="13"/>
  <c r="X518" i="13" s="1"/>
  <c r="Y518" i="13" s="1"/>
  <c r="T518" i="13"/>
  <c r="V518" i="13" s="1"/>
  <c r="W518" i="13" s="1"/>
  <c r="U518" i="13"/>
  <c r="AE517" i="13"/>
  <c r="X517" i="13" s="1"/>
  <c r="T517" i="13"/>
  <c r="U517" i="13" s="1"/>
  <c r="Z517" i="13"/>
  <c r="AE516" i="13"/>
  <c r="Z516" i="13" s="1"/>
  <c r="T516" i="13"/>
  <c r="V516" i="13" s="1"/>
  <c r="W516" i="13" s="1"/>
  <c r="U516" i="13"/>
  <c r="AE515" i="13"/>
  <c r="X515" i="13" s="1"/>
  <c r="Y515" i="13" s="1"/>
  <c r="T515" i="13"/>
  <c r="V515" i="13" s="1"/>
  <c r="W515" i="13" s="1"/>
  <c r="U515" i="13"/>
  <c r="AE514" i="13"/>
  <c r="X514" i="13" s="1"/>
  <c r="Y514" i="13" s="1"/>
  <c r="T514" i="13"/>
  <c r="V514" i="13" s="1"/>
  <c r="W514" i="13" s="1"/>
  <c r="U514" i="13"/>
  <c r="AE513" i="13"/>
  <c r="X513" i="13" s="1"/>
  <c r="T513" i="13"/>
  <c r="U513" i="13" s="1"/>
  <c r="Z513" i="13"/>
  <c r="AE512" i="13"/>
  <c r="Z512" i="13" s="1"/>
  <c r="T512" i="13"/>
  <c r="V512" i="13" s="1"/>
  <c r="W512" i="13" s="1"/>
  <c r="U512" i="13"/>
  <c r="AE511" i="13"/>
  <c r="X511" i="13" s="1"/>
  <c r="Y511" i="13" s="1"/>
  <c r="T511" i="13"/>
  <c r="V511" i="13" s="1"/>
  <c r="W511" i="13" s="1"/>
  <c r="U511" i="13"/>
  <c r="AE510" i="13"/>
  <c r="X510" i="13" s="1"/>
  <c r="Y510" i="13" s="1"/>
  <c r="T510" i="13"/>
  <c r="V510" i="13" s="1"/>
  <c r="W510" i="13" s="1"/>
  <c r="U510" i="13"/>
  <c r="AE509" i="13"/>
  <c r="X509" i="13" s="1"/>
  <c r="T509" i="13"/>
  <c r="U509" i="13" s="1"/>
  <c r="Z509" i="13"/>
  <c r="AE508" i="13"/>
  <c r="Z508" i="13" s="1"/>
  <c r="T508" i="13"/>
  <c r="V508" i="13" s="1"/>
  <c r="W508" i="13" s="1"/>
  <c r="U508" i="13"/>
  <c r="AE507" i="13"/>
  <c r="X507" i="13" s="1"/>
  <c r="Y507" i="13" s="1"/>
  <c r="T507" i="13"/>
  <c r="V507" i="13" s="1"/>
  <c r="W507" i="13" s="1"/>
  <c r="U507" i="13"/>
  <c r="AE506" i="13"/>
  <c r="X506" i="13" s="1"/>
  <c r="Y506" i="13" s="1"/>
  <c r="T506" i="13"/>
  <c r="V506" i="13" s="1"/>
  <c r="W506" i="13" s="1"/>
  <c r="U506" i="13"/>
  <c r="AE505" i="13"/>
  <c r="X505" i="13" s="1"/>
  <c r="T505" i="13"/>
  <c r="U505" i="13" s="1"/>
  <c r="Z505" i="13"/>
  <c r="AE504" i="13"/>
  <c r="Z504" i="13" s="1"/>
  <c r="T504" i="13"/>
  <c r="V504" i="13" s="1"/>
  <c r="W504" i="13" s="1"/>
  <c r="U504" i="13"/>
  <c r="AE503" i="13"/>
  <c r="X503" i="13" s="1"/>
  <c r="Y503" i="13" s="1"/>
  <c r="T503" i="13"/>
  <c r="V503" i="13" s="1"/>
  <c r="W503" i="13" s="1"/>
  <c r="U503" i="13"/>
  <c r="AE502" i="13"/>
  <c r="X502" i="13" s="1"/>
  <c r="Y502" i="13" s="1"/>
  <c r="T502" i="13"/>
  <c r="V502" i="13" s="1"/>
  <c r="W502" i="13" s="1"/>
  <c r="U502" i="13"/>
  <c r="AE501" i="13"/>
  <c r="X501" i="13" s="1"/>
  <c r="T501" i="13"/>
  <c r="U501" i="13" s="1"/>
  <c r="Z501" i="13"/>
  <c r="AE500" i="13"/>
  <c r="Z500" i="13" s="1"/>
  <c r="T500" i="13"/>
  <c r="V500" i="13" s="1"/>
  <c r="W500" i="13" s="1"/>
  <c r="U500" i="13"/>
  <c r="AE499" i="13"/>
  <c r="X499" i="13" s="1"/>
  <c r="Y499" i="13" s="1"/>
  <c r="T499" i="13"/>
  <c r="V499" i="13" s="1"/>
  <c r="W499" i="13" s="1"/>
  <c r="U499" i="13"/>
  <c r="AE498" i="13"/>
  <c r="X498" i="13" s="1"/>
  <c r="Y498" i="13" s="1"/>
  <c r="T498" i="13"/>
  <c r="V498" i="13" s="1"/>
  <c r="W498" i="13" s="1"/>
  <c r="U498" i="13"/>
  <c r="AE497" i="13"/>
  <c r="X497" i="13" s="1"/>
  <c r="T497" i="13"/>
  <c r="U497" i="13" s="1"/>
  <c r="Z497" i="13"/>
  <c r="AE496" i="13"/>
  <c r="Z496" i="13" s="1"/>
  <c r="T496" i="13"/>
  <c r="V496" i="13" s="1"/>
  <c r="W496" i="13" s="1"/>
  <c r="U496" i="13"/>
  <c r="AE495" i="13"/>
  <c r="X495" i="13" s="1"/>
  <c r="Y495" i="13" s="1"/>
  <c r="T495" i="13"/>
  <c r="V495" i="13" s="1"/>
  <c r="W495" i="13" s="1"/>
  <c r="U495" i="13"/>
  <c r="AE494" i="13"/>
  <c r="X494" i="13" s="1"/>
  <c r="Y494" i="13" s="1"/>
  <c r="T494" i="13"/>
  <c r="V494" i="13" s="1"/>
  <c r="W494" i="13" s="1"/>
  <c r="U494" i="13"/>
  <c r="AE493" i="13"/>
  <c r="X493" i="13" s="1"/>
  <c r="T493" i="13"/>
  <c r="U493" i="13" s="1"/>
  <c r="Z493" i="13"/>
  <c r="AE492" i="13"/>
  <c r="Z492" i="13" s="1"/>
  <c r="T492" i="13"/>
  <c r="V492" i="13" s="1"/>
  <c r="W492" i="13" s="1"/>
  <c r="U492" i="13"/>
  <c r="AE491" i="13"/>
  <c r="X491" i="13" s="1"/>
  <c r="Y491" i="13" s="1"/>
  <c r="T491" i="13"/>
  <c r="V491" i="13" s="1"/>
  <c r="W491" i="13" s="1"/>
  <c r="U491" i="13"/>
  <c r="AE490" i="13"/>
  <c r="X490" i="13" s="1"/>
  <c r="Y490" i="13" s="1"/>
  <c r="T490" i="13"/>
  <c r="V490" i="13" s="1"/>
  <c r="W490" i="13" s="1"/>
  <c r="U490" i="13"/>
  <c r="AE489" i="13"/>
  <c r="X489" i="13" s="1"/>
  <c r="T489" i="13"/>
  <c r="U489" i="13" s="1"/>
  <c r="Z489" i="13"/>
  <c r="AE488" i="13"/>
  <c r="Z488" i="13" s="1"/>
  <c r="T488" i="13"/>
  <c r="V488" i="13" s="1"/>
  <c r="W488" i="13" s="1"/>
  <c r="U488" i="13"/>
  <c r="AE487" i="13"/>
  <c r="X487" i="13" s="1"/>
  <c r="Y487" i="13" s="1"/>
  <c r="T487" i="13"/>
  <c r="V487" i="13" s="1"/>
  <c r="W487" i="13" s="1"/>
  <c r="U487" i="13"/>
  <c r="AE486" i="13"/>
  <c r="X486" i="13" s="1"/>
  <c r="Y486" i="13" s="1"/>
  <c r="T486" i="13"/>
  <c r="V486" i="13" s="1"/>
  <c r="W486" i="13" s="1"/>
  <c r="U486" i="13"/>
  <c r="AE485" i="13"/>
  <c r="X485" i="13" s="1"/>
  <c r="T485" i="13"/>
  <c r="U485" i="13" s="1"/>
  <c r="Z485" i="13"/>
  <c r="AE484" i="13"/>
  <c r="Z484" i="13" s="1"/>
  <c r="X484" i="13"/>
  <c r="T484" i="13"/>
  <c r="V484" i="13" s="1"/>
  <c r="W484" i="13" s="1"/>
  <c r="U484" i="13"/>
  <c r="AE483" i="13"/>
  <c r="X483" i="13" s="1"/>
  <c r="T483" i="13"/>
  <c r="V483" i="13" s="1"/>
  <c r="W483" i="13" s="1"/>
  <c r="U483" i="13"/>
  <c r="AE482" i="13"/>
  <c r="X482" i="13" s="1"/>
  <c r="T482" i="13"/>
  <c r="V482" i="13" s="1"/>
  <c r="W482" i="13" s="1"/>
  <c r="U482" i="13"/>
  <c r="AE481" i="13"/>
  <c r="X481" i="13" s="1"/>
  <c r="T481" i="13"/>
  <c r="U481" i="13" s="1"/>
  <c r="Z481" i="13"/>
  <c r="AE480" i="13"/>
  <c r="Z480" i="13" s="1"/>
  <c r="X480" i="13"/>
  <c r="T480" i="13"/>
  <c r="V480" i="13" s="1"/>
  <c r="W480" i="13" s="1"/>
  <c r="U480" i="13"/>
  <c r="AE479" i="13"/>
  <c r="X479" i="13" s="1"/>
  <c r="T479" i="13"/>
  <c r="V479" i="13" s="1"/>
  <c r="W479" i="13" s="1"/>
  <c r="U479" i="13"/>
  <c r="AE478" i="13"/>
  <c r="X478" i="13" s="1"/>
  <c r="T478" i="13"/>
  <c r="V478" i="13" s="1"/>
  <c r="W478" i="13" s="1"/>
  <c r="U478" i="13"/>
  <c r="AE477" i="13"/>
  <c r="X477" i="13" s="1"/>
  <c r="T477" i="13"/>
  <c r="U477" i="13" s="1"/>
  <c r="Z477" i="13"/>
  <c r="AE476" i="13"/>
  <c r="Z476" i="13" s="1"/>
  <c r="X476" i="13"/>
  <c r="T476" i="13"/>
  <c r="V476" i="13" s="1"/>
  <c r="W476" i="13" s="1"/>
  <c r="U476" i="13"/>
  <c r="AE475" i="13"/>
  <c r="X475" i="13" s="1"/>
  <c r="T475" i="13"/>
  <c r="V475" i="13" s="1"/>
  <c r="W475" i="13" s="1"/>
  <c r="U475" i="13"/>
  <c r="AE474" i="13"/>
  <c r="X474" i="13" s="1"/>
  <c r="T474" i="13"/>
  <c r="V474" i="13" s="1"/>
  <c r="W474" i="13" s="1"/>
  <c r="U474" i="13"/>
  <c r="AE473" i="13"/>
  <c r="X473" i="13" s="1"/>
  <c r="T473" i="13"/>
  <c r="U473" i="13" s="1"/>
  <c r="Z473" i="13"/>
  <c r="AE472" i="13"/>
  <c r="Z472" i="13" s="1"/>
  <c r="T472" i="13"/>
  <c r="AE471" i="13"/>
  <c r="X471" i="13" s="1"/>
  <c r="T471" i="13"/>
  <c r="Z471" i="13"/>
  <c r="AE470" i="13"/>
  <c r="T470" i="13"/>
  <c r="V470" i="13" s="1"/>
  <c r="W470" i="13" s="1"/>
  <c r="U470" i="13"/>
  <c r="AE469" i="13"/>
  <c r="X469" i="13" s="1"/>
  <c r="T469" i="13"/>
  <c r="U469" i="13" s="1"/>
  <c r="Z469" i="13"/>
  <c r="AE468" i="13"/>
  <c r="Z468" i="13" s="1"/>
  <c r="T468" i="13"/>
  <c r="AE467" i="13"/>
  <c r="X467" i="13" s="1"/>
  <c r="T467" i="13"/>
  <c r="Z467" i="13"/>
  <c r="AE466" i="13"/>
  <c r="T466" i="13"/>
  <c r="V466" i="13" s="1"/>
  <c r="W466" i="13" s="1"/>
  <c r="U466" i="13"/>
  <c r="AE465" i="13"/>
  <c r="X465" i="13" s="1"/>
  <c r="T465" i="13"/>
  <c r="U465" i="13" s="1"/>
  <c r="Z465" i="13"/>
  <c r="AE464" i="13"/>
  <c r="Z464" i="13" s="1"/>
  <c r="T464" i="13"/>
  <c r="AE463" i="13"/>
  <c r="X463" i="13" s="1"/>
  <c r="T463" i="13"/>
  <c r="Z463" i="13"/>
  <c r="AE462" i="13"/>
  <c r="T462" i="13"/>
  <c r="V462" i="13" s="1"/>
  <c r="W462" i="13" s="1"/>
  <c r="U462" i="13"/>
  <c r="AE461" i="13"/>
  <c r="X461" i="13" s="1"/>
  <c r="T461" i="13"/>
  <c r="U461" i="13" s="1"/>
  <c r="Z461" i="13"/>
  <c r="AE460" i="13"/>
  <c r="Z460" i="13" s="1"/>
  <c r="T460" i="13"/>
  <c r="AE459" i="13"/>
  <c r="X459" i="13" s="1"/>
  <c r="T459" i="13"/>
  <c r="Z459" i="13"/>
  <c r="AE458" i="13"/>
  <c r="T458" i="13"/>
  <c r="V458" i="13" s="1"/>
  <c r="W458" i="13" s="1"/>
  <c r="U458" i="13"/>
  <c r="AE457" i="13"/>
  <c r="X457" i="13" s="1"/>
  <c r="T457" i="13"/>
  <c r="U457" i="13" s="1"/>
  <c r="Z457" i="13"/>
  <c r="AE456" i="13"/>
  <c r="Z456" i="13" s="1"/>
  <c r="T456" i="13"/>
  <c r="AE455" i="13"/>
  <c r="X455" i="13" s="1"/>
  <c r="T455" i="13"/>
  <c r="Z455" i="13"/>
  <c r="AE454" i="13"/>
  <c r="T454" i="13"/>
  <c r="V454" i="13" s="1"/>
  <c r="W454" i="13" s="1"/>
  <c r="U454" i="13"/>
  <c r="AE453" i="13"/>
  <c r="X453" i="13" s="1"/>
  <c r="T453" i="13"/>
  <c r="U453" i="13" s="1"/>
  <c r="Z453" i="13"/>
  <c r="AE452" i="13"/>
  <c r="Z452" i="13" s="1"/>
  <c r="T452" i="13"/>
  <c r="AE451" i="13"/>
  <c r="X451" i="13" s="1"/>
  <c r="T451" i="13"/>
  <c r="Z451" i="13"/>
  <c r="AE450" i="13"/>
  <c r="T450" i="13"/>
  <c r="V450" i="13" s="1"/>
  <c r="W450" i="13" s="1"/>
  <c r="U450" i="13"/>
  <c r="AE449" i="13"/>
  <c r="X449" i="13" s="1"/>
  <c r="T449" i="13"/>
  <c r="U449" i="13" s="1"/>
  <c r="Z449" i="13"/>
  <c r="AE448" i="13"/>
  <c r="Z448" i="13" s="1"/>
  <c r="T448" i="13"/>
  <c r="AE447" i="13"/>
  <c r="X447" i="13" s="1"/>
  <c r="T447" i="13"/>
  <c r="Z447" i="13"/>
  <c r="AE446" i="13"/>
  <c r="T446" i="13"/>
  <c r="V446" i="13" s="1"/>
  <c r="W446" i="13" s="1"/>
  <c r="U446" i="13"/>
  <c r="AE445" i="13"/>
  <c r="X445" i="13" s="1"/>
  <c r="T445" i="13"/>
  <c r="U445" i="13" s="1"/>
  <c r="Z445" i="13"/>
  <c r="AE444" i="13"/>
  <c r="Z444" i="13" s="1"/>
  <c r="T444" i="13"/>
  <c r="AE443" i="13"/>
  <c r="X443" i="13" s="1"/>
  <c r="T443" i="13"/>
  <c r="Z443" i="13"/>
  <c r="AE442" i="13"/>
  <c r="T442" i="13"/>
  <c r="V442" i="13" s="1"/>
  <c r="W442" i="13" s="1"/>
  <c r="U442" i="13"/>
  <c r="AE441" i="13"/>
  <c r="X441" i="13" s="1"/>
  <c r="T441" i="13"/>
  <c r="Z441" i="13"/>
  <c r="AE440" i="13"/>
  <c r="T440" i="13"/>
  <c r="AE439" i="13"/>
  <c r="X439" i="13" s="1"/>
  <c r="T439" i="13"/>
  <c r="Z439" i="13"/>
  <c r="AE438" i="13"/>
  <c r="T438" i="13"/>
  <c r="V438" i="13" s="1"/>
  <c r="W438" i="13" s="1"/>
  <c r="AE437" i="13"/>
  <c r="X437" i="13" s="1"/>
  <c r="T437" i="13"/>
  <c r="Z437" i="13"/>
  <c r="AE436" i="13"/>
  <c r="T436" i="13"/>
  <c r="AE435" i="13"/>
  <c r="X435" i="13" s="1"/>
  <c r="T435" i="13"/>
  <c r="Z435" i="13"/>
  <c r="AE434" i="13"/>
  <c r="T434" i="13"/>
  <c r="V434" i="13" s="1"/>
  <c r="W434" i="13" s="1"/>
  <c r="AE433" i="13"/>
  <c r="X433" i="13" s="1"/>
  <c r="T433" i="13"/>
  <c r="Z433" i="13"/>
  <c r="AE432" i="13"/>
  <c r="T432" i="13"/>
  <c r="AE431" i="13"/>
  <c r="X431" i="13" s="1"/>
  <c r="T431" i="13"/>
  <c r="Z431" i="13"/>
  <c r="AE430" i="13"/>
  <c r="T430" i="13"/>
  <c r="V430" i="13" s="1"/>
  <c r="W430" i="13" s="1"/>
  <c r="AE429" i="13"/>
  <c r="X429" i="13" s="1"/>
  <c r="T429" i="13"/>
  <c r="Z429" i="13"/>
  <c r="AE428" i="13"/>
  <c r="T428" i="13"/>
  <c r="AE427" i="13"/>
  <c r="X427" i="13" s="1"/>
  <c r="T427" i="13"/>
  <c r="Z427" i="13"/>
  <c r="AE426" i="13"/>
  <c r="T426" i="13"/>
  <c r="V426" i="13" s="1"/>
  <c r="W426" i="13" s="1"/>
  <c r="AE425" i="13"/>
  <c r="X425" i="13" s="1"/>
  <c r="T425" i="13"/>
  <c r="Z425" i="13"/>
  <c r="AE424" i="13"/>
  <c r="T424" i="13"/>
  <c r="AE423" i="13"/>
  <c r="X423" i="13" s="1"/>
  <c r="T423" i="13"/>
  <c r="Z423" i="13"/>
  <c r="AE422" i="13"/>
  <c r="T422" i="13"/>
  <c r="V422" i="13" s="1"/>
  <c r="W422" i="13" s="1"/>
  <c r="AE421" i="13"/>
  <c r="X421" i="13" s="1"/>
  <c r="T421" i="13"/>
  <c r="Z421" i="13"/>
  <c r="AE420" i="13"/>
  <c r="T420" i="13"/>
  <c r="AE419" i="13"/>
  <c r="X419" i="13" s="1"/>
  <c r="T419" i="13"/>
  <c r="Z419" i="13"/>
  <c r="AE418" i="13"/>
  <c r="T418" i="13"/>
  <c r="V418" i="13" s="1"/>
  <c r="W418" i="13" s="1"/>
  <c r="AE417" i="13"/>
  <c r="X417" i="13" s="1"/>
  <c r="T417" i="13"/>
  <c r="Z417" i="13"/>
  <c r="AE416" i="13"/>
  <c r="T416" i="13"/>
  <c r="AE415" i="13"/>
  <c r="X415" i="13" s="1"/>
  <c r="T415" i="13"/>
  <c r="Z415" i="13"/>
  <c r="AE414" i="13"/>
  <c r="T414" i="13"/>
  <c r="V414" i="13" s="1"/>
  <c r="W414" i="13" s="1"/>
  <c r="AE413" i="13"/>
  <c r="X413" i="13" s="1"/>
  <c r="T413" i="13"/>
  <c r="Z413" i="13"/>
  <c r="AE412" i="13"/>
  <c r="T412" i="13"/>
  <c r="AE411" i="13"/>
  <c r="X411" i="13" s="1"/>
  <c r="T411" i="13"/>
  <c r="Z411" i="13"/>
  <c r="AE410" i="13"/>
  <c r="T410" i="13"/>
  <c r="V410" i="13" s="1"/>
  <c r="W410" i="13" s="1"/>
  <c r="AE409" i="13"/>
  <c r="X409" i="13" s="1"/>
  <c r="T409" i="13"/>
  <c r="Z409" i="13"/>
  <c r="AE408" i="13"/>
  <c r="T408" i="13"/>
  <c r="AE407" i="13"/>
  <c r="X407" i="13" s="1"/>
  <c r="T407" i="13"/>
  <c r="Z407" i="13"/>
  <c r="AE406" i="13"/>
  <c r="T406" i="13"/>
  <c r="V406" i="13" s="1"/>
  <c r="W406" i="13" s="1"/>
  <c r="AE405" i="13"/>
  <c r="X405" i="13" s="1"/>
  <c r="T405" i="13"/>
  <c r="Z405" i="13"/>
  <c r="AE404" i="13"/>
  <c r="T404" i="13"/>
  <c r="AE403" i="13"/>
  <c r="X403" i="13" s="1"/>
  <c r="T403" i="13"/>
  <c r="U403" i="13" s="1"/>
  <c r="V403" i="13"/>
  <c r="W403" i="13" s="1"/>
  <c r="Z403" i="13"/>
  <c r="AE402" i="13"/>
  <c r="Z402" i="13" s="1"/>
  <c r="T402" i="13"/>
  <c r="AE401" i="13"/>
  <c r="X401" i="13" s="1"/>
  <c r="Y401" i="13" s="1"/>
  <c r="T401" i="13"/>
  <c r="V401" i="13" s="1"/>
  <c r="W401" i="13" s="1"/>
  <c r="Z401" i="13"/>
  <c r="AE400" i="13"/>
  <c r="X400" i="13" s="1"/>
  <c r="T400" i="13"/>
  <c r="V400" i="13" s="1"/>
  <c r="W400" i="13" s="1"/>
  <c r="Z400" i="13"/>
  <c r="AE399" i="13"/>
  <c r="X399" i="13" s="1"/>
  <c r="T399" i="13"/>
  <c r="U399" i="13" s="1"/>
  <c r="V399" i="13"/>
  <c r="W399" i="13" s="1"/>
  <c r="Z399" i="13"/>
  <c r="AE398" i="13"/>
  <c r="Z398" i="13" s="1"/>
  <c r="T398" i="13"/>
  <c r="AE397" i="13"/>
  <c r="X397" i="13" s="1"/>
  <c r="Y397" i="13" s="1"/>
  <c r="T397" i="13"/>
  <c r="V397" i="13" s="1"/>
  <c r="W397" i="13" s="1"/>
  <c r="Z397" i="13"/>
  <c r="AE396" i="13"/>
  <c r="X396" i="13" s="1"/>
  <c r="T396" i="13"/>
  <c r="V396" i="13" s="1"/>
  <c r="W396" i="13" s="1"/>
  <c r="Z396" i="13"/>
  <c r="AE395" i="13"/>
  <c r="X395" i="13" s="1"/>
  <c r="T395" i="13"/>
  <c r="U395" i="13" s="1"/>
  <c r="V395" i="13"/>
  <c r="W395" i="13" s="1"/>
  <c r="Z395" i="13"/>
  <c r="AE394" i="13"/>
  <c r="Z394" i="13" s="1"/>
  <c r="T394" i="13"/>
  <c r="AE393" i="13"/>
  <c r="X393" i="13" s="1"/>
  <c r="Y393" i="13" s="1"/>
  <c r="T393" i="13"/>
  <c r="V393" i="13" s="1"/>
  <c r="W393" i="13" s="1"/>
  <c r="Z393" i="13"/>
  <c r="AE392" i="13"/>
  <c r="X392" i="13" s="1"/>
  <c r="T392" i="13"/>
  <c r="V392" i="13" s="1"/>
  <c r="W392" i="13" s="1"/>
  <c r="Z392" i="13"/>
  <c r="AE391" i="13"/>
  <c r="X391" i="13" s="1"/>
  <c r="T391" i="13"/>
  <c r="U391" i="13" s="1"/>
  <c r="V391" i="13"/>
  <c r="W391" i="13" s="1"/>
  <c r="Z391" i="13"/>
  <c r="AE390" i="13"/>
  <c r="Z390" i="13" s="1"/>
  <c r="T390" i="13"/>
  <c r="AE389" i="13"/>
  <c r="X389" i="13" s="1"/>
  <c r="Y389" i="13" s="1"/>
  <c r="T389" i="13"/>
  <c r="V389" i="13" s="1"/>
  <c r="W389" i="13" s="1"/>
  <c r="Z389" i="13"/>
  <c r="AE388" i="13"/>
  <c r="X388" i="13" s="1"/>
  <c r="T388" i="13"/>
  <c r="V388" i="13" s="1"/>
  <c r="W388" i="13" s="1"/>
  <c r="Z388" i="13"/>
  <c r="AE387" i="13"/>
  <c r="X387" i="13" s="1"/>
  <c r="T387" i="13"/>
  <c r="U387" i="13" s="1"/>
  <c r="V387" i="13"/>
  <c r="W387" i="13" s="1"/>
  <c r="Z387" i="13"/>
  <c r="AE386" i="13"/>
  <c r="Z386" i="13" s="1"/>
  <c r="T386" i="13"/>
  <c r="AE385" i="13"/>
  <c r="X385" i="13" s="1"/>
  <c r="T385" i="13"/>
  <c r="V385" i="13"/>
  <c r="W385" i="13" s="1"/>
  <c r="U385" i="13"/>
  <c r="AE384" i="13"/>
  <c r="X384" i="13"/>
  <c r="T384" i="13"/>
  <c r="V384" i="13" s="1"/>
  <c r="W384" i="13" s="1"/>
  <c r="Z384" i="13"/>
  <c r="U384" i="13"/>
  <c r="AE383" i="13"/>
  <c r="T383" i="13"/>
  <c r="V383" i="13"/>
  <c r="W383" i="13" s="1"/>
  <c r="U383" i="13"/>
  <c r="AE382" i="13"/>
  <c r="X382" i="13"/>
  <c r="Y382" i="13" s="1"/>
  <c r="T382" i="13"/>
  <c r="V382" i="13" s="1"/>
  <c r="W382" i="13" s="1"/>
  <c r="Z382" i="13"/>
  <c r="AE381" i="13"/>
  <c r="X381" i="13" s="1"/>
  <c r="T381" i="13"/>
  <c r="V381" i="13"/>
  <c r="W381" i="13" s="1"/>
  <c r="U381" i="13"/>
  <c r="AE380" i="13"/>
  <c r="X380" i="13"/>
  <c r="T380" i="13"/>
  <c r="V380" i="13" s="1"/>
  <c r="W380" i="13" s="1"/>
  <c r="Z380" i="13"/>
  <c r="U380" i="13"/>
  <c r="AE379" i="13"/>
  <c r="T379" i="13"/>
  <c r="V379" i="13"/>
  <c r="W379" i="13" s="1"/>
  <c r="U379" i="13"/>
  <c r="AE378" i="13"/>
  <c r="X378" i="13"/>
  <c r="Y378" i="13" s="1"/>
  <c r="T378" i="13"/>
  <c r="V378" i="13" s="1"/>
  <c r="W378" i="13" s="1"/>
  <c r="Z378" i="13"/>
  <c r="AE377" i="13"/>
  <c r="X377" i="13" s="1"/>
  <c r="T377" i="13"/>
  <c r="V377" i="13"/>
  <c r="W377" i="13" s="1"/>
  <c r="U377" i="13"/>
  <c r="AE376" i="13"/>
  <c r="X376" i="13"/>
  <c r="T376" i="13"/>
  <c r="V376" i="13" s="1"/>
  <c r="W376" i="13" s="1"/>
  <c r="Z376" i="13"/>
  <c r="U376" i="13"/>
  <c r="AE375" i="13"/>
  <c r="T375" i="13"/>
  <c r="V375" i="13"/>
  <c r="W375" i="13" s="1"/>
  <c r="U375" i="13"/>
  <c r="AE374" i="13"/>
  <c r="X374" i="13"/>
  <c r="Y374" i="13" s="1"/>
  <c r="T374" i="13"/>
  <c r="V374" i="13" s="1"/>
  <c r="W374" i="13" s="1"/>
  <c r="Z374" i="13"/>
  <c r="AE373" i="13"/>
  <c r="X373" i="13" s="1"/>
  <c r="T373" i="13"/>
  <c r="V373" i="13"/>
  <c r="W373" i="13" s="1"/>
  <c r="U373" i="13"/>
  <c r="AE372" i="13"/>
  <c r="X372" i="13"/>
  <c r="T372" i="13"/>
  <c r="V372" i="13" s="1"/>
  <c r="W372" i="13" s="1"/>
  <c r="Z372" i="13"/>
  <c r="U372" i="13"/>
  <c r="AE371" i="13"/>
  <c r="T371" i="13"/>
  <c r="V371" i="13"/>
  <c r="W371" i="13" s="1"/>
  <c r="U371" i="13"/>
  <c r="AE370" i="13"/>
  <c r="X370" i="13"/>
  <c r="Y370" i="13" s="1"/>
  <c r="T370" i="13"/>
  <c r="V370" i="13" s="1"/>
  <c r="W370" i="13" s="1"/>
  <c r="Z370" i="13"/>
  <c r="AE369" i="13"/>
  <c r="X369" i="13" s="1"/>
  <c r="T369" i="13"/>
  <c r="V369" i="13"/>
  <c r="W369" i="13" s="1"/>
  <c r="U369" i="13"/>
  <c r="AE368" i="13"/>
  <c r="X368" i="13"/>
  <c r="T368" i="13"/>
  <c r="V368" i="13" s="1"/>
  <c r="W368" i="13" s="1"/>
  <c r="Z368" i="13"/>
  <c r="U368" i="13"/>
  <c r="AE367" i="13"/>
  <c r="T367" i="13"/>
  <c r="V367" i="13"/>
  <c r="W367" i="13" s="1"/>
  <c r="U367" i="13"/>
  <c r="AE366" i="13"/>
  <c r="X366" i="13"/>
  <c r="Y366" i="13" s="1"/>
  <c r="T366" i="13"/>
  <c r="V366" i="13" s="1"/>
  <c r="W366" i="13" s="1"/>
  <c r="Z366" i="13"/>
  <c r="AE365" i="13"/>
  <c r="X365" i="13" s="1"/>
  <c r="T365" i="13"/>
  <c r="V365" i="13"/>
  <c r="W365" i="13" s="1"/>
  <c r="U365" i="13"/>
  <c r="AE364" i="13"/>
  <c r="X364" i="13"/>
  <c r="T364" i="13"/>
  <c r="V364" i="13" s="1"/>
  <c r="W364" i="13" s="1"/>
  <c r="Z364" i="13"/>
  <c r="U364" i="13"/>
  <c r="AE363" i="13"/>
  <c r="T363" i="13"/>
  <c r="V363" i="13"/>
  <c r="W363" i="13" s="1"/>
  <c r="U363" i="13"/>
  <c r="AE362" i="13"/>
  <c r="X362" i="13"/>
  <c r="Y362" i="13" s="1"/>
  <c r="T362" i="13"/>
  <c r="V362" i="13" s="1"/>
  <c r="W362" i="13" s="1"/>
  <c r="Z362" i="13"/>
  <c r="AE361" i="13"/>
  <c r="X361" i="13" s="1"/>
  <c r="T361" i="13"/>
  <c r="V361" i="13"/>
  <c r="W361" i="13" s="1"/>
  <c r="U361" i="13"/>
  <c r="AE360" i="13"/>
  <c r="X360" i="13"/>
  <c r="T360" i="13"/>
  <c r="V360" i="13" s="1"/>
  <c r="W360" i="13" s="1"/>
  <c r="Z360" i="13"/>
  <c r="U360" i="13"/>
  <c r="AE359" i="13"/>
  <c r="T359" i="13"/>
  <c r="V359" i="13"/>
  <c r="W359" i="13" s="1"/>
  <c r="U359" i="13"/>
  <c r="AE358" i="13"/>
  <c r="X358" i="13"/>
  <c r="Y358" i="13" s="1"/>
  <c r="T358" i="13"/>
  <c r="V358" i="13" s="1"/>
  <c r="W358" i="13" s="1"/>
  <c r="Z358" i="13"/>
  <c r="AE357" i="13"/>
  <c r="X357" i="13" s="1"/>
  <c r="T357" i="13"/>
  <c r="V357" i="13"/>
  <c r="W357" i="13" s="1"/>
  <c r="U357" i="13"/>
  <c r="AE356" i="13"/>
  <c r="X356" i="13"/>
  <c r="T356" i="13"/>
  <c r="V356" i="13" s="1"/>
  <c r="W356" i="13" s="1"/>
  <c r="Z356" i="13"/>
  <c r="U356" i="13"/>
  <c r="AE355" i="13"/>
  <c r="T355" i="13"/>
  <c r="V355" i="13"/>
  <c r="W355" i="13" s="1"/>
  <c r="U355" i="13"/>
  <c r="AE354" i="13"/>
  <c r="X354" i="13"/>
  <c r="Y354" i="13" s="1"/>
  <c r="T354" i="13"/>
  <c r="V354" i="13" s="1"/>
  <c r="W354" i="13" s="1"/>
  <c r="Z354" i="13"/>
  <c r="AE353" i="13"/>
  <c r="X353" i="13" s="1"/>
  <c r="T353" i="13"/>
  <c r="V353" i="13"/>
  <c r="W353" i="13" s="1"/>
  <c r="U353" i="13"/>
  <c r="AE352" i="13"/>
  <c r="X352" i="13"/>
  <c r="T352" i="13"/>
  <c r="V352" i="13" s="1"/>
  <c r="W352" i="13" s="1"/>
  <c r="Z352" i="13"/>
  <c r="U352" i="13"/>
  <c r="AE351" i="13"/>
  <c r="T351" i="13"/>
  <c r="V351" i="13"/>
  <c r="W351" i="13" s="1"/>
  <c r="U351" i="13"/>
  <c r="AE350" i="13"/>
  <c r="X350" i="13"/>
  <c r="T350" i="13"/>
  <c r="V350" i="13" s="1"/>
  <c r="W350" i="13" s="1"/>
  <c r="Z350" i="13"/>
  <c r="AE349" i="13"/>
  <c r="X349" i="13" s="1"/>
  <c r="T349" i="13"/>
  <c r="V349" i="13"/>
  <c r="W349" i="13" s="1"/>
  <c r="U349" i="13"/>
  <c r="AE348" i="13"/>
  <c r="X348" i="13"/>
  <c r="Y348" i="13" s="1"/>
  <c r="AA348" i="13" s="1"/>
  <c r="T348" i="13"/>
  <c r="V348" i="13" s="1"/>
  <c r="W348" i="13" s="1"/>
  <c r="Z348" i="13"/>
  <c r="U348" i="13"/>
  <c r="AE347" i="13"/>
  <c r="T347" i="13"/>
  <c r="V347" i="13"/>
  <c r="W347" i="13" s="1"/>
  <c r="U347" i="13"/>
  <c r="AE346" i="13"/>
  <c r="X346" i="13"/>
  <c r="Y346" i="13" s="1"/>
  <c r="T346" i="13"/>
  <c r="V346" i="13" s="1"/>
  <c r="W346" i="13" s="1"/>
  <c r="AA346" i="13"/>
  <c r="Z346" i="13"/>
  <c r="U346" i="13"/>
  <c r="AE345" i="13"/>
  <c r="X345" i="13" s="1"/>
  <c r="T345" i="13"/>
  <c r="Z345" i="13"/>
  <c r="AE344" i="13"/>
  <c r="T344" i="13"/>
  <c r="V344" i="13" s="1"/>
  <c r="W344" i="13" s="1"/>
  <c r="U344" i="13"/>
  <c r="AE343" i="13"/>
  <c r="X343" i="13" s="1"/>
  <c r="T343" i="13"/>
  <c r="U343" i="13" s="1"/>
  <c r="Z343" i="13"/>
  <c r="AE342" i="13"/>
  <c r="Z342" i="13" s="1"/>
  <c r="T342" i="13"/>
  <c r="AE341" i="13"/>
  <c r="X341" i="13" s="1"/>
  <c r="T341" i="13"/>
  <c r="Z341" i="13"/>
  <c r="AE340" i="13"/>
  <c r="T340" i="13"/>
  <c r="V340" i="13" s="1"/>
  <c r="W340" i="13" s="1"/>
  <c r="U340" i="13"/>
  <c r="AE339" i="13"/>
  <c r="X339" i="13" s="1"/>
  <c r="T339" i="13"/>
  <c r="U339" i="13" s="1"/>
  <c r="Z339" i="13"/>
  <c r="AE338" i="13"/>
  <c r="X338" i="13" s="1"/>
  <c r="T338" i="13"/>
  <c r="Z338" i="13"/>
  <c r="AE337" i="13"/>
  <c r="T337" i="13"/>
  <c r="V337" i="13"/>
  <c r="W337" i="13" s="1"/>
  <c r="U337" i="13"/>
  <c r="AE336" i="13"/>
  <c r="X336" i="13"/>
  <c r="T336" i="13"/>
  <c r="V336" i="13" s="1"/>
  <c r="W336" i="13" s="1"/>
  <c r="Z336" i="13"/>
  <c r="AE335" i="13"/>
  <c r="X335" i="13" s="1"/>
  <c r="T335" i="13"/>
  <c r="V335" i="13"/>
  <c r="W335" i="13" s="1"/>
  <c r="U335" i="13"/>
  <c r="AE334" i="13"/>
  <c r="X334" i="13"/>
  <c r="T334" i="13"/>
  <c r="V334" i="13" s="1"/>
  <c r="W334" i="13" s="1"/>
  <c r="Z334" i="13"/>
  <c r="U334" i="13"/>
  <c r="AE333" i="13"/>
  <c r="T333" i="13"/>
  <c r="V333" i="13"/>
  <c r="W333" i="13" s="1"/>
  <c r="U333" i="13"/>
  <c r="AE332" i="13"/>
  <c r="X332" i="13"/>
  <c r="Y332" i="13" s="1"/>
  <c r="AA332" i="13" s="1"/>
  <c r="T332" i="13"/>
  <c r="V332" i="13" s="1"/>
  <c r="W332" i="13" s="1"/>
  <c r="Z332" i="13"/>
  <c r="AE331" i="13"/>
  <c r="X331" i="13" s="1"/>
  <c r="T331" i="13"/>
  <c r="V331" i="13"/>
  <c r="W331" i="13" s="1"/>
  <c r="U331" i="13"/>
  <c r="AE330" i="13"/>
  <c r="X330" i="13"/>
  <c r="Y330" i="13" s="1"/>
  <c r="AA330" i="13" s="1"/>
  <c r="T330" i="13"/>
  <c r="V330" i="13" s="1"/>
  <c r="W330" i="13" s="1"/>
  <c r="Z330" i="13"/>
  <c r="U330" i="13"/>
  <c r="AE329" i="13"/>
  <c r="X329" i="13" s="1"/>
  <c r="T329" i="13"/>
  <c r="U329" i="13" s="1"/>
  <c r="Z329" i="13"/>
  <c r="AE328" i="13"/>
  <c r="Z328" i="13" s="1"/>
  <c r="T328" i="13"/>
  <c r="AE327" i="13"/>
  <c r="X327" i="13" s="1"/>
  <c r="T327" i="13"/>
  <c r="Z327" i="13"/>
  <c r="AE326" i="13"/>
  <c r="T326" i="13"/>
  <c r="V326" i="13" s="1"/>
  <c r="W326" i="13" s="1"/>
  <c r="U326" i="13"/>
  <c r="AE325" i="13"/>
  <c r="X325" i="13" s="1"/>
  <c r="T325" i="13"/>
  <c r="U325" i="13" s="1"/>
  <c r="Z325" i="13"/>
  <c r="AE324" i="13"/>
  <c r="Z324" i="13" s="1"/>
  <c r="T324" i="13"/>
  <c r="AE323" i="13"/>
  <c r="X323" i="13" s="1"/>
  <c r="T323" i="13"/>
  <c r="Z323" i="13"/>
  <c r="AE322" i="13"/>
  <c r="X322" i="13" s="1"/>
  <c r="Y322" i="13" s="1"/>
  <c r="AA322" i="13" s="1"/>
  <c r="T322" i="13"/>
  <c r="V322" i="13" s="1"/>
  <c r="W322" i="13" s="1"/>
  <c r="AE321" i="13"/>
  <c r="X321" i="13" s="1"/>
  <c r="T321" i="13"/>
  <c r="V321" i="13"/>
  <c r="W321" i="13" s="1"/>
  <c r="U321" i="13"/>
  <c r="AE320" i="13"/>
  <c r="X320" i="13"/>
  <c r="T320" i="13"/>
  <c r="V320" i="13" s="1"/>
  <c r="W320" i="13" s="1"/>
  <c r="Z320" i="13"/>
  <c r="U320" i="13"/>
  <c r="AE319" i="13"/>
  <c r="T319" i="13"/>
  <c r="V319" i="13"/>
  <c r="W319" i="13" s="1"/>
  <c r="U319" i="13"/>
  <c r="AE318" i="13"/>
  <c r="X318" i="13"/>
  <c r="Y318" i="13" s="1"/>
  <c r="AA318" i="13" s="1"/>
  <c r="T318" i="13"/>
  <c r="V318" i="13" s="1"/>
  <c r="W318" i="13" s="1"/>
  <c r="Z318" i="13"/>
  <c r="AE317" i="13"/>
  <c r="T317" i="13"/>
  <c r="V317" i="13"/>
  <c r="W317" i="13" s="1"/>
  <c r="U317" i="13"/>
  <c r="AE316" i="13"/>
  <c r="X316" i="13"/>
  <c r="Y316" i="13" s="1"/>
  <c r="AA316" i="13" s="1"/>
  <c r="T316" i="13"/>
  <c r="V316" i="13" s="1"/>
  <c r="W316" i="13" s="1"/>
  <c r="Z316" i="13"/>
  <c r="U316" i="13"/>
  <c r="AE315" i="13"/>
  <c r="T315" i="13"/>
  <c r="V315" i="13"/>
  <c r="W315" i="13" s="1"/>
  <c r="U315" i="13"/>
  <c r="AE314" i="13"/>
  <c r="X314" i="13"/>
  <c r="Y314" i="13" s="1"/>
  <c r="T314" i="13"/>
  <c r="V314" i="13" s="1"/>
  <c r="W314" i="13" s="1"/>
  <c r="AA314" i="13"/>
  <c r="Z314" i="13"/>
  <c r="U314" i="13"/>
  <c r="AE313" i="13"/>
  <c r="X313" i="13" s="1"/>
  <c r="T313" i="13"/>
  <c r="Z313" i="13"/>
  <c r="AE312" i="13"/>
  <c r="T312" i="13"/>
  <c r="V312" i="13" s="1"/>
  <c r="W312" i="13" s="1"/>
  <c r="AE311" i="13"/>
  <c r="X311" i="13" s="1"/>
  <c r="T311" i="13"/>
  <c r="Z311" i="13"/>
  <c r="AE310" i="13"/>
  <c r="T310" i="13"/>
  <c r="V310" i="13" s="1"/>
  <c r="W310" i="13" s="1"/>
  <c r="AE309" i="13"/>
  <c r="X309" i="13" s="1"/>
  <c r="T309" i="13"/>
  <c r="Z309" i="13"/>
  <c r="AE308" i="13"/>
  <c r="T308" i="13"/>
  <c r="V308" i="13" s="1"/>
  <c r="W308" i="13" s="1"/>
  <c r="AE307" i="13"/>
  <c r="X307" i="13" s="1"/>
  <c r="T307" i="13"/>
  <c r="Z307" i="13"/>
  <c r="AE306" i="13"/>
  <c r="X306" i="13" s="1"/>
  <c r="T306" i="13"/>
  <c r="AE305" i="13"/>
  <c r="T305" i="13"/>
  <c r="V305" i="13"/>
  <c r="W305" i="13" s="1"/>
  <c r="U305" i="13"/>
  <c r="AE304" i="13"/>
  <c r="X304" i="13"/>
  <c r="T304" i="13"/>
  <c r="V304" i="13" s="1"/>
  <c r="W304" i="13" s="1"/>
  <c r="Z304" i="13"/>
  <c r="AE303" i="13"/>
  <c r="T303" i="13"/>
  <c r="V303" i="13"/>
  <c r="W303" i="13" s="1"/>
  <c r="U303" i="13"/>
  <c r="AE302" i="13"/>
  <c r="X302" i="13"/>
  <c r="Y302" i="13" s="1"/>
  <c r="AA302" i="13" s="1"/>
  <c r="T302" i="13"/>
  <c r="V302" i="13" s="1"/>
  <c r="W302" i="13" s="1"/>
  <c r="Z302" i="13"/>
  <c r="U302" i="13"/>
  <c r="AE301" i="13"/>
  <c r="T301" i="13"/>
  <c r="V301" i="13"/>
  <c r="W301" i="13" s="1"/>
  <c r="U301" i="13"/>
  <c r="AE300" i="13"/>
  <c r="X300" i="13"/>
  <c r="Y300" i="13" s="1"/>
  <c r="AA300" i="13" s="1"/>
  <c r="T300" i="13"/>
  <c r="V300" i="13" s="1"/>
  <c r="W300" i="13" s="1"/>
  <c r="Z300" i="13"/>
  <c r="AE299" i="13"/>
  <c r="T299" i="13"/>
  <c r="V299" i="13"/>
  <c r="W299" i="13" s="1"/>
  <c r="U299" i="13"/>
  <c r="AE298" i="13"/>
  <c r="X298" i="13"/>
  <c r="Y298" i="13" s="1"/>
  <c r="AA298" i="13" s="1"/>
  <c r="T298" i="13"/>
  <c r="V298" i="13" s="1"/>
  <c r="W298" i="13" s="1"/>
  <c r="Z298" i="13"/>
  <c r="U298" i="13"/>
  <c r="AE297" i="13"/>
  <c r="X297" i="13" s="1"/>
  <c r="T297" i="13"/>
  <c r="Z297" i="13"/>
  <c r="AE296" i="13"/>
  <c r="T296" i="13"/>
  <c r="V296" i="13" s="1"/>
  <c r="W296" i="13" s="1"/>
  <c r="U296" i="13"/>
  <c r="AE295" i="13"/>
  <c r="X295" i="13" s="1"/>
  <c r="T295" i="13"/>
  <c r="Z295" i="13"/>
  <c r="AE294" i="13"/>
  <c r="T294" i="13"/>
  <c r="V294" i="13" s="1"/>
  <c r="W294" i="13" s="1"/>
  <c r="U294" i="13"/>
  <c r="AE293" i="13"/>
  <c r="X293" i="13" s="1"/>
  <c r="T293" i="13"/>
  <c r="Z293" i="13"/>
  <c r="AE292" i="13"/>
  <c r="T292" i="13"/>
  <c r="V292" i="13" s="1"/>
  <c r="W292" i="13" s="1"/>
  <c r="U292" i="13"/>
  <c r="AE291" i="13"/>
  <c r="X291" i="13" s="1"/>
  <c r="T291" i="13"/>
  <c r="Z291" i="13"/>
  <c r="AE290" i="13"/>
  <c r="X290" i="13" s="1"/>
  <c r="T290" i="13"/>
  <c r="Z290" i="13"/>
  <c r="AE289" i="13"/>
  <c r="T289" i="13"/>
  <c r="V289" i="13"/>
  <c r="W289" i="13" s="1"/>
  <c r="U289" i="13"/>
  <c r="AE288" i="13"/>
  <c r="X288" i="13"/>
  <c r="T288" i="13"/>
  <c r="V288" i="13" s="1"/>
  <c r="W288" i="13" s="1"/>
  <c r="Z288" i="13"/>
  <c r="U288" i="13"/>
  <c r="AE287" i="13"/>
  <c r="T287" i="13"/>
  <c r="V287" i="13"/>
  <c r="W287" i="13" s="1"/>
  <c r="U287" i="13"/>
  <c r="AE286" i="13"/>
  <c r="X286" i="13"/>
  <c r="Y286" i="13" s="1"/>
  <c r="AA286" i="13" s="1"/>
  <c r="T286" i="13"/>
  <c r="V286" i="13" s="1"/>
  <c r="W286" i="13" s="1"/>
  <c r="Z286" i="13"/>
  <c r="AE285" i="13"/>
  <c r="T285" i="13"/>
  <c r="V285" i="13"/>
  <c r="W285" i="13" s="1"/>
  <c r="U285" i="13"/>
  <c r="AE284" i="13"/>
  <c r="X284" i="13"/>
  <c r="Y284" i="13" s="1"/>
  <c r="AA284" i="13" s="1"/>
  <c r="T284" i="13"/>
  <c r="V284" i="13" s="1"/>
  <c r="W284" i="13" s="1"/>
  <c r="Z284" i="13"/>
  <c r="U284" i="13"/>
  <c r="AE283" i="13"/>
  <c r="T283" i="13"/>
  <c r="V283" i="13"/>
  <c r="W283" i="13" s="1"/>
  <c r="U283" i="13"/>
  <c r="AE282" i="13"/>
  <c r="X282" i="13"/>
  <c r="Y282" i="13" s="1"/>
  <c r="AA282" i="13" s="1"/>
  <c r="T282" i="13"/>
  <c r="V282" i="13" s="1"/>
  <c r="W282" i="13" s="1"/>
  <c r="Z282" i="13"/>
  <c r="U282" i="13"/>
  <c r="AE281" i="13"/>
  <c r="X281" i="13" s="1"/>
  <c r="T281" i="13"/>
  <c r="Z281" i="13"/>
  <c r="AE280" i="13"/>
  <c r="T280" i="13"/>
  <c r="V280" i="13" s="1"/>
  <c r="W280" i="13" s="1"/>
  <c r="U280" i="13"/>
  <c r="AE279" i="13"/>
  <c r="X279" i="13" s="1"/>
  <c r="T279" i="13"/>
  <c r="Z279" i="13"/>
  <c r="AE278" i="13"/>
  <c r="T278" i="13"/>
  <c r="V278" i="13" s="1"/>
  <c r="W278" i="13" s="1"/>
  <c r="U278" i="13"/>
  <c r="AE277" i="13"/>
  <c r="X277" i="13" s="1"/>
  <c r="T277" i="13"/>
  <c r="Z277" i="13"/>
  <c r="AE276" i="13"/>
  <c r="T276" i="13"/>
  <c r="V276" i="13" s="1"/>
  <c r="W276" i="13" s="1"/>
  <c r="AE275" i="13"/>
  <c r="X275" i="13" s="1"/>
  <c r="T275" i="13"/>
  <c r="Z275" i="13"/>
  <c r="AE274" i="13"/>
  <c r="X274" i="13" s="1"/>
  <c r="T274" i="13"/>
  <c r="Z274" i="13"/>
  <c r="AE273" i="13"/>
  <c r="T273" i="13"/>
  <c r="V273" i="13"/>
  <c r="W273" i="13" s="1"/>
  <c r="U273" i="13"/>
  <c r="AE272" i="13"/>
  <c r="X272" i="13"/>
  <c r="T272" i="13"/>
  <c r="V272" i="13" s="1"/>
  <c r="W272" i="13" s="1"/>
  <c r="Z272" i="13"/>
  <c r="AE271" i="13"/>
  <c r="T271" i="13"/>
  <c r="V271" i="13"/>
  <c r="W271" i="13" s="1"/>
  <c r="U271" i="13"/>
  <c r="AE270" i="13"/>
  <c r="X270" i="13"/>
  <c r="Y270" i="13" s="1"/>
  <c r="AA270" i="13" s="1"/>
  <c r="T270" i="13"/>
  <c r="V270" i="13" s="1"/>
  <c r="W270" i="13" s="1"/>
  <c r="Z270" i="13"/>
  <c r="U270" i="13"/>
  <c r="AE269" i="13"/>
  <c r="T269" i="13"/>
  <c r="V269" i="13"/>
  <c r="W269" i="13" s="1"/>
  <c r="U269" i="13"/>
  <c r="AE268" i="13"/>
  <c r="X268" i="13"/>
  <c r="Y268" i="13" s="1"/>
  <c r="AA268" i="13" s="1"/>
  <c r="T268" i="13"/>
  <c r="V268" i="13" s="1"/>
  <c r="W268" i="13" s="1"/>
  <c r="Z268" i="13"/>
  <c r="AE267" i="13"/>
  <c r="T267" i="13"/>
  <c r="V267" i="13"/>
  <c r="W267" i="13" s="1"/>
  <c r="U267" i="13"/>
  <c r="AE266" i="13"/>
  <c r="X266" i="13"/>
  <c r="Y266" i="13" s="1"/>
  <c r="T266" i="13"/>
  <c r="V266" i="13" s="1"/>
  <c r="W266" i="13" s="1"/>
  <c r="AA266" i="13"/>
  <c r="Z266" i="13"/>
  <c r="U266" i="13"/>
  <c r="AE265" i="13"/>
  <c r="X265" i="13" s="1"/>
  <c r="T265" i="13"/>
  <c r="Z265" i="13"/>
  <c r="AE264" i="13"/>
  <c r="T264" i="13"/>
  <c r="V264" i="13" s="1"/>
  <c r="W264" i="13" s="1"/>
  <c r="AE263" i="13"/>
  <c r="X263" i="13" s="1"/>
  <c r="T263" i="13"/>
  <c r="Z263" i="13"/>
  <c r="AE262" i="13"/>
  <c r="T262" i="13"/>
  <c r="V262" i="13" s="1"/>
  <c r="W262" i="13" s="1"/>
  <c r="U262" i="13"/>
  <c r="AE261" i="13"/>
  <c r="X261" i="13" s="1"/>
  <c r="T261" i="13"/>
  <c r="Z261" i="13"/>
  <c r="AE260" i="13"/>
  <c r="T260" i="13"/>
  <c r="V260" i="13" s="1"/>
  <c r="W260" i="13" s="1"/>
  <c r="AE259" i="13"/>
  <c r="X259" i="13" s="1"/>
  <c r="T259" i="13"/>
  <c r="Z259" i="13"/>
  <c r="AE258" i="13"/>
  <c r="X258" i="13" s="1"/>
  <c r="T258" i="13"/>
  <c r="AE257" i="13"/>
  <c r="T257" i="13"/>
  <c r="V257" i="13"/>
  <c r="W257" i="13" s="1"/>
  <c r="U257" i="13"/>
  <c r="AE256" i="13"/>
  <c r="X256" i="13"/>
  <c r="T256" i="13"/>
  <c r="V256" i="13" s="1"/>
  <c r="W256" i="13" s="1"/>
  <c r="Z256" i="13"/>
  <c r="U256" i="13"/>
  <c r="AE255" i="13"/>
  <c r="T255" i="13"/>
  <c r="V255" i="13"/>
  <c r="W255" i="13" s="1"/>
  <c r="U255" i="13"/>
  <c r="AE254" i="13"/>
  <c r="X254" i="13"/>
  <c r="Y254" i="13" s="1"/>
  <c r="AA254" i="13" s="1"/>
  <c r="T254" i="13"/>
  <c r="V254" i="13" s="1"/>
  <c r="W254" i="13" s="1"/>
  <c r="Z254" i="13"/>
  <c r="AE253" i="13"/>
  <c r="T253" i="13"/>
  <c r="V253" i="13"/>
  <c r="W253" i="13" s="1"/>
  <c r="U253" i="13"/>
  <c r="AE252" i="13"/>
  <c r="X252" i="13"/>
  <c r="Y252" i="13" s="1"/>
  <c r="AA252" i="13" s="1"/>
  <c r="T252" i="13"/>
  <c r="V252" i="13" s="1"/>
  <c r="W252" i="13" s="1"/>
  <c r="Z252" i="13"/>
  <c r="U252" i="13"/>
  <c r="AE251" i="13"/>
  <c r="T251" i="13"/>
  <c r="V251" i="13"/>
  <c r="W251" i="13" s="1"/>
  <c r="U251" i="13"/>
  <c r="AE250" i="13"/>
  <c r="X250" i="13"/>
  <c r="Y250" i="13" s="1"/>
  <c r="AA250" i="13" s="1"/>
  <c r="T250" i="13"/>
  <c r="V250" i="13" s="1"/>
  <c r="W250" i="13" s="1"/>
  <c r="Z250" i="13"/>
  <c r="U250" i="13"/>
  <c r="AE249" i="13"/>
  <c r="X249" i="13" s="1"/>
  <c r="T249" i="13"/>
  <c r="Z249" i="13"/>
  <c r="AE248" i="13"/>
  <c r="T248" i="13"/>
  <c r="V248" i="13" s="1"/>
  <c r="W248" i="13" s="1"/>
  <c r="AE247" i="13"/>
  <c r="X247" i="13" s="1"/>
  <c r="T247" i="13"/>
  <c r="Z247" i="13"/>
  <c r="AE246" i="13"/>
  <c r="T246" i="13"/>
  <c r="V246" i="13" s="1"/>
  <c r="W246" i="13" s="1"/>
  <c r="U246" i="13"/>
  <c r="AE245" i="13"/>
  <c r="X245" i="13" s="1"/>
  <c r="T245" i="13"/>
  <c r="Z245" i="13"/>
  <c r="AE244" i="13"/>
  <c r="T244" i="13"/>
  <c r="V244" i="13" s="1"/>
  <c r="W244" i="13" s="1"/>
  <c r="AE243" i="13"/>
  <c r="X243" i="13" s="1"/>
  <c r="T243" i="13"/>
  <c r="Z243" i="13"/>
  <c r="AE242" i="13"/>
  <c r="X242" i="13" s="1"/>
  <c r="T242" i="13"/>
  <c r="Z242" i="13"/>
  <c r="AE241" i="13"/>
  <c r="T241" i="13"/>
  <c r="V241" i="13"/>
  <c r="W241" i="13" s="1"/>
  <c r="U241" i="13"/>
  <c r="AE240" i="13"/>
  <c r="X240" i="13"/>
  <c r="T240" i="13"/>
  <c r="V240" i="13" s="1"/>
  <c r="W240" i="13" s="1"/>
  <c r="Z240" i="13"/>
  <c r="AE239" i="13"/>
  <c r="T239" i="13"/>
  <c r="V239" i="13"/>
  <c r="W239" i="13" s="1"/>
  <c r="U239" i="13"/>
  <c r="AE238" i="13"/>
  <c r="X238" i="13"/>
  <c r="Y238" i="13" s="1"/>
  <c r="AA238" i="13" s="1"/>
  <c r="T238" i="13"/>
  <c r="V238" i="13" s="1"/>
  <c r="W238" i="13" s="1"/>
  <c r="Z238" i="13"/>
  <c r="U238" i="13"/>
  <c r="AE237" i="13"/>
  <c r="T237" i="13"/>
  <c r="V237" i="13"/>
  <c r="W237" i="13" s="1"/>
  <c r="U237" i="13"/>
  <c r="AE236" i="13"/>
  <c r="X236" i="13"/>
  <c r="Y236" i="13" s="1"/>
  <c r="AA236" i="13" s="1"/>
  <c r="T236" i="13"/>
  <c r="V236" i="13" s="1"/>
  <c r="W236" i="13" s="1"/>
  <c r="Z236" i="13"/>
  <c r="AE235" i="13"/>
  <c r="T235" i="13"/>
  <c r="V235" i="13"/>
  <c r="W235" i="13" s="1"/>
  <c r="U235" i="13"/>
  <c r="AE234" i="13"/>
  <c r="X234" i="13"/>
  <c r="Y234" i="13" s="1"/>
  <c r="T234" i="13"/>
  <c r="V234" i="13" s="1"/>
  <c r="W234" i="13" s="1"/>
  <c r="AA234" i="13"/>
  <c r="Z234" i="13"/>
  <c r="U234" i="13"/>
  <c r="AE233" i="13"/>
  <c r="X233" i="13" s="1"/>
  <c r="T233" i="13"/>
  <c r="Z233" i="13"/>
  <c r="AE232" i="13"/>
  <c r="T232" i="13"/>
  <c r="V232" i="13" s="1"/>
  <c r="W232" i="13" s="1"/>
  <c r="U232" i="13"/>
  <c r="AE231" i="13"/>
  <c r="X231" i="13" s="1"/>
  <c r="T231" i="13"/>
  <c r="Z231" i="13"/>
  <c r="AE230" i="13"/>
  <c r="T230" i="13"/>
  <c r="V230" i="13" s="1"/>
  <c r="W230" i="13" s="1"/>
  <c r="U230" i="13"/>
  <c r="AE229" i="13"/>
  <c r="X229" i="13" s="1"/>
  <c r="T229" i="13"/>
  <c r="Z229" i="13"/>
  <c r="AE228" i="13"/>
  <c r="T228" i="13"/>
  <c r="V228" i="13" s="1"/>
  <c r="W228" i="13" s="1"/>
  <c r="U228" i="13"/>
  <c r="AE227" i="13"/>
  <c r="X227" i="13" s="1"/>
  <c r="T227" i="13"/>
  <c r="Z227" i="13"/>
  <c r="AE226" i="13"/>
  <c r="X226" i="13" s="1"/>
  <c r="T226" i="13"/>
  <c r="AE225" i="13"/>
  <c r="T225" i="13"/>
  <c r="V225" i="13"/>
  <c r="W225" i="13" s="1"/>
  <c r="U225" i="13"/>
  <c r="AE224" i="13"/>
  <c r="X224" i="13"/>
  <c r="Y224" i="13" s="1"/>
  <c r="T224" i="13"/>
  <c r="V224" i="13"/>
  <c r="W224" i="13" s="1"/>
  <c r="Z224" i="13"/>
  <c r="U224" i="13"/>
  <c r="AE223" i="13"/>
  <c r="X223" i="13"/>
  <c r="T223" i="13"/>
  <c r="V223" i="13"/>
  <c r="W223" i="13" s="1"/>
  <c r="Z223" i="13"/>
  <c r="U223" i="13"/>
  <c r="AE222" i="13"/>
  <c r="X222" i="13"/>
  <c r="Y222" i="13" s="1"/>
  <c r="AA222" i="13" s="1"/>
  <c r="T222" i="13"/>
  <c r="V222" i="13"/>
  <c r="W222" i="13" s="1"/>
  <c r="Z222" i="13"/>
  <c r="U222" i="13"/>
  <c r="AE221" i="13"/>
  <c r="X221" i="13" s="1"/>
  <c r="T221" i="13"/>
  <c r="Z221" i="13"/>
  <c r="AE220" i="13"/>
  <c r="T220" i="13"/>
  <c r="V220" i="13" s="1"/>
  <c r="W220" i="13" s="1"/>
  <c r="U220" i="13"/>
  <c r="AE219" i="13"/>
  <c r="X219" i="13"/>
  <c r="T219" i="13"/>
  <c r="V219" i="13"/>
  <c r="W219" i="13" s="1"/>
  <c r="Z219" i="13"/>
  <c r="U219" i="13"/>
  <c r="AE218" i="13"/>
  <c r="X218" i="13"/>
  <c r="T218" i="13"/>
  <c r="V218" i="13"/>
  <c r="W218" i="13" s="1"/>
  <c r="Z218" i="13"/>
  <c r="U218" i="13"/>
  <c r="AE217" i="13"/>
  <c r="X217" i="13" s="1"/>
  <c r="T217" i="13"/>
  <c r="Z217" i="13"/>
  <c r="AE216" i="13"/>
  <c r="T216" i="13"/>
  <c r="V216" i="13" s="1"/>
  <c r="W216" i="13" s="1"/>
  <c r="AE215" i="13"/>
  <c r="X215" i="13" s="1"/>
  <c r="T215" i="13"/>
  <c r="Z215" i="13"/>
  <c r="AE214" i="13"/>
  <c r="X214" i="13" s="1"/>
  <c r="T214" i="13"/>
  <c r="Z214" i="13"/>
  <c r="AE213" i="13"/>
  <c r="X213" i="13" s="1"/>
  <c r="T213" i="13"/>
  <c r="AE212" i="13"/>
  <c r="T212" i="13"/>
  <c r="V212" i="13" s="1"/>
  <c r="W212" i="13" s="1"/>
  <c r="AE211" i="13"/>
  <c r="X211" i="13"/>
  <c r="T211" i="13"/>
  <c r="V211" i="13"/>
  <c r="W211" i="13" s="1"/>
  <c r="Z211" i="13"/>
  <c r="U211" i="13"/>
  <c r="AE210" i="13"/>
  <c r="X210" i="13"/>
  <c r="T210" i="13"/>
  <c r="V210" i="13"/>
  <c r="W210" i="13" s="1"/>
  <c r="Z210" i="13"/>
  <c r="U210" i="13"/>
  <c r="AE209" i="13"/>
  <c r="X209" i="13" s="1"/>
  <c r="T209" i="13"/>
  <c r="Z209" i="13"/>
  <c r="AE208" i="13"/>
  <c r="T208" i="13"/>
  <c r="V208" i="13" s="1"/>
  <c r="W208" i="13" s="1"/>
  <c r="U208" i="13"/>
  <c r="AE207" i="13"/>
  <c r="X207" i="13" s="1"/>
  <c r="T207" i="13"/>
  <c r="Z207" i="13"/>
  <c r="AE206" i="13"/>
  <c r="X206" i="13" s="1"/>
  <c r="T206" i="13"/>
  <c r="AE205" i="13"/>
  <c r="X205" i="13" s="1"/>
  <c r="T205" i="13"/>
  <c r="V205" i="13" s="1"/>
  <c r="W205" i="13" s="1"/>
  <c r="Z205" i="13"/>
  <c r="AE204" i="13"/>
  <c r="X204" i="13" s="1"/>
  <c r="T204" i="13"/>
  <c r="V204" i="13" s="1"/>
  <c r="W204" i="13" s="1"/>
  <c r="U204" i="13"/>
  <c r="AE203" i="13"/>
  <c r="X203" i="13"/>
  <c r="T203" i="13"/>
  <c r="V203" i="13"/>
  <c r="W203" i="13" s="1"/>
  <c r="Z203" i="13"/>
  <c r="U203" i="13"/>
  <c r="AE202" i="13"/>
  <c r="X202" i="13"/>
  <c r="T202" i="13"/>
  <c r="V202" i="13"/>
  <c r="W202" i="13" s="1"/>
  <c r="Z202" i="13"/>
  <c r="U202" i="13"/>
  <c r="AE201" i="13"/>
  <c r="X201" i="13" s="1"/>
  <c r="T201" i="13"/>
  <c r="U201" i="13" s="1"/>
  <c r="Z201" i="13"/>
  <c r="AE200" i="13"/>
  <c r="X200" i="13" s="1"/>
  <c r="T200" i="13"/>
  <c r="V200" i="13" s="1"/>
  <c r="W200" i="13" s="1"/>
  <c r="U200" i="13"/>
  <c r="AE199" i="13"/>
  <c r="X199" i="13"/>
  <c r="T199" i="13"/>
  <c r="V199" i="13"/>
  <c r="W199" i="13" s="1"/>
  <c r="Z199" i="13"/>
  <c r="U199" i="13"/>
  <c r="AE198" i="13"/>
  <c r="X198" i="13"/>
  <c r="Y198" i="13" s="1"/>
  <c r="AA198" i="13" s="1"/>
  <c r="T198" i="13"/>
  <c r="V198" i="13"/>
  <c r="W198" i="13" s="1"/>
  <c r="Z198" i="13"/>
  <c r="U198" i="13"/>
  <c r="AE197" i="13"/>
  <c r="X197" i="13"/>
  <c r="T197" i="13"/>
  <c r="V197" i="13"/>
  <c r="W197" i="13" s="1"/>
  <c r="Z197" i="13"/>
  <c r="U197" i="13"/>
  <c r="AE196" i="13"/>
  <c r="X196" i="13"/>
  <c r="Y196" i="13" s="1"/>
  <c r="AA196" i="13" s="1"/>
  <c r="T196" i="13"/>
  <c r="V196" i="13"/>
  <c r="W196" i="13" s="1"/>
  <c r="Z196" i="13"/>
  <c r="U196" i="13"/>
  <c r="AE195" i="13"/>
  <c r="X195" i="13" s="1"/>
  <c r="T195" i="13"/>
  <c r="V195" i="13" s="1"/>
  <c r="W195" i="13" s="1"/>
  <c r="Z195" i="13"/>
  <c r="AE194" i="13"/>
  <c r="X194" i="13" s="1"/>
  <c r="T194" i="13"/>
  <c r="V194" i="13" s="1"/>
  <c r="W194" i="13" s="1"/>
  <c r="U194" i="13"/>
  <c r="AE193" i="13"/>
  <c r="X193" i="13"/>
  <c r="T193" i="13"/>
  <c r="V193" i="13"/>
  <c r="W193" i="13" s="1"/>
  <c r="Z193" i="13"/>
  <c r="U193" i="13"/>
  <c r="AE192" i="13"/>
  <c r="X192" i="13"/>
  <c r="T192" i="13"/>
  <c r="V192" i="13"/>
  <c r="W192" i="13" s="1"/>
  <c r="Z192" i="13"/>
  <c r="U192" i="13"/>
  <c r="AE191" i="13"/>
  <c r="X191" i="13" s="1"/>
  <c r="T191" i="13"/>
  <c r="U191" i="13" s="1"/>
  <c r="Z191" i="13"/>
  <c r="AE190" i="13"/>
  <c r="X190" i="13" s="1"/>
  <c r="T190" i="13"/>
  <c r="V190" i="13" s="1"/>
  <c r="W190" i="13" s="1"/>
  <c r="Z190" i="13"/>
  <c r="AE189" i="13"/>
  <c r="X189" i="13" s="1"/>
  <c r="T189" i="13"/>
  <c r="U189" i="13" s="1"/>
  <c r="AE188" i="13"/>
  <c r="X188" i="13" s="1"/>
  <c r="Y188" i="13" s="1"/>
  <c r="AA188" i="13" s="1"/>
  <c r="T188" i="13"/>
  <c r="V188" i="13" s="1"/>
  <c r="W188" i="13" s="1"/>
  <c r="U188" i="13"/>
  <c r="AE187" i="13"/>
  <c r="X187" i="13"/>
  <c r="T187" i="13"/>
  <c r="V187" i="13"/>
  <c r="W187" i="13" s="1"/>
  <c r="Z187" i="13"/>
  <c r="U187" i="13"/>
  <c r="AE186" i="13"/>
  <c r="X186" i="13"/>
  <c r="Y186" i="13" s="1"/>
  <c r="AA186" i="13" s="1"/>
  <c r="T186" i="13"/>
  <c r="V186" i="13"/>
  <c r="W186" i="13" s="1"/>
  <c r="Z186" i="13"/>
  <c r="U186" i="13"/>
  <c r="AE185" i="13"/>
  <c r="X185" i="13" s="1"/>
  <c r="T185" i="13"/>
  <c r="V185" i="13" s="1"/>
  <c r="W185" i="13" s="1"/>
  <c r="Z185" i="13"/>
  <c r="AE184" i="13"/>
  <c r="X184" i="13" s="1"/>
  <c r="Y184" i="13" s="1"/>
  <c r="AA184" i="13" s="1"/>
  <c r="T184" i="13"/>
  <c r="V184" i="13" s="1"/>
  <c r="W184" i="13" s="1"/>
  <c r="U184" i="13"/>
  <c r="AE183" i="13"/>
  <c r="X183" i="13"/>
  <c r="Y183" i="13" s="1"/>
  <c r="T183" i="13"/>
  <c r="V183" i="13"/>
  <c r="W183" i="13" s="1"/>
  <c r="Z183" i="13"/>
  <c r="U183" i="13"/>
  <c r="AE182" i="13"/>
  <c r="X182" i="13"/>
  <c r="T182" i="13"/>
  <c r="V182" i="13"/>
  <c r="W182" i="13" s="1"/>
  <c r="Z182" i="13"/>
  <c r="U182" i="13"/>
  <c r="AE181" i="13"/>
  <c r="X181" i="13"/>
  <c r="Y181" i="13" s="1"/>
  <c r="T181" i="13"/>
  <c r="V181" i="13"/>
  <c r="W181" i="13" s="1"/>
  <c r="Z181" i="13"/>
  <c r="U181" i="13"/>
  <c r="AE180" i="13"/>
  <c r="X180" i="13"/>
  <c r="T180" i="13"/>
  <c r="V180" i="13"/>
  <c r="W180" i="13" s="1"/>
  <c r="Z180" i="13"/>
  <c r="U180" i="13"/>
  <c r="AE179" i="13"/>
  <c r="X179" i="13" s="1"/>
  <c r="T179" i="13"/>
  <c r="U179" i="13" s="1"/>
  <c r="AE178" i="13"/>
  <c r="X178" i="13" s="1"/>
  <c r="Y178" i="13" s="1"/>
  <c r="AA178" i="13" s="1"/>
  <c r="T178" i="13"/>
  <c r="V178" i="13" s="1"/>
  <c r="W178" i="13" s="1"/>
  <c r="U178" i="13"/>
  <c r="AE177" i="13"/>
  <c r="X177" i="13"/>
  <c r="T177" i="13"/>
  <c r="V177" i="13"/>
  <c r="W177" i="13" s="1"/>
  <c r="Z177" i="13"/>
  <c r="U177" i="13"/>
  <c r="AE176" i="13"/>
  <c r="X176" i="13"/>
  <c r="Y176" i="13" s="1"/>
  <c r="AA176" i="13" s="1"/>
  <c r="T176" i="13"/>
  <c r="V176" i="13"/>
  <c r="W176" i="13" s="1"/>
  <c r="Z176" i="13"/>
  <c r="U176" i="13"/>
  <c r="AE175" i="13"/>
  <c r="X175" i="13" s="1"/>
  <c r="T175" i="13"/>
  <c r="V175" i="13" s="1"/>
  <c r="W175" i="13" s="1"/>
  <c r="Z175" i="13"/>
  <c r="AE174" i="13"/>
  <c r="X174" i="13" s="1"/>
  <c r="T174" i="13"/>
  <c r="U174" i="13" s="1"/>
  <c r="Z174" i="13"/>
  <c r="AE173" i="13"/>
  <c r="X173" i="13" s="1"/>
  <c r="Y173" i="13" s="1"/>
  <c r="AA173" i="13" s="1"/>
  <c r="T173" i="13"/>
  <c r="V173" i="13" s="1"/>
  <c r="W173" i="13" s="1"/>
  <c r="AE172" i="13"/>
  <c r="X172" i="13"/>
  <c r="T172" i="13"/>
  <c r="V172" i="13"/>
  <c r="W172" i="13" s="1"/>
  <c r="Z172" i="13"/>
  <c r="U172" i="13"/>
  <c r="AE171" i="13"/>
  <c r="X171" i="13"/>
  <c r="T171" i="13"/>
  <c r="V171" i="13"/>
  <c r="W171" i="13" s="1"/>
  <c r="Z171" i="13"/>
  <c r="U171" i="13"/>
  <c r="AE170" i="13"/>
  <c r="X170" i="13"/>
  <c r="T170" i="13"/>
  <c r="V170" i="13"/>
  <c r="W170" i="13" s="1"/>
  <c r="Z170" i="13"/>
  <c r="U170" i="13"/>
  <c r="AE169" i="13"/>
  <c r="X169" i="13"/>
  <c r="Y169" i="13" s="1"/>
  <c r="AA169" i="13" s="1"/>
  <c r="T169" i="13"/>
  <c r="V169" i="13"/>
  <c r="W169" i="13" s="1"/>
  <c r="Z169" i="13"/>
  <c r="U169" i="13"/>
  <c r="AE168" i="13"/>
  <c r="X168" i="13" s="1"/>
  <c r="T168" i="13"/>
  <c r="V168" i="13" s="1"/>
  <c r="W168" i="13" s="1"/>
  <c r="Z168" i="13"/>
  <c r="AE167" i="13"/>
  <c r="X167" i="13" s="1"/>
  <c r="T167" i="13"/>
  <c r="U167" i="13" s="1"/>
  <c r="Z167" i="13"/>
  <c r="AE166" i="13"/>
  <c r="X166" i="13" s="1"/>
  <c r="Y166" i="13" s="1"/>
  <c r="AA166" i="13" s="1"/>
  <c r="T166" i="13"/>
  <c r="V166" i="13" s="1"/>
  <c r="W166" i="13" s="1"/>
  <c r="Z166" i="13"/>
  <c r="AE165" i="13"/>
  <c r="X165" i="13" s="1"/>
  <c r="T165" i="13"/>
  <c r="V165" i="13" s="1"/>
  <c r="W165" i="13" s="1"/>
  <c r="U165" i="13"/>
  <c r="AE164" i="13"/>
  <c r="X164" i="13"/>
  <c r="T164" i="13"/>
  <c r="V164" i="13"/>
  <c r="W164" i="13" s="1"/>
  <c r="Z164" i="13"/>
  <c r="U164" i="13"/>
  <c r="AE163" i="13"/>
  <c r="X163" i="13"/>
  <c r="T163" i="13"/>
  <c r="V163" i="13"/>
  <c r="W163" i="13" s="1"/>
  <c r="Z163" i="13"/>
  <c r="U163" i="13"/>
  <c r="AE162" i="13"/>
  <c r="X162" i="13"/>
  <c r="Y162" i="13" s="1"/>
  <c r="AA162" i="13" s="1"/>
  <c r="T162" i="13"/>
  <c r="V162" i="13"/>
  <c r="W162" i="13" s="1"/>
  <c r="Z162" i="13"/>
  <c r="U162" i="13"/>
  <c r="AE161" i="13"/>
  <c r="X161" i="13"/>
  <c r="T161" i="13"/>
  <c r="V161" i="13"/>
  <c r="W161" i="13" s="1"/>
  <c r="Z161" i="13"/>
  <c r="U161" i="13"/>
  <c r="AE160" i="13"/>
  <c r="X160" i="13" s="1"/>
  <c r="T160" i="13"/>
  <c r="U160" i="13" s="1"/>
  <c r="AE159" i="13"/>
  <c r="X159" i="13" s="1"/>
  <c r="T159" i="13"/>
  <c r="V159" i="13" s="1"/>
  <c r="W159" i="13" s="1"/>
  <c r="Z159" i="13"/>
  <c r="AE158" i="13"/>
  <c r="X158" i="13" s="1"/>
  <c r="T158" i="13"/>
  <c r="U158" i="13" s="1"/>
  <c r="Z158" i="13"/>
  <c r="AE157" i="13"/>
  <c r="X157" i="13" s="1"/>
  <c r="T157" i="13"/>
  <c r="U157" i="13" s="1"/>
  <c r="V157" i="13"/>
  <c r="W157" i="13" s="1"/>
  <c r="AE156" i="13"/>
  <c r="X156" i="13" s="1"/>
  <c r="T156" i="13"/>
  <c r="V156" i="13" s="1"/>
  <c r="W156" i="13" s="1"/>
  <c r="AE155" i="13"/>
  <c r="X155" i="13"/>
  <c r="T155" i="13"/>
  <c r="V155" i="13"/>
  <c r="W155" i="13" s="1"/>
  <c r="Z155" i="13"/>
  <c r="U155" i="13"/>
  <c r="AE154" i="13"/>
  <c r="X154" i="13" s="1"/>
  <c r="T154" i="13"/>
  <c r="V154" i="13" s="1"/>
  <c r="W154" i="13" s="1"/>
  <c r="U154" i="13"/>
  <c r="AE153" i="13"/>
  <c r="X153" i="13" s="1"/>
  <c r="T153" i="13"/>
  <c r="U153" i="13" s="1"/>
  <c r="Z153" i="13"/>
  <c r="AE152" i="13"/>
  <c r="X152" i="13" s="1"/>
  <c r="T152" i="13"/>
  <c r="V152" i="13" s="1"/>
  <c r="W152" i="13" s="1"/>
  <c r="Z152" i="13"/>
  <c r="AE151" i="13"/>
  <c r="X151" i="13" s="1"/>
  <c r="Y151" i="13" s="1"/>
  <c r="T151" i="13"/>
  <c r="U151" i="13" s="1"/>
  <c r="V151" i="13"/>
  <c r="W151" i="13" s="1"/>
  <c r="AE150" i="13"/>
  <c r="X150" i="13" s="1"/>
  <c r="T150" i="13"/>
  <c r="U150" i="13" s="1"/>
  <c r="AE149" i="13"/>
  <c r="X149" i="13" s="1"/>
  <c r="T149" i="13"/>
  <c r="V149" i="13"/>
  <c r="W149" i="13" s="1"/>
  <c r="U149" i="13"/>
  <c r="AE148" i="13"/>
  <c r="X148" i="13" s="1"/>
  <c r="T148" i="13"/>
  <c r="V148" i="13" s="1"/>
  <c r="W148" i="13" s="1"/>
  <c r="Z148" i="13"/>
  <c r="AE147" i="13"/>
  <c r="X147" i="13" s="1"/>
  <c r="T147" i="13"/>
  <c r="V147" i="13" s="1"/>
  <c r="W147" i="13" s="1"/>
  <c r="Z147" i="13"/>
  <c r="U147" i="13"/>
  <c r="AE146" i="13"/>
  <c r="X146" i="13"/>
  <c r="T146" i="13"/>
  <c r="V146" i="13" s="1"/>
  <c r="W146" i="13" s="1"/>
  <c r="Z146" i="13"/>
  <c r="U146" i="13"/>
  <c r="AE145" i="13"/>
  <c r="X145" i="13" s="1"/>
  <c r="T145" i="13"/>
  <c r="V145" i="13" s="1"/>
  <c r="W145" i="13" s="1"/>
  <c r="Z145" i="13"/>
  <c r="AE144" i="13"/>
  <c r="X144" i="13" s="1"/>
  <c r="T144" i="13"/>
  <c r="U144" i="13" s="1"/>
  <c r="Z144" i="13"/>
  <c r="AE143" i="13"/>
  <c r="X143" i="13" s="1"/>
  <c r="T143" i="13"/>
  <c r="V143" i="13"/>
  <c r="W143" i="13" s="1"/>
  <c r="U143" i="13"/>
  <c r="AE142" i="13"/>
  <c r="X142" i="13" s="1"/>
  <c r="T142" i="13"/>
  <c r="V142" i="13" s="1"/>
  <c r="W142" i="13" s="1"/>
  <c r="Z142" i="13"/>
  <c r="AE141" i="13"/>
  <c r="X141" i="13" s="1"/>
  <c r="T141" i="13"/>
  <c r="U141" i="13" s="1"/>
  <c r="Z141" i="13"/>
  <c r="AE140" i="13"/>
  <c r="X140" i="13" s="1"/>
  <c r="T140" i="13"/>
  <c r="V140" i="13" s="1"/>
  <c r="W140" i="13" s="1"/>
  <c r="Z140" i="13"/>
  <c r="AE139" i="13"/>
  <c r="X139" i="13" s="1"/>
  <c r="T139" i="13"/>
  <c r="V139" i="13" s="1"/>
  <c r="W139" i="13" s="1"/>
  <c r="U139" i="13"/>
  <c r="AE138" i="13"/>
  <c r="X138" i="13"/>
  <c r="T138" i="13"/>
  <c r="V138" i="13" s="1"/>
  <c r="W138" i="13" s="1"/>
  <c r="Z138" i="13"/>
  <c r="AE137" i="13"/>
  <c r="X137" i="13" s="1"/>
  <c r="T137" i="13"/>
  <c r="U137" i="13" s="1"/>
  <c r="Z137" i="13"/>
  <c r="AE136" i="13"/>
  <c r="X136" i="13" s="1"/>
  <c r="T136" i="13"/>
  <c r="V136" i="13" s="1"/>
  <c r="W136" i="13" s="1"/>
  <c r="Z136" i="13"/>
  <c r="AE135" i="13"/>
  <c r="X135" i="13" s="1"/>
  <c r="Y135" i="13" s="1"/>
  <c r="T135" i="13"/>
  <c r="U135" i="13" s="1"/>
  <c r="V135" i="13"/>
  <c r="W135" i="13" s="1"/>
  <c r="AE134" i="13"/>
  <c r="X134" i="13" s="1"/>
  <c r="T134" i="13"/>
  <c r="U134" i="13" s="1"/>
  <c r="Z134" i="13"/>
  <c r="AE133" i="13"/>
  <c r="X133" i="13" s="1"/>
  <c r="T133" i="13"/>
  <c r="V133" i="13" s="1"/>
  <c r="W133" i="13" s="1"/>
  <c r="Z133" i="13"/>
  <c r="AE132" i="13"/>
  <c r="X132" i="13" s="1"/>
  <c r="T132" i="13"/>
  <c r="U132" i="13" s="1"/>
  <c r="Z132" i="13"/>
  <c r="AE131" i="13"/>
  <c r="X131" i="13" s="1"/>
  <c r="T131" i="13"/>
  <c r="V131" i="13" s="1"/>
  <c r="W131" i="13" s="1"/>
  <c r="Z131" i="13"/>
  <c r="AE130" i="13"/>
  <c r="X130" i="13"/>
  <c r="T130" i="13"/>
  <c r="V130" i="13" s="1"/>
  <c r="W130" i="13" s="1"/>
  <c r="Z130" i="13"/>
  <c r="U130" i="13"/>
  <c r="AE129" i="13"/>
  <c r="X129" i="13" s="1"/>
  <c r="T129" i="13"/>
  <c r="V129" i="13" s="1"/>
  <c r="W129" i="13" s="1"/>
  <c r="Z129" i="13"/>
  <c r="AE128" i="13"/>
  <c r="X128" i="13" s="1"/>
  <c r="T128" i="13"/>
  <c r="U128" i="13" s="1"/>
  <c r="AE127" i="13"/>
  <c r="X127" i="13" s="1"/>
  <c r="T127" i="13"/>
  <c r="V127" i="13"/>
  <c r="W127" i="13" s="1"/>
  <c r="U127" i="13"/>
  <c r="AE126" i="13"/>
  <c r="X126" i="13" s="1"/>
  <c r="T126" i="13"/>
  <c r="V126" i="13" s="1"/>
  <c r="W126" i="13" s="1"/>
  <c r="Z126" i="13"/>
  <c r="AE125" i="13"/>
  <c r="X125" i="13" s="1"/>
  <c r="T125" i="13"/>
  <c r="U125" i="13" s="1"/>
  <c r="AE124" i="13"/>
  <c r="X124" i="13" s="1"/>
  <c r="T124" i="13"/>
  <c r="V124" i="13" s="1"/>
  <c r="W124" i="13" s="1"/>
  <c r="Z124" i="13"/>
  <c r="AE123" i="13"/>
  <c r="X123" i="13" s="1"/>
  <c r="Y123" i="13" s="1"/>
  <c r="T123" i="13"/>
  <c r="V123" i="13" s="1"/>
  <c r="W123" i="13" s="1"/>
  <c r="Z123" i="13"/>
  <c r="U123" i="13"/>
  <c r="AE122" i="13"/>
  <c r="X122" i="13"/>
  <c r="T122" i="13"/>
  <c r="V122" i="13" s="1"/>
  <c r="W122" i="13" s="1"/>
  <c r="Z122" i="13"/>
  <c r="AE121" i="13"/>
  <c r="X121" i="13" s="1"/>
  <c r="T121" i="13"/>
  <c r="U121" i="13" s="1"/>
  <c r="AE120" i="13"/>
  <c r="X120" i="13" s="1"/>
  <c r="T120" i="13"/>
  <c r="V120" i="13" s="1"/>
  <c r="W120" i="13" s="1"/>
  <c r="Z120" i="13"/>
  <c r="AE119" i="13"/>
  <c r="X119" i="13" s="1"/>
  <c r="Y119" i="13" s="1"/>
  <c r="T119" i="13"/>
  <c r="U119" i="13" s="1"/>
  <c r="V119" i="13"/>
  <c r="W119" i="13" s="1"/>
  <c r="AE118" i="13"/>
  <c r="X118" i="13" s="1"/>
  <c r="T118" i="13"/>
  <c r="U118" i="13" s="1"/>
  <c r="Z118" i="13"/>
  <c r="AE117" i="13"/>
  <c r="X117" i="13" s="1"/>
  <c r="T117" i="13"/>
  <c r="V117" i="13" s="1"/>
  <c r="W117" i="13" s="1"/>
  <c r="Z117" i="13"/>
  <c r="AE116" i="13"/>
  <c r="X116" i="13" s="1"/>
  <c r="T116" i="13"/>
  <c r="U116" i="13" s="1"/>
  <c r="Z116" i="13"/>
  <c r="AE115" i="13"/>
  <c r="X115" i="13" s="1"/>
  <c r="T115" i="13"/>
  <c r="V115" i="13" s="1"/>
  <c r="W115" i="13" s="1"/>
  <c r="Z115" i="13"/>
  <c r="AE114" i="13"/>
  <c r="X114" i="13"/>
  <c r="T114" i="13"/>
  <c r="V114" i="13" s="1"/>
  <c r="W114" i="13" s="1"/>
  <c r="Z114" i="13"/>
  <c r="AE113" i="13"/>
  <c r="Z113" i="13" s="1"/>
  <c r="X113" i="13"/>
  <c r="T113" i="13"/>
  <c r="V113" i="13" s="1"/>
  <c r="W113" i="13" s="1"/>
  <c r="U113" i="13"/>
  <c r="AE112" i="13"/>
  <c r="X112" i="13" s="1"/>
  <c r="T112" i="13"/>
  <c r="U112" i="13" s="1"/>
  <c r="Z112" i="13"/>
  <c r="AE111" i="13"/>
  <c r="Z111" i="13" s="1"/>
  <c r="X111" i="13"/>
  <c r="T111" i="13"/>
  <c r="V111" i="13" s="1"/>
  <c r="W111" i="13" s="1"/>
  <c r="U111" i="13"/>
  <c r="AE110" i="13"/>
  <c r="X110" i="13" s="1"/>
  <c r="T110" i="13"/>
  <c r="U110" i="13" s="1"/>
  <c r="Z110" i="13"/>
  <c r="AE109" i="13"/>
  <c r="Z109" i="13" s="1"/>
  <c r="X109" i="13"/>
  <c r="T109" i="13"/>
  <c r="V109" i="13" s="1"/>
  <c r="W109" i="13" s="1"/>
  <c r="U109" i="13"/>
  <c r="AE108" i="13"/>
  <c r="X108" i="13" s="1"/>
  <c r="T108" i="13"/>
  <c r="U108" i="13" s="1"/>
  <c r="Z108" i="13"/>
  <c r="AE107" i="13"/>
  <c r="Z107" i="13" s="1"/>
  <c r="X107" i="13"/>
  <c r="T107" i="13"/>
  <c r="V107" i="13" s="1"/>
  <c r="W107" i="13" s="1"/>
  <c r="U107" i="13"/>
  <c r="AE106" i="13"/>
  <c r="X106" i="13" s="1"/>
  <c r="T106" i="13"/>
  <c r="U106" i="13" s="1"/>
  <c r="Z106" i="13"/>
  <c r="AE105" i="13"/>
  <c r="Z105" i="13" s="1"/>
  <c r="X105" i="13"/>
  <c r="T105" i="13"/>
  <c r="V105" i="13" s="1"/>
  <c r="W105" i="13" s="1"/>
  <c r="U105" i="13"/>
  <c r="AE104" i="13"/>
  <c r="X104" i="13"/>
  <c r="T104" i="13"/>
  <c r="U104" i="13" s="1"/>
  <c r="V104" i="13"/>
  <c r="W104" i="13" s="1"/>
  <c r="Z104" i="13"/>
  <c r="AE103" i="13"/>
  <c r="Z103" i="13" s="1"/>
  <c r="T103" i="13"/>
  <c r="V103" i="13" s="1"/>
  <c r="W103" i="13" s="1"/>
  <c r="AE102" i="13"/>
  <c r="X102" i="13" s="1"/>
  <c r="T102" i="13"/>
  <c r="U102" i="13" s="1"/>
  <c r="Z102" i="13"/>
  <c r="AE101" i="13"/>
  <c r="Z101" i="13" s="1"/>
  <c r="X101" i="13"/>
  <c r="Y101" i="13" s="1"/>
  <c r="T101" i="13"/>
  <c r="V101" i="13"/>
  <c r="W101" i="13" s="1"/>
  <c r="U101" i="13"/>
  <c r="AE100" i="13"/>
  <c r="X100" i="13"/>
  <c r="T100" i="13"/>
  <c r="U100" i="13" s="1"/>
  <c r="V100" i="13"/>
  <c r="W100" i="13" s="1"/>
  <c r="Z100" i="13"/>
  <c r="AE99" i="13"/>
  <c r="Z99" i="13" s="1"/>
  <c r="T99" i="13"/>
  <c r="V99" i="13" s="1"/>
  <c r="W99" i="13" s="1"/>
  <c r="AE98" i="13"/>
  <c r="X98" i="13" s="1"/>
  <c r="T98" i="13"/>
  <c r="U98" i="13" s="1"/>
  <c r="AE97" i="13"/>
  <c r="Z97" i="13" s="1"/>
  <c r="X97" i="13"/>
  <c r="T97" i="13"/>
  <c r="V97" i="13"/>
  <c r="W97" i="13" s="1"/>
  <c r="U97" i="13"/>
  <c r="AE96" i="13"/>
  <c r="X96" i="13"/>
  <c r="Y96" i="13" s="1"/>
  <c r="T96" i="13"/>
  <c r="U96" i="13" s="1"/>
  <c r="V96" i="13"/>
  <c r="W96" i="13" s="1"/>
  <c r="Z96" i="13"/>
  <c r="AE95" i="13"/>
  <c r="Z95" i="13" s="1"/>
  <c r="T95" i="13"/>
  <c r="U95" i="13" s="1"/>
  <c r="AE94" i="13"/>
  <c r="X94" i="13" s="1"/>
  <c r="T94" i="13"/>
  <c r="U94" i="13" s="1"/>
  <c r="Z94" i="13"/>
  <c r="AE93" i="13"/>
  <c r="Z93" i="13" s="1"/>
  <c r="X93" i="13"/>
  <c r="Y93" i="13" s="1"/>
  <c r="T93" i="13"/>
  <c r="V93" i="13"/>
  <c r="W93" i="13" s="1"/>
  <c r="U93" i="13"/>
  <c r="AE92" i="13"/>
  <c r="X92" i="13"/>
  <c r="T92" i="13"/>
  <c r="U92" i="13" s="1"/>
  <c r="V92" i="13"/>
  <c r="W92" i="13" s="1"/>
  <c r="Z92" i="13"/>
  <c r="AE91" i="13"/>
  <c r="Z91" i="13" s="1"/>
  <c r="T91" i="13"/>
  <c r="V91" i="13" s="1"/>
  <c r="W91" i="13" s="1"/>
  <c r="AE90" i="13"/>
  <c r="X90" i="13" s="1"/>
  <c r="T90" i="13"/>
  <c r="U90" i="13" s="1"/>
  <c r="Z90" i="13"/>
  <c r="AE89" i="13"/>
  <c r="Z89" i="13" s="1"/>
  <c r="X89" i="13"/>
  <c r="T89" i="13"/>
  <c r="V89" i="13"/>
  <c r="W89" i="13" s="1"/>
  <c r="U89" i="13"/>
  <c r="AE88" i="13"/>
  <c r="X88" i="13"/>
  <c r="Y88" i="13" s="1"/>
  <c r="T88" i="13"/>
  <c r="U88" i="13" s="1"/>
  <c r="V88" i="13"/>
  <c r="W88" i="13" s="1"/>
  <c r="Z88" i="13"/>
  <c r="AE87" i="13"/>
  <c r="Z87" i="13" s="1"/>
  <c r="T87" i="13"/>
  <c r="U87" i="13" s="1"/>
  <c r="AE86" i="13"/>
  <c r="X86" i="13" s="1"/>
  <c r="T86" i="13"/>
  <c r="U86" i="13" s="1"/>
  <c r="Z86" i="13"/>
  <c r="AE85" i="13"/>
  <c r="Z85" i="13" s="1"/>
  <c r="X85" i="13"/>
  <c r="Y85" i="13" s="1"/>
  <c r="T85" i="13"/>
  <c r="V85" i="13"/>
  <c r="W85" i="13" s="1"/>
  <c r="U85" i="13"/>
  <c r="AE84" i="13"/>
  <c r="X84" i="13"/>
  <c r="T84" i="13"/>
  <c r="U84" i="13" s="1"/>
  <c r="V84" i="13"/>
  <c r="W84" i="13" s="1"/>
  <c r="Z84" i="13"/>
  <c r="AE83" i="13"/>
  <c r="Z83" i="13" s="1"/>
  <c r="T83" i="13"/>
  <c r="V83" i="13" s="1"/>
  <c r="W83" i="13" s="1"/>
  <c r="AE82" i="13"/>
  <c r="X82" i="13" s="1"/>
  <c r="T82" i="13"/>
  <c r="U82" i="13" s="1"/>
  <c r="AE81" i="13"/>
  <c r="Z81" i="13" s="1"/>
  <c r="X81" i="13"/>
  <c r="T81" i="13"/>
  <c r="V81" i="13"/>
  <c r="W81" i="13" s="1"/>
  <c r="U81" i="13"/>
  <c r="AE80" i="13"/>
  <c r="X80" i="13"/>
  <c r="Y80" i="13" s="1"/>
  <c r="T80" i="13"/>
  <c r="U80" i="13" s="1"/>
  <c r="V80" i="13"/>
  <c r="W80" i="13" s="1"/>
  <c r="Z80" i="13"/>
  <c r="AE79" i="13"/>
  <c r="Z79" i="13" s="1"/>
  <c r="T79" i="13"/>
  <c r="U79" i="13" s="1"/>
  <c r="AE78" i="13"/>
  <c r="X78" i="13" s="1"/>
  <c r="T78" i="13"/>
  <c r="U78" i="13" s="1"/>
  <c r="Z78" i="13"/>
  <c r="AE77" i="13"/>
  <c r="Z77" i="13" s="1"/>
  <c r="X77" i="13"/>
  <c r="Y77" i="13" s="1"/>
  <c r="T77" i="13"/>
  <c r="V77" i="13"/>
  <c r="W77" i="13" s="1"/>
  <c r="U77" i="13"/>
  <c r="AE76" i="13"/>
  <c r="X76" i="13"/>
  <c r="T76" i="13"/>
  <c r="U76" i="13" s="1"/>
  <c r="V76" i="13"/>
  <c r="W76" i="13" s="1"/>
  <c r="Z76" i="13"/>
  <c r="AE75" i="13"/>
  <c r="Z75" i="13" s="1"/>
  <c r="T75" i="13"/>
  <c r="V75" i="13" s="1"/>
  <c r="W75" i="13" s="1"/>
  <c r="AE74" i="13"/>
  <c r="X74" i="13" s="1"/>
  <c r="T74" i="13"/>
  <c r="U74" i="13" s="1"/>
  <c r="Z74" i="13"/>
  <c r="AE73" i="13"/>
  <c r="Z73" i="13" s="1"/>
  <c r="X73" i="13"/>
  <c r="T73" i="13"/>
  <c r="V73" i="13"/>
  <c r="W73" i="13" s="1"/>
  <c r="U73" i="13"/>
  <c r="AE72" i="13"/>
  <c r="X72" i="13"/>
  <c r="Y72" i="13" s="1"/>
  <c r="T72" i="13"/>
  <c r="U72" i="13" s="1"/>
  <c r="V72" i="13"/>
  <c r="W72" i="13" s="1"/>
  <c r="Z72" i="13"/>
  <c r="AE71" i="13"/>
  <c r="Z71" i="13" s="1"/>
  <c r="T71" i="13"/>
  <c r="V71" i="13" s="1"/>
  <c r="W71" i="13" s="1"/>
  <c r="AE70" i="13"/>
  <c r="X70" i="13" s="1"/>
  <c r="T70" i="13"/>
  <c r="U70" i="13" s="1"/>
  <c r="Z70" i="13"/>
  <c r="AE69" i="13"/>
  <c r="Z69" i="13" s="1"/>
  <c r="X69" i="13"/>
  <c r="T69" i="13"/>
  <c r="V69" i="13" s="1"/>
  <c r="W69" i="13" s="1"/>
  <c r="U69" i="13"/>
  <c r="AE68" i="13"/>
  <c r="X68" i="13"/>
  <c r="T68" i="13"/>
  <c r="U68" i="13" s="1"/>
  <c r="V68" i="13"/>
  <c r="Y68" i="13" s="1"/>
  <c r="Z68" i="13"/>
  <c r="AE67" i="13"/>
  <c r="Z67" i="13" s="1"/>
  <c r="T67" i="13"/>
  <c r="V67" i="13" s="1"/>
  <c r="W67" i="13" s="1"/>
  <c r="AE66" i="13"/>
  <c r="X66" i="13" s="1"/>
  <c r="T66" i="13"/>
  <c r="U66" i="13" s="1"/>
  <c r="V66" i="13"/>
  <c r="W66" i="13" s="1"/>
  <c r="AE65" i="13"/>
  <c r="Z65" i="13" s="1"/>
  <c r="T65" i="13"/>
  <c r="V65" i="13" s="1"/>
  <c r="W65" i="13" s="1"/>
  <c r="AE64" i="13"/>
  <c r="X64" i="13" s="1"/>
  <c r="T64" i="13"/>
  <c r="U64" i="13" s="1"/>
  <c r="V64" i="13"/>
  <c r="W64" i="13" s="1"/>
  <c r="AE63" i="13"/>
  <c r="Z63" i="13" s="1"/>
  <c r="T63" i="13"/>
  <c r="V63" i="13" s="1"/>
  <c r="W63" i="13" s="1"/>
  <c r="AE62" i="13"/>
  <c r="X62" i="13" s="1"/>
  <c r="T62" i="13"/>
  <c r="U62" i="13" s="1"/>
  <c r="V62" i="13"/>
  <c r="W62" i="13" s="1"/>
  <c r="AE61" i="13"/>
  <c r="Z61" i="13" s="1"/>
  <c r="T61" i="13"/>
  <c r="V61" i="13" s="1"/>
  <c r="W61" i="13" s="1"/>
  <c r="AE60" i="13"/>
  <c r="X60" i="13" s="1"/>
  <c r="T60" i="13"/>
  <c r="U60" i="13" s="1"/>
  <c r="V60" i="13"/>
  <c r="W60" i="13" s="1"/>
  <c r="AE59" i="13"/>
  <c r="Z59" i="13" s="1"/>
  <c r="T59" i="13"/>
  <c r="V59" i="13" s="1"/>
  <c r="W59" i="13" s="1"/>
  <c r="AE58" i="13"/>
  <c r="X58" i="13" s="1"/>
  <c r="T58" i="13"/>
  <c r="U58" i="13" s="1"/>
  <c r="Z58" i="13"/>
  <c r="AE57" i="13"/>
  <c r="Z57" i="13" s="1"/>
  <c r="X57" i="13"/>
  <c r="T57" i="13"/>
  <c r="V57" i="13" s="1"/>
  <c r="W57" i="13" s="1"/>
  <c r="U57" i="13"/>
  <c r="AE56" i="13"/>
  <c r="X56" i="13" s="1"/>
  <c r="T56" i="13"/>
  <c r="U56" i="13" s="1"/>
  <c r="Z56" i="13"/>
  <c r="AE55" i="13"/>
  <c r="Z55" i="13" s="1"/>
  <c r="X55" i="13"/>
  <c r="T55" i="13"/>
  <c r="V55" i="13" s="1"/>
  <c r="W55" i="13" s="1"/>
  <c r="U55" i="13"/>
  <c r="AE54" i="13"/>
  <c r="X54" i="13" s="1"/>
  <c r="T54" i="13"/>
  <c r="U54" i="13" s="1"/>
  <c r="Z54" i="13"/>
  <c r="AE53" i="13"/>
  <c r="Z53" i="13" s="1"/>
  <c r="X53" i="13"/>
  <c r="T53" i="13"/>
  <c r="V53" i="13" s="1"/>
  <c r="W53" i="13" s="1"/>
  <c r="U53" i="13"/>
  <c r="AE52" i="13"/>
  <c r="X52" i="13" s="1"/>
  <c r="T52" i="13"/>
  <c r="U52" i="13" s="1"/>
  <c r="Z52" i="13"/>
  <c r="AE51" i="13"/>
  <c r="Z51" i="13" s="1"/>
  <c r="X51" i="13"/>
  <c r="T51" i="13"/>
  <c r="V51" i="13" s="1"/>
  <c r="W51" i="13" s="1"/>
  <c r="U51" i="13"/>
  <c r="AE50" i="13"/>
  <c r="X50" i="13"/>
  <c r="T50" i="13"/>
  <c r="U50" i="13" s="1"/>
  <c r="V50" i="13"/>
  <c r="Y50" i="13" s="1"/>
  <c r="Z50" i="13"/>
  <c r="AE49" i="13"/>
  <c r="Z49" i="13" s="1"/>
  <c r="T49" i="13"/>
  <c r="V49" i="13" s="1"/>
  <c r="W49" i="13" s="1"/>
  <c r="AE48" i="13"/>
  <c r="X48" i="13" s="1"/>
  <c r="T48" i="13"/>
  <c r="U48" i="13" s="1"/>
  <c r="Z48" i="13"/>
  <c r="AE47" i="13"/>
  <c r="Z47" i="13" s="1"/>
  <c r="X47" i="13"/>
  <c r="T47" i="13"/>
  <c r="V47" i="13"/>
  <c r="W47" i="13" s="1"/>
  <c r="U47" i="13"/>
  <c r="AE46" i="13"/>
  <c r="X46" i="13"/>
  <c r="Y46" i="13" s="1"/>
  <c r="T46" i="13"/>
  <c r="U46" i="13" s="1"/>
  <c r="V46" i="13"/>
  <c r="W46" i="13" s="1"/>
  <c r="Z46" i="13"/>
  <c r="AE45" i="13"/>
  <c r="Z45" i="13" s="1"/>
  <c r="T45" i="13"/>
  <c r="V45" i="13" s="1"/>
  <c r="W45" i="13" s="1"/>
  <c r="AE44" i="13"/>
  <c r="X44" i="13" s="1"/>
  <c r="Y44" i="13" s="1"/>
  <c r="T44" i="13"/>
  <c r="U44" i="13" s="1"/>
  <c r="V44" i="13"/>
  <c r="W44" i="13" s="1"/>
  <c r="AE43" i="13"/>
  <c r="Z43" i="13" s="1"/>
  <c r="T43" i="13"/>
  <c r="V43" i="13" s="1"/>
  <c r="W43" i="13" s="1"/>
  <c r="AE42" i="13"/>
  <c r="X42" i="13" s="1"/>
  <c r="Y42" i="13" s="1"/>
  <c r="T42" i="13"/>
  <c r="U42" i="13" s="1"/>
  <c r="V42" i="13"/>
  <c r="W42" i="13" s="1"/>
  <c r="AE41" i="13"/>
  <c r="Z41" i="13" s="1"/>
  <c r="T41" i="13"/>
  <c r="U41" i="13" s="1"/>
  <c r="AE40" i="13"/>
  <c r="X40" i="13" s="1"/>
  <c r="T40" i="13"/>
  <c r="U40" i="13" s="1"/>
  <c r="Z40" i="13"/>
  <c r="AE39" i="13"/>
  <c r="Z39" i="13" s="1"/>
  <c r="X39" i="13"/>
  <c r="T39" i="13"/>
  <c r="V39" i="13" s="1"/>
  <c r="W39" i="13" s="1"/>
  <c r="U39" i="13"/>
  <c r="AE38" i="13"/>
  <c r="X38" i="13"/>
  <c r="Y38" i="13" s="1"/>
  <c r="T38" i="13"/>
  <c r="U38" i="13" s="1"/>
  <c r="V38" i="13"/>
  <c r="W38" i="13" s="1"/>
  <c r="Z38" i="13"/>
  <c r="AE37" i="13"/>
  <c r="Z37" i="13" s="1"/>
  <c r="T37" i="13"/>
  <c r="U37" i="13" s="1"/>
  <c r="AE36" i="13"/>
  <c r="X36" i="13" s="1"/>
  <c r="T36" i="13"/>
  <c r="U36" i="13" s="1"/>
  <c r="Z36" i="13"/>
  <c r="AE35" i="13"/>
  <c r="X35" i="13"/>
  <c r="Y35" i="13" s="1"/>
  <c r="T35" i="13"/>
  <c r="V35" i="13"/>
  <c r="Z35" i="13"/>
  <c r="W35" i="13"/>
  <c r="U35" i="13"/>
  <c r="AE34" i="13"/>
  <c r="X34" i="13" s="1"/>
  <c r="T34" i="13"/>
  <c r="U34" i="13" s="1"/>
  <c r="Z34" i="13"/>
  <c r="AE33" i="13"/>
  <c r="X33" i="13"/>
  <c r="Y33" i="13" s="1"/>
  <c r="T33" i="13"/>
  <c r="V33" i="13"/>
  <c r="Z33" i="13"/>
  <c r="W33" i="13"/>
  <c r="U33" i="13"/>
  <c r="AE32" i="13"/>
  <c r="X32" i="13" s="1"/>
  <c r="T32" i="13"/>
  <c r="U32" i="13" s="1"/>
  <c r="Z32" i="13"/>
  <c r="AE31" i="13"/>
  <c r="X31" i="13"/>
  <c r="Y31" i="13" s="1"/>
  <c r="T31" i="13"/>
  <c r="V31" i="13"/>
  <c r="Z31" i="13"/>
  <c r="W31" i="13"/>
  <c r="U31" i="13"/>
  <c r="AE30" i="13"/>
  <c r="X30" i="13" s="1"/>
  <c r="T30" i="13"/>
  <c r="V30" i="13" s="1"/>
  <c r="W30" i="13" s="1"/>
  <c r="Z30" i="13"/>
  <c r="AE29" i="13"/>
  <c r="X29" i="13" s="1"/>
  <c r="T29" i="13"/>
  <c r="U29" i="13" s="1"/>
  <c r="Z29" i="13"/>
  <c r="AE28" i="13"/>
  <c r="X28" i="13" s="1"/>
  <c r="T28" i="13"/>
  <c r="V28" i="13" s="1"/>
  <c r="W28" i="13" s="1"/>
  <c r="Z28" i="13"/>
  <c r="AE27" i="13"/>
  <c r="X27" i="13" s="1"/>
  <c r="T27" i="13"/>
  <c r="U27" i="13" s="1"/>
  <c r="AE26" i="13"/>
  <c r="X26" i="13" s="1"/>
  <c r="T26" i="13"/>
  <c r="V26" i="13" s="1"/>
  <c r="W26" i="13" s="1"/>
  <c r="Z26" i="13"/>
  <c r="AE25" i="13"/>
  <c r="X25" i="13" s="1"/>
  <c r="T25" i="13"/>
  <c r="U25" i="13" s="1"/>
  <c r="Z25" i="13"/>
  <c r="AE24" i="13"/>
  <c r="X24" i="13" s="1"/>
  <c r="Y24" i="13" s="1"/>
  <c r="T24" i="13"/>
  <c r="V24" i="13" s="1"/>
  <c r="W24" i="13" s="1"/>
  <c r="Z24" i="13"/>
  <c r="AE23" i="13"/>
  <c r="X23" i="13" s="1"/>
  <c r="T23" i="13"/>
  <c r="U23" i="13" s="1"/>
  <c r="Z23" i="13"/>
  <c r="AE22" i="13"/>
  <c r="X22" i="13" s="1"/>
  <c r="T22" i="13"/>
  <c r="V22" i="13" s="1"/>
  <c r="W22" i="13" s="1"/>
  <c r="Z22" i="13"/>
  <c r="AE21" i="13"/>
  <c r="X21" i="13" s="1"/>
  <c r="T21" i="13"/>
  <c r="U21" i="13" s="1"/>
  <c r="Z21" i="13"/>
  <c r="AE20" i="13"/>
  <c r="X20" i="13" s="1"/>
  <c r="Y20" i="13" s="1"/>
  <c r="T20" i="13"/>
  <c r="V20" i="13" s="1"/>
  <c r="W20" i="13" s="1"/>
  <c r="Z20" i="13"/>
  <c r="O19" i="13"/>
  <c r="AH19" i="13" s="1"/>
  <c r="U18" i="13"/>
  <c r="U17" i="13"/>
  <c r="U16" i="13"/>
  <c r="U15" i="13"/>
  <c r="U14" i="13"/>
  <c r="U13" i="13"/>
  <c r="U12" i="13"/>
  <c r="U11" i="13"/>
  <c r="K111" i="11"/>
  <c r="K24" i="6" s="1"/>
  <c r="N7" i="12"/>
  <c r="N8" i="12"/>
  <c r="N9" i="12"/>
  <c r="N10" i="12"/>
  <c r="N11" i="12"/>
  <c r="N12" i="12"/>
  <c r="N13" i="12"/>
  <c r="N14" i="12"/>
  <c r="N15" i="12"/>
  <c r="N16" i="12"/>
  <c r="N17" i="12"/>
  <c r="N18" i="12"/>
  <c r="N19" i="12"/>
  <c r="N20" i="12"/>
  <c r="N21" i="12"/>
  <c r="N22" i="12"/>
  <c r="N23" i="12"/>
  <c r="N24" i="12"/>
  <c r="N25" i="12"/>
  <c r="N26" i="12"/>
  <c r="N27" i="12"/>
  <c r="N28" i="12"/>
  <c r="N29" i="12"/>
  <c r="N30" i="12"/>
  <c r="N31" i="12"/>
  <c r="N32" i="12"/>
  <c r="N33" i="12"/>
  <c r="N34" i="12"/>
  <c r="N35" i="12"/>
  <c r="N36" i="12"/>
  <c r="N37" i="12"/>
  <c r="N38" i="12"/>
  <c r="N39" i="12"/>
  <c r="N40" i="12"/>
  <c r="N41" i="12"/>
  <c r="N42" i="12"/>
  <c r="N43" i="12"/>
  <c r="N44" i="12"/>
  <c r="N45" i="12"/>
  <c r="N46" i="12"/>
  <c r="N47" i="12"/>
  <c r="N48" i="12"/>
  <c r="N49" i="12"/>
  <c r="N50" i="12"/>
  <c r="N51" i="12"/>
  <c r="N52" i="12"/>
  <c r="N53" i="12"/>
  <c r="N54" i="12"/>
  <c r="N55" i="12"/>
  <c r="N56" i="12"/>
  <c r="N57" i="12"/>
  <c r="N58" i="12"/>
  <c r="N59" i="12"/>
  <c r="N60" i="12"/>
  <c r="N61" i="12"/>
  <c r="N62" i="12"/>
  <c r="N63" i="12"/>
  <c r="N64" i="12"/>
  <c r="N65" i="12"/>
  <c r="N66" i="12"/>
  <c r="N67" i="12"/>
  <c r="N68" i="12"/>
  <c r="N69" i="12"/>
  <c r="N70" i="12"/>
  <c r="N71" i="12"/>
  <c r="N72" i="12"/>
  <c r="N73" i="12"/>
  <c r="N74" i="12"/>
  <c r="N75" i="12"/>
  <c r="N76" i="12"/>
  <c r="N77" i="12"/>
  <c r="N78" i="12"/>
  <c r="N79" i="12"/>
  <c r="N80" i="12"/>
  <c r="N81" i="12"/>
  <c r="N82" i="12"/>
  <c r="N83" i="12"/>
  <c r="N84" i="12"/>
  <c r="N85" i="12"/>
  <c r="N86" i="12"/>
  <c r="N87" i="12"/>
  <c r="N88" i="12"/>
  <c r="N89" i="12"/>
  <c r="N90" i="12"/>
  <c r="N91" i="12"/>
  <c r="N92" i="12"/>
  <c r="N93" i="12"/>
  <c r="N94" i="12"/>
  <c r="N95" i="12"/>
  <c r="N96" i="12"/>
  <c r="N6" i="12"/>
  <c r="N10" i="3"/>
  <c r="U19" i="11"/>
  <c r="Z13" i="5"/>
  <c r="AA13" i="5"/>
  <c r="AD17" i="5"/>
  <c r="Y17" i="5" s="1"/>
  <c r="S17" i="5"/>
  <c r="S14" i="5"/>
  <c r="AD14" i="5"/>
  <c r="AC17" i="6"/>
  <c r="V17" i="6" s="1"/>
  <c r="R17" i="6"/>
  <c r="AC16" i="6"/>
  <c r="X16" i="6" s="1"/>
  <c r="R16" i="6"/>
  <c r="T16" i="6"/>
  <c r="U16" i="6" s="1"/>
  <c r="AC15" i="6"/>
  <c r="V15" i="6" s="1"/>
  <c r="W15" i="6" s="1"/>
  <c r="R15" i="6"/>
  <c r="T15" i="6"/>
  <c r="U15" i="6" s="1"/>
  <c r="AC14" i="6"/>
  <c r="R14" i="6"/>
  <c r="T14" i="6" s="1"/>
  <c r="U14" i="6" s="1"/>
  <c r="AC13" i="6"/>
  <c r="R13" i="6"/>
  <c r="T98" i="11"/>
  <c r="U98" i="11" s="1"/>
  <c r="T97" i="11"/>
  <c r="V97" i="11"/>
  <c r="AE96" i="11"/>
  <c r="Z96" i="11" s="1"/>
  <c r="T96" i="11"/>
  <c r="V96" i="11" s="1"/>
  <c r="W96" i="11" s="1"/>
  <c r="AE95" i="11"/>
  <c r="X95" i="11" s="1"/>
  <c r="T95" i="11"/>
  <c r="V95" i="11" s="1"/>
  <c r="W95" i="11" s="1"/>
  <c r="AE94" i="11"/>
  <c r="X94" i="11" s="1"/>
  <c r="Y94" i="11" s="1"/>
  <c r="T94" i="11"/>
  <c r="V94" i="11" s="1"/>
  <c r="W94" i="11" s="1"/>
  <c r="AE93" i="11"/>
  <c r="X93" i="11" s="1"/>
  <c r="T93" i="11"/>
  <c r="AE92" i="11"/>
  <c r="X92" i="11" s="1"/>
  <c r="T92" i="11"/>
  <c r="V92" i="11" s="1"/>
  <c r="W92" i="11" s="1"/>
  <c r="AE91" i="11"/>
  <c r="X91" i="11" s="1"/>
  <c r="T91" i="11"/>
  <c r="V91" i="11" s="1"/>
  <c r="W91" i="11" s="1"/>
  <c r="AE90" i="11"/>
  <c r="Z90" i="11" s="1"/>
  <c r="T90" i="11"/>
  <c r="V90" i="11" s="1"/>
  <c r="W90" i="11" s="1"/>
  <c r="AE89" i="11"/>
  <c r="T89" i="11"/>
  <c r="V89" i="11" s="1"/>
  <c r="AE88" i="11"/>
  <c r="X88" i="11"/>
  <c r="Y88" i="11" s="1"/>
  <c r="AA88" i="11" s="1"/>
  <c r="T88" i="11"/>
  <c r="AE87" i="11"/>
  <c r="X87" i="11" s="1"/>
  <c r="T87" i="11"/>
  <c r="V87" i="11" s="1"/>
  <c r="AE86" i="11"/>
  <c r="X86" i="11"/>
  <c r="T86" i="11"/>
  <c r="V86" i="11" s="1"/>
  <c r="AE85" i="11"/>
  <c r="X85" i="11" s="1"/>
  <c r="T85" i="11"/>
  <c r="AE84" i="11"/>
  <c r="X84" i="11" s="1"/>
  <c r="T84" i="11"/>
  <c r="V84" i="11" s="1"/>
  <c r="W84" i="11" s="1"/>
  <c r="AE83" i="11"/>
  <c r="X83" i="11"/>
  <c r="T83" i="11"/>
  <c r="V83" i="11" s="1"/>
  <c r="AE82" i="11"/>
  <c r="Z82" i="11" s="1"/>
  <c r="T82" i="11"/>
  <c r="AE81" i="11"/>
  <c r="X81" i="11"/>
  <c r="T81" i="11"/>
  <c r="V81" i="11" s="1"/>
  <c r="AE80" i="11"/>
  <c r="X80" i="11" s="1"/>
  <c r="Y80" i="11" s="1"/>
  <c r="T80" i="11"/>
  <c r="V80" i="11" s="1"/>
  <c r="W80" i="11" s="1"/>
  <c r="AE79" i="11"/>
  <c r="X79" i="11" s="1"/>
  <c r="T79" i="11"/>
  <c r="V79" i="11" s="1"/>
  <c r="W79" i="11" s="1"/>
  <c r="AE78" i="11"/>
  <c r="X78" i="11"/>
  <c r="Y78" i="11" s="1"/>
  <c r="AA78" i="11" s="1"/>
  <c r="T78" i="11"/>
  <c r="AE77" i="11"/>
  <c r="X77" i="11" s="1"/>
  <c r="T77" i="11"/>
  <c r="V77" i="11"/>
  <c r="W77" i="11" s="1"/>
  <c r="AE76" i="11"/>
  <c r="X76" i="11" s="1"/>
  <c r="T76" i="11"/>
  <c r="V76" i="11" s="1"/>
  <c r="W76" i="11" s="1"/>
  <c r="AE75" i="11"/>
  <c r="X75" i="11" s="1"/>
  <c r="T75" i="11"/>
  <c r="V75" i="11" s="1"/>
  <c r="AE74" i="11"/>
  <c r="X74" i="11"/>
  <c r="T74" i="11"/>
  <c r="V74" i="11" s="1"/>
  <c r="AE73" i="11"/>
  <c r="X73" i="11" s="1"/>
  <c r="Y73" i="11" s="1"/>
  <c r="T73" i="11"/>
  <c r="V73" i="11"/>
  <c r="W73" i="11" s="1"/>
  <c r="AE72" i="11"/>
  <c r="X72" i="11" s="1"/>
  <c r="Y72" i="11" s="1"/>
  <c r="T72" i="11"/>
  <c r="V72" i="11"/>
  <c r="W72" i="11" s="1"/>
  <c r="AE71" i="11"/>
  <c r="X71" i="11"/>
  <c r="T71" i="11"/>
  <c r="V71" i="11" s="1"/>
  <c r="AE70" i="11"/>
  <c r="X70" i="11" s="1"/>
  <c r="T70" i="11"/>
  <c r="V70" i="11" s="1"/>
  <c r="W70" i="11" s="1"/>
  <c r="AE69" i="11"/>
  <c r="X69" i="11" s="1"/>
  <c r="T69" i="11"/>
  <c r="U69" i="11" s="1"/>
  <c r="AE68" i="11"/>
  <c r="X68" i="11" s="1"/>
  <c r="T68" i="11"/>
  <c r="V68" i="11"/>
  <c r="W68" i="11" s="1"/>
  <c r="AE67" i="11"/>
  <c r="X67" i="11" s="1"/>
  <c r="T67" i="11"/>
  <c r="V67" i="11" s="1"/>
  <c r="W67" i="11" s="1"/>
  <c r="AE66" i="11"/>
  <c r="X66" i="11" s="1"/>
  <c r="T66" i="11"/>
  <c r="V66" i="11" s="1"/>
  <c r="AE65" i="11"/>
  <c r="X65" i="11"/>
  <c r="T65" i="11"/>
  <c r="V65" i="11" s="1"/>
  <c r="AE64" i="11"/>
  <c r="X64" i="11" s="1"/>
  <c r="Y64" i="11" s="1"/>
  <c r="T64" i="11"/>
  <c r="V64" i="11"/>
  <c r="W64" i="11" s="1"/>
  <c r="AE63" i="11"/>
  <c r="X63" i="11" s="1"/>
  <c r="Y63" i="11" s="1"/>
  <c r="T63" i="11"/>
  <c r="V63" i="11"/>
  <c r="W63" i="11" s="1"/>
  <c r="AE62" i="11"/>
  <c r="Z62" i="11"/>
  <c r="T62" i="11"/>
  <c r="V62" i="11" s="1"/>
  <c r="W62" i="11" s="1"/>
  <c r="AE61" i="11"/>
  <c r="X61" i="11" s="1"/>
  <c r="T61" i="11"/>
  <c r="V61" i="11" s="1"/>
  <c r="W61" i="11" s="1"/>
  <c r="AE60" i="11"/>
  <c r="X60" i="11" s="1"/>
  <c r="T60" i="11"/>
  <c r="V60" i="11" s="1"/>
  <c r="W60" i="11" s="1"/>
  <c r="AE59" i="11"/>
  <c r="X59" i="11"/>
  <c r="Y59" i="11" s="1"/>
  <c r="AA59" i="11" s="1"/>
  <c r="AB59" i="11" s="1"/>
  <c r="T59" i="11"/>
  <c r="U59" i="11" s="1"/>
  <c r="V59" i="11"/>
  <c r="W59" i="11" s="1"/>
  <c r="AE58" i="11"/>
  <c r="X58" i="11"/>
  <c r="T58" i="11"/>
  <c r="V58" i="11" s="1"/>
  <c r="AE57" i="11"/>
  <c r="X57" i="11" s="1"/>
  <c r="Y57" i="11" s="1"/>
  <c r="T57" i="11"/>
  <c r="V57" i="11" s="1"/>
  <c r="W57" i="11" s="1"/>
  <c r="AE56" i="11"/>
  <c r="X56" i="11" s="1"/>
  <c r="T56" i="11"/>
  <c r="V56" i="11" s="1"/>
  <c r="W56" i="11" s="1"/>
  <c r="AE55" i="11"/>
  <c r="X55" i="11"/>
  <c r="T55" i="11"/>
  <c r="V55" i="11"/>
  <c r="W55" i="11" s="1"/>
  <c r="AE54" i="11"/>
  <c r="Z54" i="11"/>
  <c r="T54" i="11"/>
  <c r="V54" i="11" s="1"/>
  <c r="W54" i="11" s="1"/>
  <c r="AE53" i="11"/>
  <c r="X53" i="11" s="1"/>
  <c r="T53" i="11"/>
  <c r="V53" i="11" s="1"/>
  <c r="AE52" i="11"/>
  <c r="X52" i="11" s="1"/>
  <c r="T52" i="11"/>
  <c r="V52" i="11" s="1"/>
  <c r="W52" i="11" s="1"/>
  <c r="AE51" i="11"/>
  <c r="X51" i="11" s="1"/>
  <c r="T51" i="11"/>
  <c r="V51" i="11" s="1"/>
  <c r="W51" i="11" s="1"/>
  <c r="AE50" i="11"/>
  <c r="X50" i="11" s="1"/>
  <c r="T50" i="11"/>
  <c r="V50" i="11" s="1"/>
  <c r="AE49" i="11"/>
  <c r="X49" i="11"/>
  <c r="T49" i="11"/>
  <c r="V49" i="11" s="1"/>
  <c r="AE48" i="11"/>
  <c r="X48" i="11" s="1"/>
  <c r="T48" i="11"/>
  <c r="U48" i="11"/>
  <c r="AE47" i="11"/>
  <c r="X47" i="11" s="1"/>
  <c r="T47" i="11"/>
  <c r="V47" i="11" s="1"/>
  <c r="W47" i="11" s="1"/>
  <c r="AE46" i="11"/>
  <c r="X46" i="11" s="1"/>
  <c r="T46" i="11"/>
  <c r="V46" i="11" s="1"/>
  <c r="W46" i="11" s="1"/>
  <c r="AE45" i="11"/>
  <c r="X45" i="11" s="1"/>
  <c r="T45" i="11"/>
  <c r="V45" i="11" s="1"/>
  <c r="AE44" i="11"/>
  <c r="X44" i="11"/>
  <c r="T44" i="11"/>
  <c r="V44" i="11" s="1"/>
  <c r="AE43" i="11"/>
  <c r="X43" i="11" s="1"/>
  <c r="T43" i="11"/>
  <c r="V43" i="11"/>
  <c r="W43" i="11" s="1"/>
  <c r="AE42" i="11"/>
  <c r="Z42" i="11" s="1"/>
  <c r="T42" i="11"/>
  <c r="V42" i="11" s="1"/>
  <c r="W42" i="11" s="1"/>
  <c r="AE41" i="11"/>
  <c r="X41" i="11" s="1"/>
  <c r="T41" i="11"/>
  <c r="V41" i="11" s="1"/>
  <c r="AE40" i="11"/>
  <c r="X40" i="11"/>
  <c r="T40" i="11"/>
  <c r="V40" i="11"/>
  <c r="W40" i="11" s="1"/>
  <c r="AE39" i="11"/>
  <c r="X39" i="11" s="1"/>
  <c r="T39" i="11"/>
  <c r="V39" i="11"/>
  <c r="W39" i="11" s="1"/>
  <c r="AE38" i="11"/>
  <c r="X38" i="11" s="1"/>
  <c r="Y38" i="11" s="1"/>
  <c r="T38" i="11"/>
  <c r="V38" i="11" s="1"/>
  <c r="W38" i="11" s="1"/>
  <c r="AE37" i="11"/>
  <c r="X37" i="11" s="1"/>
  <c r="T37" i="11"/>
  <c r="V37" i="11" s="1"/>
  <c r="AE36" i="11"/>
  <c r="X36" i="11"/>
  <c r="T36" i="11"/>
  <c r="V36" i="11"/>
  <c r="W36" i="11" s="1"/>
  <c r="AE35" i="11"/>
  <c r="X35" i="11" s="1"/>
  <c r="T35" i="11"/>
  <c r="V35" i="11"/>
  <c r="W35" i="11" s="1"/>
  <c r="AE34" i="11"/>
  <c r="X34" i="11" s="1"/>
  <c r="T34" i="11"/>
  <c r="U34" i="11" s="1"/>
  <c r="AE33" i="11"/>
  <c r="X33" i="11" s="1"/>
  <c r="T33" i="11"/>
  <c r="U33" i="11" s="1"/>
  <c r="AE32" i="11"/>
  <c r="X32" i="11"/>
  <c r="T32" i="11"/>
  <c r="V32" i="11"/>
  <c r="W32" i="11" s="1"/>
  <c r="AE31" i="11"/>
  <c r="Z31" i="11" s="1"/>
  <c r="T31" i="11"/>
  <c r="V31" i="11"/>
  <c r="W31" i="11" s="1"/>
  <c r="AE30" i="11"/>
  <c r="X30" i="11" s="1"/>
  <c r="T30" i="11"/>
  <c r="V30" i="11" s="1"/>
  <c r="W30" i="11" s="1"/>
  <c r="AE29" i="11"/>
  <c r="X29" i="11" s="1"/>
  <c r="T29" i="11"/>
  <c r="U29" i="11" s="1"/>
  <c r="AE28" i="11"/>
  <c r="X28" i="11" s="1"/>
  <c r="T28" i="11"/>
  <c r="V28" i="11" s="1"/>
  <c r="W28" i="11" s="1"/>
  <c r="AE27" i="11"/>
  <c r="X27" i="11"/>
  <c r="T27" i="11"/>
  <c r="V27" i="11"/>
  <c r="Y27" i="11" s="1"/>
  <c r="AE26" i="11"/>
  <c r="X26" i="11"/>
  <c r="T26" i="11"/>
  <c r="V26" i="11"/>
  <c r="W26" i="11" s="1"/>
  <c r="AE25" i="11"/>
  <c r="X25" i="11"/>
  <c r="T25" i="11"/>
  <c r="V25" i="11" s="1"/>
  <c r="AE24" i="11"/>
  <c r="X24" i="11" s="1"/>
  <c r="T24" i="11"/>
  <c r="V24" i="11" s="1"/>
  <c r="W24" i="11" s="1"/>
  <c r="AE23" i="11"/>
  <c r="X23" i="11" s="1"/>
  <c r="T23" i="11"/>
  <c r="V23" i="11" s="1"/>
  <c r="W23" i="11" s="1"/>
  <c r="AE22" i="11"/>
  <c r="X22" i="11" s="1"/>
  <c r="T22" i="11"/>
  <c r="V22" i="11" s="1"/>
  <c r="W22" i="11" s="1"/>
  <c r="AE21" i="11"/>
  <c r="X21" i="11"/>
  <c r="T21" i="11"/>
  <c r="V21" i="11"/>
  <c r="W21" i="11" s="1"/>
  <c r="AE20" i="11"/>
  <c r="X20" i="11"/>
  <c r="T20" i="11"/>
  <c r="V20" i="11"/>
  <c r="W20" i="11" s="1"/>
  <c r="AE98" i="11"/>
  <c r="Z98" i="11"/>
  <c r="AE97" i="11"/>
  <c r="Z97" i="11" s="1"/>
  <c r="U97" i="11"/>
  <c r="U77" i="11"/>
  <c r="U52" i="11"/>
  <c r="U51" i="11"/>
  <c r="U47" i="11"/>
  <c r="U32" i="11"/>
  <c r="U108" i="11"/>
  <c r="U107" i="11"/>
  <c r="U106" i="11"/>
  <c r="U105" i="11"/>
  <c r="U104" i="11"/>
  <c r="U103" i="11"/>
  <c r="U102" i="11"/>
  <c r="U101" i="11"/>
  <c r="U100" i="11"/>
  <c r="U18" i="11"/>
  <c r="U17" i="11"/>
  <c r="U16" i="11"/>
  <c r="U15" i="11"/>
  <c r="U14" i="11"/>
  <c r="U13" i="11"/>
  <c r="U12" i="11"/>
  <c r="U11" i="11"/>
  <c r="P13" i="5"/>
  <c r="O20" i="7"/>
  <c r="U20" i="7" s="1"/>
  <c r="O573" i="7"/>
  <c r="U573" i="7"/>
  <c r="O574" i="7"/>
  <c r="U574" i="7" s="1"/>
  <c r="O12" i="4"/>
  <c r="O1015" i="4"/>
  <c r="U599" i="10"/>
  <c r="U598" i="10"/>
  <c r="U597" i="10"/>
  <c r="U596" i="10"/>
  <c r="U595" i="10"/>
  <c r="U594" i="10"/>
  <c r="U593" i="10"/>
  <c r="U592" i="10"/>
  <c r="U591" i="10"/>
  <c r="U590" i="10"/>
  <c r="U589" i="10"/>
  <c r="U588" i="10"/>
  <c r="U587" i="10"/>
  <c r="U586" i="10"/>
  <c r="U585" i="10"/>
  <c r="U584" i="10"/>
  <c r="U583" i="10"/>
  <c r="U582" i="10"/>
  <c r="U581" i="10"/>
  <c r="U580" i="10"/>
  <c r="U579" i="10"/>
  <c r="U578" i="10"/>
  <c r="U577" i="10"/>
  <c r="U576" i="10"/>
  <c r="U575" i="10"/>
  <c r="U574" i="10"/>
  <c r="U573" i="10"/>
  <c r="U572" i="10"/>
  <c r="U571" i="10"/>
  <c r="U570" i="10"/>
  <c r="U569" i="10"/>
  <c r="U568" i="10"/>
  <c r="U567" i="10"/>
  <c r="U566" i="10"/>
  <c r="U565" i="10"/>
  <c r="U564" i="10"/>
  <c r="U563" i="10"/>
  <c r="U562" i="10"/>
  <c r="U561" i="10"/>
  <c r="U560" i="10"/>
  <c r="U559" i="10"/>
  <c r="U558" i="10"/>
  <c r="U557" i="10"/>
  <c r="O556" i="10"/>
  <c r="O555" i="10"/>
  <c r="O552" i="10" s="1"/>
  <c r="U554" i="10"/>
  <c r="U553" i="10"/>
  <c r="U551" i="10"/>
  <c r="U550" i="10"/>
  <c r="U549" i="10"/>
  <c r="U548" i="10"/>
  <c r="U547" i="10"/>
  <c r="U546" i="10"/>
  <c r="U545" i="10"/>
  <c r="U544" i="10"/>
  <c r="U543" i="10"/>
  <c r="U542" i="10"/>
  <c r="U541" i="10"/>
  <c r="U540" i="10"/>
  <c r="U539" i="10"/>
  <c r="U538" i="10"/>
  <c r="U537" i="10"/>
  <c r="U536" i="10"/>
  <c r="U535" i="10"/>
  <c r="U534" i="10"/>
  <c r="U533" i="10"/>
  <c r="U532" i="10"/>
  <c r="U531" i="10"/>
  <c r="U530" i="10"/>
  <c r="U529" i="10"/>
  <c r="U528" i="10"/>
  <c r="U527" i="10"/>
  <c r="U526" i="10"/>
  <c r="U525" i="10"/>
  <c r="U524" i="10"/>
  <c r="U523" i="10"/>
  <c r="U522" i="10"/>
  <c r="U521" i="10"/>
  <c r="U520" i="10"/>
  <c r="U519" i="10"/>
  <c r="U518" i="10"/>
  <c r="U517" i="10"/>
  <c r="U516" i="10"/>
  <c r="U515" i="10"/>
  <c r="U514" i="10"/>
  <c r="U513" i="10"/>
  <c r="U512" i="10"/>
  <c r="U511" i="10"/>
  <c r="U510" i="10"/>
  <c r="U509" i="10"/>
  <c r="U508" i="10"/>
  <c r="U507" i="10"/>
  <c r="U506" i="10"/>
  <c r="U505" i="10"/>
  <c r="T504" i="10"/>
  <c r="U504" i="10" s="1"/>
  <c r="T503" i="10"/>
  <c r="U503" i="10" s="1"/>
  <c r="T502" i="10"/>
  <c r="U502" i="10" s="1"/>
  <c r="T501" i="10"/>
  <c r="U501" i="10" s="1"/>
  <c r="T500" i="10"/>
  <c r="U500" i="10" s="1"/>
  <c r="T499" i="10"/>
  <c r="U499" i="10" s="1"/>
  <c r="T498" i="10"/>
  <c r="U498" i="10" s="1"/>
  <c r="T497" i="10"/>
  <c r="U497" i="10" s="1"/>
  <c r="T496" i="10"/>
  <c r="U496" i="10" s="1"/>
  <c r="T495" i="10"/>
  <c r="U495" i="10" s="1"/>
  <c r="T494" i="10"/>
  <c r="U494" i="10" s="1"/>
  <c r="T493" i="10"/>
  <c r="U493" i="10" s="1"/>
  <c r="T492" i="10"/>
  <c r="U492" i="10" s="1"/>
  <c r="T491" i="10"/>
  <c r="U491" i="10" s="1"/>
  <c r="T490" i="10"/>
  <c r="U490" i="10" s="1"/>
  <c r="T489" i="10"/>
  <c r="U489" i="10" s="1"/>
  <c r="T488" i="10"/>
  <c r="U488" i="10" s="1"/>
  <c r="T487" i="10"/>
  <c r="U487" i="10" s="1"/>
  <c r="T486" i="10"/>
  <c r="U486" i="10" s="1"/>
  <c r="T485" i="10"/>
  <c r="U485" i="10" s="1"/>
  <c r="T484" i="10"/>
  <c r="U484" i="10" s="1"/>
  <c r="T483" i="10"/>
  <c r="U483" i="10" s="1"/>
  <c r="T482" i="10"/>
  <c r="U482" i="10" s="1"/>
  <c r="T481" i="10"/>
  <c r="U481" i="10" s="1"/>
  <c r="T480" i="10"/>
  <c r="U480" i="10" s="1"/>
  <c r="T479" i="10"/>
  <c r="U479" i="10" s="1"/>
  <c r="U478" i="10"/>
  <c r="U477" i="10"/>
  <c r="U476" i="10"/>
  <c r="U475" i="10"/>
  <c r="U474" i="10"/>
  <c r="U473" i="10"/>
  <c r="U472" i="10"/>
  <c r="U471" i="10"/>
  <c r="U470" i="10"/>
  <c r="U469" i="10"/>
  <c r="U468" i="10"/>
  <c r="U467" i="10"/>
  <c r="U466" i="10"/>
  <c r="U465" i="10"/>
  <c r="U464" i="10"/>
  <c r="U463" i="10"/>
  <c r="U462" i="10"/>
  <c r="U461" i="10"/>
  <c r="U460" i="10"/>
  <c r="U459" i="10"/>
  <c r="Y458" i="10"/>
  <c r="U458" i="10"/>
  <c r="U457" i="10"/>
  <c r="U456" i="10"/>
  <c r="Y455" i="10"/>
  <c r="U455" i="10"/>
  <c r="Y454" i="10"/>
  <c r="U454" i="10"/>
  <c r="Y453" i="10"/>
  <c r="U453" i="10"/>
  <c r="Y452" i="10"/>
  <c r="U452" i="10"/>
  <c r="U451" i="10"/>
  <c r="U450" i="10"/>
  <c r="U449" i="10"/>
  <c r="U448" i="10"/>
  <c r="U447" i="10"/>
  <c r="U446" i="10"/>
  <c r="U445" i="10"/>
  <c r="U444" i="10"/>
  <c r="U443" i="10"/>
  <c r="U442" i="10"/>
  <c r="U441" i="10"/>
  <c r="U440" i="10"/>
  <c r="U439" i="10"/>
  <c r="U438" i="10"/>
  <c r="U437" i="10"/>
  <c r="U436" i="10"/>
  <c r="U435" i="10"/>
  <c r="U434" i="10"/>
  <c r="U433" i="10"/>
  <c r="U432" i="10"/>
  <c r="U431" i="10"/>
  <c r="U430" i="10"/>
  <c r="U429" i="10"/>
  <c r="U428" i="10"/>
  <c r="U427" i="10"/>
  <c r="U426" i="10"/>
  <c r="U425" i="10"/>
  <c r="U424" i="10"/>
  <c r="U423" i="10"/>
  <c r="U422" i="10"/>
  <c r="U421" i="10"/>
  <c r="U420" i="10"/>
  <c r="U419" i="10"/>
  <c r="U418" i="10"/>
  <c r="U417" i="10"/>
  <c r="U416" i="10"/>
  <c r="U415" i="10"/>
  <c r="U414" i="10"/>
  <c r="U413" i="10"/>
  <c r="U412" i="10"/>
  <c r="U411" i="10"/>
  <c r="U410" i="10"/>
  <c r="U409" i="10"/>
  <c r="U408" i="10"/>
  <c r="U407" i="10"/>
  <c r="U406" i="10"/>
  <c r="U405" i="10"/>
  <c r="U404" i="10"/>
  <c r="U403" i="10"/>
  <c r="U402" i="10"/>
  <c r="U401" i="10"/>
  <c r="U400" i="10"/>
  <c r="U399" i="10"/>
  <c r="U398" i="10"/>
  <c r="U397" i="10"/>
  <c r="U396" i="10"/>
  <c r="U395" i="10"/>
  <c r="U394" i="10"/>
  <c r="U393" i="10"/>
  <c r="U392" i="10"/>
  <c r="U391" i="10"/>
  <c r="U390" i="10"/>
  <c r="U389" i="10"/>
  <c r="U388" i="10"/>
  <c r="U387" i="10"/>
  <c r="U386" i="10"/>
  <c r="U385" i="10"/>
  <c r="U384" i="10"/>
  <c r="U383" i="10"/>
  <c r="U382" i="10"/>
  <c r="U381" i="10"/>
  <c r="U380" i="10"/>
  <c r="U379" i="10"/>
  <c r="U378" i="10"/>
  <c r="U377" i="10"/>
  <c r="U376" i="10"/>
  <c r="U375" i="10"/>
  <c r="U374" i="10"/>
  <c r="U373" i="10"/>
  <c r="U372" i="10"/>
  <c r="U371" i="10"/>
  <c r="U370" i="10"/>
  <c r="U369" i="10"/>
  <c r="U368" i="10"/>
  <c r="U367" i="10"/>
  <c r="U366" i="10"/>
  <c r="U365" i="10"/>
  <c r="U364" i="10"/>
  <c r="U363" i="10"/>
  <c r="U362" i="10"/>
  <c r="U361" i="10"/>
  <c r="U360" i="10"/>
  <c r="U359" i="10"/>
  <c r="U358" i="10"/>
  <c r="U357" i="10"/>
  <c r="U356" i="10"/>
  <c r="U355" i="10"/>
  <c r="U354" i="10"/>
  <c r="U353" i="10"/>
  <c r="U352" i="10"/>
  <c r="U351" i="10"/>
  <c r="U350" i="10"/>
  <c r="U349" i="10"/>
  <c r="U348" i="10"/>
  <c r="U347" i="10"/>
  <c r="U346" i="10"/>
  <c r="U345" i="10"/>
  <c r="U344" i="10"/>
  <c r="U343" i="10"/>
  <c r="U342" i="10"/>
  <c r="U341" i="10"/>
  <c r="U340" i="10"/>
  <c r="U339" i="10"/>
  <c r="U338" i="10"/>
  <c r="U337" i="10"/>
  <c r="U336" i="10"/>
  <c r="U335" i="10"/>
  <c r="U334" i="10"/>
  <c r="U333" i="10"/>
  <c r="U332" i="10"/>
  <c r="U331" i="10"/>
  <c r="U330" i="10"/>
  <c r="U329" i="10"/>
  <c r="U328" i="10"/>
  <c r="U327" i="10"/>
  <c r="U326" i="10"/>
  <c r="U325" i="10"/>
  <c r="U324" i="10"/>
  <c r="U323" i="10"/>
  <c r="U322" i="10"/>
  <c r="U321" i="10"/>
  <c r="U320" i="10"/>
  <c r="U319" i="10"/>
  <c r="U318" i="10"/>
  <c r="U317" i="10"/>
  <c r="U316" i="10"/>
  <c r="U315" i="10"/>
  <c r="U314" i="10"/>
  <c r="U313" i="10"/>
  <c r="U312" i="10"/>
  <c r="U311" i="10"/>
  <c r="U310" i="10"/>
  <c r="U309" i="10"/>
  <c r="U308" i="10"/>
  <c r="U307" i="10"/>
  <c r="U306" i="10"/>
  <c r="U305" i="10"/>
  <c r="U304" i="10"/>
  <c r="U303" i="10"/>
  <c r="U302" i="10"/>
  <c r="U301" i="10"/>
  <c r="U300" i="10"/>
  <c r="U299" i="10"/>
  <c r="U298" i="10"/>
  <c r="U297" i="10"/>
  <c r="U296" i="10"/>
  <c r="U295" i="10"/>
  <c r="U294" i="10"/>
  <c r="U293" i="10"/>
  <c r="U292" i="10"/>
  <c r="U291" i="10"/>
  <c r="U290" i="10"/>
  <c r="U289" i="10"/>
  <c r="U288" i="10"/>
  <c r="U287" i="10"/>
  <c r="U286" i="10"/>
  <c r="U285" i="10"/>
  <c r="U284" i="10"/>
  <c r="U283" i="10"/>
  <c r="U282" i="10"/>
  <c r="U281" i="10"/>
  <c r="U280" i="10"/>
  <c r="U279" i="10"/>
  <c r="U278" i="10"/>
  <c r="U277" i="10"/>
  <c r="U276" i="10"/>
  <c r="U275" i="10"/>
  <c r="U274" i="10"/>
  <c r="U273" i="10"/>
  <c r="U272" i="10"/>
  <c r="U271" i="10"/>
  <c r="U270" i="10"/>
  <c r="U269" i="10"/>
  <c r="U268" i="10"/>
  <c r="U267" i="10"/>
  <c r="U266" i="10"/>
  <c r="U265" i="10"/>
  <c r="U264" i="10"/>
  <c r="U263" i="10"/>
  <c r="U262" i="10"/>
  <c r="U261" i="10"/>
  <c r="U260" i="10"/>
  <c r="U259" i="10"/>
  <c r="U258" i="10"/>
  <c r="U257" i="10"/>
  <c r="U256" i="10"/>
  <c r="U255" i="10"/>
  <c r="U254" i="10"/>
  <c r="U253" i="10"/>
  <c r="U252" i="10"/>
  <c r="U251" i="10"/>
  <c r="U250" i="10"/>
  <c r="U249" i="10"/>
  <c r="U248" i="10"/>
  <c r="U247" i="10"/>
  <c r="U246" i="10"/>
  <c r="U245" i="10"/>
  <c r="U244" i="10"/>
  <c r="U243" i="10"/>
  <c r="U242" i="10"/>
  <c r="U241" i="10"/>
  <c r="U240" i="10"/>
  <c r="U239" i="10"/>
  <c r="U238" i="10"/>
  <c r="U237" i="10"/>
  <c r="U236" i="10"/>
  <c r="U235" i="10"/>
  <c r="U234" i="10"/>
  <c r="U233" i="10"/>
  <c r="U232" i="10"/>
  <c r="U231" i="10"/>
  <c r="U230" i="10"/>
  <c r="U229" i="10"/>
  <c r="U228" i="10"/>
  <c r="U227" i="10"/>
  <c r="U226" i="10"/>
  <c r="U225" i="10"/>
  <c r="U224" i="10"/>
  <c r="U223" i="10"/>
  <c r="U222" i="10"/>
  <c r="U221" i="10"/>
  <c r="U220" i="10"/>
  <c r="U219" i="10"/>
  <c r="U218" i="10"/>
  <c r="U217" i="10"/>
  <c r="U216" i="10"/>
  <c r="U215" i="10"/>
  <c r="U214" i="10"/>
  <c r="U213" i="10"/>
  <c r="U212" i="10"/>
  <c r="U211" i="10"/>
  <c r="U210" i="10"/>
  <c r="U209" i="10"/>
  <c r="U208" i="10"/>
  <c r="U207" i="10"/>
  <c r="U206" i="10"/>
  <c r="U205" i="10"/>
  <c r="U204" i="10"/>
  <c r="U203" i="10"/>
  <c r="U202" i="10"/>
  <c r="U201" i="10"/>
  <c r="U200" i="10"/>
  <c r="U199" i="10"/>
  <c r="U198" i="10"/>
  <c r="U197" i="10"/>
  <c r="U196" i="10"/>
  <c r="U195" i="10"/>
  <c r="U194" i="10"/>
  <c r="U193" i="10"/>
  <c r="U192" i="10"/>
  <c r="U191" i="10"/>
  <c r="U190" i="10"/>
  <c r="U189" i="10"/>
  <c r="U188" i="10"/>
  <c r="U187" i="10"/>
  <c r="U186" i="10"/>
  <c r="U185" i="10"/>
  <c r="U184" i="10"/>
  <c r="U183" i="10"/>
  <c r="U182" i="10"/>
  <c r="U181" i="10"/>
  <c r="U180" i="10"/>
  <c r="U179" i="10"/>
  <c r="U178" i="10"/>
  <c r="U177" i="10"/>
  <c r="U176" i="10"/>
  <c r="U175" i="10"/>
  <c r="U174" i="10"/>
  <c r="U173" i="10"/>
  <c r="U172" i="10"/>
  <c r="U171" i="10"/>
  <c r="U170" i="10"/>
  <c r="U169" i="10"/>
  <c r="U168" i="10"/>
  <c r="U167" i="10"/>
  <c r="U166" i="10"/>
  <c r="U165" i="10"/>
  <c r="U164" i="10"/>
  <c r="U163" i="10"/>
  <c r="U162" i="10"/>
  <c r="U161" i="10"/>
  <c r="U160" i="10"/>
  <c r="U159" i="10"/>
  <c r="U158" i="10"/>
  <c r="U157" i="10"/>
  <c r="U156" i="10"/>
  <c r="U155" i="10"/>
  <c r="U154" i="10"/>
  <c r="U153" i="10"/>
  <c r="U152" i="10"/>
  <c r="U151" i="10"/>
  <c r="U150" i="10"/>
  <c r="U149" i="10"/>
  <c r="U148" i="10"/>
  <c r="U147" i="10"/>
  <c r="U146" i="10"/>
  <c r="U145" i="10"/>
  <c r="U144" i="10"/>
  <c r="U143" i="10"/>
  <c r="U142" i="10"/>
  <c r="U141" i="10"/>
  <c r="U140" i="10"/>
  <c r="U139" i="10"/>
  <c r="U138" i="10"/>
  <c r="U137" i="10"/>
  <c r="U136" i="10"/>
  <c r="U135" i="10"/>
  <c r="U134" i="10"/>
  <c r="U133" i="10"/>
  <c r="U132" i="10"/>
  <c r="U131" i="10"/>
  <c r="U130" i="10"/>
  <c r="U129" i="10"/>
  <c r="U128" i="10"/>
  <c r="U127" i="10"/>
  <c r="U126" i="10"/>
  <c r="U125" i="10"/>
  <c r="U124" i="10"/>
  <c r="U123" i="10"/>
  <c r="U122" i="10"/>
  <c r="U121" i="10"/>
  <c r="U120" i="10"/>
  <c r="U119" i="10"/>
  <c r="U118" i="10"/>
  <c r="U117" i="10"/>
  <c r="U116" i="10"/>
  <c r="U115" i="10"/>
  <c r="U114" i="10"/>
  <c r="U113" i="10"/>
  <c r="U112" i="10"/>
  <c r="U111" i="10"/>
  <c r="U110" i="10"/>
  <c r="U109" i="10"/>
  <c r="U108" i="10"/>
  <c r="U107" i="10"/>
  <c r="U106" i="10"/>
  <c r="U105" i="10"/>
  <c r="U104" i="10"/>
  <c r="U103" i="10"/>
  <c r="U102" i="10"/>
  <c r="U101" i="10"/>
  <c r="U100" i="10"/>
  <c r="U99" i="10"/>
  <c r="U98" i="10"/>
  <c r="U97" i="10"/>
  <c r="U96" i="10"/>
  <c r="U95" i="10"/>
  <c r="U94" i="10"/>
  <c r="U93" i="10"/>
  <c r="U92" i="10"/>
  <c r="U91" i="10"/>
  <c r="U90" i="10"/>
  <c r="U89" i="10"/>
  <c r="U88" i="10"/>
  <c r="U87" i="10"/>
  <c r="U86" i="10"/>
  <c r="U85" i="10"/>
  <c r="U84" i="10"/>
  <c r="U83" i="10"/>
  <c r="U82" i="10"/>
  <c r="U81" i="10"/>
  <c r="U80" i="10"/>
  <c r="U79" i="10"/>
  <c r="U78" i="10"/>
  <c r="U77" i="10"/>
  <c r="U76" i="10"/>
  <c r="U75" i="10"/>
  <c r="U74" i="10"/>
  <c r="U73" i="10"/>
  <c r="U72" i="10"/>
  <c r="U71" i="10"/>
  <c r="U70" i="10"/>
  <c r="U69" i="10"/>
  <c r="U68" i="10"/>
  <c r="U67" i="10"/>
  <c r="U66" i="10"/>
  <c r="U65" i="10"/>
  <c r="U64" i="10"/>
  <c r="U63" i="10"/>
  <c r="U62" i="10"/>
  <c r="U61" i="10"/>
  <c r="U60" i="10"/>
  <c r="U59" i="10"/>
  <c r="U58" i="10"/>
  <c r="U57" i="10"/>
  <c r="U56" i="10"/>
  <c r="U55" i="10"/>
  <c r="U54" i="10"/>
  <c r="U53" i="10"/>
  <c r="U52" i="10"/>
  <c r="U51" i="10"/>
  <c r="U50" i="10"/>
  <c r="U49" i="10"/>
  <c r="U48" i="10"/>
  <c r="U47" i="10"/>
  <c r="U46" i="10"/>
  <c r="U45" i="10"/>
  <c r="U44" i="10"/>
  <c r="U43" i="10"/>
  <c r="U42" i="10"/>
  <c r="U41" i="10"/>
  <c r="U40" i="10"/>
  <c r="U39" i="10"/>
  <c r="U38" i="10"/>
  <c r="U37" i="10"/>
  <c r="U36" i="10"/>
  <c r="U35" i="10"/>
  <c r="U34" i="10"/>
  <c r="U33" i="10"/>
  <c r="U32" i="10"/>
  <c r="U31" i="10"/>
  <c r="U30" i="10"/>
  <c r="U29" i="10"/>
  <c r="U28" i="10"/>
  <c r="U27" i="10"/>
  <c r="U26" i="10"/>
  <c r="U25" i="10"/>
  <c r="U24" i="10"/>
  <c r="U23" i="10"/>
  <c r="O22" i="10"/>
  <c r="V22" i="10" s="1"/>
  <c r="U21" i="10"/>
  <c r="U20" i="10"/>
  <c r="U19" i="10"/>
  <c r="U18" i="10"/>
  <c r="U17" i="10"/>
  <c r="U16" i="10"/>
  <c r="U15" i="10"/>
  <c r="U14" i="10"/>
  <c r="T614" i="9"/>
  <c r="U614" i="9" s="1"/>
  <c r="T615" i="9"/>
  <c r="U615" i="9" s="1"/>
  <c r="T616" i="9"/>
  <c r="U616" i="9"/>
  <c r="T617" i="9"/>
  <c r="U617" i="9" s="1"/>
  <c r="T618" i="9"/>
  <c r="U618" i="9" s="1"/>
  <c r="T619" i="9"/>
  <c r="U619" i="9" s="1"/>
  <c r="T620" i="9"/>
  <c r="U620" i="9"/>
  <c r="T621" i="9"/>
  <c r="U621" i="9" s="1"/>
  <c r="T622" i="9"/>
  <c r="U622" i="9" s="1"/>
  <c r="T623" i="9"/>
  <c r="U623" i="9" s="1"/>
  <c r="T624" i="9"/>
  <c r="U624" i="9"/>
  <c r="T625" i="9"/>
  <c r="U625" i="9" s="1"/>
  <c r="T626" i="9"/>
  <c r="U626" i="9" s="1"/>
  <c r="T627" i="9"/>
  <c r="U627" i="9" s="1"/>
  <c r="T628" i="9"/>
  <c r="U628" i="9"/>
  <c r="T629" i="9"/>
  <c r="U629" i="9" s="1"/>
  <c r="T630" i="9"/>
  <c r="U630" i="9" s="1"/>
  <c r="T631" i="9"/>
  <c r="U631" i="9" s="1"/>
  <c r="T632" i="9"/>
  <c r="U632" i="9"/>
  <c r="T633" i="9"/>
  <c r="U633" i="9" s="1"/>
  <c r="T634" i="9"/>
  <c r="U634" i="9" s="1"/>
  <c r="T613" i="9"/>
  <c r="U613" i="9" s="1"/>
  <c r="T477" i="7"/>
  <c r="U477" i="7"/>
  <c r="T478" i="7"/>
  <c r="U478" i="7" s="1"/>
  <c r="T479" i="7"/>
  <c r="U479" i="7" s="1"/>
  <c r="T480" i="7"/>
  <c r="U480" i="7" s="1"/>
  <c r="U612" i="9"/>
  <c r="U611" i="9"/>
  <c r="U610" i="9"/>
  <c r="U609" i="9"/>
  <c r="U608" i="9"/>
  <c r="U607" i="9"/>
  <c r="U606" i="9"/>
  <c r="U605" i="9"/>
  <c r="U604" i="9"/>
  <c r="U603" i="9"/>
  <c r="U602" i="9"/>
  <c r="U601" i="9"/>
  <c r="U600" i="9"/>
  <c r="U599" i="9"/>
  <c r="U598" i="9"/>
  <c r="U597" i="9"/>
  <c r="U596" i="9"/>
  <c r="U595" i="9"/>
  <c r="U594" i="9"/>
  <c r="U593" i="9"/>
  <c r="U592" i="9"/>
  <c r="U591" i="9"/>
  <c r="U590" i="9"/>
  <c r="U589" i="9"/>
  <c r="U588" i="9"/>
  <c r="U587" i="9"/>
  <c r="U586" i="9"/>
  <c r="U585" i="9"/>
  <c r="U584" i="9"/>
  <c r="U583" i="9"/>
  <c r="U582" i="9"/>
  <c r="U581" i="9"/>
  <c r="U580" i="9"/>
  <c r="U579" i="9"/>
  <c r="U578" i="9"/>
  <c r="U577" i="9"/>
  <c r="U576" i="9"/>
  <c r="U575" i="9"/>
  <c r="U574" i="9"/>
  <c r="U573" i="9"/>
  <c r="U572" i="9"/>
  <c r="U571" i="9"/>
  <c r="U570" i="9"/>
  <c r="O569" i="9"/>
  <c r="U569" i="9" s="1"/>
  <c r="O568" i="9"/>
  <c r="U568" i="9" s="1"/>
  <c r="U567" i="9"/>
  <c r="U566" i="9"/>
  <c r="U564" i="9"/>
  <c r="U549" i="9"/>
  <c r="U548" i="9"/>
  <c r="U547" i="9"/>
  <c r="U546" i="9"/>
  <c r="U545" i="9"/>
  <c r="U544" i="9"/>
  <c r="U543" i="9"/>
  <c r="U542" i="9"/>
  <c r="U541" i="9"/>
  <c r="U540" i="9"/>
  <c r="U539" i="9"/>
  <c r="U538" i="9"/>
  <c r="U537" i="9"/>
  <c r="U536" i="9"/>
  <c r="U535" i="9"/>
  <c r="U534" i="9"/>
  <c r="U533" i="9"/>
  <c r="U532" i="9"/>
  <c r="U531" i="9"/>
  <c r="U530" i="9"/>
  <c r="U529" i="9"/>
  <c r="U528" i="9"/>
  <c r="U527" i="9"/>
  <c r="U526" i="9"/>
  <c r="U525" i="9"/>
  <c r="U524" i="9"/>
  <c r="U523" i="9"/>
  <c r="U522" i="9"/>
  <c r="U521" i="9"/>
  <c r="U520" i="9"/>
  <c r="U519" i="9"/>
  <c r="U518" i="9"/>
  <c r="U517" i="9"/>
  <c r="U516" i="9"/>
  <c r="U515" i="9"/>
  <c r="U514" i="9"/>
  <c r="U513" i="9"/>
  <c r="U512" i="9"/>
  <c r="U511" i="9"/>
  <c r="U510" i="9"/>
  <c r="U509" i="9"/>
  <c r="U508" i="9"/>
  <c r="U507" i="9"/>
  <c r="U506" i="9"/>
  <c r="U505" i="9"/>
  <c r="U504" i="9"/>
  <c r="U503" i="9"/>
  <c r="U502" i="9"/>
  <c r="U501" i="9"/>
  <c r="U500" i="9"/>
  <c r="U499" i="9"/>
  <c r="U498" i="9"/>
  <c r="U497" i="9"/>
  <c r="U496" i="9"/>
  <c r="U495" i="9"/>
  <c r="U494" i="9"/>
  <c r="U493" i="9"/>
  <c r="U492" i="9"/>
  <c r="U491" i="9"/>
  <c r="U490" i="9"/>
  <c r="U489" i="9"/>
  <c r="U488" i="9"/>
  <c r="U487" i="9"/>
  <c r="U486" i="9"/>
  <c r="U485" i="9"/>
  <c r="U484" i="9"/>
  <c r="U483" i="9"/>
  <c r="U482" i="9"/>
  <c r="U481" i="9"/>
  <c r="U480" i="9"/>
  <c r="U479" i="9"/>
  <c r="U478" i="9"/>
  <c r="U477" i="9"/>
  <c r="U476" i="9"/>
  <c r="U475" i="9"/>
  <c r="U474" i="9"/>
  <c r="U473" i="9"/>
  <c r="U472" i="9"/>
  <c r="U471" i="9"/>
  <c r="U470" i="9"/>
  <c r="U469" i="9"/>
  <c r="U468" i="9"/>
  <c r="U467" i="9"/>
  <c r="U466" i="9"/>
  <c r="U465" i="9"/>
  <c r="U464" i="9"/>
  <c r="U463" i="9"/>
  <c r="U462" i="9"/>
  <c r="U461" i="9"/>
  <c r="U460" i="9"/>
  <c r="U459" i="9"/>
  <c r="Y458" i="9"/>
  <c r="U458" i="9"/>
  <c r="U457" i="9"/>
  <c r="U456" i="9"/>
  <c r="Y455" i="9"/>
  <c r="U455" i="9"/>
  <c r="Y454" i="9"/>
  <c r="U454" i="9"/>
  <c r="Y453" i="9"/>
  <c r="U453" i="9"/>
  <c r="Y452" i="9"/>
  <c r="U452" i="9"/>
  <c r="U451" i="9"/>
  <c r="U450" i="9"/>
  <c r="U449" i="9"/>
  <c r="U448" i="9"/>
  <c r="U447" i="9"/>
  <c r="U446" i="9"/>
  <c r="U445" i="9"/>
  <c r="U444" i="9"/>
  <c r="U443" i="9"/>
  <c r="U442" i="9"/>
  <c r="U441" i="9"/>
  <c r="U440" i="9"/>
  <c r="U439" i="9"/>
  <c r="U438" i="9"/>
  <c r="U437" i="9"/>
  <c r="U436" i="9"/>
  <c r="U435" i="9"/>
  <c r="U434" i="9"/>
  <c r="U433" i="9"/>
  <c r="U432" i="9"/>
  <c r="U431" i="9"/>
  <c r="U430" i="9"/>
  <c r="U429" i="9"/>
  <c r="U428" i="9"/>
  <c r="U427" i="9"/>
  <c r="U426" i="9"/>
  <c r="U425" i="9"/>
  <c r="U424" i="9"/>
  <c r="U423" i="9"/>
  <c r="U422" i="9"/>
  <c r="U421" i="9"/>
  <c r="U420" i="9"/>
  <c r="U419" i="9"/>
  <c r="U418" i="9"/>
  <c r="U417" i="9"/>
  <c r="U416" i="9"/>
  <c r="U415" i="9"/>
  <c r="U414" i="9"/>
  <c r="U413" i="9"/>
  <c r="U412" i="9"/>
  <c r="U411" i="9"/>
  <c r="U410" i="9"/>
  <c r="U409" i="9"/>
  <c r="U408" i="9"/>
  <c r="U407" i="9"/>
  <c r="U406" i="9"/>
  <c r="U405" i="9"/>
  <c r="U404" i="9"/>
  <c r="U403" i="9"/>
  <c r="U402" i="9"/>
  <c r="U401" i="9"/>
  <c r="U400" i="9"/>
  <c r="U399" i="9"/>
  <c r="U398" i="9"/>
  <c r="U397" i="9"/>
  <c r="U396" i="9"/>
  <c r="U395" i="9"/>
  <c r="U394" i="9"/>
  <c r="U393" i="9"/>
  <c r="U392" i="9"/>
  <c r="U391" i="9"/>
  <c r="U390" i="9"/>
  <c r="U389" i="9"/>
  <c r="U388" i="9"/>
  <c r="U387" i="9"/>
  <c r="U386" i="9"/>
  <c r="U385" i="9"/>
  <c r="U384" i="9"/>
  <c r="U383" i="9"/>
  <c r="U382" i="9"/>
  <c r="U381" i="9"/>
  <c r="U380" i="9"/>
  <c r="U379" i="9"/>
  <c r="U378" i="9"/>
  <c r="U377" i="9"/>
  <c r="U376" i="9"/>
  <c r="U375" i="9"/>
  <c r="U374" i="9"/>
  <c r="U373" i="9"/>
  <c r="U372" i="9"/>
  <c r="U371" i="9"/>
  <c r="U370" i="9"/>
  <c r="U369" i="9"/>
  <c r="U368" i="9"/>
  <c r="U367" i="9"/>
  <c r="U366" i="9"/>
  <c r="U365" i="9"/>
  <c r="U364" i="9"/>
  <c r="U363" i="9"/>
  <c r="U362" i="9"/>
  <c r="U361" i="9"/>
  <c r="U360" i="9"/>
  <c r="U359" i="9"/>
  <c r="U358" i="9"/>
  <c r="U357" i="9"/>
  <c r="U356" i="9"/>
  <c r="U355" i="9"/>
  <c r="U354" i="9"/>
  <c r="U353" i="9"/>
  <c r="U352" i="9"/>
  <c r="U351" i="9"/>
  <c r="U350" i="9"/>
  <c r="U349" i="9"/>
  <c r="U348" i="9"/>
  <c r="U347" i="9"/>
  <c r="U346" i="9"/>
  <c r="U345" i="9"/>
  <c r="U344" i="9"/>
  <c r="U343" i="9"/>
  <c r="U342" i="9"/>
  <c r="U341" i="9"/>
  <c r="U340" i="9"/>
  <c r="U339" i="9"/>
  <c r="U338" i="9"/>
  <c r="U337" i="9"/>
  <c r="U336" i="9"/>
  <c r="U335" i="9"/>
  <c r="U334" i="9"/>
  <c r="U333" i="9"/>
  <c r="U332" i="9"/>
  <c r="U331" i="9"/>
  <c r="U330" i="9"/>
  <c r="U329" i="9"/>
  <c r="U328" i="9"/>
  <c r="U327" i="9"/>
  <c r="U326" i="9"/>
  <c r="U325" i="9"/>
  <c r="U324" i="9"/>
  <c r="U323" i="9"/>
  <c r="U322" i="9"/>
  <c r="U321" i="9"/>
  <c r="U320" i="9"/>
  <c r="U319" i="9"/>
  <c r="U318" i="9"/>
  <c r="U317" i="9"/>
  <c r="U316" i="9"/>
  <c r="U315" i="9"/>
  <c r="U314" i="9"/>
  <c r="U313" i="9"/>
  <c r="U312" i="9"/>
  <c r="U311" i="9"/>
  <c r="U310" i="9"/>
  <c r="U309" i="9"/>
  <c r="U308" i="9"/>
  <c r="U307" i="9"/>
  <c r="U306" i="9"/>
  <c r="U305" i="9"/>
  <c r="U304" i="9"/>
  <c r="U303" i="9"/>
  <c r="U302" i="9"/>
  <c r="U301" i="9"/>
  <c r="U300" i="9"/>
  <c r="U299" i="9"/>
  <c r="U298" i="9"/>
  <c r="U297" i="9"/>
  <c r="U296" i="9"/>
  <c r="U295" i="9"/>
  <c r="U294" i="9"/>
  <c r="U293" i="9"/>
  <c r="U292" i="9"/>
  <c r="U291" i="9"/>
  <c r="U290" i="9"/>
  <c r="U289" i="9"/>
  <c r="U288" i="9"/>
  <c r="U287" i="9"/>
  <c r="U286" i="9"/>
  <c r="U285" i="9"/>
  <c r="U284" i="9"/>
  <c r="U283" i="9"/>
  <c r="U282" i="9"/>
  <c r="U281" i="9"/>
  <c r="U280" i="9"/>
  <c r="U279" i="9"/>
  <c r="U278" i="9"/>
  <c r="U277" i="9"/>
  <c r="U276" i="9"/>
  <c r="U275" i="9"/>
  <c r="U274" i="9"/>
  <c r="U273" i="9"/>
  <c r="U272" i="9"/>
  <c r="U271" i="9"/>
  <c r="U270" i="9"/>
  <c r="U269" i="9"/>
  <c r="U268" i="9"/>
  <c r="U267" i="9"/>
  <c r="U266" i="9"/>
  <c r="U265" i="9"/>
  <c r="U264" i="9"/>
  <c r="U263" i="9"/>
  <c r="U262" i="9"/>
  <c r="U261" i="9"/>
  <c r="U260" i="9"/>
  <c r="U259" i="9"/>
  <c r="U258" i="9"/>
  <c r="U257" i="9"/>
  <c r="U256" i="9"/>
  <c r="U255" i="9"/>
  <c r="U254" i="9"/>
  <c r="U253" i="9"/>
  <c r="U252" i="9"/>
  <c r="U251" i="9"/>
  <c r="U250" i="9"/>
  <c r="U249" i="9"/>
  <c r="U248" i="9"/>
  <c r="U247" i="9"/>
  <c r="U246" i="9"/>
  <c r="U245" i="9"/>
  <c r="U244" i="9"/>
  <c r="U243" i="9"/>
  <c r="U242" i="9"/>
  <c r="U241" i="9"/>
  <c r="U240" i="9"/>
  <c r="U239" i="9"/>
  <c r="U238" i="9"/>
  <c r="U237" i="9"/>
  <c r="U236" i="9"/>
  <c r="U235" i="9"/>
  <c r="U234" i="9"/>
  <c r="U233" i="9"/>
  <c r="U232" i="9"/>
  <c r="U231" i="9"/>
  <c r="U230" i="9"/>
  <c r="U229" i="9"/>
  <c r="U228" i="9"/>
  <c r="U227" i="9"/>
  <c r="U226" i="9"/>
  <c r="U225" i="9"/>
  <c r="U224" i="9"/>
  <c r="U223" i="9"/>
  <c r="U222" i="9"/>
  <c r="U221" i="9"/>
  <c r="U220" i="9"/>
  <c r="U219" i="9"/>
  <c r="U218" i="9"/>
  <c r="U217" i="9"/>
  <c r="U216" i="9"/>
  <c r="U215" i="9"/>
  <c r="U214" i="9"/>
  <c r="U213" i="9"/>
  <c r="U212" i="9"/>
  <c r="U211" i="9"/>
  <c r="U210" i="9"/>
  <c r="U209" i="9"/>
  <c r="U208" i="9"/>
  <c r="U207" i="9"/>
  <c r="U206" i="9"/>
  <c r="U205" i="9"/>
  <c r="U204" i="9"/>
  <c r="U203" i="9"/>
  <c r="U202" i="9"/>
  <c r="U201" i="9"/>
  <c r="U200" i="9"/>
  <c r="U199" i="9"/>
  <c r="U198" i="9"/>
  <c r="U197" i="9"/>
  <c r="U196" i="9"/>
  <c r="U195" i="9"/>
  <c r="U194" i="9"/>
  <c r="U193" i="9"/>
  <c r="U192" i="9"/>
  <c r="U191" i="9"/>
  <c r="U190" i="9"/>
  <c r="U189" i="9"/>
  <c r="U188" i="9"/>
  <c r="U187" i="9"/>
  <c r="U186" i="9"/>
  <c r="U185" i="9"/>
  <c r="U184" i="9"/>
  <c r="U183" i="9"/>
  <c r="U182" i="9"/>
  <c r="U181" i="9"/>
  <c r="U180" i="9"/>
  <c r="U179" i="9"/>
  <c r="U178" i="9"/>
  <c r="U177" i="9"/>
  <c r="U176" i="9"/>
  <c r="U175" i="9"/>
  <c r="U174" i="9"/>
  <c r="U173" i="9"/>
  <c r="U172" i="9"/>
  <c r="U171" i="9"/>
  <c r="U170" i="9"/>
  <c r="U169" i="9"/>
  <c r="U168" i="9"/>
  <c r="U167" i="9"/>
  <c r="U166" i="9"/>
  <c r="U165" i="9"/>
  <c r="U164" i="9"/>
  <c r="U163" i="9"/>
  <c r="U162" i="9"/>
  <c r="U161" i="9"/>
  <c r="U160" i="9"/>
  <c r="U159" i="9"/>
  <c r="U158" i="9"/>
  <c r="U157" i="9"/>
  <c r="U156" i="9"/>
  <c r="U155" i="9"/>
  <c r="U154" i="9"/>
  <c r="U153" i="9"/>
  <c r="U152" i="9"/>
  <c r="U151" i="9"/>
  <c r="U150" i="9"/>
  <c r="U149" i="9"/>
  <c r="U148" i="9"/>
  <c r="U147" i="9"/>
  <c r="U146" i="9"/>
  <c r="U145" i="9"/>
  <c r="U144" i="9"/>
  <c r="U143" i="9"/>
  <c r="U142" i="9"/>
  <c r="U141" i="9"/>
  <c r="U140" i="9"/>
  <c r="U139" i="9"/>
  <c r="U138" i="9"/>
  <c r="U137" i="9"/>
  <c r="U136" i="9"/>
  <c r="U135" i="9"/>
  <c r="U134" i="9"/>
  <c r="U133" i="9"/>
  <c r="U132" i="9"/>
  <c r="U131" i="9"/>
  <c r="U130" i="9"/>
  <c r="U129" i="9"/>
  <c r="U128" i="9"/>
  <c r="U127" i="9"/>
  <c r="U126" i="9"/>
  <c r="U125" i="9"/>
  <c r="U124" i="9"/>
  <c r="U123" i="9"/>
  <c r="U122" i="9"/>
  <c r="U121" i="9"/>
  <c r="U120" i="9"/>
  <c r="U119" i="9"/>
  <c r="U118" i="9"/>
  <c r="U117" i="9"/>
  <c r="U116" i="9"/>
  <c r="U115" i="9"/>
  <c r="U114" i="9"/>
  <c r="U113" i="9"/>
  <c r="U112" i="9"/>
  <c r="U111" i="9"/>
  <c r="U110" i="9"/>
  <c r="U109" i="9"/>
  <c r="U108" i="9"/>
  <c r="U107" i="9"/>
  <c r="U106" i="9"/>
  <c r="U105" i="9"/>
  <c r="U104" i="9"/>
  <c r="U103" i="9"/>
  <c r="U102" i="9"/>
  <c r="U101" i="9"/>
  <c r="U100" i="9"/>
  <c r="U99" i="9"/>
  <c r="U98" i="9"/>
  <c r="U97" i="9"/>
  <c r="U96" i="9"/>
  <c r="U95" i="9"/>
  <c r="U94" i="9"/>
  <c r="U93" i="9"/>
  <c r="U92" i="9"/>
  <c r="U91" i="9"/>
  <c r="U90" i="9"/>
  <c r="U89" i="9"/>
  <c r="U88" i="9"/>
  <c r="U87" i="9"/>
  <c r="U86" i="9"/>
  <c r="U85" i="9"/>
  <c r="U84" i="9"/>
  <c r="U83" i="9"/>
  <c r="U82" i="9"/>
  <c r="U81" i="9"/>
  <c r="U80" i="9"/>
  <c r="U79" i="9"/>
  <c r="U78" i="9"/>
  <c r="U77" i="9"/>
  <c r="U76" i="9"/>
  <c r="U75" i="9"/>
  <c r="U74" i="9"/>
  <c r="U73" i="9"/>
  <c r="U72" i="9"/>
  <c r="U71" i="9"/>
  <c r="U70" i="9"/>
  <c r="U69" i="9"/>
  <c r="U68" i="9"/>
  <c r="U67" i="9"/>
  <c r="U66" i="9"/>
  <c r="U65" i="9"/>
  <c r="U64" i="9"/>
  <c r="U63" i="9"/>
  <c r="U62" i="9"/>
  <c r="U61" i="9"/>
  <c r="U60" i="9"/>
  <c r="U59" i="9"/>
  <c r="U58" i="9"/>
  <c r="U57" i="9"/>
  <c r="U56" i="9"/>
  <c r="U55" i="9"/>
  <c r="U54" i="9"/>
  <c r="U53" i="9"/>
  <c r="U52" i="9"/>
  <c r="U51" i="9"/>
  <c r="U50" i="9"/>
  <c r="U49" i="9"/>
  <c r="U48" i="9"/>
  <c r="U47" i="9"/>
  <c r="U46" i="9"/>
  <c r="U45" i="9"/>
  <c r="U44" i="9"/>
  <c r="U43" i="9"/>
  <c r="U42" i="9"/>
  <c r="U41" i="9"/>
  <c r="U40" i="9"/>
  <c r="U39" i="9"/>
  <c r="U38" i="9"/>
  <c r="U37" i="9"/>
  <c r="U36" i="9"/>
  <c r="U35" i="9"/>
  <c r="U34" i="9"/>
  <c r="U33" i="9"/>
  <c r="U32" i="9"/>
  <c r="U31" i="9"/>
  <c r="U30" i="9"/>
  <c r="U29" i="9"/>
  <c r="U28" i="9"/>
  <c r="U27" i="9"/>
  <c r="U26" i="9"/>
  <c r="U25" i="9"/>
  <c r="U24" i="9"/>
  <c r="U23" i="9"/>
  <c r="O22" i="9"/>
  <c r="V22" i="9" s="1"/>
  <c r="U21" i="9"/>
  <c r="U20" i="9"/>
  <c r="U19" i="9"/>
  <c r="U18" i="9"/>
  <c r="U17" i="9"/>
  <c r="U16" i="9"/>
  <c r="U15" i="9"/>
  <c r="U14" i="9"/>
  <c r="U12" i="7"/>
  <c r="U13" i="7"/>
  <c r="U14" i="7"/>
  <c r="U15" i="7"/>
  <c r="U16" i="7"/>
  <c r="U17" i="7"/>
  <c r="U18" i="7"/>
  <c r="U19" i="7"/>
  <c r="U21" i="7"/>
  <c r="U22" i="7"/>
  <c r="U23" i="7"/>
  <c r="U24" i="7"/>
  <c r="U25" i="7"/>
  <c r="U26" i="7"/>
  <c r="U27" i="7"/>
  <c r="U28" i="7"/>
  <c r="U29" i="7"/>
  <c r="U30" i="7"/>
  <c r="U31" i="7"/>
  <c r="U32" i="7"/>
  <c r="U33" i="7"/>
  <c r="U34" i="7"/>
  <c r="U35" i="7"/>
  <c r="U36" i="7"/>
  <c r="U37" i="7"/>
  <c r="U38" i="7"/>
  <c r="U39" i="7"/>
  <c r="U40" i="7"/>
  <c r="U41" i="7"/>
  <c r="U42" i="7"/>
  <c r="U43" i="7"/>
  <c r="U44" i="7"/>
  <c r="U45" i="7"/>
  <c r="U46" i="7"/>
  <c r="U47" i="7"/>
  <c r="U48" i="7"/>
  <c r="U49" i="7"/>
  <c r="U50" i="7"/>
  <c r="U51" i="7"/>
  <c r="U52" i="7"/>
  <c r="U53" i="7"/>
  <c r="U54" i="7"/>
  <c r="U55" i="7"/>
  <c r="U56" i="7"/>
  <c r="U57" i="7"/>
  <c r="U58" i="7"/>
  <c r="U59" i="7"/>
  <c r="U60" i="7"/>
  <c r="U61" i="7"/>
  <c r="U62" i="7"/>
  <c r="U63" i="7"/>
  <c r="U64" i="7"/>
  <c r="U65" i="7"/>
  <c r="U66" i="7"/>
  <c r="U67" i="7"/>
  <c r="U68" i="7"/>
  <c r="U69" i="7"/>
  <c r="U70" i="7"/>
  <c r="U71" i="7"/>
  <c r="U72" i="7"/>
  <c r="U73" i="7"/>
  <c r="U74" i="7"/>
  <c r="U75" i="7"/>
  <c r="U76" i="7"/>
  <c r="U77" i="7"/>
  <c r="U78" i="7"/>
  <c r="U79" i="7"/>
  <c r="U80" i="7"/>
  <c r="U81" i="7"/>
  <c r="U82" i="7"/>
  <c r="U83" i="7"/>
  <c r="U84" i="7"/>
  <c r="U85" i="7"/>
  <c r="U86" i="7"/>
  <c r="U87" i="7"/>
  <c r="U88" i="7"/>
  <c r="U89" i="7"/>
  <c r="U90" i="7"/>
  <c r="U91" i="7"/>
  <c r="U92" i="7"/>
  <c r="U93" i="7"/>
  <c r="U94" i="7"/>
  <c r="U95" i="7"/>
  <c r="U96" i="7"/>
  <c r="U97" i="7"/>
  <c r="U98" i="7"/>
  <c r="U99" i="7"/>
  <c r="U100" i="7"/>
  <c r="U101" i="7"/>
  <c r="U102" i="7"/>
  <c r="U103" i="7"/>
  <c r="U104" i="7"/>
  <c r="U105" i="7"/>
  <c r="U106" i="7"/>
  <c r="U107" i="7"/>
  <c r="U108" i="7"/>
  <c r="U109" i="7"/>
  <c r="U110" i="7"/>
  <c r="U111" i="7"/>
  <c r="U112" i="7"/>
  <c r="U113" i="7"/>
  <c r="U114" i="7"/>
  <c r="U115" i="7"/>
  <c r="U116" i="7"/>
  <c r="U117" i="7"/>
  <c r="U118" i="7"/>
  <c r="U119" i="7"/>
  <c r="U120" i="7"/>
  <c r="U121" i="7"/>
  <c r="U122" i="7"/>
  <c r="U123" i="7"/>
  <c r="U124" i="7"/>
  <c r="U125" i="7"/>
  <c r="U126" i="7"/>
  <c r="U127" i="7"/>
  <c r="U128" i="7"/>
  <c r="U129" i="7"/>
  <c r="U130" i="7"/>
  <c r="U131" i="7"/>
  <c r="U132" i="7"/>
  <c r="U133" i="7"/>
  <c r="U134" i="7"/>
  <c r="U135" i="7"/>
  <c r="U136" i="7"/>
  <c r="U137" i="7"/>
  <c r="U138" i="7"/>
  <c r="U139" i="7"/>
  <c r="U140" i="7"/>
  <c r="U141" i="7"/>
  <c r="U142" i="7"/>
  <c r="U143" i="7"/>
  <c r="U144" i="7"/>
  <c r="U145" i="7"/>
  <c r="U146" i="7"/>
  <c r="U147" i="7"/>
  <c r="U148" i="7"/>
  <c r="U149" i="7"/>
  <c r="U150" i="7"/>
  <c r="U151" i="7"/>
  <c r="U152" i="7"/>
  <c r="U153" i="7"/>
  <c r="U154" i="7"/>
  <c r="U155" i="7"/>
  <c r="U156" i="7"/>
  <c r="U157" i="7"/>
  <c r="U158" i="7"/>
  <c r="U159" i="7"/>
  <c r="U160" i="7"/>
  <c r="U161" i="7"/>
  <c r="U162" i="7"/>
  <c r="U163" i="7"/>
  <c r="U164" i="7"/>
  <c r="U165" i="7"/>
  <c r="U166" i="7"/>
  <c r="U167" i="7"/>
  <c r="U168" i="7"/>
  <c r="U169" i="7"/>
  <c r="U170" i="7"/>
  <c r="U171" i="7"/>
  <c r="U172" i="7"/>
  <c r="U173" i="7"/>
  <c r="U174" i="7"/>
  <c r="U175" i="7"/>
  <c r="U176" i="7"/>
  <c r="U177" i="7"/>
  <c r="U178" i="7"/>
  <c r="U179" i="7"/>
  <c r="U180" i="7"/>
  <c r="U181" i="7"/>
  <c r="U182" i="7"/>
  <c r="U183" i="7"/>
  <c r="U184" i="7"/>
  <c r="U185" i="7"/>
  <c r="U186" i="7"/>
  <c r="U187" i="7"/>
  <c r="U188" i="7"/>
  <c r="U189" i="7"/>
  <c r="U190" i="7"/>
  <c r="U191" i="7"/>
  <c r="U192" i="7"/>
  <c r="U193" i="7"/>
  <c r="U194" i="7"/>
  <c r="U195" i="7"/>
  <c r="U196" i="7"/>
  <c r="U197" i="7"/>
  <c r="U198" i="7"/>
  <c r="U199" i="7"/>
  <c r="U200" i="7"/>
  <c r="U201" i="7"/>
  <c r="U202" i="7"/>
  <c r="U203" i="7"/>
  <c r="U204" i="7"/>
  <c r="U205" i="7"/>
  <c r="U206" i="7"/>
  <c r="U207" i="7"/>
  <c r="U208" i="7"/>
  <c r="U209" i="7"/>
  <c r="U210" i="7"/>
  <c r="U211" i="7"/>
  <c r="U212" i="7"/>
  <c r="U213" i="7"/>
  <c r="U214" i="7"/>
  <c r="U215" i="7"/>
  <c r="U216" i="7"/>
  <c r="U217" i="7"/>
  <c r="U218" i="7"/>
  <c r="U219" i="7"/>
  <c r="U220" i="7"/>
  <c r="U221" i="7"/>
  <c r="U222" i="7"/>
  <c r="U223" i="7"/>
  <c r="U224" i="7"/>
  <c r="U225" i="7"/>
  <c r="U226" i="7"/>
  <c r="U227" i="7"/>
  <c r="U228" i="7"/>
  <c r="U229" i="7"/>
  <c r="U230" i="7"/>
  <c r="U231" i="7"/>
  <c r="U232" i="7"/>
  <c r="U233" i="7"/>
  <c r="U234" i="7"/>
  <c r="U235" i="7"/>
  <c r="U236" i="7"/>
  <c r="U237" i="7"/>
  <c r="U238" i="7"/>
  <c r="U239" i="7"/>
  <c r="U240" i="7"/>
  <c r="U241" i="7"/>
  <c r="U242" i="7"/>
  <c r="U243" i="7"/>
  <c r="U244" i="7"/>
  <c r="U245" i="7"/>
  <c r="U246" i="7"/>
  <c r="U247" i="7"/>
  <c r="U248" i="7"/>
  <c r="U249" i="7"/>
  <c r="U250" i="7"/>
  <c r="U251" i="7"/>
  <c r="U252" i="7"/>
  <c r="U253" i="7"/>
  <c r="U254" i="7"/>
  <c r="U255" i="7"/>
  <c r="U256" i="7"/>
  <c r="U257" i="7"/>
  <c r="U258" i="7"/>
  <c r="U259" i="7"/>
  <c r="U260" i="7"/>
  <c r="U261" i="7"/>
  <c r="U262" i="7"/>
  <c r="U263" i="7"/>
  <c r="U264" i="7"/>
  <c r="U265" i="7"/>
  <c r="U266" i="7"/>
  <c r="U267" i="7"/>
  <c r="U268" i="7"/>
  <c r="U269" i="7"/>
  <c r="U270" i="7"/>
  <c r="U271" i="7"/>
  <c r="U272" i="7"/>
  <c r="U273" i="7"/>
  <c r="U274" i="7"/>
  <c r="U275" i="7"/>
  <c r="U276" i="7"/>
  <c r="U277" i="7"/>
  <c r="U278" i="7"/>
  <c r="U279" i="7"/>
  <c r="U280" i="7"/>
  <c r="U281" i="7"/>
  <c r="U282" i="7"/>
  <c r="U283" i="7"/>
  <c r="U284" i="7"/>
  <c r="U285" i="7"/>
  <c r="U286" i="7"/>
  <c r="U287" i="7"/>
  <c r="U288" i="7"/>
  <c r="U289" i="7"/>
  <c r="U290" i="7"/>
  <c r="U291" i="7"/>
  <c r="U292" i="7"/>
  <c r="U293" i="7"/>
  <c r="U294" i="7"/>
  <c r="U295" i="7"/>
  <c r="U296" i="7"/>
  <c r="U297" i="7"/>
  <c r="U298" i="7"/>
  <c r="U299" i="7"/>
  <c r="U300" i="7"/>
  <c r="U301" i="7"/>
  <c r="U302" i="7"/>
  <c r="U303" i="7"/>
  <c r="U304" i="7"/>
  <c r="U305" i="7"/>
  <c r="U306" i="7"/>
  <c r="U307" i="7"/>
  <c r="U308" i="7"/>
  <c r="U309" i="7"/>
  <c r="U310" i="7"/>
  <c r="U311" i="7"/>
  <c r="U312" i="7"/>
  <c r="U313" i="7"/>
  <c r="U314" i="7"/>
  <c r="U315" i="7"/>
  <c r="U316" i="7"/>
  <c r="U317" i="7"/>
  <c r="U318" i="7"/>
  <c r="U319" i="7"/>
  <c r="U320" i="7"/>
  <c r="U321" i="7"/>
  <c r="U322" i="7"/>
  <c r="U323" i="7"/>
  <c r="U324" i="7"/>
  <c r="U325" i="7"/>
  <c r="U326" i="7"/>
  <c r="U327" i="7"/>
  <c r="U328" i="7"/>
  <c r="U329" i="7"/>
  <c r="U330" i="7"/>
  <c r="U331" i="7"/>
  <c r="U332" i="7"/>
  <c r="U333" i="7"/>
  <c r="U334" i="7"/>
  <c r="U335" i="7"/>
  <c r="U336" i="7"/>
  <c r="U337" i="7"/>
  <c r="U338" i="7"/>
  <c r="U339" i="7"/>
  <c r="U340" i="7"/>
  <c r="U341" i="7"/>
  <c r="U342" i="7"/>
  <c r="U343" i="7"/>
  <c r="U344" i="7"/>
  <c r="U345" i="7"/>
  <c r="U346" i="7"/>
  <c r="U347" i="7"/>
  <c r="U348" i="7"/>
  <c r="U349" i="7"/>
  <c r="U350" i="7"/>
  <c r="U351" i="7"/>
  <c r="U352" i="7"/>
  <c r="U353" i="7"/>
  <c r="U354" i="7"/>
  <c r="U355" i="7"/>
  <c r="U356" i="7"/>
  <c r="U357" i="7"/>
  <c r="U358" i="7"/>
  <c r="U359" i="7"/>
  <c r="U360" i="7"/>
  <c r="U361" i="7"/>
  <c r="U362" i="7"/>
  <c r="U363" i="7"/>
  <c r="U364" i="7"/>
  <c r="U365" i="7"/>
  <c r="U366" i="7"/>
  <c r="U367" i="7"/>
  <c r="U368" i="7"/>
  <c r="U369" i="7"/>
  <c r="U370" i="7"/>
  <c r="U371" i="7"/>
  <c r="U372" i="7"/>
  <c r="U373" i="7"/>
  <c r="U374" i="7"/>
  <c r="U375" i="7"/>
  <c r="U376" i="7"/>
  <c r="U377" i="7"/>
  <c r="U378" i="7"/>
  <c r="U379" i="7"/>
  <c r="U380" i="7"/>
  <c r="U381" i="7"/>
  <c r="U382" i="7"/>
  <c r="U383" i="7"/>
  <c r="U384" i="7"/>
  <c r="U385" i="7"/>
  <c r="U386" i="7"/>
  <c r="U387" i="7"/>
  <c r="U388" i="7"/>
  <c r="U389" i="7"/>
  <c r="U390" i="7"/>
  <c r="U391" i="7"/>
  <c r="U392" i="7"/>
  <c r="U393" i="7"/>
  <c r="U394" i="7"/>
  <c r="U395" i="7"/>
  <c r="U396" i="7"/>
  <c r="U397" i="7"/>
  <c r="U398" i="7"/>
  <c r="U399" i="7"/>
  <c r="U400" i="7"/>
  <c r="U401" i="7"/>
  <c r="U402" i="7"/>
  <c r="U403" i="7"/>
  <c r="U404" i="7"/>
  <c r="U405" i="7"/>
  <c r="U406" i="7"/>
  <c r="U407" i="7"/>
  <c r="U408" i="7"/>
  <c r="U409" i="7"/>
  <c r="U410" i="7"/>
  <c r="U411" i="7"/>
  <c r="U412" i="7"/>
  <c r="U413" i="7"/>
  <c r="U414" i="7"/>
  <c r="U415" i="7"/>
  <c r="U416" i="7"/>
  <c r="U417" i="7"/>
  <c r="U418" i="7"/>
  <c r="U419" i="7"/>
  <c r="U420" i="7"/>
  <c r="U421" i="7"/>
  <c r="U422" i="7"/>
  <c r="U423" i="7"/>
  <c r="U424" i="7"/>
  <c r="U425" i="7"/>
  <c r="U426" i="7"/>
  <c r="U427" i="7"/>
  <c r="U428" i="7"/>
  <c r="U429" i="7"/>
  <c r="U430" i="7"/>
  <c r="U431" i="7"/>
  <c r="U432" i="7"/>
  <c r="U433" i="7"/>
  <c r="U434" i="7"/>
  <c r="U435" i="7"/>
  <c r="U436" i="7"/>
  <c r="U437" i="7"/>
  <c r="U438" i="7"/>
  <c r="U439" i="7"/>
  <c r="U440" i="7"/>
  <c r="U441" i="7"/>
  <c r="U442" i="7"/>
  <c r="U443" i="7"/>
  <c r="U444" i="7"/>
  <c r="U445" i="7"/>
  <c r="U446" i="7"/>
  <c r="U447" i="7"/>
  <c r="U448" i="7"/>
  <c r="U449" i="7"/>
  <c r="U450" i="7"/>
  <c r="U451" i="7"/>
  <c r="U452" i="7"/>
  <c r="U453" i="7"/>
  <c r="U454" i="7"/>
  <c r="U455" i="7"/>
  <c r="U456" i="7"/>
  <c r="U457" i="7"/>
  <c r="U458" i="7"/>
  <c r="U459" i="7"/>
  <c r="U460" i="7"/>
  <c r="U461" i="7"/>
  <c r="U462" i="7"/>
  <c r="U463" i="7"/>
  <c r="U464" i="7"/>
  <c r="U465" i="7"/>
  <c r="U466" i="7"/>
  <c r="U467" i="7"/>
  <c r="U468" i="7"/>
  <c r="U469" i="7"/>
  <c r="U470" i="7"/>
  <c r="U471" i="7"/>
  <c r="U472" i="7"/>
  <c r="U473" i="7"/>
  <c r="U474" i="7"/>
  <c r="U475" i="7"/>
  <c r="U476" i="7"/>
  <c r="U481" i="7"/>
  <c r="U482" i="7"/>
  <c r="U483" i="7"/>
  <c r="U484" i="7"/>
  <c r="U485" i="7"/>
  <c r="U486" i="7"/>
  <c r="U487" i="7"/>
  <c r="U488" i="7"/>
  <c r="U489" i="7"/>
  <c r="U490" i="7"/>
  <c r="U491" i="7"/>
  <c r="U492" i="7"/>
  <c r="U493" i="7"/>
  <c r="U494" i="7"/>
  <c r="U495" i="7"/>
  <c r="U496" i="7"/>
  <c r="U497" i="7"/>
  <c r="U498" i="7"/>
  <c r="U499" i="7"/>
  <c r="U500" i="7"/>
  <c r="U501" i="7"/>
  <c r="U502" i="7"/>
  <c r="U503" i="7"/>
  <c r="U504" i="7"/>
  <c r="U505" i="7"/>
  <c r="U506" i="7"/>
  <c r="U507" i="7"/>
  <c r="U508" i="7"/>
  <c r="U509" i="7"/>
  <c r="U510" i="7"/>
  <c r="U511" i="7"/>
  <c r="U512" i="7"/>
  <c r="U513" i="7"/>
  <c r="U514" i="7"/>
  <c r="U515" i="7"/>
  <c r="U516" i="7"/>
  <c r="U517" i="7"/>
  <c r="U518" i="7"/>
  <c r="U519" i="7"/>
  <c r="U520" i="7"/>
  <c r="U521" i="7"/>
  <c r="U522" i="7"/>
  <c r="U523" i="7"/>
  <c r="U524" i="7"/>
  <c r="U525" i="7"/>
  <c r="U571" i="7"/>
  <c r="U572" i="7"/>
  <c r="U575" i="7"/>
  <c r="U576" i="7"/>
  <c r="U577" i="7"/>
  <c r="U578" i="7"/>
  <c r="U579" i="7"/>
  <c r="U580" i="7"/>
  <c r="U581" i="7"/>
  <c r="U582" i="7"/>
  <c r="U583" i="7"/>
  <c r="U584" i="7"/>
  <c r="U585" i="7"/>
  <c r="U586" i="7"/>
  <c r="U587" i="7"/>
  <c r="U588" i="7"/>
  <c r="U589" i="7"/>
  <c r="U590" i="7"/>
  <c r="U591" i="7"/>
  <c r="U592" i="7"/>
  <c r="U593" i="7"/>
  <c r="U594" i="7"/>
  <c r="U595" i="7"/>
  <c r="U596" i="7"/>
  <c r="U597" i="7"/>
  <c r="U598" i="7"/>
  <c r="U599" i="7"/>
  <c r="U600" i="7"/>
  <c r="U601" i="7"/>
  <c r="U602" i="7"/>
  <c r="U603" i="7"/>
  <c r="U604" i="7"/>
  <c r="U605" i="7"/>
  <c r="U606" i="7"/>
  <c r="U607" i="7"/>
  <c r="U620" i="7"/>
  <c r="U621" i="7"/>
  <c r="U622" i="7"/>
  <c r="U623" i="7"/>
  <c r="U624" i="7"/>
  <c r="U625" i="7"/>
  <c r="U626" i="7"/>
  <c r="U627" i="7"/>
  <c r="U628" i="7"/>
  <c r="P16" i="5"/>
  <c r="P10" i="5" s="1"/>
  <c r="P12" i="6"/>
  <c r="P11" i="6" s="1"/>
  <c r="Y456" i="7"/>
  <c r="Y453" i="7"/>
  <c r="Y450" i="7"/>
  <c r="Y452" i="7"/>
  <c r="Y451" i="7"/>
  <c r="O1003" i="4"/>
  <c r="O11" i="4" s="1"/>
  <c r="U22" i="10"/>
  <c r="V20" i="7"/>
  <c r="U556" i="10"/>
  <c r="S15" i="6"/>
  <c r="U63" i="11"/>
  <c r="U28" i="11"/>
  <c r="U44" i="11"/>
  <c r="V69" i="11"/>
  <c r="W69" i="11" s="1"/>
  <c r="U36" i="11"/>
  <c r="U62" i="11"/>
  <c r="U86" i="11"/>
  <c r="U72" i="11"/>
  <c r="U25" i="11"/>
  <c r="U35" i="11"/>
  <c r="U49" i="11"/>
  <c r="U89" i="11"/>
  <c r="U39" i="11"/>
  <c r="U64" i="11"/>
  <c r="U26" i="11"/>
  <c r="U46" i="11"/>
  <c r="U50" i="11"/>
  <c r="U71" i="11"/>
  <c r="U74" i="11"/>
  <c r="U27" i="11"/>
  <c r="U55" i="11"/>
  <c r="U56" i="11"/>
  <c r="U68" i="11"/>
  <c r="U76" i="11"/>
  <c r="V48" i="11"/>
  <c r="W48" i="11" s="1"/>
  <c r="U58" i="11"/>
  <c r="U73" i="11"/>
  <c r="U20" i="11"/>
  <c r="U43" i="11"/>
  <c r="X31" i="11"/>
  <c r="Y31" i="11" s="1"/>
  <c r="X42" i="11"/>
  <c r="Z20" i="11"/>
  <c r="Z40" i="11"/>
  <c r="Z55" i="11"/>
  <c r="Z66" i="11"/>
  <c r="Z86" i="11"/>
  <c r="Z38" i="11"/>
  <c r="Z70" i="11"/>
  <c r="Z43" i="11"/>
  <c r="Z79" i="11"/>
  <c r="X62" i="11"/>
  <c r="Y62" i="11" s="1"/>
  <c r="Z56" i="11"/>
  <c r="Z36" i="11"/>
  <c r="Z57" i="11"/>
  <c r="Z59" i="11"/>
  <c r="Z44" i="11"/>
  <c r="Z46" i="11"/>
  <c r="Z60" i="11"/>
  <c r="Z37" i="11"/>
  <c r="Z52" i="11"/>
  <c r="Z21" i="11"/>
  <c r="Z68" i="11"/>
  <c r="Z71" i="11"/>
  <c r="Z95" i="11"/>
  <c r="X54" i="11"/>
  <c r="Y54" i="11" s="1"/>
  <c r="Z78" i="11"/>
  <c r="Z39" i="11"/>
  <c r="Z67" i="11"/>
  <c r="Z80" i="11"/>
  <c r="Z91" i="11"/>
  <c r="Z33" i="11"/>
  <c r="Z53" i="11"/>
  <c r="X90" i="11"/>
  <c r="Z22" i="11"/>
  <c r="Z30" i="11"/>
  <c r="Z84" i="11"/>
  <c r="Z93" i="11"/>
  <c r="X96" i="11"/>
  <c r="Z27" i="11"/>
  <c r="Z34" i="11"/>
  <c r="Z41" i="11"/>
  <c r="Z69" i="11"/>
  <c r="Z26" i="11"/>
  <c r="Z65" i="11"/>
  <c r="Z76" i="11"/>
  <c r="V88" i="11"/>
  <c r="W88" i="11" s="1"/>
  <c r="U88" i="11"/>
  <c r="Z25" i="11"/>
  <c r="Z28" i="11"/>
  <c r="Z32" i="11"/>
  <c r="Z51" i="11"/>
  <c r="U83" i="11"/>
  <c r="Z94" i="11"/>
  <c r="V82" i="11"/>
  <c r="W82" i="11" s="1"/>
  <c r="U82" i="11"/>
  <c r="Z87" i="11"/>
  <c r="X89" i="11"/>
  <c r="Z89" i="11"/>
  <c r="V85" i="11"/>
  <c r="W85" i="11" s="1"/>
  <c r="U85" i="11"/>
  <c r="U45" i="11"/>
  <c r="U31" i="11"/>
  <c r="U21" i="11"/>
  <c r="Z81" i="11"/>
  <c r="U40" i="11"/>
  <c r="Z61" i="11"/>
  <c r="Z75" i="11"/>
  <c r="U24" i="11"/>
  <c r="V78" i="11"/>
  <c r="W78" i="11" s="1"/>
  <c r="U78" i="11"/>
  <c r="U17" i="5"/>
  <c r="V17" i="5" s="1"/>
  <c r="T17" i="5"/>
  <c r="Z50" i="11"/>
  <c r="Z58" i="11"/>
  <c r="U22" i="11"/>
  <c r="Z29" i="11"/>
  <c r="Z77" i="11"/>
  <c r="Z83" i="11"/>
  <c r="Z88" i="11"/>
  <c r="V93" i="11"/>
  <c r="W93" i="11" s="1"/>
  <c r="U93" i="11"/>
  <c r="U54" i="11"/>
  <c r="U10" i="11"/>
  <c r="U37" i="11"/>
  <c r="Z47" i="11"/>
  <c r="U22" i="9"/>
  <c r="Z49" i="11"/>
  <c r="U57" i="11"/>
  <c r="Z35" i="11"/>
  <c r="Z48" i="11"/>
  <c r="U65" i="11"/>
  <c r="Z74" i="11"/>
  <c r="Z92" i="11"/>
  <c r="Y32" i="11"/>
  <c r="S17" i="6"/>
  <c r="T17" i="6"/>
  <c r="Y21" i="11"/>
  <c r="AA21" i="11" s="1"/>
  <c r="AB21" i="11" s="1"/>
  <c r="O570" i="7"/>
  <c r="O11" i="7" s="1"/>
  <c r="Y36" i="11"/>
  <c r="Y55" i="11"/>
  <c r="AA55" i="11" s="1"/>
  <c r="W97" i="11"/>
  <c r="Y97" i="11"/>
  <c r="U14" i="5"/>
  <c r="V14" i="5" s="1"/>
  <c r="T14" i="5"/>
  <c r="U17" i="6"/>
  <c r="S16" i="6"/>
  <c r="S13" i="6"/>
  <c r="T13" i="6"/>
  <c r="U13" i="6" s="1"/>
  <c r="V13" i="6"/>
  <c r="X13" i="6"/>
  <c r="V14" i="6"/>
  <c r="W14" i="6" s="1"/>
  <c r="X14" i="6"/>
  <c r="AA32" i="11"/>
  <c r="AB32" i="11" s="1"/>
  <c r="W13" i="6"/>
  <c r="Y13" i="6" s="1"/>
  <c r="AA97" i="11"/>
  <c r="AB97" i="11" s="1"/>
  <c r="U570" i="7"/>
  <c r="X14" i="5"/>
  <c r="X13" i="5" s="1"/>
  <c r="Y190" i="13" l="1"/>
  <c r="AA190" i="13" s="1"/>
  <c r="Y200" i="13"/>
  <c r="AA200" i="13" s="1"/>
  <c r="AA94" i="11"/>
  <c r="Y24" i="11"/>
  <c r="Y30" i="13"/>
  <c r="Y78" i="13"/>
  <c r="AA78" i="13" s="1"/>
  <c r="AB78" i="13" s="1"/>
  <c r="Y117" i="13"/>
  <c r="Y131" i="13"/>
  <c r="AA131" i="13" s="1"/>
  <c r="Y145" i="13"/>
  <c r="Y148" i="13"/>
  <c r="Y165" i="13"/>
  <c r="AA165" i="13" s="1"/>
  <c r="Y14" i="6"/>
  <c r="Z14" i="6" s="1"/>
  <c r="Y30" i="11"/>
  <c r="AA30" i="11" s="1"/>
  <c r="AB30" i="11" s="1"/>
  <c r="Y70" i="11"/>
  <c r="AA70" i="11" s="1"/>
  <c r="Y76" i="11"/>
  <c r="AA76" i="11" s="1"/>
  <c r="Y84" i="11"/>
  <c r="AA84" i="11" s="1"/>
  <c r="AB84" i="11" s="1"/>
  <c r="Y22" i="13"/>
  <c r="AA22" i="13" s="1"/>
  <c r="AB22" i="13" s="1"/>
  <c r="Y26" i="13"/>
  <c r="Y48" i="13"/>
  <c r="Y74" i="13"/>
  <c r="AA74" i="13" s="1"/>
  <c r="Y116" i="13"/>
  <c r="AA116" i="13" s="1"/>
  <c r="Y139" i="13"/>
  <c r="AB139" i="13" s="1"/>
  <c r="Y147" i="13"/>
  <c r="Y175" i="13"/>
  <c r="Y189" i="13"/>
  <c r="AB38" i="11"/>
  <c r="AC38" i="11" s="1"/>
  <c r="AA38" i="11"/>
  <c r="AD38" i="11" s="1"/>
  <c r="AG38" i="11" s="1"/>
  <c r="AC57" i="11"/>
  <c r="AD57" i="11"/>
  <c r="AG57" i="11" s="1"/>
  <c r="AB57" i="11"/>
  <c r="AA57" i="11"/>
  <c r="AA80" i="11"/>
  <c r="AB80" i="11" s="1"/>
  <c r="AC80" i="11" s="1"/>
  <c r="AD80" i="11" s="1"/>
  <c r="AG80" i="11" s="1"/>
  <c r="AA27" i="11"/>
  <c r="AB27" i="11" s="1"/>
  <c r="Y102" i="13"/>
  <c r="AA102" i="13" s="1"/>
  <c r="AB102" i="13" s="1"/>
  <c r="Y129" i="13"/>
  <c r="Y140" i="13"/>
  <c r="Z13" i="6"/>
  <c r="Z12" i="6" s="1"/>
  <c r="Z11" i="6" s="1"/>
  <c r="Y12" i="6"/>
  <c r="Y11" i="6" s="1"/>
  <c r="U11" i="7"/>
  <c r="Y23" i="11"/>
  <c r="Y61" i="11"/>
  <c r="Y67" i="11"/>
  <c r="AA67" i="11" s="1"/>
  <c r="Y21" i="13"/>
  <c r="AA21" i="13" s="1"/>
  <c r="Y25" i="13"/>
  <c r="Y28" i="13"/>
  <c r="Y36" i="13"/>
  <c r="AA36" i="13" s="1"/>
  <c r="AB36" i="13" s="1"/>
  <c r="Y82" i="13"/>
  <c r="AA82" i="13" s="1"/>
  <c r="Y115" i="13"/>
  <c r="Y124" i="13"/>
  <c r="Y133" i="13"/>
  <c r="AB133" i="13" s="1"/>
  <c r="Y156" i="13"/>
  <c r="AA156" i="13" s="1"/>
  <c r="AB156" i="13" s="1"/>
  <c r="Y194" i="13"/>
  <c r="AA194" i="13" s="1"/>
  <c r="Y204" i="13"/>
  <c r="AA204" i="13" s="1"/>
  <c r="Z27" i="13"/>
  <c r="Z98" i="13"/>
  <c r="U131" i="13"/>
  <c r="Z179" i="13"/>
  <c r="Z189" i="13"/>
  <c r="U209" i="13"/>
  <c r="V209" i="13"/>
  <c r="W209" i="13" s="1"/>
  <c r="X220" i="13"/>
  <c r="Y220" i="13" s="1"/>
  <c r="AA220" i="13" s="1"/>
  <c r="Z220" i="13"/>
  <c r="U229" i="13"/>
  <c r="V229" i="13"/>
  <c r="W229" i="13" s="1"/>
  <c r="X230" i="13"/>
  <c r="Y230" i="13" s="1"/>
  <c r="AA230" i="13" s="1"/>
  <c r="Z230" i="13"/>
  <c r="U233" i="13"/>
  <c r="V233" i="13"/>
  <c r="W233" i="13" s="1"/>
  <c r="X239" i="13"/>
  <c r="Y239" i="13" s="1"/>
  <c r="Z239" i="13"/>
  <c r="X241" i="13"/>
  <c r="Y241" i="13" s="1"/>
  <c r="AB241" i="13" s="1"/>
  <c r="Z241" i="13"/>
  <c r="X257" i="13"/>
  <c r="Y257" i="13" s="1"/>
  <c r="Z257" i="13"/>
  <c r="V291" i="13"/>
  <c r="W291" i="13" s="1"/>
  <c r="U291" i="13"/>
  <c r="Z292" i="13"/>
  <c r="X292" i="13"/>
  <c r="Y292" i="13" s="1"/>
  <c r="AA292" i="13" s="1"/>
  <c r="V306" i="13"/>
  <c r="W306" i="13" s="1"/>
  <c r="U306" i="13"/>
  <c r="X326" i="13"/>
  <c r="Y326" i="13" s="1"/>
  <c r="AA326" i="13" s="1"/>
  <c r="Z326" i="13"/>
  <c r="V338" i="13"/>
  <c r="W338" i="13" s="1"/>
  <c r="U338" i="13"/>
  <c r="V345" i="13"/>
  <c r="W345" i="13" s="1"/>
  <c r="U345" i="13"/>
  <c r="X351" i="13"/>
  <c r="Y351" i="13" s="1"/>
  <c r="AA351" i="13" s="1"/>
  <c r="AB351" i="13" s="1"/>
  <c r="AC351" i="13" s="1"/>
  <c r="Z351" i="13"/>
  <c r="X383" i="13"/>
  <c r="Y383" i="13" s="1"/>
  <c r="Z383" i="13"/>
  <c r="V404" i="13"/>
  <c r="W404" i="13" s="1"/>
  <c r="U404" i="13"/>
  <c r="V412" i="13"/>
  <c r="W412" i="13" s="1"/>
  <c r="U412" i="13"/>
  <c r="V428" i="13"/>
  <c r="W428" i="13" s="1"/>
  <c r="U428" i="13"/>
  <c r="U73" i="15"/>
  <c r="V73" i="15"/>
  <c r="W73" i="15" s="1"/>
  <c r="V144" i="15"/>
  <c r="W144" i="15" s="1"/>
  <c r="U144" i="15"/>
  <c r="X166" i="15"/>
  <c r="Y166" i="15" s="1"/>
  <c r="AA166" i="15" s="1"/>
  <c r="Z166" i="15"/>
  <c r="X220" i="15"/>
  <c r="Z220" i="15"/>
  <c r="U237" i="15"/>
  <c r="V237" i="15"/>
  <c r="W237" i="15" s="1"/>
  <c r="X359" i="15"/>
  <c r="Z359" i="15"/>
  <c r="X364" i="15"/>
  <c r="Z364" i="15"/>
  <c r="V380" i="15"/>
  <c r="W380" i="15" s="1"/>
  <c r="U380" i="15"/>
  <c r="W12" i="6"/>
  <c r="W11" i="6" s="1"/>
  <c r="AB14" i="5"/>
  <c r="AB13" i="5" s="1"/>
  <c r="AB55" i="11"/>
  <c r="AC55" i="11" s="1"/>
  <c r="AD55" i="11" s="1"/>
  <c r="AG55" i="11" s="1"/>
  <c r="AA36" i="11"/>
  <c r="S14" i="6"/>
  <c r="W27" i="11"/>
  <c r="Y26" i="11"/>
  <c r="AA26" i="11" s="1"/>
  <c r="X82" i="11"/>
  <c r="Y82" i="11" s="1"/>
  <c r="AA82" i="11" s="1"/>
  <c r="U555" i="10"/>
  <c r="Z24" i="11"/>
  <c r="U94" i="11"/>
  <c r="U79" i="11"/>
  <c r="Z23" i="11"/>
  <c r="U84" i="11"/>
  <c r="Z85" i="11"/>
  <c r="U96" i="11"/>
  <c r="Y20" i="11"/>
  <c r="Y90" i="11"/>
  <c r="AB90" i="11" s="1"/>
  <c r="U80" i="11"/>
  <c r="U53" i="11"/>
  <c r="X15" i="6"/>
  <c r="U23" i="11"/>
  <c r="U91" i="11"/>
  <c r="Y56" i="11"/>
  <c r="Y60" i="11"/>
  <c r="Y69" i="11"/>
  <c r="AA69" i="11" s="1"/>
  <c r="Y79" i="11"/>
  <c r="AA79" i="11" s="1"/>
  <c r="Y91" i="11"/>
  <c r="Y92" i="11"/>
  <c r="Y95" i="11"/>
  <c r="AA95" i="11" s="1"/>
  <c r="AB95" i="11" s="1"/>
  <c r="X17" i="6"/>
  <c r="U20" i="13"/>
  <c r="V21" i="13"/>
  <c r="W21" i="13" s="1"/>
  <c r="U22" i="13"/>
  <c r="V23" i="13"/>
  <c r="W23" i="13" s="1"/>
  <c r="U24" i="13"/>
  <c r="V25" i="13"/>
  <c r="W25" i="13" s="1"/>
  <c r="U26" i="13"/>
  <c r="V27" i="13"/>
  <c r="W27" i="13" s="1"/>
  <c r="U28" i="13"/>
  <c r="V29" i="13"/>
  <c r="W29" i="13" s="1"/>
  <c r="U30" i="13"/>
  <c r="V37" i="13"/>
  <c r="W37" i="13" s="1"/>
  <c r="V41" i="13"/>
  <c r="W41" i="13" s="1"/>
  <c r="Z42" i="13"/>
  <c r="U43" i="13"/>
  <c r="Z44" i="13"/>
  <c r="U45" i="13"/>
  <c r="V48" i="13"/>
  <c r="W48" i="13" s="1"/>
  <c r="U49" i="13"/>
  <c r="X49" i="13"/>
  <c r="Y49" i="13" s="1"/>
  <c r="AA49" i="13" s="1"/>
  <c r="AB49" i="13" s="1"/>
  <c r="V52" i="13"/>
  <c r="W52" i="13" s="1"/>
  <c r="V54" i="13"/>
  <c r="W54" i="13" s="1"/>
  <c r="V56" i="13"/>
  <c r="W56" i="13" s="1"/>
  <c r="V58" i="13"/>
  <c r="W58" i="13" s="1"/>
  <c r="U59" i="13"/>
  <c r="X59" i="13"/>
  <c r="Y59" i="13" s="1"/>
  <c r="X61" i="13"/>
  <c r="Y61" i="13" s="1"/>
  <c r="X63" i="13"/>
  <c r="Y63" i="13" s="1"/>
  <c r="X65" i="13"/>
  <c r="X67" i="13"/>
  <c r="V70" i="13"/>
  <c r="Y70" i="13" s="1"/>
  <c r="AA70" i="13" s="1"/>
  <c r="AB70" i="13" s="1"/>
  <c r="U71" i="13"/>
  <c r="V74" i="13"/>
  <c r="W74" i="13" s="1"/>
  <c r="U75" i="13"/>
  <c r="X75" i="13"/>
  <c r="Y75" i="13" s="1"/>
  <c r="AA75" i="13" s="1"/>
  <c r="AB75" i="13" s="1"/>
  <c r="V79" i="13"/>
  <c r="W79" i="13" s="1"/>
  <c r="V82" i="13"/>
  <c r="W82" i="13" s="1"/>
  <c r="U83" i="13"/>
  <c r="X83" i="13"/>
  <c r="Y83" i="13" s="1"/>
  <c r="V87" i="13"/>
  <c r="W87" i="13" s="1"/>
  <c r="V90" i="13"/>
  <c r="W90" i="13" s="1"/>
  <c r="U91" i="13"/>
  <c r="X91" i="13"/>
  <c r="Y91" i="13" s="1"/>
  <c r="AA91" i="13" s="1"/>
  <c r="AB91" i="13" s="1"/>
  <c r="V95" i="13"/>
  <c r="W95" i="13" s="1"/>
  <c r="V98" i="13"/>
  <c r="W98" i="13" s="1"/>
  <c r="U99" i="13"/>
  <c r="X99" i="13"/>
  <c r="Y99" i="13" s="1"/>
  <c r="X103" i="13"/>
  <c r="Y103" i="13" s="1"/>
  <c r="V106" i="13"/>
  <c r="W106" i="13" s="1"/>
  <c r="V108" i="13"/>
  <c r="W108" i="13" s="1"/>
  <c r="V110" i="13"/>
  <c r="W110" i="13" s="1"/>
  <c r="V112" i="13"/>
  <c r="W112" i="13" s="1"/>
  <c r="V116" i="13"/>
  <c r="W116" i="13" s="1"/>
  <c r="U117" i="13"/>
  <c r="V118" i="13"/>
  <c r="W118" i="13" s="1"/>
  <c r="U120" i="13"/>
  <c r="V121" i="13"/>
  <c r="W121" i="13" s="1"/>
  <c r="U122" i="13"/>
  <c r="U124" i="13"/>
  <c r="V125" i="13"/>
  <c r="W125" i="13" s="1"/>
  <c r="U126" i="13"/>
  <c r="V128" i="13"/>
  <c r="W128" i="13" s="1"/>
  <c r="U129" i="13"/>
  <c r="V132" i="13"/>
  <c r="W132" i="13" s="1"/>
  <c r="U133" i="13"/>
  <c r="V134" i="13"/>
  <c r="W134" i="13" s="1"/>
  <c r="U136" i="13"/>
  <c r="V137" i="13"/>
  <c r="W137" i="13" s="1"/>
  <c r="U138" i="13"/>
  <c r="U140" i="13"/>
  <c r="V141" i="13"/>
  <c r="W141" i="13" s="1"/>
  <c r="U142" i="13"/>
  <c r="V144" i="13"/>
  <c r="W144" i="13" s="1"/>
  <c r="U145" i="13"/>
  <c r="V150" i="13"/>
  <c r="W150" i="13" s="1"/>
  <c r="U152" i="13"/>
  <c r="V153" i="13"/>
  <c r="W153" i="13" s="1"/>
  <c r="Z154" i="13"/>
  <c r="Z156" i="13"/>
  <c r="V158" i="13"/>
  <c r="W158" i="13" s="1"/>
  <c r="U159" i="13"/>
  <c r="V160" i="13"/>
  <c r="W160" i="13" s="1"/>
  <c r="U166" i="13"/>
  <c r="V167" i="13"/>
  <c r="W167" i="13" s="1"/>
  <c r="U168" i="13"/>
  <c r="Z173" i="13"/>
  <c r="V174" i="13"/>
  <c r="W174" i="13" s="1"/>
  <c r="U175" i="13"/>
  <c r="Z178" i="13"/>
  <c r="V179" i="13"/>
  <c r="W179" i="13" s="1"/>
  <c r="U185" i="13"/>
  <c r="Z188" i="13"/>
  <c r="V189" i="13"/>
  <c r="W189" i="13" s="1"/>
  <c r="U190" i="13"/>
  <c r="V191" i="13"/>
  <c r="W191" i="13" s="1"/>
  <c r="U195" i="13"/>
  <c r="Z200" i="13"/>
  <c r="V201" i="13"/>
  <c r="W201" i="13" s="1"/>
  <c r="U205" i="13"/>
  <c r="Y205" i="13"/>
  <c r="AA205" i="13" s="1"/>
  <c r="AB205" i="13" s="1"/>
  <c r="X212" i="13"/>
  <c r="Y212" i="13" s="1"/>
  <c r="AA212" i="13" s="1"/>
  <c r="Z212" i="13"/>
  <c r="U215" i="13"/>
  <c r="V215" i="13"/>
  <c r="W215" i="13" s="1"/>
  <c r="X216" i="13"/>
  <c r="Z216" i="13"/>
  <c r="Y218" i="13"/>
  <c r="AA218" i="13" s="1"/>
  <c r="X225" i="13"/>
  <c r="Y225" i="13" s="1"/>
  <c r="AA225" i="13" s="1"/>
  <c r="Z225" i="13"/>
  <c r="U243" i="13"/>
  <c r="V243" i="13"/>
  <c r="W243" i="13" s="1"/>
  <c r="X244" i="13"/>
  <c r="Y244" i="13" s="1"/>
  <c r="AA244" i="13" s="1"/>
  <c r="Z244" i="13"/>
  <c r="U247" i="13"/>
  <c r="V247" i="13"/>
  <c r="W247" i="13" s="1"/>
  <c r="X248" i="13"/>
  <c r="Z248" i="13"/>
  <c r="Z258" i="13"/>
  <c r="V259" i="13"/>
  <c r="W259" i="13" s="1"/>
  <c r="U259" i="13"/>
  <c r="Z260" i="13"/>
  <c r="X260" i="13"/>
  <c r="Y260" i="13" s="1"/>
  <c r="AA260" i="13" s="1"/>
  <c r="V263" i="13"/>
  <c r="W263" i="13" s="1"/>
  <c r="U263" i="13"/>
  <c r="Z264" i="13"/>
  <c r="X264" i="13"/>
  <c r="V274" i="13"/>
  <c r="W274" i="13" s="1"/>
  <c r="U274" i="13"/>
  <c r="X283" i="13"/>
  <c r="Z283" i="13"/>
  <c r="V290" i="13"/>
  <c r="W290" i="13" s="1"/>
  <c r="U290" i="13"/>
  <c r="X299" i="13"/>
  <c r="Z299" i="13"/>
  <c r="X301" i="13"/>
  <c r="Z301" i="13"/>
  <c r="U308" i="13"/>
  <c r="V309" i="13"/>
  <c r="W309" i="13" s="1"/>
  <c r="U309" i="13"/>
  <c r="Z310" i="13"/>
  <c r="X310" i="13"/>
  <c r="Y310" i="13" s="1"/>
  <c r="AA310" i="13" s="1"/>
  <c r="U312" i="13"/>
  <c r="V313" i="13"/>
  <c r="W313" i="13" s="1"/>
  <c r="U313" i="13"/>
  <c r="X317" i="13"/>
  <c r="Z317" i="13"/>
  <c r="X319" i="13"/>
  <c r="Y319" i="13" s="1"/>
  <c r="AA319" i="13" s="1"/>
  <c r="AB319" i="13" s="1"/>
  <c r="Z319" i="13"/>
  <c r="V324" i="13"/>
  <c r="W324" i="13" s="1"/>
  <c r="U324" i="13"/>
  <c r="X333" i="13"/>
  <c r="Z333" i="13"/>
  <c r="V341" i="13"/>
  <c r="W341" i="13" s="1"/>
  <c r="U341" i="13"/>
  <c r="X355" i="13"/>
  <c r="Y355" i="13" s="1"/>
  <c r="Z355" i="13"/>
  <c r="X371" i="13"/>
  <c r="Y371" i="13" s="1"/>
  <c r="AA371" i="13" s="1"/>
  <c r="Z371" i="13"/>
  <c r="Y537" i="13"/>
  <c r="W537" i="13"/>
  <c r="U549" i="13"/>
  <c r="V549" i="13"/>
  <c r="W703" i="13"/>
  <c r="Y703" i="13"/>
  <c r="X39" i="14"/>
  <c r="Z39" i="14"/>
  <c r="Y85" i="11"/>
  <c r="Z82" i="13"/>
  <c r="U115" i="13"/>
  <c r="Z121" i="13"/>
  <c r="Z125" i="13"/>
  <c r="Z128" i="13"/>
  <c r="Z139" i="13"/>
  <c r="Z150" i="13"/>
  <c r="U156" i="13"/>
  <c r="Z160" i="13"/>
  <c r="U173" i="13"/>
  <c r="Y206" i="13"/>
  <c r="AA206" i="13" s="1"/>
  <c r="U275" i="13"/>
  <c r="V275" i="13"/>
  <c r="W275" i="13" s="1"/>
  <c r="X276" i="13"/>
  <c r="Y276" i="13" s="1"/>
  <c r="AA276" i="13" s="1"/>
  <c r="Z276" i="13"/>
  <c r="U279" i="13"/>
  <c r="V279" i="13"/>
  <c r="W279" i="13" s="1"/>
  <c r="X280" i="13"/>
  <c r="Z280" i="13"/>
  <c r="V295" i="13"/>
  <c r="W295" i="13" s="1"/>
  <c r="U295" i="13"/>
  <c r="Z296" i="13"/>
  <c r="X296" i="13"/>
  <c r="X315" i="13"/>
  <c r="Z315" i="13"/>
  <c r="V328" i="13"/>
  <c r="W328" i="13" s="1"/>
  <c r="U328" i="13"/>
  <c r="X367" i="13"/>
  <c r="Y367" i="13" s="1"/>
  <c r="Z367" i="13"/>
  <c r="V420" i="13"/>
  <c r="W420" i="13" s="1"/>
  <c r="U420" i="13"/>
  <c r="V436" i="13"/>
  <c r="W436" i="13" s="1"/>
  <c r="U436" i="13"/>
  <c r="U67" i="15"/>
  <c r="V67" i="15"/>
  <c r="W67" i="15" s="1"/>
  <c r="X106" i="15"/>
  <c r="Z106" i="15"/>
  <c r="X123" i="15"/>
  <c r="Y123" i="15" s="1"/>
  <c r="AA123" i="15" s="1"/>
  <c r="AB123" i="15" s="1"/>
  <c r="Z123" i="15"/>
  <c r="X235" i="15"/>
  <c r="Y235" i="15" s="1"/>
  <c r="AA235" i="15" s="1"/>
  <c r="Z235" i="15"/>
  <c r="AC14" i="5"/>
  <c r="V16" i="6"/>
  <c r="W16" i="6" s="1"/>
  <c r="Y40" i="11"/>
  <c r="AA40" i="11" s="1"/>
  <c r="AB40" i="11" s="1"/>
  <c r="U70" i="11"/>
  <c r="Z63" i="11"/>
  <c r="O565" i="9"/>
  <c r="Z73" i="11"/>
  <c r="V98" i="11"/>
  <c r="U42" i="11"/>
  <c r="U38" i="11"/>
  <c r="Z64" i="11"/>
  <c r="Z45" i="11"/>
  <c r="U61" i="11"/>
  <c r="U66" i="11"/>
  <c r="U41" i="11"/>
  <c r="U67" i="11"/>
  <c r="U92" i="11"/>
  <c r="Y35" i="11"/>
  <c r="Y39" i="11"/>
  <c r="Y43" i="11"/>
  <c r="AA43" i="11" s="1"/>
  <c r="Y48" i="11"/>
  <c r="AA48" i="11" s="1"/>
  <c r="AB48" i="11" s="1"/>
  <c r="Y68" i="11"/>
  <c r="Y77" i="11"/>
  <c r="U19" i="13"/>
  <c r="Y47" i="13"/>
  <c r="AA47" i="13" s="1"/>
  <c r="Y60" i="13"/>
  <c r="Y62" i="13"/>
  <c r="Y64" i="13"/>
  <c r="AA64" i="13" s="1"/>
  <c r="AB64" i="13" s="1"/>
  <c r="Y66" i="13"/>
  <c r="Y73" i="13"/>
  <c r="Y76" i="13"/>
  <c r="Y81" i="13"/>
  <c r="Y84" i="13"/>
  <c r="Y89" i="13"/>
  <c r="Y92" i="13"/>
  <c r="Y97" i="13"/>
  <c r="Y100" i="13"/>
  <c r="Y104" i="13"/>
  <c r="Y127" i="13"/>
  <c r="Y143" i="13"/>
  <c r="Y149" i="13"/>
  <c r="Y155" i="13"/>
  <c r="Y157" i="13"/>
  <c r="Y161" i="13"/>
  <c r="AA161" i="13" s="1"/>
  <c r="Y170" i="13"/>
  <c r="AA170" i="13" s="1"/>
  <c r="Y180" i="13"/>
  <c r="AA180" i="13" s="1"/>
  <c r="Y182" i="13"/>
  <c r="AA182" i="13" s="1"/>
  <c r="Y192" i="13"/>
  <c r="AA192" i="13" s="1"/>
  <c r="Y197" i="13"/>
  <c r="AA197" i="13" s="1"/>
  <c r="Y199" i="13"/>
  <c r="Y202" i="13"/>
  <c r="AA202" i="13" s="1"/>
  <c r="Z206" i="13"/>
  <c r="V207" i="13"/>
  <c r="W207" i="13" s="1"/>
  <c r="U207" i="13"/>
  <c r="Z208" i="13"/>
  <c r="X208" i="13"/>
  <c r="Y210" i="13"/>
  <c r="AA210" i="13" s="1"/>
  <c r="U212" i="13"/>
  <c r="Z213" i="13"/>
  <c r="V214" i="13"/>
  <c r="W214" i="13" s="1"/>
  <c r="U214" i="13"/>
  <c r="V221" i="13"/>
  <c r="W221" i="13" s="1"/>
  <c r="U221" i="13"/>
  <c r="Z226" i="13"/>
  <c r="V227" i="13"/>
  <c r="W227" i="13" s="1"/>
  <c r="U227" i="13"/>
  <c r="Z228" i="13"/>
  <c r="X228" i="13"/>
  <c r="Y228" i="13" s="1"/>
  <c r="AA228" i="13" s="1"/>
  <c r="V231" i="13"/>
  <c r="W231" i="13" s="1"/>
  <c r="U231" i="13"/>
  <c r="Z232" i="13"/>
  <c r="X232" i="13"/>
  <c r="V242" i="13"/>
  <c r="W242" i="13" s="1"/>
  <c r="U242" i="13"/>
  <c r="X251" i="13"/>
  <c r="Z251" i="13"/>
  <c r="V258" i="13"/>
  <c r="W258" i="13" s="1"/>
  <c r="U258" i="13"/>
  <c r="X267" i="13"/>
  <c r="Z267" i="13"/>
  <c r="X269" i="13"/>
  <c r="Z269" i="13"/>
  <c r="U276" i="13"/>
  <c r="V277" i="13"/>
  <c r="W277" i="13" s="1"/>
  <c r="U277" i="13"/>
  <c r="Z278" i="13"/>
  <c r="X278" i="13"/>
  <c r="Y278" i="13" s="1"/>
  <c r="AA278" i="13" s="1"/>
  <c r="V281" i="13"/>
  <c r="W281" i="13" s="1"/>
  <c r="U281" i="13"/>
  <c r="X285" i="13"/>
  <c r="Z285" i="13"/>
  <c r="X287" i="13"/>
  <c r="Y287" i="13" s="1"/>
  <c r="AA287" i="13" s="1"/>
  <c r="AB287" i="13" s="1"/>
  <c r="Z287" i="13"/>
  <c r="U293" i="13"/>
  <c r="V293" i="13"/>
  <c r="W293" i="13" s="1"/>
  <c r="X294" i="13"/>
  <c r="Y294" i="13" s="1"/>
  <c r="AA294" i="13" s="1"/>
  <c r="Z294" i="13"/>
  <c r="U297" i="13"/>
  <c r="V297" i="13"/>
  <c r="W297" i="13" s="1"/>
  <c r="X303" i="13"/>
  <c r="Y303" i="13" s="1"/>
  <c r="Z303" i="13"/>
  <c r="X305" i="13"/>
  <c r="Y305" i="13" s="1"/>
  <c r="Z305" i="13"/>
  <c r="V327" i="13"/>
  <c r="W327" i="13" s="1"/>
  <c r="U327" i="13"/>
  <c r="X337" i="13"/>
  <c r="Y337" i="13" s="1"/>
  <c r="Z337" i="13"/>
  <c r="X344" i="13"/>
  <c r="Z344" i="13"/>
  <c r="X359" i="13"/>
  <c r="Y359" i="13" s="1"/>
  <c r="Z359" i="13"/>
  <c r="X375" i="13"/>
  <c r="Y375" i="13" s="1"/>
  <c r="Z375" i="13"/>
  <c r="V386" i="13"/>
  <c r="W386" i="13" s="1"/>
  <c r="U386" i="13"/>
  <c r="V390" i="13"/>
  <c r="W390" i="13" s="1"/>
  <c r="U390" i="13"/>
  <c r="V394" i="13"/>
  <c r="W394" i="13" s="1"/>
  <c r="U394" i="13"/>
  <c r="V398" i="13"/>
  <c r="W398" i="13" s="1"/>
  <c r="U398" i="13"/>
  <c r="V402" i="13"/>
  <c r="W402" i="13" s="1"/>
  <c r="U402" i="13"/>
  <c r="V408" i="13"/>
  <c r="W408" i="13" s="1"/>
  <c r="U408" i="13"/>
  <c r="V416" i="13"/>
  <c r="W416" i="13" s="1"/>
  <c r="U416" i="13"/>
  <c r="V424" i="13"/>
  <c r="W424" i="13" s="1"/>
  <c r="U424" i="13"/>
  <c r="V432" i="13"/>
  <c r="W432" i="13" s="1"/>
  <c r="U432" i="13"/>
  <c r="V440" i="13"/>
  <c r="W440" i="13" s="1"/>
  <c r="U440" i="13"/>
  <c r="V447" i="13"/>
  <c r="W447" i="13" s="1"/>
  <c r="U447" i="13"/>
  <c r="X454" i="13"/>
  <c r="Y454" i="13" s="1"/>
  <c r="Z454" i="13"/>
  <c r="V456" i="13"/>
  <c r="W456" i="13" s="1"/>
  <c r="U456" i="13"/>
  <c r="V463" i="13"/>
  <c r="W463" i="13" s="1"/>
  <c r="U463" i="13"/>
  <c r="X470" i="13"/>
  <c r="Y470" i="13" s="1"/>
  <c r="Z470" i="13"/>
  <c r="V472" i="13"/>
  <c r="W472" i="13" s="1"/>
  <c r="U472" i="13"/>
  <c r="Y226" i="13"/>
  <c r="AA226" i="13" s="1"/>
  <c r="Z72" i="11"/>
  <c r="U90" i="11"/>
  <c r="U87" i="11"/>
  <c r="Y96" i="11"/>
  <c r="Y42" i="11"/>
  <c r="AA42" i="11" s="1"/>
  <c r="AB42" i="11" s="1"/>
  <c r="AC42" i="11" s="1"/>
  <c r="U60" i="11"/>
  <c r="U30" i="11"/>
  <c r="U75" i="11"/>
  <c r="U95" i="11"/>
  <c r="Y22" i="11"/>
  <c r="Y28" i="11"/>
  <c r="V34" i="11"/>
  <c r="W34" i="11" s="1"/>
  <c r="Y46" i="11"/>
  <c r="AB46" i="11" s="1"/>
  <c r="Y47" i="11"/>
  <c r="Y51" i="11"/>
  <c r="Y52" i="11"/>
  <c r="AA52" i="11" s="1"/>
  <c r="Y93" i="11"/>
  <c r="W17" i="6"/>
  <c r="W17" i="5"/>
  <c r="X17" i="5" s="1"/>
  <c r="V32" i="13"/>
  <c r="W32" i="13" s="1"/>
  <c r="V34" i="13"/>
  <c r="W34" i="13" s="1"/>
  <c r="V36" i="13"/>
  <c r="W36" i="13" s="1"/>
  <c r="X37" i="13"/>
  <c r="V40" i="13"/>
  <c r="W40" i="13" s="1"/>
  <c r="X41" i="13"/>
  <c r="Y41" i="13" s="1"/>
  <c r="X43" i="13"/>
  <c r="X45" i="13"/>
  <c r="Y52" i="13"/>
  <c r="Y54" i="13"/>
  <c r="AA54" i="13" s="1"/>
  <c r="Z60" i="13"/>
  <c r="U61" i="13"/>
  <c r="Z62" i="13"/>
  <c r="U63" i="13"/>
  <c r="Z64" i="13"/>
  <c r="U65" i="13"/>
  <c r="Z66" i="13"/>
  <c r="U67" i="13"/>
  <c r="X71" i="13"/>
  <c r="Y71" i="13" s="1"/>
  <c r="V78" i="13"/>
  <c r="W78" i="13" s="1"/>
  <c r="X79" i="13"/>
  <c r="Y79" i="13" s="1"/>
  <c r="AA79" i="13" s="1"/>
  <c r="AB79" i="13" s="1"/>
  <c r="AC79" i="13" s="1"/>
  <c r="V86" i="13"/>
  <c r="W86" i="13" s="1"/>
  <c r="X87" i="13"/>
  <c r="V94" i="13"/>
  <c r="W94" i="13" s="1"/>
  <c r="X95" i="13"/>
  <c r="Y95" i="13" s="1"/>
  <c r="AA95" i="13" s="1"/>
  <c r="V102" i="13"/>
  <c r="W102" i="13" s="1"/>
  <c r="U103" i="13"/>
  <c r="Y106" i="13"/>
  <c r="Y108" i="13"/>
  <c r="AA108" i="13" s="1"/>
  <c r="U148" i="13"/>
  <c r="Y153" i="13"/>
  <c r="AB153" i="13" s="1"/>
  <c r="AC153" i="13" s="1"/>
  <c r="Z165" i="13"/>
  <c r="Z184" i="13"/>
  <c r="Z194" i="13"/>
  <c r="Z204" i="13"/>
  <c r="U206" i="13"/>
  <c r="V206" i="13"/>
  <c r="W206" i="13" s="1"/>
  <c r="U213" i="13"/>
  <c r="V213" i="13"/>
  <c r="W213" i="13" s="1"/>
  <c r="U216" i="13"/>
  <c r="V217" i="13"/>
  <c r="W217" i="13" s="1"/>
  <c r="U217" i="13"/>
  <c r="Y219" i="13"/>
  <c r="V226" i="13"/>
  <c r="W226" i="13" s="1"/>
  <c r="U226" i="13"/>
  <c r="X235" i="13"/>
  <c r="Y235" i="13" s="1"/>
  <c r="Z235" i="13"/>
  <c r="X237" i="13"/>
  <c r="Z237" i="13"/>
  <c r="Y242" i="13"/>
  <c r="AA242" i="13" s="1"/>
  <c r="U244" i="13"/>
  <c r="V245" i="13"/>
  <c r="W245" i="13" s="1"/>
  <c r="U245" i="13"/>
  <c r="Z246" i="13"/>
  <c r="X246" i="13"/>
  <c r="Y246" i="13" s="1"/>
  <c r="AA246" i="13" s="1"/>
  <c r="U248" i="13"/>
  <c r="V249" i="13"/>
  <c r="W249" i="13" s="1"/>
  <c r="U249" i="13"/>
  <c r="X253" i="13"/>
  <c r="Z253" i="13"/>
  <c r="X255" i="13"/>
  <c r="Y255" i="13" s="1"/>
  <c r="AA255" i="13" s="1"/>
  <c r="AB255" i="13" s="1"/>
  <c r="Z255" i="13"/>
  <c r="U260" i="13"/>
  <c r="U261" i="13"/>
  <c r="V261" i="13"/>
  <c r="W261" i="13" s="1"/>
  <c r="X262" i="13"/>
  <c r="Y262" i="13" s="1"/>
  <c r="AA262" i="13" s="1"/>
  <c r="Z262" i="13"/>
  <c r="U264" i="13"/>
  <c r="U265" i="13"/>
  <c r="V265" i="13"/>
  <c r="W265" i="13" s="1"/>
  <c r="X271" i="13"/>
  <c r="Y271" i="13" s="1"/>
  <c r="Z271" i="13"/>
  <c r="X273" i="13"/>
  <c r="Y273" i="13" s="1"/>
  <c r="AA273" i="13" s="1"/>
  <c r="Z273" i="13"/>
  <c r="X289" i="13"/>
  <c r="Y289" i="13" s="1"/>
  <c r="Z289" i="13"/>
  <c r="Z306" i="13"/>
  <c r="U307" i="13"/>
  <c r="V307" i="13"/>
  <c r="W307" i="13" s="1"/>
  <c r="X308" i="13"/>
  <c r="Y308" i="13" s="1"/>
  <c r="AA308" i="13" s="1"/>
  <c r="Z308" i="13"/>
  <c r="U310" i="13"/>
  <c r="U311" i="13"/>
  <c r="V311" i="13"/>
  <c r="W311" i="13" s="1"/>
  <c r="X312" i="13"/>
  <c r="Z312" i="13"/>
  <c r="Z322" i="13"/>
  <c r="V323" i="13"/>
  <c r="W323" i="13" s="1"/>
  <c r="U323" i="13"/>
  <c r="X340" i="13"/>
  <c r="Y340" i="13" s="1"/>
  <c r="AA340" i="13" s="1"/>
  <c r="Z340" i="13"/>
  <c r="V342" i="13"/>
  <c r="W342" i="13" s="1"/>
  <c r="U342" i="13"/>
  <c r="X347" i="13"/>
  <c r="Z347" i="13"/>
  <c r="X363" i="13"/>
  <c r="Y363" i="13" s="1"/>
  <c r="AA363" i="13" s="1"/>
  <c r="AB363" i="13" s="1"/>
  <c r="Z363" i="13"/>
  <c r="X379" i="13"/>
  <c r="Y379" i="13" s="1"/>
  <c r="Z379" i="13"/>
  <c r="Y231" i="13"/>
  <c r="AA231" i="13" s="1"/>
  <c r="AB231" i="13" s="1"/>
  <c r="Y295" i="13"/>
  <c r="AA295" i="13" s="1"/>
  <c r="AB295" i="13" s="1"/>
  <c r="X324" i="13"/>
  <c r="Y324" i="13" s="1"/>
  <c r="AA324" i="13" s="1"/>
  <c r="V325" i="13"/>
  <c r="W325" i="13" s="1"/>
  <c r="Y327" i="13"/>
  <c r="AA327" i="13" s="1"/>
  <c r="AB327" i="13" s="1"/>
  <c r="X328" i="13"/>
  <c r="V329" i="13"/>
  <c r="W329" i="13" s="1"/>
  <c r="V339" i="13"/>
  <c r="W339" i="13" s="1"/>
  <c r="X342" i="13"/>
  <c r="Y342" i="13" s="1"/>
  <c r="V343" i="13"/>
  <c r="W343" i="13" s="1"/>
  <c r="Y345" i="13"/>
  <c r="X386" i="13"/>
  <c r="Y386" i="13" s="1"/>
  <c r="X390" i="13"/>
  <c r="Y390" i="13" s="1"/>
  <c r="AA390" i="13" s="1"/>
  <c r="X394" i="13"/>
  <c r="X398" i="13"/>
  <c r="Y398" i="13" s="1"/>
  <c r="X402" i="13"/>
  <c r="Y402" i="13" s="1"/>
  <c r="Z404" i="13"/>
  <c r="X404" i="13"/>
  <c r="U406" i="13"/>
  <c r="V407" i="13"/>
  <c r="W407" i="13" s="1"/>
  <c r="U407" i="13"/>
  <c r="Z408" i="13"/>
  <c r="X408" i="13"/>
  <c r="U410" i="13"/>
  <c r="V411" i="13"/>
  <c r="W411" i="13" s="1"/>
  <c r="U411" i="13"/>
  <c r="Z412" i="13"/>
  <c r="X412" i="13"/>
  <c r="U414" i="13"/>
  <c r="V415" i="13"/>
  <c r="W415" i="13" s="1"/>
  <c r="U415" i="13"/>
  <c r="Z416" i="13"/>
  <c r="X416" i="13"/>
  <c r="Y416" i="13" s="1"/>
  <c r="U418" i="13"/>
  <c r="V419" i="13"/>
  <c r="W419" i="13" s="1"/>
  <c r="U419" i="13"/>
  <c r="Z420" i="13"/>
  <c r="X420" i="13"/>
  <c r="U422" i="13"/>
  <c r="V423" i="13"/>
  <c r="W423" i="13" s="1"/>
  <c r="U423" i="13"/>
  <c r="Z424" i="13"/>
  <c r="X424" i="13"/>
  <c r="U426" i="13"/>
  <c r="V427" i="13"/>
  <c r="W427" i="13" s="1"/>
  <c r="U427" i="13"/>
  <c r="Z428" i="13"/>
  <c r="X428" i="13"/>
  <c r="Y428" i="13" s="1"/>
  <c r="U430" i="13"/>
  <c r="V431" i="13"/>
  <c r="W431" i="13" s="1"/>
  <c r="U431" i="13"/>
  <c r="Z432" i="13"/>
  <c r="X432" i="13"/>
  <c r="Y432" i="13" s="1"/>
  <c r="U434" i="13"/>
  <c r="V435" i="13"/>
  <c r="W435" i="13" s="1"/>
  <c r="U435" i="13"/>
  <c r="Z436" i="13"/>
  <c r="X436" i="13"/>
  <c r="U438" i="13"/>
  <c r="V439" i="13"/>
  <c r="W439" i="13" s="1"/>
  <c r="U439" i="13"/>
  <c r="Z440" i="13"/>
  <c r="X440" i="13"/>
  <c r="V443" i="13"/>
  <c r="W443" i="13" s="1"/>
  <c r="U443" i="13"/>
  <c r="X450" i="13"/>
  <c r="Y450" i="13" s="1"/>
  <c r="Z450" i="13"/>
  <c r="V452" i="13"/>
  <c r="W452" i="13" s="1"/>
  <c r="U452" i="13"/>
  <c r="V459" i="13"/>
  <c r="W459" i="13" s="1"/>
  <c r="U459" i="13"/>
  <c r="X466" i="13"/>
  <c r="Y466" i="13" s="1"/>
  <c r="Z466" i="13"/>
  <c r="V468" i="13"/>
  <c r="W468" i="13" s="1"/>
  <c r="U468" i="13"/>
  <c r="Y523" i="13"/>
  <c r="W523" i="13"/>
  <c r="V534" i="13"/>
  <c r="U534" i="13"/>
  <c r="U662" i="13"/>
  <c r="V662" i="13"/>
  <c r="Y662" i="13" s="1"/>
  <c r="AA662" i="13" s="1"/>
  <c r="AB662" i="13" s="1"/>
  <c r="V125" i="14"/>
  <c r="W125" i="14" s="1"/>
  <c r="U125" i="14"/>
  <c r="V130" i="14"/>
  <c r="W130" i="14" s="1"/>
  <c r="U130" i="14"/>
  <c r="Y321" i="13"/>
  <c r="Y335" i="13"/>
  <c r="Y353" i="13"/>
  <c r="AA353" i="13" s="1"/>
  <c r="AB353" i="13" s="1"/>
  <c r="Y357" i="13"/>
  <c r="AA357" i="13" s="1"/>
  <c r="Y361" i="13"/>
  <c r="Y365" i="13"/>
  <c r="Y369" i="13"/>
  <c r="AA369" i="13" s="1"/>
  <c r="AB369" i="13" s="1"/>
  <c r="AC369" i="13" s="1"/>
  <c r="Y373" i="13"/>
  <c r="AA373" i="13" s="1"/>
  <c r="Y377" i="13"/>
  <c r="Y381" i="13"/>
  <c r="Y385" i="13"/>
  <c r="AA385" i="13" s="1"/>
  <c r="AB385" i="13" s="1"/>
  <c r="AC385" i="13" s="1"/>
  <c r="X446" i="13"/>
  <c r="Y446" i="13" s="1"/>
  <c r="AA446" i="13" s="1"/>
  <c r="Z446" i="13"/>
  <c r="V448" i="13"/>
  <c r="W448" i="13" s="1"/>
  <c r="U448" i="13"/>
  <c r="V455" i="13"/>
  <c r="W455" i="13" s="1"/>
  <c r="U455" i="13"/>
  <c r="X462" i="13"/>
  <c r="Y462" i="13" s="1"/>
  <c r="Z462" i="13"/>
  <c r="V464" i="13"/>
  <c r="W464" i="13" s="1"/>
  <c r="U464" i="13"/>
  <c r="V471" i="13"/>
  <c r="W471" i="13" s="1"/>
  <c r="U471" i="13"/>
  <c r="V544" i="13"/>
  <c r="W544" i="13" s="1"/>
  <c r="U544" i="13"/>
  <c r="X56" i="14"/>
  <c r="Z56" i="14"/>
  <c r="V61" i="14"/>
  <c r="W61" i="14" s="1"/>
  <c r="U61" i="14"/>
  <c r="X67" i="14"/>
  <c r="Z67" i="14"/>
  <c r="X81" i="14"/>
  <c r="Y81" i="14" s="1"/>
  <c r="Z81" i="14"/>
  <c r="V95" i="14"/>
  <c r="W95" i="14" s="1"/>
  <c r="U95" i="14"/>
  <c r="Y209" i="13"/>
  <c r="AA209" i="13" s="1"/>
  <c r="U236" i="13"/>
  <c r="U240" i="13"/>
  <c r="U254" i="13"/>
  <c r="Y265" i="13"/>
  <c r="U268" i="13"/>
  <c r="U272" i="13"/>
  <c r="Y279" i="13"/>
  <c r="U286" i="13"/>
  <c r="Y297" i="13"/>
  <c r="AA297" i="13" s="1"/>
  <c r="AB297" i="13" s="1"/>
  <c r="U300" i="13"/>
  <c r="U304" i="13"/>
  <c r="Y311" i="13"/>
  <c r="U318" i="13"/>
  <c r="Z321" i="13"/>
  <c r="U322" i="13"/>
  <c r="Y329" i="13"/>
  <c r="Z331" i="13"/>
  <c r="U332" i="13"/>
  <c r="Z335" i="13"/>
  <c r="U336" i="13"/>
  <c r="Y343" i="13"/>
  <c r="AA343" i="13" s="1"/>
  <c r="AB343" i="13" s="1"/>
  <c r="Z349" i="13"/>
  <c r="U350" i="13"/>
  <c r="Z353" i="13"/>
  <c r="U354" i="13"/>
  <c r="Z357" i="13"/>
  <c r="U358" i="13"/>
  <c r="Z361" i="13"/>
  <c r="U362" i="13"/>
  <c r="Z365" i="13"/>
  <c r="U366" i="13"/>
  <c r="Z369" i="13"/>
  <c r="U370" i="13"/>
  <c r="Z373" i="13"/>
  <c r="U374" i="13"/>
  <c r="Z377" i="13"/>
  <c r="U378" i="13"/>
  <c r="Z381" i="13"/>
  <c r="U382" i="13"/>
  <c r="Z385" i="13"/>
  <c r="U388" i="13"/>
  <c r="U389" i="13"/>
  <c r="U392" i="13"/>
  <c r="U393" i="13"/>
  <c r="U396" i="13"/>
  <c r="U397" i="13"/>
  <c r="U400" i="13"/>
  <c r="U401" i="13"/>
  <c r="U405" i="13"/>
  <c r="V405" i="13"/>
  <c r="W405" i="13" s="1"/>
  <c r="X406" i="13"/>
  <c r="Y406" i="13" s="1"/>
  <c r="Z406" i="13"/>
  <c r="U409" i="13"/>
  <c r="V409" i="13"/>
  <c r="W409" i="13" s="1"/>
  <c r="X410" i="13"/>
  <c r="Y410" i="13" s="1"/>
  <c r="Z410" i="13"/>
  <c r="U413" i="13"/>
  <c r="V413" i="13"/>
  <c r="W413" i="13" s="1"/>
  <c r="X414" i="13"/>
  <c r="Y414" i="13" s="1"/>
  <c r="Z414" i="13"/>
  <c r="U417" i="13"/>
  <c r="V417" i="13"/>
  <c r="W417" i="13" s="1"/>
  <c r="X418" i="13"/>
  <c r="Y418" i="13" s="1"/>
  <c r="Z418" i="13"/>
  <c r="U421" i="13"/>
  <c r="V421" i="13"/>
  <c r="W421" i="13" s="1"/>
  <c r="X422" i="13"/>
  <c r="Y422" i="13" s="1"/>
  <c r="Z422" i="13"/>
  <c r="U425" i="13"/>
  <c r="V425" i="13"/>
  <c r="W425" i="13" s="1"/>
  <c r="X426" i="13"/>
  <c r="Y426" i="13" s="1"/>
  <c r="Z426" i="13"/>
  <c r="U429" i="13"/>
  <c r="V429" i="13"/>
  <c r="W429" i="13" s="1"/>
  <c r="X430" i="13"/>
  <c r="Y430" i="13" s="1"/>
  <c r="Z430" i="13"/>
  <c r="U433" i="13"/>
  <c r="V433" i="13"/>
  <c r="W433" i="13" s="1"/>
  <c r="X434" i="13"/>
  <c r="Y434" i="13" s="1"/>
  <c r="Z434" i="13"/>
  <c r="U437" i="13"/>
  <c r="V437" i="13"/>
  <c r="W437" i="13" s="1"/>
  <c r="X438" i="13"/>
  <c r="Y438" i="13" s="1"/>
  <c r="Z438" i="13"/>
  <c r="U441" i="13"/>
  <c r="V441" i="13"/>
  <c r="W441" i="13" s="1"/>
  <c r="X442" i="13"/>
  <c r="Y442" i="13" s="1"/>
  <c r="Z442" i="13"/>
  <c r="V444" i="13"/>
  <c r="W444" i="13" s="1"/>
  <c r="U444" i="13"/>
  <c r="V451" i="13"/>
  <c r="W451" i="13" s="1"/>
  <c r="U451" i="13"/>
  <c r="X458" i="13"/>
  <c r="Y458" i="13" s="1"/>
  <c r="AA458" i="13" s="1"/>
  <c r="Z458" i="13"/>
  <c r="V460" i="13"/>
  <c r="W460" i="13" s="1"/>
  <c r="U460" i="13"/>
  <c r="V467" i="13"/>
  <c r="W467" i="13" s="1"/>
  <c r="U467" i="13"/>
  <c r="V533" i="13"/>
  <c r="U533" i="13"/>
  <c r="Y42" i="14"/>
  <c r="AA42" i="14" s="1"/>
  <c r="Y387" i="13"/>
  <c r="Y391" i="13"/>
  <c r="Y395" i="13"/>
  <c r="Y399" i="13"/>
  <c r="AA399" i="13" s="1"/>
  <c r="Y403" i="13"/>
  <c r="Y415" i="13"/>
  <c r="AA415" i="13" s="1"/>
  <c r="Y419" i="13"/>
  <c r="Y431" i="13"/>
  <c r="AA431" i="13" s="1"/>
  <c r="Y435" i="13"/>
  <c r="Y443" i="13"/>
  <c r="AA443" i="13" s="1"/>
  <c r="AB443" i="13" s="1"/>
  <c r="X444" i="13"/>
  <c r="Y444" i="13" s="1"/>
  <c r="V445" i="13"/>
  <c r="W445" i="13" s="1"/>
  <c r="X448" i="13"/>
  <c r="V449" i="13"/>
  <c r="W449" i="13" s="1"/>
  <c r="Y451" i="13"/>
  <c r="X452" i="13"/>
  <c r="V453" i="13"/>
  <c r="W453" i="13" s="1"/>
  <c r="Y455" i="13"/>
  <c r="AA455" i="13" s="1"/>
  <c r="AB455" i="13" s="1"/>
  <c r="AC455" i="13" s="1"/>
  <c r="X456" i="13"/>
  <c r="V457" i="13"/>
  <c r="W457" i="13" s="1"/>
  <c r="Y459" i="13"/>
  <c r="AA459" i="13" s="1"/>
  <c r="AB459" i="13" s="1"/>
  <c r="X460" i="13"/>
  <c r="Y460" i="13" s="1"/>
  <c r="V461" i="13"/>
  <c r="W461" i="13" s="1"/>
  <c r="Y463" i="13"/>
  <c r="X464" i="13"/>
  <c r="Y464" i="13" s="1"/>
  <c r="V465" i="13"/>
  <c r="W465" i="13" s="1"/>
  <c r="X468" i="13"/>
  <c r="V469" i="13"/>
  <c r="W469" i="13" s="1"/>
  <c r="Y471" i="13"/>
  <c r="AB471" i="13" s="1"/>
  <c r="X472" i="13"/>
  <c r="V473" i="13"/>
  <c r="W473" i="13" s="1"/>
  <c r="Z474" i="13"/>
  <c r="Z475" i="13"/>
  <c r="V477" i="13"/>
  <c r="W477" i="13" s="1"/>
  <c r="Z478" i="13"/>
  <c r="Z479" i="13"/>
  <c r="V481" i="13"/>
  <c r="W481" i="13" s="1"/>
  <c r="Z482" i="13"/>
  <c r="Z483" i="13"/>
  <c r="V485" i="13"/>
  <c r="W485" i="13" s="1"/>
  <c r="Z486" i="13"/>
  <c r="Z487" i="13"/>
  <c r="V489" i="13"/>
  <c r="W489" i="13" s="1"/>
  <c r="Z490" i="13"/>
  <c r="Z491" i="13"/>
  <c r="V493" i="13"/>
  <c r="W493" i="13" s="1"/>
  <c r="Z494" i="13"/>
  <c r="Z495" i="13"/>
  <c r="V497" i="13"/>
  <c r="W497" i="13" s="1"/>
  <c r="Z498" i="13"/>
  <c r="Z499" i="13"/>
  <c r="V501" i="13"/>
  <c r="W501" i="13" s="1"/>
  <c r="Z502" i="13"/>
  <c r="Z503" i="13"/>
  <c r="V505" i="13"/>
  <c r="W505" i="13" s="1"/>
  <c r="Z506" i="13"/>
  <c r="Z507" i="13"/>
  <c r="V509" i="13"/>
  <c r="W509" i="13" s="1"/>
  <c r="Z510" i="13"/>
  <c r="Z511" i="13"/>
  <c r="V513" i="13"/>
  <c r="W513" i="13" s="1"/>
  <c r="Z514" i="13"/>
  <c r="Z515" i="13"/>
  <c r="V517" i="13"/>
  <c r="W517" i="13" s="1"/>
  <c r="Z518" i="13"/>
  <c r="Z519" i="13"/>
  <c r="V521" i="13"/>
  <c r="W521" i="13" s="1"/>
  <c r="Z522" i="13"/>
  <c r="W530" i="13"/>
  <c r="U551" i="13"/>
  <c r="V551" i="13"/>
  <c r="W553" i="13"/>
  <c r="Y555" i="13"/>
  <c r="AB555" i="13" s="1"/>
  <c r="W555" i="13"/>
  <c r="V687" i="13"/>
  <c r="U687" i="13"/>
  <c r="Y702" i="13"/>
  <c r="AB702" i="13" s="1"/>
  <c r="W702" i="13"/>
  <c r="Y20" i="14"/>
  <c r="Y19" i="14" s="1"/>
  <c r="Z22" i="14"/>
  <c r="Y24" i="14"/>
  <c r="Z26" i="14"/>
  <c r="Y28" i="14"/>
  <c r="Z30" i="14"/>
  <c r="Y32" i="14"/>
  <c r="AA32" i="14" s="1"/>
  <c r="Z34" i="14"/>
  <c r="Y36" i="14"/>
  <c r="Y48" i="14"/>
  <c r="AB48" i="14" s="1"/>
  <c r="W48" i="14"/>
  <c r="V51" i="14"/>
  <c r="W51" i="14" s="1"/>
  <c r="U51" i="14"/>
  <c r="V68" i="14"/>
  <c r="W68" i="14" s="1"/>
  <c r="U68" i="14"/>
  <c r="X70" i="14"/>
  <c r="Z70" i="14"/>
  <c r="V82" i="14"/>
  <c r="W82" i="14" s="1"/>
  <c r="U82" i="14"/>
  <c r="V111" i="14"/>
  <c r="W111" i="14" s="1"/>
  <c r="U111" i="14"/>
  <c r="V120" i="14"/>
  <c r="W120" i="14" s="1"/>
  <c r="U120" i="14"/>
  <c r="V163" i="14"/>
  <c r="W163" i="14" s="1"/>
  <c r="U163" i="14"/>
  <c r="V167" i="14"/>
  <c r="W167" i="14" s="1"/>
  <c r="U167" i="14"/>
  <c r="V171" i="14"/>
  <c r="W171" i="14" s="1"/>
  <c r="U171" i="14"/>
  <c r="V178" i="14"/>
  <c r="W178" i="14" s="1"/>
  <c r="U178" i="14"/>
  <c r="U190" i="14"/>
  <c r="V190" i="14"/>
  <c r="W190" i="14" s="1"/>
  <c r="X488" i="13"/>
  <c r="X492" i="13"/>
  <c r="Y492" i="13" s="1"/>
  <c r="X496" i="13"/>
  <c r="X500" i="13"/>
  <c r="X504" i="13"/>
  <c r="X508" i="13"/>
  <c r="Y508" i="13" s="1"/>
  <c r="X512" i="13"/>
  <c r="X516" i="13"/>
  <c r="X520" i="13"/>
  <c r="Y520" i="13" s="1"/>
  <c r="Y524" i="13"/>
  <c r="AA524" i="13" s="1"/>
  <c r="V550" i="13"/>
  <c r="Y550" i="13" s="1"/>
  <c r="Y663" i="13"/>
  <c r="W663" i="13"/>
  <c r="V667" i="13"/>
  <c r="W667" i="13" s="1"/>
  <c r="U667" i="13"/>
  <c r="V684" i="13"/>
  <c r="U684" i="13"/>
  <c r="W699" i="13"/>
  <c r="Y699" i="13"/>
  <c r="W707" i="13"/>
  <c r="Y707" i="13"/>
  <c r="AB707" i="13" s="1"/>
  <c r="AC707" i="13" s="1"/>
  <c r="AD707" i="13" s="1"/>
  <c r="AG707" i="13" s="1"/>
  <c r="Y40" i="14"/>
  <c r="AA40" i="14" s="1"/>
  <c r="W40" i="14"/>
  <c r="V43" i="14"/>
  <c r="W43" i="14" s="1"/>
  <c r="U43" i="14"/>
  <c r="X45" i="14"/>
  <c r="Z45" i="14"/>
  <c r="V50" i="14"/>
  <c r="W50" i="14" s="1"/>
  <c r="U50" i="14"/>
  <c r="X60" i="14"/>
  <c r="Y60" i="14" s="1"/>
  <c r="AA60" i="14" s="1"/>
  <c r="Z60" i="14"/>
  <c r="X63" i="14"/>
  <c r="Z63" i="14"/>
  <c r="V65" i="14"/>
  <c r="W65" i="14" s="1"/>
  <c r="U65" i="14"/>
  <c r="V79" i="14"/>
  <c r="W79" i="14" s="1"/>
  <c r="U79" i="14"/>
  <c r="X90" i="14"/>
  <c r="Y90" i="14" s="1"/>
  <c r="Z90" i="14"/>
  <c r="X92" i="14"/>
  <c r="Y92" i="14" s="1"/>
  <c r="Z92" i="14"/>
  <c r="V118" i="14"/>
  <c r="W118" i="14" s="1"/>
  <c r="U118" i="14"/>
  <c r="V129" i="14"/>
  <c r="W129" i="14" s="1"/>
  <c r="U129" i="14"/>
  <c r="Y405" i="13"/>
  <c r="AA405" i="13" s="1"/>
  <c r="Y409" i="13"/>
  <c r="Y413" i="13"/>
  <c r="Y417" i="13"/>
  <c r="AA417" i="13" s="1"/>
  <c r="AB417" i="13" s="1"/>
  <c r="AC417" i="13" s="1"/>
  <c r="Y421" i="13"/>
  <c r="AA421" i="13" s="1"/>
  <c r="Y425" i="13"/>
  <c r="Y433" i="13"/>
  <c r="AA433" i="13" s="1"/>
  <c r="AB433" i="13" s="1"/>
  <c r="AC433" i="13" s="1"/>
  <c r="Y437" i="13"/>
  <c r="AA437" i="13" s="1"/>
  <c r="Y441" i="13"/>
  <c r="Y453" i="13"/>
  <c r="AA453" i="13" s="1"/>
  <c r="Y457" i="13"/>
  <c r="Y469" i="13"/>
  <c r="AA469" i="13" s="1"/>
  <c r="Y474" i="13"/>
  <c r="Y475" i="13"/>
  <c r="Y478" i="13"/>
  <c r="AA478" i="13" s="1"/>
  <c r="Y479" i="13"/>
  <c r="AA479" i="13" s="1"/>
  <c r="Y482" i="13"/>
  <c r="Y483" i="13"/>
  <c r="W561" i="13"/>
  <c r="Y561" i="13"/>
  <c r="AB561" i="13" s="1"/>
  <c r="V664" i="13"/>
  <c r="U664" i="13"/>
  <c r="V690" i="13"/>
  <c r="W690" i="13" s="1"/>
  <c r="U690" i="13"/>
  <c r="Y698" i="13"/>
  <c r="W698" i="13"/>
  <c r="Y706" i="13"/>
  <c r="W706" i="13"/>
  <c r="X37" i="14"/>
  <c r="Z37" i="14"/>
  <c r="V42" i="14"/>
  <c r="W42" i="14" s="1"/>
  <c r="U42" i="14"/>
  <c r="X47" i="14"/>
  <c r="Z47" i="14"/>
  <c r="Y50" i="14"/>
  <c r="V64" i="14"/>
  <c r="W64" i="14" s="1"/>
  <c r="U64" i="14"/>
  <c r="X74" i="14"/>
  <c r="Z74" i="14"/>
  <c r="V78" i="14"/>
  <c r="W78" i="14" s="1"/>
  <c r="U78" i="14"/>
  <c r="U84" i="14"/>
  <c r="V84" i="14"/>
  <c r="W84" i="14" s="1"/>
  <c r="V99" i="14"/>
  <c r="W99" i="14" s="1"/>
  <c r="U99" i="14"/>
  <c r="X108" i="14"/>
  <c r="Y108" i="14" s="1"/>
  <c r="Z108" i="14"/>
  <c r="U141" i="14"/>
  <c r="V141" i="14"/>
  <c r="W141" i="14" s="1"/>
  <c r="U561" i="13"/>
  <c r="U668" i="13"/>
  <c r="U675" i="13"/>
  <c r="U678" i="13"/>
  <c r="U688" i="13"/>
  <c r="U691" i="13"/>
  <c r="U694" i="13"/>
  <c r="U21" i="14"/>
  <c r="U23" i="14"/>
  <c r="U25" i="14"/>
  <c r="U27" i="14"/>
  <c r="U29" i="14"/>
  <c r="U31" i="14"/>
  <c r="U33" i="14"/>
  <c r="U35" i="14"/>
  <c r="U57" i="14"/>
  <c r="Y68" i="14"/>
  <c r="AA68" i="14" s="1"/>
  <c r="U71" i="14"/>
  <c r="U75" i="14"/>
  <c r="Z93" i="14"/>
  <c r="V94" i="14"/>
  <c r="W94" i="14" s="1"/>
  <c r="U94" i="14"/>
  <c r="Z95" i="14"/>
  <c r="X95" i="14"/>
  <c r="V98" i="14"/>
  <c r="W98" i="14" s="1"/>
  <c r="U98" i="14"/>
  <c r="Z99" i="14"/>
  <c r="X99" i="14"/>
  <c r="Z109" i="14"/>
  <c r="U110" i="14"/>
  <c r="V110" i="14"/>
  <c r="W110" i="14" s="1"/>
  <c r="X111" i="14"/>
  <c r="Z111" i="14"/>
  <c r="Y128" i="14"/>
  <c r="Z129" i="14"/>
  <c r="X129" i="14"/>
  <c r="Y129" i="14" s="1"/>
  <c r="X130" i="14"/>
  <c r="Z130" i="14"/>
  <c r="Z136" i="14"/>
  <c r="Y138" i="14"/>
  <c r="AA138" i="14" s="1"/>
  <c r="Z147" i="14"/>
  <c r="V148" i="14"/>
  <c r="W148" i="14" s="1"/>
  <c r="U148" i="14"/>
  <c r="X151" i="14"/>
  <c r="Y151" i="14" s="1"/>
  <c r="AA151" i="14" s="1"/>
  <c r="AB151" i="14" s="1"/>
  <c r="Z151" i="14"/>
  <c r="V156" i="14"/>
  <c r="Y156" i="14" s="1"/>
  <c r="U156" i="14"/>
  <c r="Y163" i="14"/>
  <c r="X176" i="14"/>
  <c r="Y176" i="14" s="1"/>
  <c r="Z176" i="14"/>
  <c r="Z181" i="14"/>
  <c r="X181" i="14"/>
  <c r="Y181" i="14" s="1"/>
  <c r="X184" i="14"/>
  <c r="Y184" i="14" s="1"/>
  <c r="Z184" i="14"/>
  <c r="V230" i="14"/>
  <c r="W230" i="14" s="1"/>
  <c r="U230" i="14"/>
  <c r="X237" i="14"/>
  <c r="Z237" i="14"/>
  <c r="V503" i="14"/>
  <c r="U503" i="14"/>
  <c r="Y473" i="13"/>
  <c r="Y477" i="13"/>
  <c r="Y485" i="13"/>
  <c r="AA485" i="13" s="1"/>
  <c r="Y489" i="13"/>
  <c r="Y493" i="13"/>
  <c r="Y501" i="13"/>
  <c r="AA501" i="13" s="1"/>
  <c r="Y505" i="13"/>
  <c r="Y509" i="13"/>
  <c r="Y517" i="13"/>
  <c r="AA517" i="13" s="1"/>
  <c r="Y521" i="13"/>
  <c r="U538" i="13"/>
  <c r="U542" i="13"/>
  <c r="U699" i="13"/>
  <c r="U703" i="13"/>
  <c r="U707" i="13"/>
  <c r="U20" i="14"/>
  <c r="U22" i="14"/>
  <c r="U24" i="14"/>
  <c r="U26" i="14"/>
  <c r="U28" i="14"/>
  <c r="U30" i="14"/>
  <c r="U32" i="14"/>
  <c r="U34" i="14"/>
  <c r="U36" i="14"/>
  <c r="Z64" i="14"/>
  <c r="Z68" i="14"/>
  <c r="U69" i="14"/>
  <c r="Y76" i="14"/>
  <c r="Z78" i="14"/>
  <c r="Z82" i="14"/>
  <c r="U83" i="14"/>
  <c r="V93" i="14"/>
  <c r="W93" i="14" s="1"/>
  <c r="U93" i="14"/>
  <c r="X102" i="14"/>
  <c r="Z102" i="14"/>
  <c r="V109" i="14"/>
  <c r="W109" i="14" s="1"/>
  <c r="U109" i="14"/>
  <c r="V114" i="14"/>
  <c r="W114" i="14" s="1"/>
  <c r="U114" i="14"/>
  <c r="U116" i="14"/>
  <c r="Y122" i="14"/>
  <c r="AA122" i="14" s="1"/>
  <c r="Y131" i="14"/>
  <c r="AA131" i="14" s="1"/>
  <c r="AB131" i="14" s="1"/>
  <c r="X139" i="14"/>
  <c r="Y139" i="14" s="1"/>
  <c r="AA139" i="14" s="1"/>
  <c r="AB139" i="14" s="1"/>
  <c r="Z139" i="14"/>
  <c r="X143" i="14"/>
  <c r="Y143" i="14" s="1"/>
  <c r="Z143" i="14"/>
  <c r="Y154" i="14"/>
  <c r="AA159" i="14"/>
  <c r="AD159" i="14" s="1"/>
  <c r="AG159" i="14" s="1"/>
  <c r="AB159" i="14"/>
  <c r="Y166" i="14"/>
  <c r="W166" i="14"/>
  <c r="Y170" i="14"/>
  <c r="W170" i="14"/>
  <c r="Y174" i="14"/>
  <c r="W174" i="14"/>
  <c r="V180" i="14"/>
  <c r="W180" i="14" s="1"/>
  <c r="U180" i="14"/>
  <c r="X213" i="14"/>
  <c r="Z213" i="14"/>
  <c r="V495" i="14"/>
  <c r="U495" i="14"/>
  <c r="X86" i="14"/>
  <c r="Z86" i="14"/>
  <c r="X88" i="14"/>
  <c r="Z88" i="14"/>
  <c r="U96" i="14"/>
  <c r="V96" i="14"/>
  <c r="W96" i="14" s="1"/>
  <c r="X97" i="14"/>
  <c r="Y97" i="14" s="1"/>
  <c r="AA97" i="14" s="1"/>
  <c r="Z97" i="14"/>
  <c r="U100" i="14"/>
  <c r="V100" i="14"/>
  <c r="W100" i="14" s="1"/>
  <c r="X104" i="14"/>
  <c r="Y104" i="14" s="1"/>
  <c r="Z104" i="14"/>
  <c r="X106" i="14"/>
  <c r="Z106" i="14"/>
  <c r="Y109" i="14"/>
  <c r="AA109" i="14" s="1"/>
  <c r="X113" i="14"/>
  <c r="Z113" i="14"/>
  <c r="X114" i="14"/>
  <c r="Y114" i="14" s="1"/>
  <c r="AA114" i="14" s="1"/>
  <c r="Z114" i="14"/>
  <c r="X123" i="14"/>
  <c r="Y123" i="14" s="1"/>
  <c r="AA123" i="14" s="1"/>
  <c r="AB123" i="14" s="1"/>
  <c r="Z123" i="14"/>
  <c r="Z127" i="14"/>
  <c r="X127" i="14"/>
  <c r="Y127" i="14" s="1"/>
  <c r="AA147" i="14"/>
  <c r="AB147" i="14" s="1"/>
  <c r="V152" i="14"/>
  <c r="Y152" i="14" s="1"/>
  <c r="U152" i="14"/>
  <c r="X155" i="14"/>
  <c r="Y155" i="14" s="1"/>
  <c r="AA155" i="14" s="1"/>
  <c r="AB155" i="14" s="1"/>
  <c r="Z155" i="14"/>
  <c r="X177" i="14"/>
  <c r="Z177" i="14"/>
  <c r="V179" i="14"/>
  <c r="W179" i="14" s="1"/>
  <c r="U179" i="14"/>
  <c r="X187" i="14"/>
  <c r="Y187" i="14" s="1"/>
  <c r="AA187" i="14" s="1"/>
  <c r="AB187" i="14" s="1"/>
  <c r="Z187" i="14"/>
  <c r="V262" i="14"/>
  <c r="W262" i="14" s="1"/>
  <c r="U262" i="14"/>
  <c r="X269" i="14"/>
  <c r="Z269" i="14"/>
  <c r="V294" i="14"/>
  <c r="W294" i="14" s="1"/>
  <c r="U294" i="14"/>
  <c r="X301" i="14"/>
  <c r="Z301" i="14"/>
  <c r="V425" i="14"/>
  <c r="W425" i="14" s="1"/>
  <c r="U425" i="14"/>
  <c r="Y84" i="14"/>
  <c r="U87" i="14"/>
  <c r="U91" i="14"/>
  <c r="U105" i="14"/>
  <c r="U121" i="14"/>
  <c r="Y148" i="14"/>
  <c r="X161" i="14"/>
  <c r="V164" i="14"/>
  <c r="Y164" i="14" s="1"/>
  <c r="AB164" i="14" s="1"/>
  <c r="AC164" i="14" s="1"/>
  <c r="X167" i="14"/>
  <c r="Y167" i="14" s="1"/>
  <c r="AA167" i="14" s="1"/>
  <c r="AB167" i="14" s="1"/>
  <c r="V168" i="14"/>
  <c r="Y168" i="14" s="1"/>
  <c r="X171" i="14"/>
  <c r="Y171" i="14" s="1"/>
  <c r="AA171" i="14" s="1"/>
  <c r="AB171" i="14" s="1"/>
  <c r="V172" i="14"/>
  <c r="Y172" i="14" s="1"/>
  <c r="AB172" i="14" s="1"/>
  <c r="Y178" i="14"/>
  <c r="AA178" i="14" s="1"/>
  <c r="Y179" i="14"/>
  <c r="Y186" i="14"/>
  <c r="AC186" i="14" s="1"/>
  <c r="AD186" i="14" s="1"/>
  <c r="AG186" i="14" s="1"/>
  <c r="U188" i="14"/>
  <c r="X189" i="14"/>
  <c r="Y189" i="14" s="1"/>
  <c r="X197" i="14"/>
  <c r="Z197" i="14"/>
  <c r="V214" i="14"/>
  <c r="W214" i="14" s="1"/>
  <c r="U214" i="14"/>
  <c r="V238" i="14"/>
  <c r="W238" i="14" s="1"/>
  <c r="U238" i="14"/>
  <c r="X245" i="14"/>
  <c r="Z245" i="14"/>
  <c r="V270" i="14"/>
  <c r="W270" i="14" s="1"/>
  <c r="U270" i="14"/>
  <c r="X277" i="14"/>
  <c r="Z277" i="14"/>
  <c r="V302" i="14"/>
  <c r="W302" i="14" s="1"/>
  <c r="U302" i="14"/>
  <c r="X309" i="14"/>
  <c r="Z309" i="14"/>
  <c r="U674" i="14"/>
  <c r="V674" i="14"/>
  <c r="Y144" i="14"/>
  <c r="AB144" i="14" s="1"/>
  <c r="V198" i="14"/>
  <c r="W198" i="14" s="1"/>
  <c r="U198" i="14"/>
  <c r="X205" i="14"/>
  <c r="Z205" i="14"/>
  <c r="X221" i="14"/>
  <c r="Z221" i="14"/>
  <c r="V246" i="14"/>
  <c r="W246" i="14" s="1"/>
  <c r="U246" i="14"/>
  <c r="X253" i="14"/>
  <c r="Z253" i="14"/>
  <c r="V278" i="14"/>
  <c r="W278" i="14" s="1"/>
  <c r="U278" i="14"/>
  <c r="X285" i="14"/>
  <c r="Z285" i="14"/>
  <c r="V310" i="14"/>
  <c r="W310" i="14" s="1"/>
  <c r="U310" i="14"/>
  <c r="W494" i="14"/>
  <c r="Y494" i="14"/>
  <c r="AB494" i="14" s="1"/>
  <c r="AC494" i="14" s="1"/>
  <c r="W502" i="14"/>
  <c r="Y502" i="14"/>
  <c r="V504" i="14"/>
  <c r="U504" i="14"/>
  <c r="U517" i="14"/>
  <c r="V517" i="14"/>
  <c r="V668" i="14"/>
  <c r="U668" i="14"/>
  <c r="Y100" i="14"/>
  <c r="AA100" i="14" s="1"/>
  <c r="Y134" i="14"/>
  <c r="Z144" i="14"/>
  <c r="U147" i="14"/>
  <c r="Z160" i="14"/>
  <c r="X188" i="14"/>
  <c r="Y188" i="14" s="1"/>
  <c r="AA188" i="14" s="1"/>
  <c r="Z188" i="14"/>
  <c r="V206" i="14"/>
  <c r="W206" i="14" s="1"/>
  <c r="U206" i="14"/>
  <c r="V222" i="14"/>
  <c r="W222" i="14" s="1"/>
  <c r="U222" i="14"/>
  <c r="X229" i="14"/>
  <c r="Z229" i="14"/>
  <c r="V254" i="14"/>
  <c r="W254" i="14" s="1"/>
  <c r="U254" i="14"/>
  <c r="X261" i="14"/>
  <c r="Z261" i="14"/>
  <c r="V286" i="14"/>
  <c r="W286" i="14" s="1"/>
  <c r="U286" i="14"/>
  <c r="X293" i="14"/>
  <c r="Z293" i="14"/>
  <c r="U494" i="14"/>
  <c r="U502" i="14"/>
  <c r="U509" i="14"/>
  <c r="V509" i="14"/>
  <c r="W509" i="14" s="1"/>
  <c r="W512" i="14"/>
  <c r="Y512" i="14"/>
  <c r="V529" i="14"/>
  <c r="U529" i="14"/>
  <c r="V676" i="14"/>
  <c r="U676" i="14"/>
  <c r="X114" i="15"/>
  <c r="Z114" i="15"/>
  <c r="X129" i="15"/>
  <c r="Z129" i="15"/>
  <c r="X138" i="15"/>
  <c r="Y138" i="15" s="1"/>
  <c r="Z138" i="15"/>
  <c r="X161" i="15"/>
  <c r="Z161" i="15"/>
  <c r="X191" i="15"/>
  <c r="Y191" i="15" s="1"/>
  <c r="Z191" i="15"/>
  <c r="X214" i="15"/>
  <c r="Z214" i="15"/>
  <c r="U229" i="15"/>
  <c r="V229" i="15"/>
  <c r="W229" i="15" s="1"/>
  <c r="V251" i="15"/>
  <c r="W251" i="15" s="1"/>
  <c r="U251" i="15"/>
  <c r="X259" i="15"/>
  <c r="Y259" i="15" s="1"/>
  <c r="AA259" i="15" s="1"/>
  <c r="Z259" i="15"/>
  <c r="Z262" i="15"/>
  <c r="X262" i="15"/>
  <c r="Y262" i="15" s="1"/>
  <c r="X368" i="15"/>
  <c r="Y368" i="15" s="1"/>
  <c r="Z368" i="15"/>
  <c r="Y500" i="14"/>
  <c r="V505" i="14"/>
  <c r="V519" i="14"/>
  <c r="U519" i="14"/>
  <c r="U666" i="14"/>
  <c r="V666" i="14"/>
  <c r="Z66" i="15"/>
  <c r="X66" i="15"/>
  <c r="Y66" i="15" s="1"/>
  <c r="Z72" i="15"/>
  <c r="X72" i="15"/>
  <c r="V74" i="15"/>
  <c r="W74" i="15" s="1"/>
  <c r="U74" i="15"/>
  <c r="X96" i="15"/>
  <c r="Z96" i="15"/>
  <c r="V113" i="15"/>
  <c r="W113" i="15" s="1"/>
  <c r="U113" i="15"/>
  <c r="X133" i="15"/>
  <c r="Z133" i="15"/>
  <c r="X137" i="15"/>
  <c r="Y137" i="15" s="1"/>
  <c r="Z137" i="15"/>
  <c r="X146" i="15"/>
  <c r="Z146" i="15"/>
  <c r="X160" i="15"/>
  <c r="Z160" i="15"/>
  <c r="X168" i="15"/>
  <c r="Z168" i="15"/>
  <c r="X211" i="15"/>
  <c r="Y211" i="15" s="1"/>
  <c r="Z211" i="15"/>
  <c r="X227" i="15"/>
  <c r="Z227" i="15"/>
  <c r="Z236" i="15"/>
  <c r="X236" i="15"/>
  <c r="Y236" i="15" s="1"/>
  <c r="X362" i="15"/>
  <c r="Z362" i="15"/>
  <c r="X365" i="15"/>
  <c r="Z365" i="15"/>
  <c r="Z382" i="15"/>
  <c r="X382" i="15"/>
  <c r="Z314" i="14"/>
  <c r="W508" i="14"/>
  <c r="Y508" i="14"/>
  <c r="U512" i="14"/>
  <c r="V513" i="14"/>
  <c r="W513" i="14" s="1"/>
  <c r="U513" i="14"/>
  <c r="U527" i="14"/>
  <c r="V527" i="14"/>
  <c r="V632" i="14"/>
  <c r="Y632" i="14" s="1"/>
  <c r="U632" i="14"/>
  <c r="V64" i="15"/>
  <c r="W64" i="15" s="1"/>
  <c r="U64" i="15"/>
  <c r="X94" i="15"/>
  <c r="Z94" i="15"/>
  <c r="X117" i="15"/>
  <c r="Z117" i="15"/>
  <c r="V132" i="15"/>
  <c r="W132" i="15" s="1"/>
  <c r="U132" i="15"/>
  <c r="V136" i="15"/>
  <c r="W136" i="15" s="1"/>
  <c r="U136" i="15"/>
  <c r="X141" i="15"/>
  <c r="Y141" i="15" s="1"/>
  <c r="Z141" i="15"/>
  <c r="X145" i="15"/>
  <c r="Y145" i="15" s="1"/>
  <c r="AA145" i="15" s="1"/>
  <c r="Z145" i="15"/>
  <c r="X167" i="15"/>
  <c r="Z167" i="15"/>
  <c r="Z184" i="15"/>
  <c r="X184" i="15"/>
  <c r="V230" i="15"/>
  <c r="W230" i="15" s="1"/>
  <c r="U230" i="15"/>
  <c r="X254" i="15"/>
  <c r="Y254" i="15" s="1"/>
  <c r="Z254" i="15"/>
  <c r="Z375" i="15"/>
  <c r="X375" i="15"/>
  <c r="Y104" i="15"/>
  <c r="AA104" i="15" s="1"/>
  <c r="Y131" i="15"/>
  <c r="Z64" i="15"/>
  <c r="U65" i="15"/>
  <c r="Z74" i="15"/>
  <c r="U75" i="15"/>
  <c r="Z77" i="15"/>
  <c r="Y88" i="15"/>
  <c r="AA88" i="15" s="1"/>
  <c r="U90" i="15"/>
  <c r="Z91" i="15"/>
  <c r="Y92" i="15"/>
  <c r="AA92" i="15" s="1"/>
  <c r="Z98" i="15"/>
  <c r="U99" i="15"/>
  <c r="Z103" i="15"/>
  <c r="Z104" i="15"/>
  <c r="U105" i="15"/>
  <c r="Z110" i="15"/>
  <c r="Y111" i="15"/>
  <c r="Y115" i="15"/>
  <c r="Z121" i="15"/>
  <c r="U122" i="15"/>
  <c r="U128" i="15"/>
  <c r="Z131" i="15"/>
  <c r="Z135" i="15"/>
  <c r="Z136" i="15"/>
  <c r="Z140" i="15"/>
  <c r="Z143" i="15"/>
  <c r="Z144" i="15"/>
  <c r="Z158" i="15"/>
  <c r="Z230" i="15"/>
  <c r="Z251" i="15"/>
  <c r="Y265" i="15"/>
  <c r="AA265" i="15" s="1"/>
  <c r="AB265" i="15" s="1"/>
  <c r="Z370" i="15"/>
  <c r="Z373" i="15"/>
  <c r="Z377" i="15"/>
  <c r="V383" i="15"/>
  <c r="W383" i="15" s="1"/>
  <c r="Z384" i="15"/>
  <c r="U385" i="15"/>
  <c r="U390" i="15"/>
  <c r="V13" i="16"/>
  <c r="W13" i="16" s="1"/>
  <c r="V15" i="16"/>
  <c r="S13" i="17"/>
  <c r="Z385" i="15"/>
  <c r="U386" i="15"/>
  <c r="Z390" i="15"/>
  <c r="Z391" i="15"/>
  <c r="Z400" i="15"/>
  <c r="U413" i="15"/>
  <c r="U416" i="15"/>
  <c r="Z417" i="15"/>
  <c r="U421" i="15"/>
  <c r="U441" i="15"/>
  <c r="U445" i="15"/>
  <c r="U454" i="15"/>
  <c r="U455" i="15"/>
  <c r="U462" i="15"/>
  <c r="U586" i="15"/>
  <c r="U599" i="15"/>
  <c r="U605" i="15"/>
  <c r="U610" i="15"/>
  <c r="U615" i="15"/>
  <c r="W14" i="16"/>
  <c r="W16" i="16"/>
  <c r="Y67" i="15"/>
  <c r="Y100" i="15"/>
  <c r="AA100" i="15" s="1"/>
  <c r="U115" i="15"/>
  <c r="U124" i="15"/>
  <c r="U151" i="15"/>
  <c r="Z179" i="15"/>
  <c r="Z185" i="15"/>
  <c r="Z192" i="15"/>
  <c r="Z197" i="15"/>
  <c r="Z225" i="15"/>
  <c r="Z234" i="15"/>
  <c r="Y237" i="15"/>
  <c r="Z257" i="15"/>
  <c r="U260" i="15"/>
  <c r="V261" i="15"/>
  <c r="W261" i="15" s="1"/>
  <c r="Z360" i="15"/>
  <c r="U363" i="15"/>
  <c r="U365" i="15"/>
  <c r="Z399" i="15"/>
  <c r="U408" i="15"/>
  <c r="Z412" i="15"/>
  <c r="V415" i="15"/>
  <c r="W415" i="15" s="1"/>
  <c r="Z416" i="15"/>
  <c r="Z420" i="15"/>
  <c r="U428" i="15"/>
  <c r="U466" i="15"/>
  <c r="O569" i="15"/>
  <c r="O10" i="15" s="1"/>
  <c r="U583" i="15"/>
  <c r="U592" i="15"/>
  <c r="U595" i="15"/>
  <c r="U607" i="15"/>
  <c r="U614" i="15"/>
  <c r="S13" i="16"/>
  <c r="X14" i="16"/>
  <c r="S15" i="16"/>
  <c r="X16" i="16"/>
  <c r="Y136" i="15"/>
  <c r="AA136" i="15" s="1"/>
  <c r="Y143" i="15"/>
  <c r="AA143" i="15" s="1"/>
  <c r="Y72" i="15"/>
  <c r="AA72" i="15" s="1"/>
  <c r="Y99" i="15"/>
  <c r="X180" i="15"/>
  <c r="Z180" i="15"/>
  <c r="V208" i="15"/>
  <c r="W208" i="15" s="1"/>
  <c r="U208" i="15"/>
  <c r="X217" i="15"/>
  <c r="Z217" i="15"/>
  <c r="U220" i="15"/>
  <c r="V220" i="15"/>
  <c r="W220" i="15" s="1"/>
  <c r="X413" i="15"/>
  <c r="Y413" i="15" s="1"/>
  <c r="AA413" i="15" s="1"/>
  <c r="Z413" i="15"/>
  <c r="Z63" i="15"/>
  <c r="Z71" i="15"/>
  <c r="U81" i="15"/>
  <c r="U83" i="15"/>
  <c r="Z86" i="15"/>
  <c r="U89" i="15"/>
  <c r="U91" i="15"/>
  <c r="Z93" i="15"/>
  <c r="Z101" i="15"/>
  <c r="U112" i="15"/>
  <c r="U114" i="15"/>
  <c r="U116" i="15"/>
  <c r="Z119" i="15"/>
  <c r="Z127" i="15"/>
  <c r="U137" i="15"/>
  <c r="U139" i="15"/>
  <c r="U143" i="15"/>
  <c r="U145" i="15"/>
  <c r="U147" i="15"/>
  <c r="Z150" i="15"/>
  <c r="Z151" i="15"/>
  <c r="U152" i="15"/>
  <c r="Z155" i="15"/>
  <c r="X156" i="15"/>
  <c r="Z156" i="15"/>
  <c r="U158" i="15"/>
  <c r="V169" i="15"/>
  <c r="W169" i="15" s="1"/>
  <c r="V175" i="15"/>
  <c r="W175" i="15" s="1"/>
  <c r="Z176" i="15"/>
  <c r="Z177" i="15"/>
  <c r="U178" i="15"/>
  <c r="Z181" i="15"/>
  <c r="Z182" i="15"/>
  <c r="Z183" i="15"/>
  <c r="U184" i="15"/>
  <c r="Z187" i="15"/>
  <c r="Z190" i="15"/>
  <c r="U191" i="15"/>
  <c r="V191" i="15"/>
  <c r="W191" i="15" s="1"/>
  <c r="V194" i="15"/>
  <c r="W194" i="15" s="1"/>
  <c r="U194" i="15"/>
  <c r="Z200" i="15"/>
  <c r="U201" i="15"/>
  <c r="V201" i="15"/>
  <c r="W201" i="15" s="1"/>
  <c r="Z203" i="15"/>
  <c r="Z206" i="15"/>
  <c r="U207" i="15"/>
  <c r="V207" i="15"/>
  <c r="W207" i="15" s="1"/>
  <c r="V210" i="15"/>
  <c r="W210" i="15" s="1"/>
  <c r="U210" i="15"/>
  <c r="Y214" i="15"/>
  <c r="AA214" i="15" s="1"/>
  <c r="U227" i="15"/>
  <c r="V227" i="15"/>
  <c r="W227" i="15" s="1"/>
  <c r="X246" i="15"/>
  <c r="Y246" i="15" s="1"/>
  <c r="AA246" i="15" s="1"/>
  <c r="Z246" i="15"/>
  <c r="X249" i="15"/>
  <c r="Z249" i="15"/>
  <c r="U259" i="15"/>
  <c r="V259" i="15"/>
  <c r="W259" i="15" s="1"/>
  <c r="U364" i="15"/>
  <c r="V364" i="15"/>
  <c r="W364" i="15" s="1"/>
  <c r="X408" i="15"/>
  <c r="Y408" i="15" s="1"/>
  <c r="AA408" i="15" s="1"/>
  <c r="Z408" i="15"/>
  <c r="U411" i="15"/>
  <c r="V411" i="15"/>
  <c r="W411" i="15" s="1"/>
  <c r="Z80" i="15"/>
  <c r="Z113" i="15"/>
  <c r="Z115" i="15"/>
  <c r="Y120" i="15"/>
  <c r="AA120" i="15" s="1"/>
  <c r="V192" i="15"/>
  <c r="W192" i="15" s="1"/>
  <c r="U192" i="15"/>
  <c r="V198" i="15"/>
  <c r="W198" i="15" s="1"/>
  <c r="U198" i="15"/>
  <c r="X421" i="15"/>
  <c r="Y421" i="15" s="1"/>
  <c r="AA421" i="15" s="1"/>
  <c r="AB421" i="15" s="1"/>
  <c r="Z421" i="15"/>
  <c r="Z70" i="15"/>
  <c r="Z78" i="15"/>
  <c r="Z85" i="15"/>
  <c r="U100" i="15"/>
  <c r="Z111" i="15"/>
  <c r="Z126" i="15"/>
  <c r="Z142" i="15"/>
  <c r="Z149" i="15"/>
  <c r="U154" i="15"/>
  <c r="Z157" i="15"/>
  <c r="U160" i="15"/>
  <c r="Y161" i="15"/>
  <c r="AA161" i="15" s="1"/>
  <c r="AB161" i="15" s="1"/>
  <c r="AC161" i="15" s="1"/>
  <c r="Z163" i="15"/>
  <c r="X164" i="15"/>
  <c r="Z164" i="15"/>
  <c r="U166" i="15"/>
  <c r="V177" i="15"/>
  <c r="W177" i="15" s="1"/>
  <c r="V183" i="15"/>
  <c r="W183" i="15" s="1"/>
  <c r="U186" i="15"/>
  <c r="Z189" i="15"/>
  <c r="V190" i="15"/>
  <c r="W190" i="15" s="1"/>
  <c r="U190" i="15"/>
  <c r="Z193" i="15"/>
  <c r="Z199" i="15"/>
  <c r="V200" i="15"/>
  <c r="W200" i="15" s="1"/>
  <c r="U200" i="15"/>
  <c r="Z205" i="15"/>
  <c r="V206" i="15"/>
  <c r="W206" i="15" s="1"/>
  <c r="U206" i="15"/>
  <c r="Z209" i="15"/>
  <c r="U218" i="15"/>
  <c r="V218" i="15"/>
  <c r="W218" i="15" s="1"/>
  <c r="Z221" i="15"/>
  <c r="Z253" i="15"/>
  <c r="X253" i="15"/>
  <c r="Y253" i="15" s="1"/>
  <c r="AA253" i="15" s="1"/>
  <c r="X398" i="15"/>
  <c r="Y398" i="15" s="1"/>
  <c r="AA398" i="15" s="1"/>
  <c r="Z398" i="15"/>
  <c r="V406" i="15"/>
  <c r="W406" i="15" s="1"/>
  <c r="U406" i="15"/>
  <c r="U84" i="15"/>
  <c r="V153" i="15"/>
  <c r="W153" i="15" s="1"/>
  <c r="V159" i="15"/>
  <c r="W159" i="15" s="1"/>
  <c r="U162" i="15"/>
  <c r="X172" i="15"/>
  <c r="Y172" i="15" s="1"/>
  <c r="Z172" i="15"/>
  <c r="V185" i="15"/>
  <c r="W185" i="15" s="1"/>
  <c r="U193" i="15"/>
  <c r="V193" i="15"/>
  <c r="W193" i="15" s="1"/>
  <c r="U199" i="15"/>
  <c r="V199" i="15"/>
  <c r="W199" i="15" s="1"/>
  <c r="V202" i="15"/>
  <c r="W202" i="15" s="1"/>
  <c r="U202" i="15"/>
  <c r="U209" i="15"/>
  <c r="V209" i="15"/>
  <c r="W209" i="15" s="1"/>
  <c r="X226" i="15"/>
  <c r="Z226" i="15"/>
  <c r="V228" i="15"/>
  <c r="W228" i="15" s="1"/>
  <c r="U228" i="15"/>
  <c r="X266" i="15"/>
  <c r="Z266" i="15"/>
  <c r="X361" i="15"/>
  <c r="Z361" i="15"/>
  <c r="V376" i="15"/>
  <c r="W376" i="15" s="1"/>
  <c r="U376" i="15"/>
  <c r="X380" i="15"/>
  <c r="Z380" i="15"/>
  <c r="V389" i="15"/>
  <c r="W389" i="15" s="1"/>
  <c r="U389" i="15"/>
  <c r="X392" i="15"/>
  <c r="Z392" i="15"/>
  <c r="U395" i="15"/>
  <c r="V395" i="15"/>
  <c r="W395" i="15" s="1"/>
  <c r="Y243" i="15"/>
  <c r="AA243" i="15" s="1"/>
  <c r="Y245" i="15"/>
  <c r="V362" i="15"/>
  <c r="W362" i="15" s="1"/>
  <c r="V371" i="15"/>
  <c r="W371" i="15" s="1"/>
  <c r="U371" i="15"/>
  <c r="V374" i="15"/>
  <c r="W374" i="15" s="1"/>
  <c r="U374" i="15"/>
  <c r="V394" i="15"/>
  <c r="W394" i="15" s="1"/>
  <c r="U394" i="15"/>
  <c r="V399" i="15"/>
  <c r="W399" i="15" s="1"/>
  <c r="U399" i="15"/>
  <c r="U404" i="15"/>
  <c r="V404" i="15"/>
  <c r="W404" i="15" s="1"/>
  <c r="X409" i="15"/>
  <c r="Z409" i="15"/>
  <c r="X425" i="15"/>
  <c r="Y425" i="15" s="1"/>
  <c r="AA425" i="15" s="1"/>
  <c r="Z425" i="15"/>
  <c r="Y430" i="15"/>
  <c r="W430" i="15"/>
  <c r="V432" i="15"/>
  <c r="Y432" i="15" s="1"/>
  <c r="U432" i="15"/>
  <c r="W605" i="15"/>
  <c r="Y605" i="15"/>
  <c r="AA605" i="15" s="1"/>
  <c r="W610" i="15"/>
  <c r="Y610" i="15"/>
  <c r="Y615" i="15"/>
  <c r="W615" i="15"/>
  <c r="U214" i="15"/>
  <c r="U219" i="15"/>
  <c r="U221" i="15"/>
  <c r="Z228" i="15"/>
  <c r="Z229" i="15"/>
  <c r="U236" i="15"/>
  <c r="U238" i="15"/>
  <c r="Z260" i="15"/>
  <c r="X378" i="15"/>
  <c r="Y378" i="15" s="1"/>
  <c r="AA378" i="15" s="1"/>
  <c r="Z378" i="15"/>
  <c r="V396" i="15"/>
  <c r="W396" i="15" s="1"/>
  <c r="U396" i="15"/>
  <c r="U407" i="15"/>
  <c r="V407" i="15"/>
  <c r="W407" i="15" s="1"/>
  <c r="V412" i="15"/>
  <c r="W412" i="15" s="1"/>
  <c r="U412" i="15"/>
  <c r="U436" i="15"/>
  <c r="V436" i="15"/>
  <c r="U460" i="15"/>
  <c r="V460" i="15"/>
  <c r="W460" i="15" s="1"/>
  <c r="Y592" i="15"/>
  <c r="AA592" i="15" s="1"/>
  <c r="AB592" i="15" s="1"/>
  <c r="W592" i="15"/>
  <c r="W595" i="15"/>
  <c r="Y595" i="15"/>
  <c r="W598" i="15"/>
  <c r="Y598" i="15"/>
  <c r="AA598" i="15" s="1"/>
  <c r="Y601" i="15"/>
  <c r="AA601" i="15" s="1"/>
  <c r="W601" i="15"/>
  <c r="W614" i="15"/>
  <c r="Y614" i="15"/>
  <c r="V431" i="15"/>
  <c r="U431" i="15"/>
  <c r="Y438" i="15"/>
  <c r="AA438" i="15" s="1"/>
  <c r="AB438" i="15" s="1"/>
  <c r="W438" i="15"/>
  <c r="V574" i="15"/>
  <c r="U574" i="15"/>
  <c r="Y588" i="15"/>
  <c r="AA588" i="15" s="1"/>
  <c r="AB588" i="15" s="1"/>
  <c r="W588" i="15"/>
  <c r="W591" i="15"/>
  <c r="Y591" i="15"/>
  <c r="AA591" i="15" s="1"/>
  <c r="Y154" i="15"/>
  <c r="AA154" i="15" s="1"/>
  <c r="Y162" i="15"/>
  <c r="AA162" i="15" s="1"/>
  <c r="Y170" i="15"/>
  <c r="AA170" i="15" s="1"/>
  <c r="Y178" i="15"/>
  <c r="AA178" i="15" s="1"/>
  <c r="Y186" i="15"/>
  <c r="AA186" i="15" s="1"/>
  <c r="Z188" i="15"/>
  <c r="Z196" i="15"/>
  <c r="Y202" i="15"/>
  <c r="AA202" i="15" s="1"/>
  <c r="Z204" i="15"/>
  <c r="Z212" i="15"/>
  <c r="U239" i="15"/>
  <c r="X240" i="15"/>
  <c r="Z240" i="15"/>
  <c r="V252" i="15"/>
  <c r="W252" i="15" s="1"/>
  <c r="X258" i="15"/>
  <c r="Y258" i="15" s="1"/>
  <c r="Z258" i="15"/>
  <c r="U370" i="15"/>
  <c r="V437" i="15"/>
  <c r="U437" i="15"/>
  <c r="Y466" i="15"/>
  <c r="W466" i="15"/>
  <c r="W587" i="15"/>
  <c r="Y587" i="15"/>
  <c r="W600" i="15"/>
  <c r="Y600" i="15"/>
  <c r="W618" i="15"/>
  <c r="Y618" i="15"/>
  <c r="AB618" i="15" s="1"/>
  <c r="AC618" i="15" s="1"/>
  <c r="AD618" i="15" s="1"/>
  <c r="AG618" i="15" s="1"/>
  <c r="U373" i="15"/>
  <c r="V379" i="15"/>
  <c r="W379" i="15" s="1"/>
  <c r="Z381" i="15"/>
  <c r="Y406" i="15"/>
  <c r="AA406" i="15" s="1"/>
  <c r="U410" i="15"/>
  <c r="V417" i="15"/>
  <c r="W417" i="15" s="1"/>
  <c r="U422" i="15"/>
  <c r="U423" i="15"/>
  <c r="U426" i="15"/>
  <c r="V442" i="15"/>
  <c r="Y442" i="15" s="1"/>
  <c r="AA442" i="15" s="1"/>
  <c r="Y443" i="15"/>
  <c r="AA443" i="15" s="1"/>
  <c r="Y445" i="15"/>
  <c r="V452" i="15"/>
  <c r="Y455" i="15"/>
  <c r="U579" i="15"/>
  <c r="U593" i="15"/>
  <c r="U598" i="15"/>
  <c r="U601" i="15"/>
  <c r="U263" i="15"/>
  <c r="U366" i="15"/>
  <c r="V372" i="15"/>
  <c r="W372" i="15" s="1"/>
  <c r="V393" i="15"/>
  <c r="W393" i="15" s="1"/>
  <c r="Y401" i="15"/>
  <c r="AA401" i="15" s="1"/>
  <c r="AB401" i="15" s="1"/>
  <c r="X414" i="15"/>
  <c r="V424" i="15"/>
  <c r="W424" i="15" s="1"/>
  <c r="Y441" i="15"/>
  <c r="Y451" i="15"/>
  <c r="AB451" i="15" s="1"/>
  <c r="V570" i="15"/>
  <c r="W570" i="15" s="1"/>
  <c r="W573" i="15"/>
  <c r="U576" i="15"/>
  <c r="U584" i="15"/>
  <c r="W596" i="15"/>
  <c r="U597" i="15"/>
  <c r="U10" i="15"/>
  <c r="Y417" i="15"/>
  <c r="AA417" i="15" s="1"/>
  <c r="AB417" i="15" s="1"/>
  <c r="Y603" i="15"/>
  <c r="Y63" i="15"/>
  <c r="Y116" i="15"/>
  <c r="Y127" i="15"/>
  <c r="AA127" i="15" s="1"/>
  <c r="Y139" i="15"/>
  <c r="AA139" i="15" s="1"/>
  <c r="Y147" i="15"/>
  <c r="Y84" i="15"/>
  <c r="AA84" i="15" s="1"/>
  <c r="Y95" i="15"/>
  <c r="AA95" i="15" s="1"/>
  <c r="Y157" i="15"/>
  <c r="AA157" i="15" s="1"/>
  <c r="AB157" i="15" s="1"/>
  <c r="Y173" i="15"/>
  <c r="AA173" i="15" s="1"/>
  <c r="AB173" i="15" s="1"/>
  <c r="Y189" i="15"/>
  <c r="Y205" i="15"/>
  <c r="Y68" i="15"/>
  <c r="AA68" i="15" s="1"/>
  <c r="Y76" i="15"/>
  <c r="AA76" i="15" s="1"/>
  <c r="Y79" i="15"/>
  <c r="AA79" i="15" s="1"/>
  <c r="Y124" i="15"/>
  <c r="AA124" i="15" s="1"/>
  <c r="Y132" i="15"/>
  <c r="AA132" i="15" s="1"/>
  <c r="Z79" i="15"/>
  <c r="U92" i="15"/>
  <c r="Z118" i="15"/>
  <c r="Z134" i="15"/>
  <c r="U223" i="15"/>
  <c r="V223" i="15"/>
  <c r="W223" i="15" s="1"/>
  <c r="X247" i="15"/>
  <c r="Y247" i="15" s="1"/>
  <c r="Z247" i="15"/>
  <c r="U250" i="15"/>
  <c r="V250" i="15"/>
  <c r="W250" i="15" s="1"/>
  <c r="X358" i="15"/>
  <c r="Y358" i="15" s="1"/>
  <c r="AA358" i="15" s="1"/>
  <c r="Z358" i="15"/>
  <c r="U361" i="15"/>
  <c r="V361" i="15"/>
  <c r="W361" i="15" s="1"/>
  <c r="Y594" i="15"/>
  <c r="AA594" i="15" s="1"/>
  <c r="AB594" i="15" s="1"/>
  <c r="W594" i="15"/>
  <c r="U29" i="15"/>
  <c r="U63" i="15"/>
  <c r="Z68" i="15"/>
  <c r="V69" i="15"/>
  <c r="W69" i="15" s="1"/>
  <c r="U70" i="15"/>
  <c r="V71" i="15"/>
  <c r="U77" i="15"/>
  <c r="V78" i="15"/>
  <c r="W78" i="15" s="1"/>
  <c r="U79" i="15"/>
  <c r="Z84" i="15"/>
  <c r="V85" i="15"/>
  <c r="W85" i="15" s="1"/>
  <c r="U86" i="15"/>
  <c r="V87" i="15"/>
  <c r="W87" i="15" s="1"/>
  <c r="U93" i="15"/>
  <c r="V94" i="15"/>
  <c r="W94" i="15" s="1"/>
  <c r="U95" i="15"/>
  <c r="Z100" i="15"/>
  <c r="V101" i="15"/>
  <c r="W101" i="15" s="1"/>
  <c r="U102" i="15"/>
  <c r="V103" i="15"/>
  <c r="W103" i="15" s="1"/>
  <c r="V108" i="15"/>
  <c r="W108" i="15" s="1"/>
  <c r="U109" i="15"/>
  <c r="V110" i="15"/>
  <c r="W110" i="15" s="1"/>
  <c r="U111" i="15"/>
  <c r="Z116" i="15"/>
  <c r="V117" i="15"/>
  <c r="W117" i="15" s="1"/>
  <c r="U118" i="15"/>
  <c r="V119" i="15"/>
  <c r="W119" i="15" s="1"/>
  <c r="U125" i="15"/>
  <c r="V126" i="15"/>
  <c r="W126" i="15" s="1"/>
  <c r="U127" i="15"/>
  <c r="Z132" i="15"/>
  <c r="V133" i="15"/>
  <c r="W133" i="15" s="1"/>
  <c r="U134" i="15"/>
  <c r="V135" i="15"/>
  <c r="W135" i="15" s="1"/>
  <c r="Z139" i="15"/>
  <c r="V140" i="15"/>
  <c r="W140" i="15" s="1"/>
  <c r="U141" i="15"/>
  <c r="V142" i="15"/>
  <c r="W142" i="15" s="1"/>
  <c r="U148" i="15"/>
  <c r="X148" i="15"/>
  <c r="Y148" i="15" s="1"/>
  <c r="AA148" i="15" s="1"/>
  <c r="AB148" i="15" s="1"/>
  <c r="V149" i="15"/>
  <c r="U150" i="15"/>
  <c r="U155" i="15"/>
  <c r="V156" i="15"/>
  <c r="W156" i="15" s="1"/>
  <c r="U157" i="15"/>
  <c r="Z162" i="15"/>
  <c r="V163" i="15"/>
  <c r="W163" i="15" s="1"/>
  <c r="U164" i="15"/>
  <c r="V165" i="15"/>
  <c r="U171" i="15"/>
  <c r="V172" i="15"/>
  <c r="W172" i="15" s="1"/>
  <c r="U173" i="15"/>
  <c r="Z178" i="15"/>
  <c r="V179" i="15"/>
  <c r="W179" i="15" s="1"/>
  <c r="U180" i="15"/>
  <c r="V181" i="15"/>
  <c r="W181" i="15" s="1"/>
  <c r="U187" i="15"/>
  <c r="V188" i="15"/>
  <c r="W188" i="15" s="1"/>
  <c r="U189" i="15"/>
  <c r="Z194" i="15"/>
  <c r="V195" i="15"/>
  <c r="W195" i="15" s="1"/>
  <c r="U196" i="15"/>
  <c r="V197" i="15"/>
  <c r="W197" i="15" s="1"/>
  <c r="U203" i="15"/>
  <c r="V204" i="15"/>
  <c r="U205" i="15"/>
  <c r="Z210" i="15"/>
  <c r="V211" i="15"/>
  <c r="W211" i="15" s="1"/>
  <c r="U212" i="15"/>
  <c r="V213" i="15"/>
  <c r="W213" i="15" s="1"/>
  <c r="V215" i="15"/>
  <c r="W215" i="15" s="1"/>
  <c r="U215" i="15"/>
  <c r="U222" i="15"/>
  <c r="Z223" i="15"/>
  <c r="V224" i="15"/>
  <c r="W224" i="15" s="1"/>
  <c r="U224" i="15"/>
  <c r="Y227" i="15"/>
  <c r="AA227" i="15" s="1"/>
  <c r="U231" i="15"/>
  <c r="Z232" i="15"/>
  <c r="V233" i="15"/>
  <c r="W233" i="15" s="1"/>
  <c r="U233" i="15"/>
  <c r="X239" i="15"/>
  <c r="Y239" i="15" s="1"/>
  <c r="AA239" i="15" s="1"/>
  <c r="Z239" i="15"/>
  <c r="Z241" i="15"/>
  <c r="V242" i="15"/>
  <c r="W242" i="15" s="1"/>
  <c r="U242" i="15"/>
  <c r="Z250" i="15"/>
  <c r="V256" i="15"/>
  <c r="W256" i="15" s="1"/>
  <c r="U256" i="15"/>
  <c r="Y261" i="15"/>
  <c r="AA261" i="15" s="1"/>
  <c r="AB261" i="15" s="1"/>
  <c r="Y367" i="15"/>
  <c r="AA367" i="15" s="1"/>
  <c r="AB367" i="15" s="1"/>
  <c r="Z369" i="15"/>
  <c r="X374" i="15"/>
  <c r="Y374" i="15" s="1"/>
  <c r="Z374" i="15"/>
  <c r="U400" i="15"/>
  <c r="V400" i="15"/>
  <c r="W400" i="15" s="1"/>
  <c r="Z401" i="15"/>
  <c r="U232" i="15"/>
  <c r="V232" i="15"/>
  <c r="W232" i="15" s="1"/>
  <c r="U264" i="15"/>
  <c r="V264" i="15"/>
  <c r="W264" i="15" s="1"/>
  <c r="U440" i="15"/>
  <c r="V440" i="15"/>
  <c r="Y440" i="15" s="1"/>
  <c r="AA440" i="15" s="1"/>
  <c r="V589" i="15"/>
  <c r="U589" i="15"/>
  <c r="Z76" i="15"/>
  <c r="Z92" i="15"/>
  <c r="Z108" i="15"/>
  <c r="Z124" i="15"/>
  <c r="Z147" i="15"/>
  <c r="Z154" i="15"/>
  <c r="Z170" i="15"/>
  <c r="Z186" i="15"/>
  <c r="Z202" i="15"/>
  <c r="V217" i="15"/>
  <c r="W217" i="15" s="1"/>
  <c r="U217" i="15"/>
  <c r="V226" i="15"/>
  <c r="W226" i="15" s="1"/>
  <c r="U226" i="15"/>
  <c r="Y232" i="15"/>
  <c r="AA232" i="15" s="1"/>
  <c r="AB232" i="15" s="1"/>
  <c r="AC232" i="15" s="1"/>
  <c r="V240" i="15"/>
  <c r="W240" i="15" s="1"/>
  <c r="U240" i="15"/>
  <c r="V249" i="15"/>
  <c r="W249" i="15" s="1"/>
  <c r="U249" i="15"/>
  <c r="X255" i="15"/>
  <c r="Y255" i="15" s="1"/>
  <c r="AA255" i="15" s="1"/>
  <c r="Z255" i="15"/>
  <c r="V258" i="15"/>
  <c r="W258" i="15" s="1"/>
  <c r="U258" i="15"/>
  <c r="U368" i="15"/>
  <c r="V368" i="15"/>
  <c r="W368" i="15" s="1"/>
  <c r="X372" i="15"/>
  <c r="Z372" i="15"/>
  <c r="U375" i="15"/>
  <c r="V375" i="15"/>
  <c r="W375" i="15" s="1"/>
  <c r="Z376" i="15"/>
  <c r="U381" i="15"/>
  <c r="V381" i="15"/>
  <c r="W381" i="15" s="1"/>
  <c r="V414" i="15"/>
  <c r="W414" i="15" s="1"/>
  <c r="U414" i="15"/>
  <c r="X424" i="15"/>
  <c r="Y424" i="15" s="1"/>
  <c r="Z424" i="15"/>
  <c r="V433" i="15"/>
  <c r="U433" i="15"/>
  <c r="U241" i="15"/>
  <c r="V241" i="15"/>
  <c r="W241" i="15" s="1"/>
  <c r="Z389" i="15"/>
  <c r="X389" i="15"/>
  <c r="Y389" i="15" s="1"/>
  <c r="X395" i="15"/>
  <c r="Y395" i="15" s="1"/>
  <c r="Z395" i="15"/>
  <c r="V403" i="15"/>
  <c r="W403" i="15" s="1"/>
  <c r="U403" i="15"/>
  <c r="W599" i="15"/>
  <c r="Y599" i="15"/>
  <c r="AA599" i="15" s="1"/>
  <c r="Y64" i="15"/>
  <c r="AA64" i="15" s="1"/>
  <c r="Y75" i="15"/>
  <c r="Y80" i="15"/>
  <c r="AA80" i="15" s="1"/>
  <c r="Y91" i="15"/>
  <c r="Y96" i="15"/>
  <c r="AA96" i="15" s="1"/>
  <c r="Y107" i="15"/>
  <c r="Y112" i="15"/>
  <c r="AA112" i="15" s="1"/>
  <c r="Y128" i="15"/>
  <c r="AA128" i="15" s="1"/>
  <c r="Y146" i="15"/>
  <c r="AA146" i="15" s="1"/>
  <c r="Y151" i="15"/>
  <c r="AA151" i="15" s="1"/>
  <c r="Y153" i="15"/>
  <c r="Y158" i="15"/>
  <c r="AA158" i="15" s="1"/>
  <c r="Y174" i="15"/>
  <c r="AA174" i="15" s="1"/>
  <c r="Y185" i="15"/>
  <c r="AB185" i="15" s="1"/>
  <c r="AC185" i="15" s="1"/>
  <c r="Z215" i="15"/>
  <c r="U216" i="15"/>
  <c r="V216" i="15"/>
  <c r="W216" i="15" s="1"/>
  <c r="X222" i="15"/>
  <c r="Y222" i="15" s="1"/>
  <c r="AA222" i="15" s="1"/>
  <c r="Z222" i="15"/>
  <c r="Z224" i="15"/>
  <c r="U225" i="15"/>
  <c r="V225" i="15"/>
  <c r="W225" i="15" s="1"/>
  <c r="X231" i="15"/>
  <c r="Y231" i="15" s="1"/>
  <c r="AA231" i="15" s="1"/>
  <c r="Z231" i="15"/>
  <c r="Z233" i="15"/>
  <c r="U234" i="15"/>
  <c r="V234" i="15"/>
  <c r="W234" i="15" s="1"/>
  <c r="Y238" i="15"/>
  <c r="AA238" i="15" s="1"/>
  <c r="AB238" i="15" s="1"/>
  <c r="Z242" i="15"/>
  <c r="U248" i="15"/>
  <c r="V248" i="15"/>
  <c r="Y251" i="15"/>
  <c r="AA251" i="15" s="1"/>
  <c r="U255" i="15"/>
  <c r="Z256" i="15"/>
  <c r="U257" i="15"/>
  <c r="V257" i="15"/>
  <c r="W257" i="15" s="1"/>
  <c r="X263" i="15"/>
  <c r="Y263" i="15" s="1"/>
  <c r="Z263" i="15"/>
  <c r="Z265" i="15"/>
  <c r="U266" i="15"/>
  <c r="V266" i="15"/>
  <c r="U359" i="15"/>
  <c r="V359" i="15"/>
  <c r="W359" i="15" s="1"/>
  <c r="Z371" i="15"/>
  <c r="X371" i="15"/>
  <c r="U377" i="15"/>
  <c r="V377" i="15"/>
  <c r="W377" i="15" s="1"/>
  <c r="X379" i="15"/>
  <c r="Y379" i="15" s="1"/>
  <c r="AA379" i="15" s="1"/>
  <c r="Z379" i="15"/>
  <c r="U409" i="15"/>
  <c r="V409" i="15"/>
  <c r="W409" i="15" s="1"/>
  <c r="X426" i="15"/>
  <c r="Y426" i="15" s="1"/>
  <c r="AA426" i="15" s="1"/>
  <c r="Z426" i="15"/>
  <c r="U456" i="15"/>
  <c r="V456" i="15"/>
  <c r="V578" i="15"/>
  <c r="U578" i="15"/>
  <c r="U265" i="15"/>
  <c r="U360" i="15"/>
  <c r="U367" i="15"/>
  <c r="U369" i="15"/>
  <c r="U378" i="15"/>
  <c r="U387" i="15"/>
  <c r="Z404" i="15"/>
  <c r="U405" i="15"/>
  <c r="Y412" i="15"/>
  <c r="Z415" i="15"/>
  <c r="X422" i="15"/>
  <c r="Y422" i="15" s="1"/>
  <c r="AA422" i="15" s="1"/>
  <c r="Z422" i="15"/>
  <c r="Y434" i="15"/>
  <c r="AA434" i="15" s="1"/>
  <c r="W434" i="15"/>
  <c r="U439" i="15"/>
  <c r="Y446" i="15"/>
  <c r="AA446" i="15" s="1"/>
  <c r="W446" i="15"/>
  <c r="Y460" i="15"/>
  <c r="AB460" i="15" s="1"/>
  <c r="U463" i="15"/>
  <c r="V463" i="15"/>
  <c r="W463" i="15" s="1"/>
  <c r="U572" i="15"/>
  <c r="V572" i="15"/>
  <c r="V585" i="15"/>
  <c r="U585" i="15"/>
  <c r="Y590" i="15"/>
  <c r="W590" i="15"/>
  <c r="V602" i="15"/>
  <c r="U602" i="15"/>
  <c r="V604" i="15"/>
  <c r="U604" i="15"/>
  <c r="V606" i="15"/>
  <c r="U606" i="15"/>
  <c r="Y611" i="15"/>
  <c r="W611" i="15"/>
  <c r="U358" i="15"/>
  <c r="Z366" i="15"/>
  <c r="Y375" i="15"/>
  <c r="AA375" i="15" s="1"/>
  <c r="AB375" i="15" s="1"/>
  <c r="V388" i="15"/>
  <c r="W388" i="15" s="1"/>
  <c r="V391" i="15"/>
  <c r="W391" i="15" s="1"/>
  <c r="X402" i="15"/>
  <c r="Y402" i="15" s="1"/>
  <c r="AA402" i="15" s="1"/>
  <c r="Z402" i="15"/>
  <c r="Z406" i="15"/>
  <c r="V420" i="15"/>
  <c r="W420" i="15" s="1"/>
  <c r="U425" i="15"/>
  <c r="U446" i="15"/>
  <c r="Y462" i="15"/>
  <c r="W462" i="15"/>
  <c r="U464" i="15"/>
  <c r="V464" i="15"/>
  <c r="W464" i="15" s="1"/>
  <c r="W593" i="15"/>
  <c r="Y593" i="15"/>
  <c r="AA593" i="15" s="1"/>
  <c r="U611" i="15"/>
  <c r="V617" i="15"/>
  <c r="W617" i="15" s="1"/>
  <c r="U617" i="15"/>
  <c r="Y363" i="15"/>
  <c r="AA363" i="15" s="1"/>
  <c r="Y370" i="15"/>
  <c r="AA370" i="15" s="1"/>
  <c r="Y382" i="15"/>
  <c r="AA382" i="15" s="1"/>
  <c r="X386" i="15"/>
  <c r="Y386" i="15" s="1"/>
  <c r="AA386" i="15" s="1"/>
  <c r="Z386" i="15"/>
  <c r="Y390" i="15"/>
  <c r="AA390" i="15" s="1"/>
  <c r="Y404" i="15"/>
  <c r="AA404" i="15" s="1"/>
  <c r="AB404" i="15" s="1"/>
  <c r="AC404" i="15" s="1"/>
  <c r="AD404" i="15" s="1"/>
  <c r="AG404" i="15" s="1"/>
  <c r="W439" i="15"/>
  <c r="Y439" i="15"/>
  <c r="AA439" i="15" s="1"/>
  <c r="AB439" i="15" s="1"/>
  <c r="V457" i="15"/>
  <c r="U457" i="15"/>
  <c r="V582" i="15"/>
  <c r="U582" i="15"/>
  <c r="Y586" i="15"/>
  <c r="AA586" i="15" s="1"/>
  <c r="AB586" i="15" s="1"/>
  <c r="W586" i="15"/>
  <c r="W597" i="15"/>
  <c r="Y597" i="15"/>
  <c r="Y607" i="15"/>
  <c r="AB607" i="15" s="1"/>
  <c r="W607" i="15"/>
  <c r="U429" i="15"/>
  <c r="U451" i="15"/>
  <c r="W454" i="15"/>
  <c r="U577" i="15"/>
  <c r="U581" i="15"/>
  <c r="AA573" i="15"/>
  <c r="AB573" i="15" s="1"/>
  <c r="Y409" i="15"/>
  <c r="AA409" i="15" s="1"/>
  <c r="Y418" i="15"/>
  <c r="AA418" i="15" s="1"/>
  <c r="W428" i="15"/>
  <c r="U435" i="15"/>
  <c r="W448" i="15"/>
  <c r="W450" i="15"/>
  <c r="U453" i="15"/>
  <c r="W458" i="15"/>
  <c r="AC40" i="11"/>
  <c r="AD40" i="11"/>
  <c r="AG40" i="11" s="1"/>
  <c r="AA31" i="11"/>
  <c r="AB31" i="11" s="1"/>
  <c r="O13" i="10"/>
  <c r="U552" i="10"/>
  <c r="Y37" i="11"/>
  <c r="W37" i="11"/>
  <c r="W41" i="11"/>
  <c r="Y41" i="11"/>
  <c r="W53" i="11"/>
  <c r="Y53" i="11"/>
  <c r="AA63" i="11"/>
  <c r="AA64" i="11"/>
  <c r="AB64" i="11" s="1"/>
  <c r="Y66" i="11"/>
  <c r="W66" i="11"/>
  <c r="AA72" i="11"/>
  <c r="AB73" i="11"/>
  <c r="AC73" i="11" s="1"/>
  <c r="AD73" i="11" s="1"/>
  <c r="AG73" i="11" s="1"/>
  <c r="AA73" i="11"/>
  <c r="Y75" i="11"/>
  <c r="W75" i="11"/>
  <c r="AA85" i="11"/>
  <c r="AB85" i="11" s="1"/>
  <c r="Y87" i="11"/>
  <c r="W87" i="11"/>
  <c r="Y15" i="6"/>
  <c r="Z15" i="6" s="1"/>
  <c r="AA31" i="13"/>
  <c r="AB31" i="13" s="1"/>
  <c r="AA33" i="13"/>
  <c r="AB33" i="13" s="1"/>
  <c r="AA35" i="13"/>
  <c r="AB35" i="13" s="1"/>
  <c r="AA38" i="13"/>
  <c r="AB38" i="13" s="1"/>
  <c r="Y39" i="13"/>
  <c r="AA42" i="13"/>
  <c r="AA44" i="13"/>
  <c r="AA46" i="13"/>
  <c r="AA50" i="13"/>
  <c r="AA68" i="13"/>
  <c r="AA72" i="13"/>
  <c r="AA77" i="13"/>
  <c r="AB77" i="13" s="1"/>
  <c r="AA80" i="13"/>
  <c r="AA85" i="13"/>
  <c r="AB85" i="13"/>
  <c r="AA88" i="13"/>
  <c r="AA93" i="13"/>
  <c r="AB93" i="13"/>
  <c r="AC93" i="13" s="1"/>
  <c r="AA96" i="13"/>
  <c r="AA101" i="13"/>
  <c r="AB101" i="13" s="1"/>
  <c r="AC101" i="13" s="1"/>
  <c r="AA119" i="13"/>
  <c r="AA135" i="13"/>
  <c r="AA151" i="13"/>
  <c r="AC84" i="11"/>
  <c r="AD84" i="11" s="1"/>
  <c r="AG84" i="11" s="1"/>
  <c r="AA90" i="11"/>
  <c r="AA54" i="11"/>
  <c r="AB54" i="11"/>
  <c r="W25" i="11"/>
  <c r="Y25" i="11"/>
  <c r="AA56" i="11"/>
  <c r="AA60" i="11"/>
  <c r="AB60" i="11" s="1"/>
  <c r="W65" i="11"/>
  <c r="Y65" i="11"/>
  <c r="W74" i="11"/>
  <c r="Y74" i="11"/>
  <c r="Y83" i="11"/>
  <c r="W83" i="11"/>
  <c r="W86" i="11"/>
  <c r="Y86" i="11"/>
  <c r="AA91" i="11"/>
  <c r="AB91" i="11"/>
  <c r="AA92" i="11"/>
  <c r="AB92" i="11" s="1"/>
  <c r="Y19" i="13"/>
  <c r="AA20" i="13"/>
  <c r="AA24" i="13"/>
  <c r="AB24" i="13" s="1"/>
  <c r="AA26" i="13"/>
  <c r="AB26" i="13" s="1"/>
  <c r="AA28" i="13"/>
  <c r="AB28" i="13" s="1"/>
  <c r="AA30" i="13"/>
  <c r="AB30" i="13" s="1"/>
  <c r="AA59" i="13"/>
  <c r="AB59" i="13" s="1"/>
  <c r="Y65" i="13"/>
  <c r="Y67" i="13"/>
  <c r="AA83" i="13"/>
  <c r="AB83" i="13" s="1"/>
  <c r="AA99" i="13"/>
  <c r="AB99" i="13" s="1"/>
  <c r="AA115" i="13"/>
  <c r="AB115" i="13" s="1"/>
  <c r="AB117" i="13"/>
  <c r="AA117" i="13"/>
  <c r="AA129" i="13"/>
  <c r="AB129" i="13" s="1"/>
  <c r="AA133" i="13"/>
  <c r="AA145" i="13"/>
  <c r="AB147" i="13"/>
  <c r="AA147" i="13"/>
  <c r="AC147" i="13"/>
  <c r="AD147" i="13" s="1"/>
  <c r="AG147" i="13" s="1"/>
  <c r="AC156" i="13"/>
  <c r="AD156" i="13" s="1"/>
  <c r="AG156" i="13" s="1"/>
  <c r="AC32" i="11"/>
  <c r="AC78" i="11"/>
  <c r="AD78" i="11" s="1"/>
  <c r="AG78" i="11" s="1"/>
  <c r="AB78" i="11"/>
  <c r="Y16" i="6"/>
  <c r="Z16" i="6"/>
  <c r="AB76" i="11"/>
  <c r="AC76" i="11" s="1"/>
  <c r="AA35" i="11"/>
  <c r="AB35" i="11"/>
  <c r="AA39" i="11"/>
  <c r="AB39" i="11" s="1"/>
  <c r="Y45" i="11"/>
  <c r="W45" i="11"/>
  <c r="W50" i="11"/>
  <c r="Y50" i="11"/>
  <c r="AA68" i="11"/>
  <c r="AC68" i="11" s="1"/>
  <c r="AB68" i="11"/>
  <c r="AA77" i="11"/>
  <c r="Y89" i="11"/>
  <c r="W89" i="11"/>
  <c r="Y51" i="13"/>
  <c r="Y53" i="13"/>
  <c r="Y55" i="13"/>
  <c r="Y57" i="13"/>
  <c r="AB60" i="13"/>
  <c r="AA60" i="13"/>
  <c r="AA62" i="13"/>
  <c r="AB62" i="13" s="1"/>
  <c r="Y69" i="13"/>
  <c r="AA73" i="13"/>
  <c r="AB73" i="13" s="1"/>
  <c r="AA76" i="13"/>
  <c r="AB76" i="13" s="1"/>
  <c r="AA81" i="13"/>
  <c r="AB81" i="13" s="1"/>
  <c r="AA84" i="13"/>
  <c r="AB84" i="13" s="1"/>
  <c r="AA89" i="13"/>
  <c r="AB89" i="13" s="1"/>
  <c r="AA92" i="13"/>
  <c r="AB92" i="13" s="1"/>
  <c r="AA97" i="13"/>
  <c r="AB97" i="13" s="1"/>
  <c r="AA100" i="13"/>
  <c r="AB100" i="13" s="1"/>
  <c r="AA104" i="13"/>
  <c r="AB104" i="13" s="1"/>
  <c r="Y105" i="13"/>
  <c r="Y107" i="13"/>
  <c r="Y109" i="13"/>
  <c r="Y111" i="13"/>
  <c r="Y113" i="13"/>
  <c r="AA127" i="13"/>
  <c r="AA143" i="13"/>
  <c r="AA155" i="13"/>
  <c r="AA157" i="13"/>
  <c r="AC21" i="11"/>
  <c r="AC97" i="11"/>
  <c r="AC59" i="11"/>
  <c r="AD59" i="11" s="1"/>
  <c r="AG59" i="11" s="1"/>
  <c r="AA96" i="11"/>
  <c r="AB96" i="11"/>
  <c r="AC96" i="11" s="1"/>
  <c r="AA62" i="11"/>
  <c r="AB62" i="11" s="1"/>
  <c r="AB67" i="11"/>
  <c r="AA22" i="11"/>
  <c r="AB22" i="11" s="1"/>
  <c r="AC22" i="11" s="1"/>
  <c r="AD22" i="11" s="1"/>
  <c r="AG22" i="11" s="1"/>
  <c r="AA28" i="11"/>
  <c r="AB28" i="11"/>
  <c r="W44" i="11"/>
  <c r="Y44" i="11"/>
  <c r="AA46" i="11"/>
  <c r="AA47" i="11"/>
  <c r="W49" i="11"/>
  <c r="Y49" i="11"/>
  <c r="AA51" i="11"/>
  <c r="AB51" i="11" s="1"/>
  <c r="Y58" i="11"/>
  <c r="W58" i="11"/>
  <c r="W71" i="11"/>
  <c r="Y71" i="11"/>
  <c r="Y81" i="11"/>
  <c r="W81" i="11"/>
  <c r="Z17" i="6"/>
  <c r="AA17" i="6" s="1"/>
  <c r="Y17" i="6"/>
  <c r="AA25" i="13"/>
  <c r="AA41" i="13"/>
  <c r="Y43" i="13"/>
  <c r="Y45" i="13"/>
  <c r="AA48" i="13"/>
  <c r="AA52" i="13"/>
  <c r="AA71" i="13"/>
  <c r="AB71" i="13" s="1"/>
  <c r="AC71" i="13" s="1"/>
  <c r="AA106" i="13"/>
  <c r="AA123" i="13"/>
  <c r="AA139" i="13"/>
  <c r="AA153" i="13"/>
  <c r="AB88" i="11"/>
  <c r="AC88" i="11" s="1"/>
  <c r="AB82" i="11"/>
  <c r="AB70" i="11"/>
  <c r="AC70" i="11" s="1"/>
  <c r="AA61" i="11"/>
  <c r="AB61" i="11" s="1"/>
  <c r="U81" i="11"/>
  <c r="V29" i="11"/>
  <c r="U114" i="13"/>
  <c r="Y120" i="13"/>
  <c r="Y128" i="13"/>
  <c r="Y136" i="13"/>
  <c r="Y144" i="13"/>
  <c r="Y152" i="13"/>
  <c r="Y159" i="13"/>
  <c r="Y163" i="13"/>
  <c r="Y171" i="13"/>
  <c r="Y179" i="13"/>
  <c r="AB180" i="13"/>
  <c r="Y187" i="13"/>
  <c r="AB188" i="13"/>
  <c r="Y195" i="13"/>
  <c r="AB196" i="13"/>
  <c r="Y203" i="13"/>
  <c r="Y208" i="13"/>
  <c r="Y213" i="13"/>
  <c r="Y223" i="13"/>
  <c r="Y232" i="13"/>
  <c r="Y240" i="13"/>
  <c r="Y243" i="13"/>
  <c r="Y248" i="13"/>
  <c r="Y251" i="13"/>
  <c r="Y256" i="13"/>
  <c r="Y259" i="13"/>
  <c r="Y264" i="13"/>
  <c r="Y267" i="13"/>
  <c r="Y272" i="13"/>
  <c r="Y275" i="13"/>
  <c r="Y280" i="13"/>
  <c r="Y283" i="13"/>
  <c r="Y288" i="13"/>
  <c r="Y291" i="13"/>
  <c r="Y296" i="13"/>
  <c r="Y299" i="13"/>
  <c r="Y304" i="13"/>
  <c r="Y307" i="13"/>
  <c r="Y312" i="13"/>
  <c r="Y315" i="13"/>
  <c r="Y320" i="13"/>
  <c r="Y323" i="13"/>
  <c r="Y328" i="13"/>
  <c r="Y331" i="13"/>
  <c r="Y336" i="13"/>
  <c r="Y339" i="13"/>
  <c r="Y344" i="13"/>
  <c r="Y347" i="13"/>
  <c r="Y352" i="13"/>
  <c r="AA355" i="13"/>
  <c r="AC355" i="13" s="1"/>
  <c r="AD355" i="13" s="1"/>
  <c r="AG355" i="13" s="1"/>
  <c r="AB355" i="13"/>
  <c r="Y356" i="13"/>
  <c r="AA359" i="13"/>
  <c r="AB359" i="13"/>
  <c r="AC359" i="13" s="1"/>
  <c r="Y360" i="13"/>
  <c r="Y364" i="13"/>
  <c r="AA367" i="13"/>
  <c r="Y368" i="13"/>
  <c r="Y372" i="13"/>
  <c r="AA375" i="13"/>
  <c r="AB375" i="13"/>
  <c r="AC375" i="13" s="1"/>
  <c r="Y376" i="13"/>
  <c r="AA379" i="13"/>
  <c r="AB379" i="13" s="1"/>
  <c r="Y380" i="13"/>
  <c r="AA383" i="13"/>
  <c r="Y384" i="13"/>
  <c r="AA387" i="13"/>
  <c r="AB387" i="13"/>
  <c r="AC387" i="13"/>
  <c r="AD387" i="13" s="1"/>
  <c r="AG387" i="13" s="1"/>
  <c r="Y388" i="13"/>
  <c r="AA391" i="13"/>
  <c r="AB391" i="13"/>
  <c r="AC391" i="13" s="1"/>
  <c r="Y392" i="13"/>
  <c r="AA395" i="13"/>
  <c r="AB395" i="13" s="1"/>
  <c r="Y396" i="13"/>
  <c r="Y400" i="13"/>
  <c r="AA403" i="13"/>
  <c r="AB403" i="13" s="1"/>
  <c r="Y404" i="13"/>
  <c r="Y408" i="13"/>
  <c r="Y412" i="13"/>
  <c r="AA419" i="13"/>
  <c r="AB419" i="13" s="1"/>
  <c r="Y420" i="13"/>
  <c r="Y424" i="13"/>
  <c r="AA435" i="13"/>
  <c r="AB435" i="13" s="1"/>
  <c r="Y436" i="13"/>
  <c r="Y440" i="13"/>
  <c r="Y448" i="13"/>
  <c r="AA451" i="13"/>
  <c r="AB451" i="13" s="1"/>
  <c r="AA463" i="13"/>
  <c r="Y468" i="13"/>
  <c r="AA471" i="13"/>
  <c r="Y472" i="13"/>
  <c r="AA475" i="13"/>
  <c r="AB475" i="13" s="1"/>
  <c r="Y476" i="13"/>
  <c r="Y480" i="13"/>
  <c r="AA483" i="13"/>
  <c r="AB483" i="13" s="1"/>
  <c r="Y484" i="13"/>
  <c r="AA487" i="13"/>
  <c r="AB487" i="13"/>
  <c r="AC487" i="13" s="1"/>
  <c r="Y488" i="13"/>
  <c r="AA491" i="13"/>
  <c r="AB491" i="13" s="1"/>
  <c r="AA495" i="13"/>
  <c r="Y496" i="13"/>
  <c r="AA499" i="13"/>
  <c r="AB499" i="13" s="1"/>
  <c r="Y500" i="13"/>
  <c r="AA503" i="13"/>
  <c r="AB503" i="13"/>
  <c r="AC503" i="13" s="1"/>
  <c r="Y504" i="13"/>
  <c r="AA507" i="13"/>
  <c r="AB507" i="13" s="1"/>
  <c r="AA511" i="13"/>
  <c r="Y512" i="13"/>
  <c r="AA515" i="13"/>
  <c r="AB515" i="13" s="1"/>
  <c r="Y516" i="13"/>
  <c r="AA519" i="13"/>
  <c r="AB519" i="13"/>
  <c r="AC519" i="13" s="1"/>
  <c r="Y527" i="13"/>
  <c r="W527" i="13"/>
  <c r="AB554" i="13"/>
  <c r="AC554" i="13" s="1"/>
  <c r="AD554" i="13" s="1"/>
  <c r="AG554" i="13" s="1"/>
  <c r="AA661" i="13"/>
  <c r="AB661" i="13" s="1"/>
  <c r="V33" i="11"/>
  <c r="W50" i="13"/>
  <c r="W68" i="13"/>
  <c r="Y118" i="13"/>
  <c r="Z119" i="13"/>
  <c r="Y126" i="13"/>
  <c r="Z127" i="13"/>
  <c r="Y134" i="13"/>
  <c r="Z135" i="13"/>
  <c r="Y142" i="13"/>
  <c r="Z143" i="13"/>
  <c r="Y150" i="13"/>
  <c r="Z151" i="13"/>
  <c r="Y160" i="13"/>
  <c r="Y164" i="13"/>
  <c r="Y168" i="13"/>
  <c r="Y172" i="13"/>
  <c r="Y177" i="13"/>
  <c r="AB178" i="13"/>
  <c r="AC178" i="13" s="1"/>
  <c r="Y185" i="13"/>
  <c r="AB186" i="13"/>
  <c r="AC186" i="13" s="1"/>
  <c r="AD186" i="13" s="1"/>
  <c r="Y193" i="13"/>
  <c r="AB194" i="13"/>
  <c r="Y201" i="13"/>
  <c r="AB202" i="13"/>
  <c r="AC202" i="13" s="1"/>
  <c r="Y211" i="13"/>
  <c r="AB212" i="13"/>
  <c r="AC212" i="13" s="1"/>
  <c r="Y216" i="13"/>
  <c r="Y221" i="13"/>
  <c r="AB222" i="13"/>
  <c r="AA224" i="13"/>
  <c r="AB234" i="13"/>
  <c r="Y237" i="13"/>
  <c r="Y245" i="13"/>
  <c r="AB250" i="13"/>
  <c r="Y253" i="13"/>
  <c r="AB266" i="13"/>
  <c r="Y269" i="13"/>
  <c r="AB282" i="13"/>
  <c r="Y285" i="13"/>
  <c r="AB298" i="13"/>
  <c r="Y301" i="13"/>
  <c r="AB314" i="13"/>
  <c r="Y317" i="13"/>
  <c r="AB322" i="13"/>
  <c r="AB330" i="13"/>
  <c r="Y333" i="13"/>
  <c r="AB346" i="13"/>
  <c r="Y349" i="13"/>
  <c r="Y531" i="13"/>
  <c r="W531" i="13"/>
  <c r="AB538" i="13"/>
  <c r="AB558" i="13"/>
  <c r="Z149" i="13"/>
  <c r="Z157" i="13"/>
  <c r="AB169" i="13"/>
  <c r="AC169" i="13" s="1"/>
  <c r="AB173" i="13"/>
  <c r="AC173" i="13" s="1"/>
  <c r="AA175" i="13"/>
  <c r="AB176" i="13"/>
  <c r="AC176" i="13"/>
  <c r="AD176" i="13" s="1"/>
  <c r="AA183" i="13"/>
  <c r="AB183" i="13" s="1"/>
  <c r="AB184" i="13"/>
  <c r="AC184" i="13" s="1"/>
  <c r="AB192" i="13"/>
  <c r="AC192" i="13" s="1"/>
  <c r="AA199" i="13"/>
  <c r="AB199" i="13" s="1"/>
  <c r="AB200" i="13"/>
  <c r="AA219" i="13"/>
  <c r="AB219" i="13" s="1"/>
  <c r="AB220" i="13"/>
  <c r="AC220" i="13" s="1"/>
  <c r="AB236" i="13"/>
  <c r="AA239" i="13"/>
  <c r="AB239" i="13" s="1"/>
  <c r="AB252" i="13"/>
  <c r="AB260" i="13"/>
  <c r="AC260" i="13" s="1"/>
  <c r="AD260" i="13" s="1"/>
  <c r="AG260" i="13" s="1"/>
  <c r="AB268" i="13"/>
  <c r="AA271" i="13"/>
  <c r="AB271" i="13" s="1"/>
  <c r="AA279" i="13"/>
  <c r="AB279" i="13" s="1"/>
  <c r="AB284" i="13"/>
  <c r="AB292" i="13"/>
  <c r="AB300" i="13"/>
  <c r="AA303" i="13"/>
  <c r="AB303" i="13" s="1"/>
  <c r="AA311" i="13"/>
  <c r="AB311" i="13" s="1"/>
  <c r="AB316" i="13"/>
  <c r="AB324" i="13"/>
  <c r="AB332" i="13"/>
  <c r="AA335" i="13"/>
  <c r="AB335" i="13" s="1"/>
  <c r="AB340" i="13"/>
  <c r="AC340" i="13" s="1"/>
  <c r="AD340" i="13" s="1"/>
  <c r="AG340" i="13" s="1"/>
  <c r="AB348" i="13"/>
  <c r="AA354" i="13"/>
  <c r="AA358" i="13"/>
  <c r="AA361" i="13"/>
  <c r="AB361" i="13" s="1"/>
  <c r="AA362" i="13"/>
  <c r="AA365" i="13"/>
  <c r="AB365" i="13"/>
  <c r="AA366" i="13"/>
  <c r="AA370" i="13"/>
  <c r="AA374" i="13"/>
  <c r="AA377" i="13"/>
  <c r="AB377" i="13" s="1"/>
  <c r="AC377" i="13" s="1"/>
  <c r="AA378" i="13"/>
  <c r="AA381" i="13"/>
  <c r="AB381" i="13"/>
  <c r="AC381" i="13" s="1"/>
  <c r="AA382" i="13"/>
  <c r="AA386" i="13"/>
  <c r="AA389" i="13"/>
  <c r="AB389" i="13"/>
  <c r="AC389" i="13" s="1"/>
  <c r="AA393" i="13"/>
  <c r="AB393" i="13" s="1"/>
  <c r="AC393" i="13" s="1"/>
  <c r="AA397" i="13"/>
  <c r="AB397" i="13"/>
  <c r="AC397" i="13" s="1"/>
  <c r="AA398" i="13"/>
  <c r="AA401" i="13"/>
  <c r="AB401" i="13"/>
  <c r="AC401" i="13" s="1"/>
  <c r="AA402" i="13"/>
  <c r="AA406" i="13"/>
  <c r="AA409" i="13"/>
  <c r="AB409" i="13" s="1"/>
  <c r="AC409" i="13" s="1"/>
  <c r="AA410" i="13"/>
  <c r="AA413" i="13"/>
  <c r="AB413" i="13"/>
  <c r="AC413" i="13" s="1"/>
  <c r="AA414" i="13"/>
  <c r="AA418" i="13"/>
  <c r="AA422" i="13"/>
  <c r="AA425" i="13"/>
  <c r="AB425" i="13" s="1"/>
  <c r="AC425" i="13" s="1"/>
  <c r="AA426" i="13"/>
  <c r="AA430" i="13"/>
  <c r="AA434" i="13"/>
  <c r="AA438" i="13"/>
  <c r="AA441" i="13"/>
  <c r="AB441" i="13" s="1"/>
  <c r="AC441" i="13" s="1"/>
  <c r="AA442" i="13"/>
  <c r="AA450" i="13"/>
  <c r="AA454" i="13"/>
  <c r="AA457" i="13"/>
  <c r="AB457" i="13" s="1"/>
  <c r="AC457" i="13" s="1"/>
  <c r="AA462" i="13"/>
  <c r="AA466" i="13"/>
  <c r="AA470" i="13"/>
  <c r="AA473" i="13"/>
  <c r="AB473" i="13" s="1"/>
  <c r="AC473" i="13" s="1"/>
  <c r="AA474" i="13"/>
  <c r="AA477" i="13"/>
  <c r="AB477" i="13"/>
  <c r="AC477" i="13" s="1"/>
  <c r="AA482" i="13"/>
  <c r="AA486" i="13"/>
  <c r="AA489" i="13"/>
  <c r="AB489" i="13" s="1"/>
  <c r="AC489" i="13" s="1"/>
  <c r="AA490" i="13"/>
  <c r="AA493" i="13"/>
  <c r="AB493" i="13"/>
  <c r="AC493" i="13" s="1"/>
  <c r="AA494" i="13"/>
  <c r="AA498" i="13"/>
  <c r="AA502" i="13"/>
  <c r="AA505" i="13"/>
  <c r="AB505" i="13" s="1"/>
  <c r="AC505" i="13" s="1"/>
  <c r="AA506" i="13"/>
  <c r="AA509" i="13"/>
  <c r="AB509" i="13"/>
  <c r="AC509" i="13" s="1"/>
  <c r="AA510" i="13"/>
  <c r="AA514" i="13"/>
  <c r="AA518" i="13"/>
  <c r="AA521" i="13"/>
  <c r="AB521" i="13" s="1"/>
  <c r="AC521" i="13" s="1"/>
  <c r="Y535" i="13"/>
  <c r="W535" i="13"/>
  <c r="AB562" i="13"/>
  <c r="AC562" i="13"/>
  <c r="AD562" i="13" s="1"/>
  <c r="AG562" i="13" s="1"/>
  <c r="K20" i="17"/>
  <c r="Y114" i="13"/>
  <c r="Y122" i="13"/>
  <c r="AA124" i="13"/>
  <c r="Y130" i="13"/>
  <c r="Y138" i="13"/>
  <c r="AA140" i="13"/>
  <c r="Y146" i="13"/>
  <c r="Y154" i="13"/>
  <c r="AB162" i="13"/>
  <c r="AB166" i="13"/>
  <c r="AA181" i="13"/>
  <c r="AB182" i="13"/>
  <c r="AA189" i="13"/>
  <c r="AB189" i="13"/>
  <c r="AB190" i="13"/>
  <c r="AB198" i="13"/>
  <c r="AC198" i="13"/>
  <c r="AD198" i="13" s="1"/>
  <c r="AG198" i="13" s="1"/>
  <c r="AB218" i="13"/>
  <c r="AB230" i="13"/>
  <c r="AB238" i="13"/>
  <c r="AC238" i="13"/>
  <c r="AD238" i="13" s="1"/>
  <c r="AG238" i="13" s="1"/>
  <c r="AA241" i="13"/>
  <c r="AB246" i="13"/>
  <c r="AC246" i="13"/>
  <c r="AD246" i="13"/>
  <c r="AG246" i="13" s="1"/>
  <c r="AB254" i="13"/>
  <c r="AC254" i="13" s="1"/>
  <c r="AA257" i="13"/>
  <c r="AB262" i="13"/>
  <c r="AA265" i="13"/>
  <c r="AB270" i="13"/>
  <c r="AC270" i="13"/>
  <c r="AD270" i="13" s="1"/>
  <c r="AG270" i="13" s="1"/>
  <c r="AB278" i="13"/>
  <c r="AC278" i="13"/>
  <c r="AB286" i="13"/>
  <c r="AA289" i="13"/>
  <c r="AB294" i="13"/>
  <c r="AB302" i="13"/>
  <c r="AC302" i="13" s="1"/>
  <c r="AD302" i="13" s="1"/>
  <c r="AG302" i="13" s="1"/>
  <c r="AA305" i="13"/>
  <c r="AB305" i="13"/>
  <c r="AB310" i="13"/>
  <c r="AB318" i="13"/>
  <c r="AC318" i="13" s="1"/>
  <c r="AA321" i="13"/>
  <c r="AB326" i="13"/>
  <c r="AA329" i="13"/>
  <c r="AB329" i="13" s="1"/>
  <c r="Y334" i="13"/>
  <c r="AA337" i="13"/>
  <c r="AA345" i="13"/>
  <c r="AB345" i="13" s="1"/>
  <c r="Y350" i="13"/>
  <c r="Y543" i="13"/>
  <c r="W543" i="13"/>
  <c r="AB546" i="13"/>
  <c r="AB550" i="13"/>
  <c r="AC550" i="13" s="1"/>
  <c r="AB523" i="13"/>
  <c r="Y539" i="13"/>
  <c r="W539" i="13"/>
  <c r="Y547" i="13"/>
  <c r="W547" i="13"/>
  <c r="V563" i="13"/>
  <c r="U563" i="13"/>
  <c r="V565" i="13"/>
  <c r="U565" i="13"/>
  <c r="V567" i="13"/>
  <c r="U567" i="13"/>
  <c r="AA663" i="13"/>
  <c r="Y665" i="13"/>
  <c r="W665" i="13"/>
  <c r="Y669" i="13"/>
  <c r="W669" i="13"/>
  <c r="Y672" i="13"/>
  <c r="W672" i="13"/>
  <c r="Y680" i="13"/>
  <c r="W680" i="13"/>
  <c r="Y686" i="13"/>
  <c r="W686" i="13"/>
  <c r="Y696" i="13"/>
  <c r="W696" i="13"/>
  <c r="AB699" i="13"/>
  <c r="AC699" i="13" s="1"/>
  <c r="AD699" i="13" s="1"/>
  <c r="AG699" i="13" s="1"/>
  <c r="AA20" i="14"/>
  <c r="AB20" i="14"/>
  <c r="AB19" i="14" s="1"/>
  <c r="AC20" i="14"/>
  <c r="AC19" i="14" s="1"/>
  <c r="AA28" i="14"/>
  <c r="AA34" i="14"/>
  <c r="AB34" i="14" s="1"/>
  <c r="V37" i="14"/>
  <c r="W37" i="14" s="1"/>
  <c r="U37" i="14"/>
  <c r="AA46" i="14"/>
  <c r="AB46" i="14"/>
  <c r="AC46" i="14" s="1"/>
  <c r="AB57" i="14"/>
  <c r="AC57" i="14"/>
  <c r="AD57" i="14" s="1"/>
  <c r="AG57" i="14" s="1"/>
  <c r="AA57" i="14"/>
  <c r="AA89" i="14"/>
  <c r="AB89" i="14" s="1"/>
  <c r="AC89" i="14" s="1"/>
  <c r="AC526" i="13"/>
  <c r="AC530" i="13"/>
  <c r="AD530" i="13"/>
  <c r="AG530" i="13" s="1"/>
  <c r="AB541" i="13"/>
  <c r="W542" i="13"/>
  <c r="U543" i="13"/>
  <c r="W550" i="13"/>
  <c r="AC553" i="13"/>
  <c r="W554" i="13"/>
  <c r="AC557" i="13"/>
  <c r="W558" i="13"/>
  <c r="W562" i="13"/>
  <c r="Y564" i="13"/>
  <c r="Y566" i="13"/>
  <c r="O660" i="13"/>
  <c r="U666" i="13"/>
  <c r="Y668" i="13"/>
  <c r="W668" i="13"/>
  <c r="U670" i="13"/>
  <c r="V673" i="13"/>
  <c r="U673" i="13"/>
  <c r="Y676" i="13"/>
  <c r="W676" i="13"/>
  <c r="Y682" i="13"/>
  <c r="W682" i="13"/>
  <c r="Y692" i="13"/>
  <c r="W692" i="13"/>
  <c r="AB698" i="13"/>
  <c r="AC698" i="13" s="1"/>
  <c r="U700" i="13"/>
  <c r="V700" i="13"/>
  <c r="AB703" i="13"/>
  <c r="AC703" i="13"/>
  <c r="AD703" i="13"/>
  <c r="AG703" i="13" s="1"/>
  <c r="AA26" i="14"/>
  <c r="V41" i="14"/>
  <c r="W41" i="14" s="1"/>
  <c r="U41" i="14"/>
  <c r="AA50" i="14"/>
  <c r="AB50" i="14"/>
  <c r="AC50" i="14" s="1"/>
  <c r="AA92" i="14"/>
  <c r="AB92" i="14" s="1"/>
  <c r="X116" i="14"/>
  <c r="Y116" i="14" s="1"/>
  <c r="Z116" i="14"/>
  <c r="U527" i="13"/>
  <c r="Y528" i="13"/>
  <c r="U531" i="13"/>
  <c r="Y532" i="13"/>
  <c r="U535" i="13"/>
  <c r="Y536" i="13"/>
  <c r="AC538" i="13"/>
  <c r="AD538" i="13" s="1"/>
  <c r="AG538" i="13" s="1"/>
  <c r="AC546" i="13"/>
  <c r="AD546" i="13" s="1"/>
  <c r="AG546" i="13" s="1"/>
  <c r="V548" i="13"/>
  <c r="U548" i="13"/>
  <c r="V552" i="13"/>
  <c r="U552" i="13"/>
  <c r="V556" i="13"/>
  <c r="U556" i="13"/>
  <c r="V560" i="13"/>
  <c r="U560" i="13"/>
  <c r="W661" i="13"/>
  <c r="U665" i="13"/>
  <c r="Y667" i="13"/>
  <c r="U669" i="13"/>
  <c r="U674" i="13"/>
  <c r="Y678" i="13"/>
  <c r="W678" i="13"/>
  <c r="Y688" i="13"/>
  <c r="W688" i="13"/>
  <c r="Y694" i="13"/>
  <c r="W694" i="13"/>
  <c r="U704" i="13"/>
  <c r="V704" i="13"/>
  <c r="AA38" i="14"/>
  <c r="V45" i="14"/>
  <c r="W45" i="14" s="1"/>
  <c r="U45" i="14"/>
  <c r="AA52" i="14"/>
  <c r="AB52" i="14" s="1"/>
  <c r="AB73" i="14"/>
  <c r="AC73" i="14"/>
  <c r="AD73" i="14" s="1"/>
  <c r="AG73" i="14" s="1"/>
  <c r="AA73" i="14"/>
  <c r="AA84" i="14"/>
  <c r="AA105" i="14"/>
  <c r="AB105" i="14" s="1"/>
  <c r="AC105" i="14" s="1"/>
  <c r="Y522" i="13"/>
  <c r="AA523" i="13"/>
  <c r="AA525" i="13"/>
  <c r="AA529" i="13"/>
  <c r="AB529" i="13" s="1"/>
  <c r="AC529" i="13" s="1"/>
  <c r="AA537" i="13"/>
  <c r="Y540" i="13"/>
  <c r="AA542" i="13"/>
  <c r="AB545" i="13"/>
  <c r="AC559" i="13"/>
  <c r="Y666" i="13"/>
  <c r="W666" i="13"/>
  <c r="Y670" i="13"/>
  <c r="W670" i="13"/>
  <c r="U672" i="13"/>
  <c r="Y674" i="13"/>
  <c r="W674" i="13"/>
  <c r="Y684" i="13"/>
  <c r="W684" i="13"/>
  <c r="Y690" i="13"/>
  <c r="AB706" i="13"/>
  <c r="AC706" i="13" s="1"/>
  <c r="U708" i="13"/>
  <c r="V708" i="13"/>
  <c r="AA22" i="14"/>
  <c r="AB22" i="14"/>
  <c r="AC22" i="14" s="1"/>
  <c r="AA30" i="14"/>
  <c r="AB30" i="14" s="1"/>
  <c r="AC30" i="14" s="1"/>
  <c r="V49" i="14"/>
  <c r="W49" i="14" s="1"/>
  <c r="U49" i="14"/>
  <c r="AA76" i="14"/>
  <c r="AB76" i="14"/>
  <c r="AC76" i="14" s="1"/>
  <c r="AA108" i="14"/>
  <c r="AB108" i="14" s="1"/>
  <c r="Y671" i="13"/>
  <c r="W671" i="13"/>
  <c r="Y675" i="13"/>
  <c r="W675" i="13"/>
  <c r="U677" i="13"/>
  <c r="Y679" i="13"/>
  <c r="W679" i="13"/>
  <c r="U681" i="13"/>
  <c r="Y683" i="13"/>
  <c r="W683" i="13"/>
  <c r="U685" i="13"/>
  <c r="Y687" i="13"/>
  <c r="W687" i="13"/>
  <c r="U689" i="13"/>
  <c r="Y691" i="13"/>
  <c r="W691" i="13"/>
  <c r="U693" i="13"/>
  <c r="Y695" i="13"/>
  <c r="W695" i="13"/>
  <c r="U697" i="13"/>
  <c r="Y21" i="14"/>
  <c r="Y25" i="14"/>
  <c r="Y29" i="14"/>
  <c r="Y33" i="14"/>
  <c r="Y37" i="14"/>
  <c r="Y45" i="14"/>
  <c r="Y51" i="14"/>
  <c r="Y54" i="14"/>
  <c r="Y59" i="14"/>
  <c r="Y62" i="14"/>
  <c r="Y67" i="14"/>
  <c r="Y70" i="14"/>
  <c r="Y75" i="14"/>
  <c r="Y83" i="14"/>
  <c r="Y86" i="14"/>
  <c r="Y91" i="14"/>
  <c r="Y102" i="14"/>
  <c r="Y107" i="14"/>
  <c r="Y110" i="14"/>
  <c r="Y113" i="14"/>
  <c r="AB114" i="14"/>
  <c r="AC114" i="14" s="1"/>
  <c r="AC115" i="14"/>
  <c r="AD115" i="14" s="1"/>
  <c r="AG115" i="14" s="1"/>
  <c r="U119" i="14"/>
  <c r="AC131" i="14"/>
  <c r="U135" i="14"/>
  <c r="AB136" i="14"/>
  <c r="AA136" i="14"/>
  <c r="AA146" i="14"/>
  <c r="AB146" i="14" s="1"/>
  <c r="AA152" i="14"/>
  <c r="V157" i="14"/>
  <c r="W157" i="14" s="1"/>
  <c r="U157" i="14"/>
  <c r="AA162" i="14"/>
  <c r="AB162" i="14"/>
  <c r="AC162" i="14"/>
  <c r="AD162" i="14" s="1"/>
  <c r="AG162" i="14" s="1"/>
  <c r="AA168" i="14"/>
  <c r="AB168" i="14"/>
  <c r="AC168" i="14" s="1"/>
  <c r="V173" i="14"/>
  <c r="W173" i="14" s="1"/>
  <c r="U173" i="14"/>
  <c r="AA176" i="14"/>
  <c r="AB176" i="14" s="1"/>
  <c r="X190" i="14"/>
  <c r="Y190" i="14" s="1"/>
  <c r="Z190" i="14"/>
  <c r="X198" i="14"/>
  <c r="Y198" i="14" s="1"/>
  <c r="Z198" i="14"/>
  <c r="X206" i="14"/>
  <c r="Y206" i="14" s="1"/>
  <c r="Z206" i="14"/>
  <c r="X214" i="14"/>
  <c r="Z214" i="14"/>
  <c r="X222" i="14"/>
  <c r="Y222" i="14" s="1"/>
  <c r="Z222" i="14"/>
  <c r="X230" i="14"/>
  <c r="Y230" i="14" s="1"/>
  <c r="Z230" i="14"/>
  <c r="X238" i="14"/>
  <c r="Y238" i="14" s="1"/>
  <c r="Z238" i="14"/>
  <c r="X246" i="14"/>
  <c r="Z246" i="14"/>
  <c r="X254" i="14"/>
  <c r="Y254" i="14" s="1"/>
  <c r="Z254" i="14"/>
  <c r="X262" i="14"/>
  <c r="Y262" i="14" s="1"/>
  <c r="Z262" i="14"/>
  <c r="X270" i="14"/>
  <c r="Y270" i="14" s="1"/>
  <c r="Z270" i="14"/>
  <c r="X278" i="14"/>
  <c r="Z278" i="14"/>
  <c r="X286" i="14"/>
  <c r="Y286" i="14" s="1"/>
  <c r="Z286" i="14"/>
  <c r="X294" i="14"/>
  <c r="Y294" i="14" s="1"/>
  <c r="Z294" i="14"/>
  <c r="X302" i="14"/>
  <c r="Y302" i="14" s="1"/>
  <c r="Z302" i="14"/>
  <c r="X310" i="14"/>
  <c r="Z310" i="14"/>
  <c r="U334" i="14"/>
  <c r="V334" i="14"/>
  <c r="W334" i="14" s="1"/>
  <c r="Z351" i="14"/>
  <c r="X351" i="14"/>
  <c r="V409" i="14"/>
  <c r="W409" i="14" s="1"/>
  <c r="U409" i="14"/>
  <c r="X414" i="14"/>
  <c r="Z414" i="14"/>
  <c r="AA36" i="14"/>
  <c r="AA44" i="14"/>
  <c r="AA48" i="14"/>
  <c r="AB53" i="14"/>
  <c r="AC53" i="14" s="1"/>
  <c r="Y56" i="14"/>
  <c r="AB69" i="14"/>
  <c r="AC69" i="14" s="1"/>
  <c r="Y72" i="14"/>
  <c r="AB77" i="14"/>
  <c r="AC77" i="14" s="1"/>
  <c r="Y80" i="14"/>
  <c r="AB85" i="14"/>
  <c r="AC85" i="14" s="1"/>
  <c r="Y88" i="14"/>
  <c r="AB101" i="14"/>
  <c r="AB109" i="14"/>
  <c r="AC109" i="14" s="1"/>
  <c r="X124" i="14"/>
  <c r="Y124" i="14" s="1"/>
  <c r="Z124" i="14"/>
  <c r="Y126" i="14"/>
  <c r="X140" i="14"/>
  <c r="Y140" i="14" s="1"/>
  <c r="Z140" i="14"/>
  <c r="Y142" i="14"/>
  <c r="V153" i="14"/>
  <c r="W153" i="14" s="1"/>
  <c r="U153" i="14"/>
  <c r="AA158" i="14"/>
  <c r="AB158" i="14"/>
  <c r="AC158" i="14"/>
  <c r="AD158" i="14" s="1"/>
  <c r="AG158" i="14" s="1"/>
  <c r="AA164" i="14"/>
  <c r="V169" i="14"/>
  <c r="W169" i="14" s="1"/>
  <c r="U169" i="14"/>
  <c r="AA174" i="14"/>
  <c r="AB174" i="14" s="1"/>
  <c r="V185" i="14"/>
  <c r="W185" i="14" s="1"/>
  <c r="U185" i="14"/>
  <c r="AA189" i="14"/>
  <c r="U350" i="14"/>
  <c r="V350" i="14"/>
  <c r="W350" i="14" s="1"/>
  <c r="Z367" i="14"/>
  <c r="X367" i="14"/>
  <c r="Y677" i="13"/>
  <c r="W677" i="13"/>
  <c r="Y681" i="13"/>
  <c r="W681" i="13"/>
  <c r="Y685" i="13"/>
  <c r="W685" i="13"/>
  <c r="Y689" i="13"/>
  <c r="W689" i="13"/>
  <c r="Y693" i="13"/>
  <c r="W693" i="13"/>
  <c r="Y697" i="13"/>
  <c r="W697" i="13"/>
  <c r="V701" i="13"/>
  <c r="U701" i="13"/>
  <c r="V705" i="13"/>
  <c r="U705" i="13"/>
  <c r="V709" i="13"/>
  <c r="U709" i="13"/>
  <c r="Y23" i="14"/>
  <c r="Y27" i="14"/>
  <c r="Y31" i="14"/>
  <c r="Y35" i="14"/>
  <c r="Y39" i="14"/>
  <c r="Z40" i="14"/>
  <c r="Y43" i="14"/>
  <c r="Z44" i="14"/>
  <c r="Y47" i="14"/>
  <c r="Z48" i="14"/>
  <c r="Y55" i="14"/>
  <c r="Y58" i="14"/>
  <c r="Y63" i="14"/>
  <c r="Y66" i="14"/>
  <c r="Y71" i="14"/>
  <c r="Y74" i="14"/>
  <c r="Y79" i="14"/>
  <c r="Y82" i="14"/>
  <c r="Y87" i="14"/>
  <c r="Y95" i="14"/>
  <c r="Y103" i="14"/>
  <c r="Y106" i="14"/>
  <c r="Y111" i="14"/>
  <c r="AA112" i="14"/>
  <c r="AB112" i="14" s="1"/>
  <c r="Y121" i="14"/>
  <c r="AC123" i="14"/>
  <c r="U127" i="14"/>
  <c r="AA128" i="14"/>
  <c r="Y137" i="14"/>
  <c r="AC139" i="14"/>
  <c r="U143" i="14"/>
  <c r="AA144" i="14"/>
  <c r="V149" i="14"/>
  <c r="W149" i="14" s="1"/>
  <c r="U149" i="14"/>
  <c r="AA154" i="14"/>
  <c r="AC154" i="14" s="1"/>
  <c r="AD154" i="14" s="1"/>
  <c r="AG154" i="14" s="1"/>
  <c r="AB154" i="14"/>
  <c r="AA160" i="14"/>
  <c r="AB160" i="14"/>
  <c r="AC160" i="14" s="1"/>
  <c r="V165" i="14"/>
  <c r="W165" i="14" s="1"/>
  <c r="U165" i="14"/>
  <c r="AA170" i="14"/>
  <c r="AB170" i="14" s="1"/>
  <c r="V181" i="14"/>
  <c r="W181" i="14" s="1"/>
  <c r="U181" i="14"/>
  <c r="AA184" i="14"/>
  <c r="AB184" i="14"/>
  <c r="AC184" i="14" s="1"/>
  <c r="AA186" i="14"/>
  <c r="AB186" i="14"/>
  <c r="V191" i="14"/>
  <c r="W191" i="14" s="1"/>
  <c r="U191" i="14"/>
  <c r="V199" i="14"/>
  <c r="W199" i="14" s="1"/>
  <c r="U199" i="14"/>
  <c r="V207" i="14"/>
  <c r="W207" i="14" s="1"/>
  <c r="U207" i="14"/>
  <c r="V215" i="14"/>
  <c r="W215" i="14" s="1"/>
  <c r="U215" i="14"/>
  <c r="V223" i="14"/>
  <c r="W223" i="14" s="1"/>
  <c r="U223" i="14"/>
  <c r="V231" i="14"/>
  <c r="W231" i="14" s="1"/>
  <c r="U231" i="14"/>
  <c r="V239" i="14"/>
  <c r="W239" i="14" s="1"/>
  <c r="U239" i="14"/>
  <c r="V247" i="14"/>
  <c r="W247" i="14" s="1"/>
  <c r="U247" i="14"/>
  <c r="V255" i="14"/>
  <c r="W255" i="14" s="1"/>
  <c r="U255" i="14"/>
  <c r="V263" i="14"/>
  <c r="W263" i="14" s="1"/>
  <c r="U263" i="14"/>
  <c r="V271" i="14"/>
  <c r="W271" i="14" s="1"/>
  <c r="U271" i="14"/>
  <c r="V279" i="14"/>
  <c r="W279" i="14" s="1"/>
  <c r="U279" i="14"/>
  <c r="V287" i="14"/>
  <c r="W287" i="14" s="1"/>
  <c r="U287" i="14"/>
  <c r="V295" i="14"/>
  <c r="W295" i="14" s="1"/>
  <c r="U295" i="14"/>
  <c r="V303" i="14"/>
  <c r="W303" i="14" s="1"/>
  <c r="U303" i="14"/>
  <c r="V311" i="14"/>
  <c r="W311" i="14" s="1"/>
  <c r="U311" i="14"/>
  <c r="Z319" i="14"/>
  <c r="X319" i="14"/>
  <c r="U366" i="14"/>
  <c r="V366" i="14"/>
  <c r="W366" i="14" s="1"/>
  <c r="X132" i="14"/>
  <c r="Y132" i="14" s="1"/>
  <c r="Z132" i="14"/>
  <c r="AA134" i="14"/>
  <c r="AA145" i="14"/>
  <c r="AB145" i="14" s="1"/>
  <c r="AA148" i="14"/>
  <c r="AA150" i="14"/>
  <c r="AB150" i="14" s="1"/>
  <c r="AA156" i="14"/>
  <c r="V161" i="14"/>
  <c r="W161" i="14" s="1"/>
  <c r="U161" i="14"/>
  <c r="AA166" i="14"/>
  <c r="AB166" i="14"/>
  <c r="AC166" i="14"/>
  <c r="AA172" i="14"/>
  <c r="V177" i="14"/>
  <c r="W177" i="14" s="1"/>
  <c r="U177" i="14"/>
  <c r="AA182" i="14"/>
  <c r="AB182" i="14"/>
  <c r="U318" i="14"/>
  <c r="V318" i="14"/>
  <c r="W318" i="14" s="1"/>
  <c r="Z335" i="14"/>
  <c r="X335" i="14"/>
  <c r="X382" i="14"/>
  <c r="Z382" i="14"/>
  <c r="Y119" i="14"/>
  <c r="Y135" i="14"/>
  <c r="Z150" i="14"/>
  <c r="Z154" i="14"/>
  <c r="Z158" i="14"/>
  <c r="Z162" i="14"/>
  <c r="Z166" i="14"/>
  <c r="Y169" i="14"/>
  <c r="Z170" i="14"/>
  <c r="Z174" i="14"/>
  <c r="Y177" i="14"/>
  <c r="Z178" i="14"/>
  <c r="Z182" i="14"/>
  <c r="Y185" i="14"/>
  <c r="Z186" i="14"/>
  <c r="Y191" i="14"/>
  <c r="X192" i="14"/>
  <c r="Y192" i="14" s="1"/>
  <c r="Z192" i="14"/>
  <c r="V193" i="14"/>
  <c r="W193" i="14" s="1"/>
  <c r="U193" i="14"/>
  <c r="X200" i="14"/>
  <c r="Y200" i="14" s="1"/>
  <c r="Z200" i="14"/>
  <c r="V201" i="14"/>
  <c r="W201" i="14" s="1"/>
  <c r="U201" i="14"/>
  <c r="Y207" i="14"/>
  <c r="X208" i="14"/>
  <c r="Y208" i="14" s="1"/>
  <c r="Z208" i="14"/>
  <c r="V209" i="14"/>
  <c r="W209" i="14" s="1"/>
  <c r="U209" i="14"/>
  <c r="X216" i="14"/>
  <c r="Y216" i="14" s="1"/>
  <c r="Z216" i="14"/>
  <c r="V217" i="14"/>
  <c r="W217" i="14" s="1"/>
  <c r="U217" i="14"/>
  <c r="Y223" i="14"/>
  <c r="X224" i="14"/>
  <c r="Y224" i="14" s="1"/>
  <c r="Z224" i="14"/>
  <c r="V225" i="14"/>
  <c r="W225" i="14" s="1"/>
  <c r="U225" i="14"/>
  <c r="X232" i="14"/>
  <c r="Y232" i="14" s="1"/>
  <c r="Z232" i="14"/>
  <c r="V233" i="14"/>
  <c r="W233" i="14" s="1"/>
  <c r="U233" i="14"/>
  <c r="Y239" i="14"/>
  <c r="X240" i="14"/>
  <c r="Y240" i="14" s="1"/>
  <c r="Z240" i="14"/>
  <c r="V241" i="14"/>
  <c r="W241" i="14" s="1"/>
  <c r="U241" i="14"/>
  <c r="X248" i="14"/>
  <c r="Y248" i="14" s="1"/>
  <c r="Z248" i="14"/>
  <c r="V249" i="14"/>
  <c r="W249" i="14" s="1"/>
  <c r="U249" i="14"/>
  <c r="Y255" i="14"/>
  <c r="X256" i="14"/>
  <c r="Y256" i="14" s="1"/>
  <c r="Z256" i="14"/>
  <c r="V257" i="14"/>
  <c r="W257" i="14" s="1"/>
  <c r="U257" i="14"/>
  <c r="X264" i="14"/>
  <c r="Y264" i="14" s="1"/>
  <c r="Z264" i="14"/>
  <c r="V265" i="14"/>
  <c r="W265" i="14" s="1"/>
  <c r="U265" i="14"/>
  <c r="Y271" i="14"/>
  <c r="X272" i="14"/>
  <c r="Y272" i="14" s="1"/>
  <c r="Z272" i="14"/>
  <c r="V273" i="14"/>
  <c r="W273" i="14" s="1"/>
  <c r="U273" i="14"/>
  <c r="X280" i="14"/>
  <c r="Y280" i="14" s="1"/>
  <c r="Z280" i="14"/>
  <c r="V281" i="14"/>
  <c r="W281" i="14" s="1"/>
  <c r="U281" i="14"/>
  <c r="Y287" i="14"/>
  <c r="X288" i="14"/>
  <c r="Y288" i="14" s="1"/>
  <c r="Z288" i="14"/>
  <c r="V289" i="14"/>
  <c r="W289" i="14" s="1"/>
  <c r="U289" i="14"/>
  <c r="X296" i="14"/>
  <c r="Y296" i="14" s="1"/>
  <c r="Z296" i="14"/>
  <c r="V297" i="14"/>
  <c r="W297" i="14" s="1"/>
  <c r="U297" i="14"/>
  <c r="Y303" i="14"/>
  <c r="X304" i="14"/>
  <c r="Y304" i="14" s="1"/>
  <c r="Z304" i="14"/>
  <c r="V305" i="14"/>
  <c r="W305" i="14" s="1"/>
  <c r="U305" i="14"/>
  <c r="X312" i="14"/>
  <c r="Y312" i="14" s="1"/>
  <c r="Z312" i="14"/>
  <c r="V313" i="14"/>
  <c r="W313" i="14" s="1"/>
  <c r="U313" i="14"/>
  <c r="U322" i="14"/>
  <c r="V322" i="14"/>
  <c r="W322" i="14" s="1"/>
  <c r="Z323" i="14"/>
  <c r="X323" i="14"/>
  <c r="U338" i="14"/>
  <c r="V338" i="14"/>
  <c r="W338" i="14" s="1"/>
  <c r="Z339" i="14"/>
  <c r="X339" i="14"/>
  <c r="U354" i="14"/>
  <c r="V354" i="14"/>
  <c r="W354" i="14" s="1"/>
  <c r="Z355" i="14"/>
  <c r="X355" i="14"/>
  <c r="U370" i="14"/>
  <c r="V370" i="14"/>
  <c r="W370" i="14" s="1"/>
  <c r="Z371" i="14"/>
  <c r="X371" i="14"/>
  <c r="V385" i="14"/>
  <c r="W385" i="14" s="1"/>
  <c r="U385" i="14"/>
  <c r="X390" i="14"/>
  <c r="Z390" i="14"/>
  <c r="Y117" i="14"/>
  <c r="Z118" i="14"/>
  <c r="Y125" i="14"/>
  <c r="Z126" i="14"/>
  <c r="Y133" i="14"/>
  <c r="Z134" i="14"/>
  <c r="Y141" i="14"/>
  <c r="Z142" i="14"/>
  <c r="W152" i="14"/>
  <c r="W156" i="14"/>
  <c r="W160" i="14"/>
  <c r="W168" i="14"/>
  <c r="W172" i="14"/>
  <c r="W188" i="14"/>
  <c r="U189" i="14"/>
  <c r="X194" i="14"/>
  <c r="Y194" i="14" s="1"/>
  <c r="Z194" i="14"/>
  <c r="V195" i="14"/>
  <c r="W195" i="14" s="1"/>
  <c r="U195" i="14"/>
  <c r="Y201" i="14"/>
  <c r="X202" i="14"/>
  <c r="Y202" i="14" s="1"/>
  <c r="Z202" i="14"/>
  <c r="V203" i="14"/>
  <c r="W203" i="14" s="1"/>
  <c r="U203" i="14"/>
  <c r="Y209" i="14"/>
  <c r="X210" i="14"/>
  <c r="Y210" i="14" s="1"/>
  <c r="Z210" i="14"/>
  <c r="V211" i="14"/>
  <c r="W211" i="14" s="1"/>
  <c r="U211" i="14"/>
  <c r="Y217" i="14"/>
  <c r="X218" i="14"/>
  <c r="Y218" i="14" s="1"/>
  <c r="Z218" i="14"/>
  <c r="V219" i="14"/>
  <c r="W219" i="14" s="1"/>
  <c r="U219" i="14"/>
  <c r="X226" i="14"/>
  <c r="Y226" i="14" s="1"/>
  <c r="Z226" i="14"/>
  <c r="V227" i="14"/>
  <c r="W227" i="14" s="1"/>
  <c r="U227" i="14"/>
  <c r="X234" i="14"/>
  <c r="Y234" i="14" s="1"/>
  <c r="Z234" i="14"/>
  <c r="V235" i="14"/>
  <c r="W235" i="14" s="1"/>
  <c r="U235" i="14"/>
  <c r="X242" i="14"/>
  <c r="Y242" i="14" s="1"/>
  <c r="Z242" i="14"/>
  <c r="V243" i="14"/>
  <c r="W243" i="14" s="1"/>
  <c r="U243" i="14"/>
  <c r="X250" i="14"/>
  <c r="Y250" i="14" s="1"/>
  <c r="Z250" i="14"/>
  <c r="V251" i="14"/>
  <c r="W251" i="14" s="1"/>
  <c r="U251" i="14"/>
  <c r="X258" i="14"/>
  <c r="Y258" i="14" s="1"/>
  <c r="Z258" i="14"/>
  <c r="V259" i="14"/>
  <c r="W259" i="14" s="1"/>
  <c r="U259" i="14"/>
  <c r="Y265" i="14"/>
  <c r="X266" i="14"/>
  <c r="Y266" i="14" s="1"/>
  <c r="Z266" i="14"/>
  <c r="V267" i="14"/>
  <c r="W267" i="14" s="1"/>
  <c r="U267" i="14"/>
  <c r="X274" i="14"/>
  <c r="Y274" i="14" s="1"/>
  <c r="Z274" i="14"/>
  <c r="V275" i="14"/>
  <c r="W275" i="14" s="1"/>
  <c r="U275" i="14"/>
  <c r="X282" i="14"/>
  <c r="Y282" i="14" s="1"/>
  <c r="Z282" i="14"/>
  <c r="V283" i="14"/>
  <c r="W283" i="14" s="1"/>
  <c r="U283" i="14"/>
  <c r="X290" i="14"/>
  <c r="Y290" i="14" s="1"/>
  <c r="Z290" i="14"/>
  <c r="V291" i="14"/>
  <c r="W291" i="14" s="1"/>
  <c r="U291" i="14"/>
  <c r="Y297" i="14"/>
  <c r="X298" i="14"/>
  <c r="Y298" i="14" s="1"/>
  <c r="Z298" i="14"/>
  <c r="V299" i="14"/>
  <c r="W299" i="14" s="1"/>
  <c r="U299" i="14"/>
  <c r="Y305" i="14"/>
  <c r="X306" i="14"/>
  <c r="Y306" i="14" s="1"/>
  <c r="Z306" i="14"/>
  <c r="V307" i="14"/>
  <c r="W307" i="14" s="1"/>
  <c r="U307" i="14"/>
  <c r="U326" i="14"/>
  <c r="V326" i="14"/>
  <c r="W326" i="14" s="1"/>
  <c r="Z327" i="14"/>
  <c r="X327" i="14"/>
  <c r="U342" i="14"/>
  <c r="V342" i="14"/>
  <c r="W342" i="14" s="1"/>
  <c r="Z343" i="14"/>
  <c r="X343" i="14"/>
  <c r="U358" i="14"/>
  <c r="V358" i="14"/>
  <c r="W358" i="14" s="1"/>
  <c r="Z359" i="14"/>
  <c r="X359" i="14"/>
  <c r="U374" i="14"/>
  <c r="V374" i="14"/>
  <c r="W374" i="14" s="1"/>
  <c r="Z375" i="14"/>
  <c r="X375" i="14"/>
  <c r="V393" i="14"/>
  <c r="W393" i="14" s="1"/>
  <c r="U393" i="14"/>
  <c r="X398" i="14"/>
  <c r="Z398" i="14"/>
  <c r="AD123" i="14"/>
  <c r="AG123" i="14" s="1"/>
  <c r="AD131" i="14"/>
  <c r="AG131" i="14" s="1"/>
  <c r="AD139" i="14"/>
  <c r="AG139" i="14" s="1"/>
  <c r="AC151" i="14"/>
  <c r="AC155" i="14"/>
  <c r="AD155" i="14"/>
  <c r="AG155" i="14" s="1"/>
  <c r="AC159" i="14"/>
  <c r="AC167" i="14"/>
  <c r="AC171" i="14"/>
  <c r="AD171" i="14"/>
  <c r="AG171" i="14" s="1"/>
  <c r="AC175" i="14"/>
  <c r="AC183" i="14"/>
  <c r="AC187" i="14"/>
  <c r="AD187" i="14"/>
  <c r="AG187" i="14" s="1"/>
  <c r="X196" i="14"/>
  <c r="Y196" i="14" s="1"/>
  <c r="Z196" i="14"/>
  <c r="V197" i="14"/>
  <c r="W197" i="14" s="1"/>
  <c r="U197" i="14"/>
  <c r="Y203" i="14"/>
  <c r="X204" i="14"/>
  <c r="Y204" i="14" s="1"/>
  <c r="Z204" i="14"/>
  <c r="V205" i="14"/>
  <c r="W205" i="14" s="1"/>
  <c r="U205" i="14"/>
  <c r="X212" i="14"/>
  <c r="Y212" i="14" s="1"/>
  <c r="Z212" i="14"/>
  <c r="V213" i="14"/>
  <c r="W213" i="14" s="1"/>
  <c r="U213" i="14"/>
  <c r="X220" i="14"/>
  <c r="Y220" i="14" s="1"/>
  <c r="Z220" i="14"/>
  <c r="V221" i="14"/>
  <c r="W221" i="14" s="1"/>
  <c r="U221" i="14"/>
  <c r="X228" i="14"/>
  <c r="Y228" i="14" s="1"/>
  <c r="Z228" i="14"/>
  <c r="V229" i="14"/>
  <c r="W229" i="14" s="1"/>
  <c r="U229" i="14"/>
  <c r="X236" i="14"/>
  <c r="Y236" i="14" s="1"/>
  <c r="Z236" i="14"/>
  <c r="V237" i="14"/>
  <c r="W237" i="14" s="1"/>
  <c r="U237" i="14"/>
  <c r="Y243" i="14"/>
  <c r="X244" i="14"/>
  <c r="Y244" i="14" s="1"/>
  <c r="Z244" i="14"/>
  <c r="V245" i="14"/>
  <c r="W245" i="14" s="1"/>
  <c r="U245" i="14"/>
  <c r="X252" i="14"/>
  <c r="Y252" i="14" s="1"/>
  <c r="Z252" i="14"/>
  <c r="V253" i="14"/>
  <c r="W253" i="14" s="1"/>
  <c r="U253" i="14"/>
  <c r="X260" i="14"/>
  <c r="Y260" i="14" s="1"/>
  <c r="Z260" i="14"/>
  <c r="V261" i="14"/>
  <c r="W261" i="14" s="1"/>
  <c r="U261" i="14"/>
  <c r="X268" i="14"/>
  <c r="Y268" i="14" s="1"/>
  <c r="Z268" i="14"/>
  <c r="V269" i="14"/>
  <c r="W269" i="14" s="1"/>
  <c r="U269" i="14"/>
  <c r="X276" i="14"/>
  <c r="Y276" i="14" s="1"/>
  <c r="Z276" i="14"/>
  <c r="V277" i="14"/>
  <c r="W277" i="14" s="1"/>
  <c r="U277" i="14"/>
  <c r="Y283" i="14"/>
  <c r="X284" i="14"/>
  <c r="Y284" i="14" s="1"/>
  <c r="Z284" i="14"/>
  <c r="V285" i="14"/>
  <c r="W285" i="14" s="1"/>
  <c r="U285" i="14"/>
  <c r="X292" i="14"/>
  <c r="Y292" i="14" s="1"/>
  <c r="Z292" i="14"/>
  <c r="V293" i="14"/>
  <c r="W293" i="14" s="1"/>
  <c r="U293" i="14"/>
  <c r="X300" i="14"/>
  <c r="Y300" i="14" s="1"/>
  <c r="Z300" i="14"/>
  <c r="V301" i="14"/>
  <c r="W301" i="14" s="1"/>
  <c r="U301" i="14"/>
  <c r="X308" i="14"/>
  <c r="Y308" i="14" s="1"/>
  <c r="Z308" i="14"/>
  <c r="V309" i="14"/>
  <c r="W309" i="14" s="1"/>
  <c r="U309" i="14"/>
  <c r="V314" i="14"/>
  <c r="W314" i="14" s="1"/>
  <c r="U314" i="14"/>
  <c r="Z315" i="14"/>
  <c r="X315" i="14"/>
  <c r="U330" i="14"/>
  <c r="V330" i="14"/>
  <c r="W330" i="14" s="1"/>
  <c r="Z331" i="14"/>
  <c r="X331" i="14"/>
  <c r="U346" i="14"/>
  <c r="V346" i="14"/>
  <c r="W346" i="14" s="1"/>
  <c r="Z347" i="14"/>
  <c r="X347" i="14"/>
  <c r="U362" i="14"/>
  <c r="V362" i="14"/>
  <c r="W362" i="14" s="1"/>
  <c r="Z363" i="14"/>
  <c r="X363" i="14"/>
  <c r="U378" i="14"/>
  <c r="V378" i="14"/>
  <c r="W378" i="14" s="1"/>
  <c r="Z379" i="14"/>
  <c r="X379" i="14"/>
  <c r="V401" i="14"/>
  <c r="W401" i="14" s="1"/>
  <c r="U401" i="14"/>
  <c r="X406" i="14"/>
  <c r="Z406" i="14"/>
  <c r="V417" i="14"/>
  <c r="W417" i="14" s="1"/>
  <c r="U417" i="14"/>
  <c r="X422" i="14"/>
  <c r="Z422" i="14"/>
  <c r="V428" i="14"/>
  <c r="W428" i="14" s="1"/>
  <c r="U428" i="14"/>
  <c r="X429" i="14"/>
  <c r="Z429" i="14"/>
  <c r="V444" i="14"/>
  <c r="W444" i="14" s="1"/>
  <c r="U444" i="14"/>
  <c r="X445" i="14"/>
  <c r="Z445" i="14"/>
  <c r="V460" i="14"/>
  <c r="W460" i="14" s="1"/>
  <c r="U460" i="14"/>
  <c r="X461" i="14"/>
  <c r="Z461" i="14"/>
  <c r="V476" i="14"/>
  <c r="W476" i="14" s="1"/>
  <c r="U476" i="14"/>
  <c r="X477" i="14"/>
  <c r="Z477" i="14"/>
  <c r="V492" i="14"/>
  <c r="W492" i="14" s="1"/>
  <c r="U492" i="14"/>
  <c r="Y493" i="14"/>
  <c r="W493" i="14"/>
  <c r="AA500" i="14"/>
  <c r="AB500" i="14"/>
  <c r="Y501" i="14"/>
  <c r="W501" i="14"/>
  <c r="AA508" i="14"/>
  <c r="Y509" i="14"/>
  <c r="V518" i="14"/>
  <c r="U518" i="14"/>
  <c r="Y521" i="14"/>
  <c r="W521" i="14"/>
  <c r="V533" i="14"/>
  <c r="U533" i="14"/>
  <c r="V636" i="14"/>
  <c r="U636" i="14"/>
  <c r="V652" i="14"/>
  <c r="U652" i="14"/>
  <c r="X34" i="15"/>
  <c r="Z34" i="15"/>
  <c r="V61" i="15"/>
  <c r="W61" i="15" s="1"/>
  <c r="U61" i="15"/>
  <c r="Y578" i="15"/>
  <c r="W578" i="15"/>
  <c r="AB614" i="15"/>
  <c r="AC614" i="15" s="1"/>
  <c r="Y617" i="15"/>
  <c r="V317" i="14"/>
  <c r="W317" i="14" s="1"/>
  <c r="U317" i="14"/>
  <c r="X318" i="14"/>
  <c r="Y318" i="14" s="1"/>
  <c r="Z318" i="14"/>
  <c r="V321" i="14"/>
  <c r="W321" i="14" s="1"/>
  <c r="U321" i="14"/>
  <c r="X322" i="14"/>
  <c r="Y322" i="14" s="1"/>
  <c r="Z322" i="14"/>
  <c r="V325" i="14"/>
  <c r="W325" i="14" s="1"/>
  <c r="U325" i="14"/>
  <c r="X326" i="14"/>
  <c r="Y326" i="14" s="1"/>
  <c r="Z326" i="14"/>
  <c r="V329" i="14"/>
  <c r="W329" i="14" s="1"/>
  <c r="U329" i="14"/>
  <c r="X330" i="14"/>
  <c r="Y330" i="14" s="1"/>
  <c r="Z330" i="14"/>
  <c r="V333" i="14"/>
  <c r="W333" i="14" s="1"/>
  <c r="U333" i="14"/>
  <c r="X334" i="14"/>
  <c r="Y334" i="14" s="1"/>
  <c r="Z334" i="14"/>
  <c r="V337" i="14"/>
  <c r="W337" i="14" s="1"/>
  <c r="U337" i="14"/>
  <c r="X338" i="14"/>
  <c r="Y338" i="14" s="1"/>
  <c r="Z338" i="14"/>
  <c r="V341" i="14"/>
  <c r="W341" i="14" s="1"/>
  <c r="U341" i="14"/>
  <c r="X342" i="14"/>
  <c r="Y342" i="14" s="1"/>
  <c r="Z342" i="14"/>
  <c r="V345" i="14"/>
  <c r="W345" i="14" s="1"/>
  <c r="U345" i="14"/>
  <c r="X346" i="14"/>
  <c r="Y346" i="14" s="1"/>
  <c r="Z346" i="14"/>
  <c r="V349" i="14"/>
  <c r="W349" i="14" s="1"/>
  <c r="U349" i="14"/>
  <c r="X350" i="14"/>
  <c r="Y350" i="14" s="1"/>
  <c r="Z350" i="14"/>
  <c r="V353" i="14"/>
  <c r="W353" i="14" s="1"/>
  <c r="U353" i="14"/>
  <c r="X354" i="14"/>
  <c r="Y354" i="14" s="1"/>
  <c r="Z354" i="14"/>
  <c r="V357" i="14"/>
  <c r="W357" i="14" s="1"/>
  <c r="U357" i="14"/>
  <c r="X358" i="14"/>
  <c r="Y358" i="14" s="1"/>
  <c r="Z358" i="14"/>
  <c r="V361" i="14"/>
  <c r="W361" i="14" s="1"/>
  <c r="U361" i="14"/>
  <c r="X362" i="14"/>
  <c r="Y362" i="14" s="1"/>
  <c r="Z362" i="14"/>
  <c r="V365" i="14"/>
  <c r="W365" i="14" s="1"/>
  <c r="U365" i="14"/>
  <c r="X366" i="14"/>
  <c r="Y366" i="14" s="1"/>
  <c r="Z366" i="14"/>
  <c r="V369" i="14"/>
  <c r="W369" i="14" s="1"/>
  <c r="U369" i="14"/>
  <c r="X370" i="14"/>
  <c r="Y370" i="14" s="1"/>
  <c r="Z370" i="14"/>
  <c r="V373" i="14"/>
  <c r="W373" i="14" s="1"/>
  <c r="U373" i="14"/>
  <c r="X374" i="14"/>
  <c r="Y374" i="14" s="1"/>
  <c r="Z374" i="14"/>
  <c r="V377" i="14"/>
  <c r="W377" i="14" s="1"/>
  <c r="U377" i="14"/>
  <c r="X378" i="14"/>
  <c r="Y378" i="14" s="1"/>
  <c r="Z378" i="14"/>
  <c r="X384" i="14"/>
  <c r="Z384" i="14"/>
  <c r="V387" i="14"/>
  <c r="W387" i="14" s="1"/>
  <c r="U387" i="14"/>
  <c r="X392" i="14"/>
  <c r="Z392" i="14"/>
  <c r="V395" i="14"/>
  <c r="W395" i="14" s="1"/>
  <c r="U395" i="14"/>
  <c r="X400" i="14"/>
  <c r="Z400" i="14"/>
  <c r="V403" i="14"/>
  <c r="W403" i="14" s="1"/>
  <c r="U403" i="14"/>
  <c r="X408" i="14"/>
  <c r="Z408" i="14"/>
  <c r="V411" i="14"/>
  <c r="W411" i="14" s="1"/>
  <c r="U411" i="14"/>
  <c r="X416" i="14"/>
  <c r="Z416" i="14"/>
  <c r="V419" i="14"/>
  <c r="W419" i="14" s="1"/>
  <c r="U419" i="14"/>
  <c r="X424" i="14"/>
  <c r="Z424" i="14"/>
  <c r="V432" i="14"/>
  <c r="W432" i="14" s="1"/>
  <c r="U432" i="14"/>
  <c r="X433" i="14"/>
  <c r="Z433" i="14"/>
  <c r="V448" i="14"/>
  <c r="W448" i="14" s="1"/>
  <c r="U448" i="14"/>
  <c r="X449" i="14"/>
  <c r="Z449" i="14"/>
  <c r="V464" i="14"/>
  <c r="W464" i="14" s="1"/>
  <c r="U464" i="14"/>
  <c r="X465" i="14"/>
  <c r="Z465" i="14"/>
  <c r="V480" i="14"/>
  <c r="W480" i="14" s="1"/>
  <c r="U480" i="14"/>
  <c r="X481" i="14"/>
  <c r="Z481" i="14"/>
  <c r="AA494" i="14"/>
  <c r="Y495" i="14"/>
  <c r="W495" i="14"/>
  <c r="AC502" i="14"/>
  <c r="AA502" i="14"/>
  <c r="AB502" i="14"/>
  <c r="Y503" i="14"/>
  <c r="W503" i="14"/>
  <c r="AA510" i="14"/>
  <c r="AB510" i="14"/>
  <c r="AC510" i="14" s="1"/>
  <c r="Y511" i="14"/>
  <c r="W511" i="14"/>
  <c r="V535" i="14"/>
  <c r="U535" i="14"/>
  <c r="U630" i="14"/>
  <c r="V630" i="14"/>
  <c r="V640" i="14"/>
  <c r="U640" i="14"/>
  <c r="V656" i="14"/>
  <c r="U656" i="14"/>
  <c r="V667" i="14"/>
  <c r="U667" i="14"/>
  <c r="Y670" i="14"/>
  <c r="W670" i="14"/>
  <c r="V677" i="14"/>
  <c r="U677" i="14"/>
  <c r="V37" i="15"/>
  <c r="W37" i="15" s="1"/>
  <c r="U37" i="15"/>
  <c r="X42" i="15"/>
  <c r="Z42" i="15"/>
  <c r="AA63" i="15"/>
  <c r="AA111" i="15"/>
  <c r="U316" i="14"/>
  <c r="V316" i="14"/>
  <c r="W316" i="14" s="1"/>
  <c r="Z317" i="14"/>
  <c r="X317" i="14"/>
  <c r="U320" i="14"/>
  <c r="V320" i="14"/>
  <c r="W320" i="14" s="1"/>
  <c r="Z321" i="14"/>
  <c r="X321" i="14"/>
  <c r="U324" i="14"/>
  <c r="V324" i="14"/>
  <c r="W324" i="14" s="1"/>
  <c r="Z325" i="14"/>
  <c r="X325" i="14"/>
  <c r="U328" i="14"/>
  <c r="V328" i="14"/>
  <c r="W328" i="14" s="1"/>
  <c r="Z329" i="14"/>
  <c r="X329" i="14"/>
  <c r="U332" i="14"/>
  <c r="V332" i="14"/>
  <c r="W332" i="14" s="1"/>
  <c r="Z333" i="14"/>
  <c r="X333" i="14"/>
  <c r="U336" i="14"/>
  <c r="V336" i="14"/>
  <c r="W336" i="14" s="1"/>
  <c r="Z337" i="14"/>
  <c r="X337" i="14"/>
  <c r="U340" i="14"/>
  <c r="V340" i="14"/>
  <c r="W340" i="14" s="1"/>
  <c r="Z341" i="14"/>
  <c r="X341" i="14"/>
  <c r="U344" i="14"/>
  <c r="V344" i="14"/>
  <c r="W344" i="14" s="1"/>
  <c r="Z345" i="14"/>
  <c r="X345" i="14"/>
  <c r="U348" i="14"/>
  <c r="V348" i="14"/>
  <c r="W348" i="14" s="1"/>
  <c r="Z349" i="14"/>
  <c r="X349" i="14"/>
  <c r="U352" i="14"/>
  <c r="V352" i="14"/>
  <c r="W352" i="14" s="1"/>
  <c r="Z353" i="14"/>
  <c r="X353" i="14"/>
  <c r="U356" i="14"/>
  <c r="V356" i="14"/>
  <c r="W356" i="14" s="1"/>
  <c r="Z357" i="14"/>
  <c r="X357" i="14"/>
  <c r="U360" i="14"/>
  <c r="V360" i="14"/>
  <c r="W360" i="14" s="1"/>
  <c r="Z361" i="14"/>
  <c r="X361" i="14"/>
  <c r="U364" i="14"/>
  <c r="V364" i="14"/>
  <c r="W364" i="14" s="1"/>
  <c r="Z365" i="14"/>
  <c r="X365" i="14"/>
  <c r="U368" i="14"/>
  <c r="V368" i="14"/>
  <c r="W368" i="14" s="1"/>
  <c r="Z369" i="14"/>
  <c r="X369" i="14"/>
  <c r="U372" i="14"/>
  <c r="V372" i="14"/>
  <c r="W372" i="14" s="1"/>
  <c r="Z373" i="14"/>
  <c r="X373" i="14"/>
  <c r="U376" i="14"/>
  <c r="V376" i="14"/>
  <c r="W376" i="14" s="1"/>
  <c r="Z377" i="14"/>
  <c r="X377" i="14"/>
  <c r="U380" i="14"/>
  <c r="V380" i="14"/>
  <c r="W380" i="14" s="1"/>
  <c r="V381" i="14"/>
  <c r="W381" i="14" s="1"/>
  <c r="U381" i="14"/>
  <c r="X386" i="14"/>
  <c r="Z386" i="14"/>
  <c r="V389" i="14"/>
  <c r="W389" i="14" s="1"/>
  <c r="U389" i="14"/>
  <c r="X394" i="14"/>
  <c r="Z394" i="14"/>
  <c r="V397" i="14"/>
  <c r="W397" i="14" s="1"/>
  <c r="U397" i="14"/>
  <c r="X402" i="14"/>
  <c r="Z402" i="14"/>
  <c r="V405" i="14"/>
  <c r="W405" i="14" s="1"/>
  <c r="U405" i="14"/>
  <c r="X410" i="14"/>
  <c r="Z410" i="14"/>
  <c r="V413" i="14"/>
  <c r="W413" i="14" s="1"/>
  <c r="U413" i="14"/>
  <c r="X418" i="14"/>
  <c r="Z418" i="14"/>
  <c r="V421" i="14"/>
  <c r="W421" i="14" s="1"/>
  <c r="U421" i="14"/>
  <c r="V436" i="14"/>
  <c r="W436" i="14" s="1"/>
  <c r="U436" i="14"/>
  <c r="X437" i="14"/>
  <c r="Z437" i="14"/>
  <c r="V452" i="14"/>
  <c r="W452" i="14" s="1"/>
  <c r="U452" i="14"/>
  <c r="X453" i="14"/>
  <c r="Z453" i="14"/>
  <c r="V468" i="14"/>
  <c r="W468" i="14" s="1"/>
  <c r="U468" i="14"/>
  <c r="X469" i="14"/>
  <c r="Z469" i="14"/>
  <c r="V484" i="14"/>
  <c r="W484" i="14" s="1"/>
  <c r="U484" i="14"/>
  <c r="X485" i="14"/>
  <c r="Z485" i="14"/>
  <c r="AA496" i="14"/>
  <c r="AB496" i="14"/>
  <c r="Y497" i="14"/>
  <c r="W497" i="14"/>
  <c r="Y505" i="14"/>
  <c r="W505" i="14"/>
  <c r="AA512" i="14"/>
  <c r="AB512" i="14"/>
  <c r="Y513" i="14"/>
  <c r="AB524" i="14"/>
  <c r="AC524" i="14"/>
  <c r="AD524" i="14" s="1"/>
  <c r="AG524" i="14" s="1"/>
  <c r="Y525" i="14"/>
  <c r="W525" i="14"/>
  <c r="V644" i="14"/>
  <c r="U644" i="14"/>
  <c r="V660" i="14"/>
  <c r="U660" i="14"/>
  <c r="V45" i="15"/>
  <c r="W45" i="15" s="1"/>
  <c r="U45" i="15"/>
  <c r="X50" i="15"/>
  <c r="Z50" i="15"/>
  <c r="V315" i="14"/>
  <c r="W315" i="14" s="1"/>
  <c r="U315" i="14"/>
  <c r="X316" i="14"/>
  <c r="Y316" i="14" s="1"/>
  <c r="Z316" i="14"/>
  <c r="V319" i="14"/>
  <c r="W319" i="14" s="1"/>
  <c r="U319" i="14"/>
  <c r="X320" i="14"/>
  <c r="Y320" i="14" s="1"/>
  <c r="Z320" i="14"/>
  <c r="V323" i="14"/>
  <c r="W323" i="14" s="1"/>
  <c r="U323" i="14"/>
  <c r="X324" i="14"/>
  <c r="Y324" i="14" s="1"/>
  <c r="Z324" i="14"/>
  <c r="V327" i="14"/>
  <c r="W327" i="14" s="1"/>
  <c r="U327" i="14"/>
  <c r="X328" i="14"/>
  <c r="Y328" i="14" s="1"/>
  <c r="Z328" i="14"/>
  <c r="V331" i="14"/>
  <c r="W331" i="14" s="1"/>
  <c r="U331" i="14"/>
  <c r="X332" i="14"/>
  <c r="Y332" i="14" s="1"/>
  <c r="Z332" i="14"/>
  <c r="V335" i="14"/>
  <c r="W335" i="14" s="1"/>
  <c r="U335" i="14"/>
  <c r="X336" i="14"/>
  <c r="Y336" i="14" s="1"/>
  <c r="Z336" i="14"/>
  <c r="V339" i="14"/>
  <c r="W339" i="14" s="1"/>
  <c r="U339" i="14"/>
  <c r="X340" i="14"/>
  <c r="Y340" i="14" s="1"/>
  <c r="Z340" i="14"/>
  <c r="V343" i="14"/>
  <c r="W343" i="14" s="1"/>
  <c r="U343" i="14"/>
  <c r="X344" i="14"/>
  <c r="Y344" i="14" s="1"/>
  <c r="Z344" i="14"/>
  <c r="V347" i="14"/>
  <c r="W347" i="14" s="1"/>
  <c r="U347" i="14"/>
  <c r="X348" i="14"/>
  <c r="Y348" i="14" s="1"/>
  <c r="Z348" i="14"/>
  <c r="V351" i="14"/>
  <c r="W351" i="14" s="1"/>
  <c r="U351" i="14"/>
  <c r="X352" i="14"/>
  <c r="Y352" i="14" s="1"/>
  <c r="Z352" i="14"/>
  <c r="V355" i="14"/>
  <c r="W355" i="14" s="1"/>
  <c r="U355" i="14"/>
  <c r="X356" i="14"/>
  <c r="Y356" i="14" s="1"/>
  <c r="Z356" i="14"/>
  <c r="V359" i="14"/>
  <c r="W359" i="14" s="1"/>
  <c r="U359" i="14"/>
  <c r="X360" i="14"/>
  <c r="Y360" i="14" s="1"/>
  <c r="Z360" i="14"/>
  <c r="V363" i="14"/>
  <c r="W363" i="14" s="1"/>
  <c r="U363" i="14"/>
  <c r="X364" i="14"/>
  <c r="Y364" i="14" s="1"/>
  <c r="Z364" i="14"/>
  <c r="V367" i="14"/>
  <c r="W367" i="14" s="1"/>
  <c r="U367" i="14"/>
  <c r="X368" i="14"/>
  <c r="Y368" i="14" s="1"/>
  <c r="Z368" i="14"/>
  <c r="V371" i="14"/>
  <c r="W371" i="14" s="1"/>
  <c r="U371" i="14"/>
  <c r="X372" i="14"/>
  <c r="Y372" i="14" s="1"/>
  <c r="Z372" i="14"/>
  <c r="V375" i="14"/>
  <c r="W375" i="14" s="1"/>
  <c r="U375" i="14"/>
  <c r="X376" i="14"/>
  <c r="Y376" i="14" s="1"/>
  <c r="Z376" i="14"/>
  <c r="V379" i="14"/>
  <c r="W379" i="14" s="1"/>
  <c r="U379" i="14"/>
  <c r="X380" i="14"/>
  <c r="Y380" i="14" s="1"/>
  <c r="Z380" i="14"/>
  <c r="V383" i="14"/>
  <c r="W383" i="14" s="1"/>
  <c r="U383" i="14"/>
  <c r="X388" i="14"/>
  <c r="Z388" i="14"/>
  <c r="V391" i="14"/>
  <c r="W391" i="14" s="1"/>
  <c r="U391" i="14"/>
  <c r="X396" i="14"/>
  <c r="Z396" i="14"/>
  <c r="V399" i="14"/>
  <c r="W399" i="14" s="1"/>
  <c r="U399" i="14"/>
  <c r="X404" i="14"/>
  <c r="Z404" i="14"/>
  <c r="V407" i="14"/>
  <c r="W407" i="14" s="1"/>
  <c r="U407" i="14"/>
  <c r="X412" i="14"/>
  <c r="Z412" i="14"/>
  <c r="V415" i="14"/>
  <c r="W415" i="14" s="1"/>
  <c r="U415" i="14"/>
  <c r="X420" i="14"/>
  <c r="Z420" i="14"/>
  <c r="V423" i="14"/>
  <c r="W423" i="14" s="1"/>
  <c r="U423" i="14"/>
  <c r="X425" i="14"/>
  <c r="Y425" i="14" s="1"/>
  <c r="Z425" i="14"/>
  <c r="V440" i="14"/>
  <c r="W440" i="14" s="1"/>
  <c r="U440" i="14"/>
  <c r="X441" i="14"/>
  <c r="Z441" i="14"/>
  <c r="V456" i="14"/>
  <c r="W456" i="14" s="1"/>
  <c r="U456" i="14"/>
  <c r="X457" i="14"/>
  <c r="Z457" i="14"/>
  <c r="V472" i="14"/>
  <c r="W472" i="14" s="1"/>
  <c r="U472" i="14"/>
  <c r="X473" i="14"/>
  <c r="Z473" i="14"/>
  <c r="V488" i="14"/>
  <c r="W488" i="14" s="1"/>
  <c r="U488" i="14"/>
  <c r="X489" i="14"/>
  <c r="Z489" i="14"/>
  <c r="AA498" i="14"/>
  <c r="AB498" i="14" s="1"/>
  <c r="Y499" i="14"/>
  <c r="W499" i="14"/>
  <c r="AA506" i="14"/>
  <c r="AB506" i="14" s="1"/>
  <c r="Y507" i="14"/>
  <c r="W507" i="14"/>
  <c r="AA514" i="14"/>
  <c r="AB514" i="14" s="1"/>
  <c r="Y515" i="14"/>
  <c r="W515" i="14"/>
  <c r="V528" i="14"/>
  <c r="U528" i="14"/>
  <c r="V531" i="14"/>
  <c r="U531" i="14"/>
  <c r="AB632" i="14"/>
  <c r="W632" i="14"/>
  <c r="O628" i="14"/>
  <c r="AA632" i="14"/>
  <c r="V648" i="14"/>
  <c r="U648" i="14"/>
  <c r="V664" i="14"/>
  <c r="U664" i="14"/>
  <c r="AB673" i="14"/>
  <c r="AC673" i="14" s="1"/>
  <c r="V53" i="15"/>
  <c r="W53" i="15" s="1"/>
  <c r="U53" i="15"/>
  <c r="X58" i="15"/>
  <c r="Z58" i="15"/>
  <c r="AA67" i="15"/>
  <c r="AB67" i="15" s="1"/>
  <c r="AA83" i="15"/>
  <c r="AB83" i="15" s="1"/>
  <c r="AA91" i="15"/>
  <c r="AB99" i="15"/>
  <c r="AA99" i="15"/>
  <c r="AA115" i="15"/>
  <c r="AB115" i="15" s="1"/>
  <c r="AA131" i="15"/>
  <c r="AB131" i="15" s="1"/>
  <c r="X381" i="14"/>
  <c r="Y381" i="14" s="1"/>
  <c r="V382" i="14"/>
  <c r="W382" i="14" s="1"/>
  <c r="X383" i="14"/>
  <c r="V384" i="14"/>
  <c r="W384" i="14" s="1"/>
  <c r="X385" i="14"/>
  <c r="Y385" i="14" s="1"/>
  <c r="V386" i="14"/>
  <c r="W386" i="14" s="1"/>
  <c r="X387" i="14"/>
  <c r="V388" i="14"/>
  <c r="W388" i="14" s="1"/>
  <c r="X389" i="14"/>
  <c r="Y389" i="14" s="1"/>
  <c r="V390" i="14"/>
  <c r="W390" i="14" s="1"/>
  <c r="X391" i="14"/>
  <c r="V392" i="14"/>
  <c r="W392" i="14" s="1"/>
  <c r="X393" i="14"/>
  <c r="Y393" i="14" s="1"/>
  <c r="V394" i="14"/>
  <c r="W394" i="14" s="1"/>
  <c r="X395" i="14"/>
  <c r="V396" i="14"/>
  <c r="W396" i="14" s="1"/>
  <c r="X397" i="14"/>
  <c r="Y397" i="14" s="1"/>
  <c r="V398" i="14"/>
  <c r="W398" i="14" s="1"/>
  <c r="X399" i="14"/>
  <c r="V400" i="14"/>
  <c r="W400" i="14" s="1"/>
  <c r="X401" i="14"/>
  <c r="Y401" i="14" s="1"/>
  <c r="V402" i="14"/>
  <c r="W402" i="14" s="1"/>
  <c r="X403" i="14"/>
  <c r="V404" i="14"/>
  <c r="W404" i="14" s="1"/>
  <c r="X405" i="14"/>
  <c r="Y405" i="14" s="1"/>
  <c r="V406" i="14"/>
  <c r="W406" i="14" s="1"/>
  <c r="X407" i="14"/>
  <c r="V408" i="14"/>
  <c r="W408" i="14" s="1"/>
  <c r="X409" i="14"/>
  <c r="V410" i="14"/>
  <c r="W410" i="14" s="1"/>
  <c r="X411" i="14"/>
  <c r="V412" i="14"/>
  <c r="W412" i="14" s="1"/>
  <c r="X413" i="14"/>
  <c r="Y413" i="14" s="1"/>
  <c r="V414" i="14"/>
  <c r="W414" i="14" s="1"/>
  <c r="X415" i="14"/>
  <c r="V416" i="14"/>
  <c r="W416" i="14" s="1"/>
  <c r="X417" i="14"/>
  <c r="Y417" i="14" s="1"/>
  <c r="V418" i="14"/>
  <c r="W418" i="14" s="1"/>
  <c r="X419" i="14"/>
  <c r="V420" i="14"/>
  <c r="W420" i="14" s="1"/>
  <c r="X421" i="14"/>
  <c r="Y421" i="14" s="1"/>
  <c r="V422" i="14"/>
  <c r="W422" i="14" s="1"/>
  <c r="X423" i="14"/>
  <c r="V424" i="14"/>
  <c r="W424" i="14" s="1"/>
  <c r="U427" i="14"/>
  <c r="V427" i="14"/>
  <c r="W427" i="14" s="1"/>
  <c r="Z428" i="14"/>
  <c r="X428" i="14"/>
  <c r="U431" i="14"/>
  <c r="V431" i="14"/>
  <c r="W431" i="14" s="1"/>
  <c r="Z432" i="14"/>
  <c r="X432" i="14"/>
  <c r="U435" i="14"/>
  <c r="V435" i="14"/>
  <c r="W435" i="14" s="1"/>
  <c r="Z436" i="14"/>
  <c r="X436" i="14"/>
  <c r="U439" i="14"/>
  <c r="V439" i="14"/>
  <c r="W439" i="14" s="1"/>
  <c r="Z440" i="14"/>
  <c r="X440" i="14"/>
  <c r="Y440" i="14" s="1"/>
  <c r="U443" i="14"/>
  <c r="V443" i="14"/>
  <c r="W443" i="14" s="1"/>
  <c r="Z444" i="14"/>
  <c r="X444" i="14"/>
  <c r="U447" i="14"/>
  <c r="V447" i="14"/>
  <c r="W447" i="14" s="1"/>
  <c r="Z448" i="14"/>
  <c r="X448" i="14"/>
  <c r="U451" i="14"/>
  <c r="V451" i="14"/>
  <c r="W451" i="14" s="1"/>
  <c r="Z452" i="14"/>
  <c r="X452" i="14"/>
  <c r="U455" i="14"/>
  <c r="V455" i="14"/>
  <c r="W455" i="14" s="1"/>
  <c r="Z456" i="14"/>
  <c r="X456" i="14"/>
  <c r="Y456" i="14" s="1"/>
  <c r="U459" i="14"/>
  <c r="V459" i="14"/>
  <c r="W459" i="14" s="1"/>
  <c r="Z460" i="14"/>
  <c r="X460" i="14"/>
  <c r="U463" i="14"/>
  <c r="V463" i="14"/>
  <c r="W463" i="14" s="1"/>
  <c r="Z464" i="14"/>
  <c r="X464" i="14"/>
  <c r="U467" i="14"/>
  <c r="V467" i="14"/>
  <c r="W467" i="14" s="1"/>
  <c r="Z468" i="14"/>
  <c r="X468" i="14"/>
  <c r="U471" i="14"/>
  <c r="V471" i="14"/>
  <c r="W471" i="14" s="1"/>
  <c r="Z472" i="14"/>
  <c r="X472" i="14"/>
  <c r="Y472" i="14" s="1"/>
  <c r="U475" i="14"/>
  <c r="V475" i="14"/>
  <c r="W475" i="14" s="1"/>
  <c r="Z476" i="14"/>
  <c r="X476" i="14"/>
  <c r="U479" i="14"/>
  <c r="V479" i="14"/>
  <c r="W479" i="14" s="1"/>
  <c r="Z480" i="14"/>
  <c r="X480" i="14"/>
  <c r="U483" i="14"/>
  <c r="V483" i="14"/>
  <c r="W483" i="14" s="1"/>
  <c r="Z484" i="14"/>
  <c r="X484" i="14"/>
  <c r="U487" i="14"/>
  <c r="V487" i="14"/>
  <c r="W487" i="14" s="1"/>
  <c r="Z488" i="14"/>
  <c r="X488" i="14"/>
  <c r="Y488" i="14" s="1"/>
  <c r="U491" i="14"/>
  <c r="V491" i="14"/>
  <c r="W491" i="14" s="1"/>
  <c r="Z492" i="14"/>
  <c r="X492" i="14"/>
  <c r="U520" i="14"/>
  <c r="Y520" i="14"/>
  <c r="W523" i="14"/>
  <c r="U530" i="14"/>
  <c r="Y530" i="14"/>
  <c r="U629" i="14"/>
  <c r="V629" i="14"/>
  <c r="V635" i="14"/>
  <c r="U635" i="14"/>
  <c r="V639" i="14"/>
  <c r="U639" i="14"/>
  <c r="V643" i="14"/>
  <c r="U643" i="14"/>
  <c r="V647" i="14"/>
  <c r="U647" i="14"/>
  <c r="V651" i="14"/>
  <c r="U651" i="14"/>
  <c r="V655" i="14"/>
  <c r="U655" i="14"/>
  <c r="V659" i="14"/>
  <c r="U659" i="14"/>
  <c r="V663" i="14"/>
  <c r="U663" i="14"/>
  <c r="U669" i="14"/>
  <c r="Y669" i="14"/>
  <c r="W672" i="14"/>
  <c r="U675" i="14"/>
  <c r="Y675" i="14"/>
  <c r="V31" i="15"/>
  <c r="W31" i="15" s="1"/>
  <c r="U31" i="15"/>
  <c r="X36" i="15"/>
  <c r="Z36" i="15"/>
  <c r="V39" i="15"/>
  <c r="W39" i="15" s="1"/>
  <c r="U39" i="15"/>
  <c r="X44" i="15"/>
  <c r="Z44" i="15"/>
  <c r="V47" i="15"/>
  <c r="W47" i="15" s="1"/>
  <c r="U47" i="15"/>
  <c r="X52" i="15"/>
  <c r="Z52" i="15"/>
  <c r="V55" i="15"/>
  <c r="W55" i="15" s="1"/>
  <c r="U55" i="15"/>
  <c r="X60" i="15"/>
  <c r="Z60" i="15"/>
  <c r="X281" i="15"/>
  <c r="Z281" i="15"/>
  <c r="V426" i="14"/>
  <c r="W426" i="14" s="1"/>
  <c r="U426" i="14"/>
  <c r="X427" i="14"/>
  <c r="Y427" i="14" s="1"/>
  <c r="Z427" i="14"/>
  <c r="V430" i="14"/>
  <c r="W430" i="14" s="1"/>
  <c r="U430" i="14"/>
  <c r="X431" i="14"/>
  <c r="Y431" i="14" s="1"/>
  <c r="Z431" i="14"/>
  <c r="V434" i="14"/>
  <c r="W434" i="14" s="1"/>
  <c r="U434" i="14"/>
  <c r="X435" i="14"/>
  <c r="Y435" i="14" s="1"/>
  <c r="Z435" i="14"/>
  <c r="V438" i="14"/>
  <c r="W438" i="14" s="1"/>
  <c r="U438" i="14"/>
  <c r="X439" i="14"/>
  <c r="Y439" i="14" s="1"/>
  <c r="Z439" i="14"/>
  <c r="V442" i="14"/>
  <c r="W442" i="14" s="1"/>
  <c r="U442" i="14"/>
  <c r="X443" i="14"/>
  <c r="Y443" i="14" s="1"/>
  <c r="Z443" i="14"/>
  <c r="V446" i="14"/>
  <c r="W446" i="14" s="1"/>
  <c r="U446" i="14"/>
  <c r="X447" i="14"/>
  <c r="Y447" i="14" s="1"/>
  <c r="Z447" i="14"/>
  <c r="V450" i="14"/>
  <c r="W450" i="14" s="1"/>
  <c r="U450" i="14"/>
  <c r="X451" i="14"/>
  <c r="Y451" i="14" s="1"/>
  <c r="Z451" i="14"/>
  <c r="V454" i="14"/>
  <c r="W454" i="14" s="1"/>
  <c r="U454" i="14"/>
  <c r="X455" i="14"/>
  <c r="Y455" i="14" s="1"/>
  <c r="Z455" i="14"/>
  <c r="V458" i="14"/>
  <c r="W458" i="14" s="1"/>
  <c r="U458" i="14"/>
  <c r="X459" i="14"/>
  <c r="Y459" i="14" s="1"/>
  <c r="Z459" i="14"/>
  <c r="V462" i="14"/>
  <c r="W462" i="14" s="1"/>
  <c r="U462" i="14"/>
  <c r="X463" i="14"/>
  <c r="Y463" i="14" s="1"/>
  <c r="Z463" i="14"/>
  <c r="V466" i="14"/>
  <c r="W466" i="14" s="1"/>
  <c r="U466" i="14"/>
  <c r="X467" i="14"/>
  <c r="Y467" i="14" s="1"/>
  <c r="Z467" i="14"/>
  <c r="V470" i="14"/>
  <c r="W470" i="14" s="1"/>
  <c r="U470" i="14"/>
  <c r="X471" i="14"/>
  <c r="Y471" i="14" s="1"/>
  <c r="Z471" i="14"/>
  <c r="V474" i="14"/>
  <c r="W474" i="14" s="1"/>
  <c r="U474" i="14"/>
  <c r="X475" i="14"/>
  <c r="Y475" i="14" s="1"/>
  <c r="Z475" i="14"/>
  <c r="V478" i="14"/>
  <c r="W478" i="14" s="1"/>
  <c r="U478" i="14"/>
  <c r="X479" i="14"/>
  <c r="Y479" i="14" s="1"/>
  <c r="Z479" i="14"/>
  <c r="V482" i="14"/>
  <c r="W482" i="14" s="1"/>
  <c r="U482" i="14"/>
  <c r="X483" i="14"/>
  <c r="Y483" i="14" s="1"/>
  <c r="Z483" i="14"/>
  <c r="V486" i="14"/>
  <c r="W486" i="14" s="1"/>
  <c r="U486" i="14"/>
  <c r="X487" i="14"/>
  <c r="Y487" i="14" s="1"/>
  <c r="Z487" i="14"/>
  <c r="V490" i="14"/>
  <c r="W490" i="14" s="1"/>
  <c r="U490" i="14"/>
  <c r="X491" i="14"/>
  <c r="Y491" i="14" s="1"/>
  <c r="Z491" i="14"/>
  <c r="AB516" i="14"/>
  <c r="AB522" i="14"/>
  <c r="AC522" i="14" s="1"/>
  <c r="AD522" i="14" s="1"/>
  <c r="AG522" i="14" s="1"/>
  <c r="AC523" i="14"/>
  <c r="AD523" i="14" s="1"/>
  <c r="AG523" i="14" s="1"/>
  <c r="AB526" i="14"/>
  <c r="AC526" i="14" s="1"/>
  <c r="V532" i="14"/>
  <c r="U532" i="14"/>
  <c r="V534" i="14"/>
  <c r="U534" i="14"/>
  <c r="V634" i="14"/>
  <c r="U634" i="14"/>
  <c r="V638" i="14"/>
  <c r="U638" i="14"/>
  <c r="V642" i="14"/>
  <c r="U642" i="14"/>
  <c r="V646" i="14"/>
  <c r="U646" i="14"/>
  <c r="V650" i="14"/>
  <c r="U650" i="14"/>
  <c r="V654" i="14"/>
  <c r="U654" i="14"/>
  <c r="V658" i="14"/>
  <c r="U658" i="14"/>
  <c r="V662" i="14"/>
  <c r="U662" i="14"/>
  <c r="AB671" i="14"/>
  <c r="AC672" i="14"/>
  <c r="AD672" i="14" s="1"/>
  <c r="AG672" i="14" s="1"/>
  <c r="X30" i="15"/>
  <c r="Z30" i="15"/>
  <c r="V33" i="15"/>
  <c r="W33" i="15" s="1"/>
  <c r="U33" i="15"/>
  <c r="X38" i="15"/>
  <c r="Z38" i="15"/>
  <c r="V41" i="15"/>
  <c r="W41" i="15" s="1"/>
  <c r="U41" i="15"/>
  <c r="X46" i="15"/>
  <c r="Z46" i="15"/>
  <c r="V49" i="15"/>
  <c r="W49" i="15" s="1"/>
  <c r="U49" i="15"/>
  <c r="X54" i="15"/>
  <c r="Z54" i="15"/>
  <c r="V57" i="15"/>
  <c r="W57" i="15" s="1"/>
  <c r="U57" i="15"/>
  <c r="X62" i="15"/>
  <c r="Z62" i="15"/>
  <c r="V276" i="15"/>
  <c r="W276" i="15" s="1"/>
  <c r="U276" i="15"/>
  <c r="Z426" i="14"/>
  <c r="X426" i="14"/>
  <c r="Y426" i="14" s="1"/>
  <c r="U429" i="14"/>
  <c r="V429" i="14"/>
  <c r="W429" i="14" s="1"/>
  <c r="Z430" i="14"/>
  <c r="X430" i="14"/>
  <c r="Y430" i="14" s="1"/>
  <c r="U433" i="14"/>
  <c r="V433" i="14"/>
  <c r="W433" i="14" s="1"/>
  <c r="Z434" i="14"/>
  <c r="X434" i="14"/>
  <c r="Y434" i="14" s="1"/>
  <c r="U437" i="14"/>
  <c r="V437" i="14"/>
  <c r="W437" i="14" s="1"/>
  <c r="Z438" i="14"/>
  <c r="X438" i="14"/>
  <c r="Y438" i="14" s="1"/>
  <c r="U441" i="14"/>
  <c r="V441" i="14"/>
  <c r="W441" i="14" s="1"/>
  <c r="Z442" i="14"/>
  <c r="X442" i="14"/>
  <c r="Y442" i="14" s="1"/>
  <c r="U445" i="14"/>
  <c r="V445" i="14"/>
  <c r="W445" i="14" s="1"/>
  <c r="Z446" i="14"/>
  <c r="X446" i="14"/>
  <c r="Y446" i="14" s="1"/>
  <c r="U449" i="14"/>
  <c r="V449" i="14"/>
  <c r="W449" i="14" s="1"/>
  <c r="Z450" i="14"/>
  <c r="X450" i="14"/>
  <c r="Y450" i="14" s="1"/>
  <c r="U453" i="14"/>
  <c r="V453" i="14"/>
  <c r="W453" i="14" s="1"/>
  <c r="Z454" i="14"/>
  <c r="X454" i="14"/>
  <c r="Y454" i="14" s="1"/>
  <c r="U457" i="14"/>
  <c r="V457" i="14"/>
  <c r="W457" i="14" s="1"/>
  <c r="Z458" i="14"/>
  <c r="X458" i="14"/>
  <c r="Y458" i="14" s="1"/>
  <c r="U461" i="14"/>
  <c r="V461" i="14"/>
  <c r="W461" i="14" s="1"/>
  <c r="Z462" i="14"/>
  <c r="X462" i="14"/>
  <c r="Y462" i="14" s="1"/>
  <c r="U465" i="14"/>
  <c r="V465" i="14"/>
  <c r="W465" i="14" s="1"/>
  <c r="Z466" i="14"/>
  <c r="X466" i="14"/>
  <c r="Y466" i="14" s="1"/>
  <c r="U469" i="14"/>
  <c r="V469" i="14"/>
  <c r="W469" i="14" s="1"/>
  <c r="Z470" i="14"/>
  <c r="X470" i="14"/>
  <c r="Y470" i="14" s="1"/>
  <c r="U473" i="14"/>
  <c r="V473" i="14"/>
  <c r="W473" i="14" s="1"/>
  <c r="Z474" i="14"/>
  <c r="X474" i="14"/>
  <c r="Y474" i="14" s="1"/>
  <c r="U477" i="14"/>
  <c r="V477" i="14"/>
  <c r="W477" i="14" s="1"/>
  <c r="Z478" i="14"/>
  <c r="X478" i="14"/>
  <c r="Y478" i="14" s="1"/>
  <c r="U481" i="14"/>
  <c r="V481" i="14"/>
  <c r="W481" i="14" s="1"/>
  <c r="Z482" i="14"/>
  <c r="X482" i="14"/>
  <c r="Y482" i="14" s="1"/>
  <c r="U485" i="14"/>
  <c r="V485" i="14"/>
  <c r="W485" i="14" s="1"/>
  <c r="Z486" i="14"/>
  <c r="X486" i="14"/>
  <c r="Y486" i="14" s="1"/>
  <c r="U489" i="14"/>
  <c r="V489" i="14"/>
  <c r="W489" i="14" s="1"/>
  <c r="Z490" i="14"/>
  <c r="X490" i="14"/>
  <c r="Y490" i="14" s="1"/>
  <c r="U631" i="14"/>
  <c r="V631" i="14"/>
  <c r="V633" i="14"/>
  <c r="U633" i="14"/>
  <c r="V637" i="14"/>
  <c r="U637" i="14"/>
  <c r="V641" i="14"/>
  <c r="U641" i="14"/>
  <c r="V645" i="14"/>
  <c r="U645" i="14"/>
  <c r="V649" i="14"/>
  <c r="U649" i="14"/>
  <c r="V653" i="14"/>
  <c r="U653" i="14"/>
  <c r="V657" i="14"/>
  <c r="U657" i="14"/>
  <c r="V661" i="14"/>
  <c r="U661" i="14"/>
  <c r="V665" i="14"/>
  <c r="U665" i="14"/>
  <c r="X32" i="15"/>
  <c r="Z32" i="15"/>
  <c r="V35" i="15"/>
  <c r="W35" i="15" s="1"/>
  <c r="U35" i="15"/>
  <c r="X40" i="15"/>
  <c r="Z40" i="15"/>
  <c r="V43" i="15"/>
  <c r="W43" i="15" s="1"/>
  <c r="U43" i="15"/>
  <c r="X48" i="15"/>
  <c r="Z48" i="15"/>
  <c r="V51" i="15"/>
  <c r="W51" i="15" s="1"/>
  <c r="U51" i="15"/>
  <c r="X56" i="15"/>
  <c r="Z56" i="15"/>
  <c r="V59" i="15"/>
  <c r="W59" i="15" s="1"/>
  <c r="U59" i="15"/>
  <c r="V30" i="15"/>
  <c r="W30" i="15" s="1"/>
  <c r="X31" i="15"/>
  <c r="V32" i="15"/>
  <c r="W32" i="15" s="1"/>
  <c r="X33" i="15"/>
  <c r="Y33" i="15" s="1"/>
  <c r="V34" i="15"/>
  <c r="W34" i="15" s="1"/>
  <c r="X35" i="15"/>
  <c r="V36" i="15"/>
  <c r="W36" i="15" s="1"/>
  <c r="X37" i="15"/>
  <c r="Y37" i="15" s="1"/>
  <c r="V38" i="15"/>
  <c r="W38" i="15" s="1"/>
  <c r="X39" i="15"/>
  <c r="V40" i="15"/>
  <c r="W40" i="15" s="1"/>
  <c r="X41" i="15"/>
  <c r="Y41" i="15" s="1"/>
  <c r="V42" i="15"/>
  <c r="W42" i="15" s="1"/>
  <c r="X43" i="15"/>
  <c r="V44" i="15"/>
  <c r="W44" i="15" s="1"/>
  <c r="X45" i="15"/>
  <c r="V46" i="15"/>
  <c r="W46" i="15" s="1"/>
  <c r="X47" i="15"/>
  <c r="V48" i="15"/>
  <c r="W48" i="15" s="1"/>
  <c r="X49" i="15"/>
  <c r="Y49" i="15" s="1"/>
  <c r="V50" i="15"/>
  <c r="W50" i="15" s="1"/>
  <c r="X51" i="15"/>
  <c r="V52" i="15"/>
  <c r="W52" i="15" s="1"/>
  <c r="X53" i="15"/>
  <c r="Y53" i="15" s="1"/>
  <c r="V54" i="15"/>
  <c r="W54" i="15" s="1"/>
  <c r="X55" i="15"/>
  <c r="V56" i="15"/>
  <c r="W56" i="15" s="1"/>
  <c r="X57" i="15"/>
  <c r="Y57" i="15" s="1"/>
  <c r="V58" i="15"/>
  <c r="W58" i="15" s="1"/>
  <c r="X59" i="15"/>
  <c r="V60" i="15"/>
  <c r="W60" i="15" s="1"/>
  <c r="X61" i="15"/>
  <c r="V62" i="15"/>
  <c r="W62" i="15" s="1"/>
  <c r="AB64" i="15"/>
  <c r="AC64" i="15" s="1"/>
  <c r="AB72" i="15"/>
  <c r="AC72" i="15" s="1"/>
  <c r="AD72" i="15" s="1"/>
  <c r="AG72" i="15" s="1"/>
  <c r="AB76" i="15"/>
  <c r="AC76" i="15" s="1"/>
  <c r="AD76" i="15" s="1"/>
  <c r="AG76" i="15" s="1"/>
  <c r="AB84" i="15"/>
  <c r="AB88" i="15"/>
  <c r="AB96" i="15"/>
  <c r="AC96" i="15" s="1"/>
  <c r="AB100" i="15"/>
  <c r="AB104" i="15"/>
  <c r="AC104" i="15" s="1"/>
  <c r="AD104" i="15" s="1"/>
  <c r="AG104" i="15" s="1"/>
  <c r="AB120" i="15"/>
  <c r="AB128" i="15"/>
  <c r="AC128" i="15" s="1"/>
  <c r="AB132" i="15"/>
  <c r="AB146" i="15"/>
  <c r="V308" i="15"/>
  <c r="W308" i="15" s="1"/>
  <c r="U308" i="15"/>
  <c r="X313" i="15"/>
  <c r="Z313" i="15"/>
  <c r="Y65" i="15"/>
  <c r="Y69" i="15"/>
  <c r="Y73" i="15"/>
  <c r="Y77" i="15"/>
  <c r="Y81" i="15"/>
  <c r="Y89" i="15"/>
  <c r="Y93" i="15"/>
  <c r="Y97" i="15"/>
  <c r="Y105" i="15"/>
  <c r="Y109" i="15"/>
  <c r="Y113" i="15"/>
  <c r="Y121" i="15"/>
  <c r="Y125" i="15"/>
  <c r="Y129" i="15"/>
  <c r="Y133" i="15"/>
  <c r="Y144" i="15"/>
  <c r="Y152" i="15"/>
  <c r="AA185" i="15"/>
  <c r="AA189" i="15"/>
  <c r="AA205" i="15"/>
  <c r="AA221" i="15"/>
  <c r="AB221" i="15" s="1"/>
  <c r="Y70" i="15"/>
  <c r="Y78" i="15"/>
  <c r="Y82" i="15"/>
  <c r="Y86" i="15"/>
  <c r="Y90" i="15"/>
  <c r="Y98" i="15"/>
  <c r="Y102" i="15"/>
  <c r="Y106" i="15"/>
  <c r="Y114" i="15"/>
  <c r="Y118" i="15"/>
  <c r="Y122" i="15"/>
  <c r="Y130" i="15"/>
  <c r="Y134" i="15"/>
  <c r="Y142" i="15"/>
  <c r="Y150" i="15"/>
  <c r="AA153" i="15"/>
  <c r="X335" i="15"/>
  <c r="Z335" i="15"/>
  <c r="AB158" i="15"/>
  <c r="AB162" i="15"/>
  <c r="AC162" i="15" s="1"/>
  <c r="AB166" i="15"/>
  <c r="AB170" i="15"/>
  <c r="AC170" i="15" s="1"/>
  <c r="AB174" i="15"/>
  <c r="AB182" i="15"/>
  <c r="AB214" i="15"/>
  <c r="AA254" i="15"/>
  <c r="AB254" i="15" s="1"/>
  <c r="AA262" i="15"/>
  <c r="AB262" i="15" s="1"/>
  <c r="V284" i="15"/>
  <c r="W284" i="15" s="1"/>
  <c r="U284" i="15"/>
  <c r="X289" i="15"/>
  <c r="Z289" i="15"/>
  <c r="V316" i="15"/>
  <c r="W316" i="15" s="1"/>
  <c r="U316" i="15"/>
  <c r="X321" i="15"/>
  <c r="Z321" i="15"/>
  <c r="V334" i="15"/>
  <c r="W334" i="15" s="1"/>
  <c r="U334" i="15"/>
  <c r="Y155" i="15"/>
  <c r="Y159" i="15"/>
  <c r="Y163" i="15"/>
  <c r="Y167" i="15"/>
  <c r="Y171" i="15"/>
  <c r="Y183" i="15"/>
  <c r="Y187" i="15"/>
  <c r="Y199" i="15"/>
  <c r="Y203" i="15"/>
  <c r="Y207" i="15"/>
  <c r="Y215" i="15"/>
  <c r="Y219" i="15"/>
  <c r="Y223" i="15"/>
  <c r="Y228" i="15"/>
  <c r="Y244" i="15"/>
  <c r="Y252" i="15"/>
  <c r="Y260" i="15"/>
  <c r="V268" i="15"/>
  <c r="W268" i="15" s="1"/>
  <c r="U268" i="15"/>
  <c r="X269" i="15"/>
  <c r="Z269" i="15"/>
  <c r="V292" i="15"/>
  <c r="W292" i="15" s="1"/>
  <c r="U292" i="15"/>
  <c r="X297" i="15"/>
  <c r="Z297" i="15"/>
  <c r="Y160" i="15"/>
  <c r="Y164" i="15"/>
  <c r="Y168" i="15"/>
  <c r="Y176" i="15"/>
  <c r="Y180" i="15"/>
  <c r="Y184" i="15"/>
  <c r="Y192" i="15"/>
  <c r="Y196" i="15"/>
  <c r="Y200" i="15"/>
  <c r="Y208" i="15"/>
  <c r="Y212" i="15"/>
  <c r="Y216" i="15"/>
  <c r="Y220" i="15"/>
  <c r="Y234" i="15"/>
  <c r="AB235" i="15"/>
  <c r="AC235" i="15" s="1"/>
  <c r="AA237" i="15"/>
  <c r="AB243" i="15"/>
  <c r="AC243" i="15" s="1"/>
  <c r="AD243" i="15" s="1"/>
  <c r="AA245" i="15"/>
  <c r="AB245" i="15" s="1"/>
  <c r="V272" i="15"/>
  <c r="W272" i="15" s="1"/>
  <c r="U272" i="15"/>
  <c r="X273" i="15"/>
  <c r="Z273" i="15"/>
  <c r="V300" i="15"/>
  <c r="W300" i="15" s="1"/>
  <c r="U300" i="15"/>
  <c r="X305" i="15"/>
  <c r="Z305" i="15"/>
  <c r="X345" i="15"/>
  <c r="Z345" i="15"/>
  <c r="U267" i="15"/>
  <c r="V267" i="15"/>
  <c r="W267" i="15" s="1"/>
  <c r="Z268" i="15"/>
  <c r="X268" i="15"/>
  <c r="U271" i="15"/>
  <c r="V271" i="15"/>
  <c r="W271" i="15" s="1"/>
  <c r="Z272" i="15"/>
  <c r="X272" i="15"/>
  <c r="U275" i="15"/>
  <c r="V275" i="15"/>
  <c r="W275" i="15" s="1"/>
  <c r="Z276" i="15"/>
  <c r="X276" i="15"/>
  <c r="Y276" i="15" s="1"/>
  <c r="V278" i="15"/>
  <c r="W278" i="15" s="1"/>
  <c r="U278" i="15"/>
  <c r="X283" i="15"/>
  <c r="Z283" i="15"/>
  <c r="V286" i="15"/>
  <c r="W286" i="15" s="1"/>
  <c r="U286" i="15"/>
  <c r="X291" i="15"/>
  <c r="Z291" i="15"/>
  <c r="V294" i="15"/>
  <c r="W294" i="15" s="1"/>
  <c r="U294" i="15"/>
  <c r="X299" i="15"/>
  <c r="Z299" i="15"/>
  <c r="V302" i="15"/>
  <c r="W302" i="15" s="1"/>
  <c r="U302" i="15"/>
  <c r="X307" i="15"/>
  <c r="Z307" i="15"/>
  <c r="V310" i="15"/>
  <c r="W310" i="15" s="1"/>
  <c r="U310" i="15"/>
  <c r="X315" i="15"/>
  <c r="Z315" i="15"/>
  <c r="V318" i="15"/>
  <c r="W318" i="15" s="1"/>
  <c r="U318" i="15"/>
  <c r="X323" i="15"/>
  <c r="Z323" i="15"/>
  <c r="V338" i="15"/>
  <c r="W338" i="15" s="1"/>
  <c r="U338" i="15"/>
  <c r="X339" i="15"/>
  <c r="Z339" i="15"/>
  <c r="V348" i="15"/>
  <c r="W348" i="15" s="1"/>
  <c r="U348" i="15"/>
  <c r="X353" i="15"/>
  <c r="Z353" i="15"/>
  <c r="X267" i="15"/>
  <c r="Y267" i="15" s="1"/>
  <c r="Z267" i="15"/>
  <c r="V270" i="15"/>
  <c r="W270" i="15" s="1"/>
  <c r="U270" i="15"/>
  <c r="X271" i="15"/>
  <c r="Y271" i="15" s="1"/>
  <c r="Z271" i="15"/>
  <c r="V274" i="15"/>
  <c r="W274" i="15" s="1"/>
  <c r="U274" i="15"/>
  <c r="X275" i="15"/>
  <c r="Y275" i="15" s="1"/>
  <c r="Z275" i="15"/>
  <c r="X277" i="15"/>
  <c r="Z277" i="15"/>
  <c r="V280" i="15"/>
  <c r="W280" i="15" s="1"/>
  <c r="U280" i="15"/>
  <c r="X285" i="15"/>
  <c r="Z285" i="15"/>
  <c r="V288" i="15"/>
  <c r="W288" i="15" s="1"/>
  <c r="U288" i="15"/>
  <c r="X293" i="15"/>
  <c r="Z293" i="15"/>
  <c r="V296" i="15"/>
  <c r="W296" i="15" s="1"/>
  <c r="U296" i="15"/>
  <c r="X301" i="15"/>
  <c r="Z301" i="15"/>
  <c r="V304" i="15"/>
  <c r="W304" i="15" s="1"/>
  <c r="U304" i="15"/>
  <c r="X309" i="15"/>
  <c r="Z309" i="15"/>
  <c r="V312" i="15"/>
  <c r="W312" i="15" s="1"/>
  <c r="U312" i="15"/>
  <c r="X317" i="15"/>
  <c r="Z317" i="15"/>
  <c r="V320" i="15"/>
  <c r="W320" i="15" s="1"/>
  <c r="U320" i="15"/>
  <c r="V326" i="15"/>
  <c r="W326" i="15" s="1"/>
  <c r="U326" i="15"/>
  <c r="X327" i="15"/>
  <c r="Z327" i="15"/>
  <c r="V342" i="15"/>
  <c r="W342" i="15" s="1"/>
  <c r="U342" i="15"/>
  <c r="X343" i="15"/>
  <c r="Z343" i="15"/>
  <c r="V356" i="15"/>
  <c r="W356" i="15" s="1"/>
  <c r="U356" i="15"/>
  <c r="U269" i="15"/>
  <c r="V269" i="15"/>
  <c r="W269" i="15" s="1"/>
  <c r="Z270" i="15"/>
  <c r="X270" i="15"/>
  <c r="U273" i="15"/>
  <c r="V273" i="15"/>
  <c r="W273" i="15" s="1"/>
  <c r="Z274" i="15"/>
  <c r="X274" i="15"/>
  <c r="X279" i="15"/>
  <c r="Z279" i="15"/>
  <c r="V282" i="15"/>
  <c r="W282" i="15" s="1"/>
  <c r="U282" i="15"/>
  <c r="X287" i="15"/>
  <c r="Z287" i="15"/>
  <c r="V290" i="15"/>
  <c r="W290" i="15" s="1"/>
  <c r="U290" i="15"/>
  <c r="X295" i="15"/>
  <c r="Z295" i="15"/>
  <c r="V298" i="15"/>
  <c r="W298" i="15" s="1"/>
  <c r="U298" i="15"/>
  <c r="X303" i="15"/>
  <c r="Z303" i="15"/>
  <c r="V306" i="15"/>
  <c r="W306" i="15" s="1"/>
  <c r="U306" i="15"/>
  <c r="X311" i="15"/>
  <c r="Z311" i="15"/>
  <c r="V314" i="15"/>
  <c r="W314" i="15" s="1"/>
  <c r="U314" i="15"/>
  <c r="X319" i="15"/>
  <c r="Z319" i="15"/>
  <c r="V322" i="15"/>
  <c r="W322" i="15" s="1"/>
  <c r="U322" i="15"/>
  <c r="V330" i="15"/>
  <c r="W330" i="15" s="1"/>
  <c r="U330" i="15"/>
  <c r="X331" i="15"/>
  <c r="Z331" i="15"/>
  <c r="V277" i="15"/>
  <c r="W277" i="15" s="1"/>
  <c r="X278" i="15"/>
  <c r="V279" i="15"/>
  <c r="W279" i="15" s="1"/>
  <c r="X280" i="15"/>
  <c r="V281" i="15"/>
  <c r="W281" i="15" s="1"/>
  <c r="X282" i="15"/>
  <c r="V283" i="15"/>
  <c r="W283" i="15" s="1"/>
  <c r="X284" i="15"/>
  <c r="V285" i="15"/>
  <c r="W285" i="15" s="1"/>
  <c r="X286" i="15"/>
  <c r="V287" i="15"/>
  <c r="W287" i="15" s="1"/>
  <c r="X288" i="15"/>
  <c r="V289" i="15"/>
  <c r="W289" i="15" s="1"/>
  <c r="X290" i="15"/>
  <c r="V291" i="15"/>
  <c r="W291" i="15" s="1"/>
  <c r="X292" i="15"/>
  <c r="V293" i="15"/>
  <c r="W293" i="15" s="1"/>
  <c r="X294" i="15"/>
  <c r="V295" i="15"/>
  <c r="W295" i="15" s="1"/>
  <c r="X296" i="15"/>
  <c r="V297" i="15"/>
  <c r="W297" i="15" s="1"/>
  <c r="X298" i="15"/>
  <c r="V299" i="15"/>
  <c r="W299" i="15" s="1"/>
  <c r="X300" i="15"/>
  <c r="V301" i="15"/>
  <c r="W301" i="15" s="1"/>
  <c r="X302" i="15"/>
  <c r="V303" i="15"/>
  <c r="W303" i="15" s="1"/>
  <c r="X304" i="15"/>
  <c r="V305" i="15"/>
  <c r="W305" i="15" s="1"/>
  <c r="X306" i="15"/>
  <c r="V307" i="15"/>
  <c r="W307" i="15" s="1"/>
  <c r="X308" i="15"/>
  <c r="V309" i="15"/>
  <c r="W309" i="15" s="1"/>
  <c r="X310" i="15"/>
  <c r="V311" i="15"/>
  <c r="W311" i="15" s="1"/>
  <c r="X312" i="15"/>
  <c r="V313" i="15"/>
  <c r="W313" i="15" s="1"/>
  <c r="X314" i="15"/>
  <c r="V315" i="15"/>
  <c r="W315" i="15" s="1"/>
  <c r="X316" i="15"/>
  <c r="V317" i="15"/>
  <c r="W317" i="15" s="1"/>
  <c r="X318" i="15"/>
  <c r="V319" i="15"/>
  <c r="W319" i="15" s="1"/>
  <c r="X320" i="15"/>
  <c r="V321" i="15"/>
  <c r="W321" i="15" s="1"/>
  <c r="X322" i="15"/>
  <c r="V323" i="15"/>
  <c r="W323" i="15" s="1"/>
  <c r="U325" i="15"/>
  <c r="V325" i="15"/>
  <c r="W325" i="15" s="1"/>
  <c r="Z326" i="15"/>
  <c r="X326" i="15"/>
  <c r="U329" i="15"/>
  <c r="V329" i="15"/>
  <c r="W329" i="15" s="1"/>
  <c r="Z330" i="15"/>
  <c r="X330" i="15"/>
  <c r="U333" i="15"/>
  <c r="V333" i="15"/>
  <c r="W333" i="15" s="1"/>
  <c r="Z334" i="15"/>
  <c r="X334" i="15"/>
  <c r="Y334" i="15" s="1"/>
  <c r="U337" i="15"/>
  <c r="V337" i="15"/>
  <c r="W337" i="15" s="1"/>
  <c r="Z338" i="15"/>
  <c r="X338" i="15"/>
  <c r="U341" i="15"/>
  <c r="V341" i="15"/>
  <c r="W341" i="15" s="1"/>
  <c r="Z342" i="15"/>
  <c r="X342" i="15"/>
  <c r="X347" i="15"/>
  <c r="Z347" i="15"/>
  <c r="V350" i="15"/>
  <c r="W350" i="15" s="1"/>
  <c r="U350" i="15"/>
  <c r="X355" i="15"/>
  <c r="Z355" i="15"/>
  <c r="V324" i="15"/>
  <c r="W324" i="15" s="1"/>
  <c r="U324" i="15"/>
  <c r="X325" i="15"/>
  <c r="Z325" i="15"/>
  <c r="V328" i="15"/>
  <c r="W328" i="15" s="1"/>
  <c r="U328" i="15"/>
  <c r="X329" i="15"/>
  <c r="Z329" i="15"/>
  <c r="V332" i="15"/>
  <c r="W332" i="15" s="1"/>
  <c r="U332" i="15"/>
  <c r="X333" i="15"/>
  <c r="Z333" i="15"/>
  <c r="V336" i="15"/>
  <c r="W336" i="15" s="1"/>
  <c r="U336" i="15"/>
  <c r="X337" i="15"/>
  <c r="Z337" i="15"/>
  <c r="V340" i="15"/>
  <c r="W340" i="15" s="1"/>
  <c r="U340" i="15"/>
  <c r="X341" i="15"/>
  <c r="Z341" i="15"/>
  <c r="V344" i="15"/>
  <c r="W344" i="15" s="1"/>
  <c r="U344" i="15"/>
  <c r="X349" i="15"/>
  <c r="Z349" i="15"/>
  <c r="V352" i="15"/>
  <c r="W352" i="15" s="1"/>
  <c r="U352" i="15"/>
  <c r="X357" i="15"/>
  <c r="Z357" i="15"/>
  <c r="AA387" i="15"/>
  <c r="Z324" i="15"/>
  <c r="X324" i="15"/>
  <c r="U327" i="15"/>
  <c r="V327" i="15"/>
  <c r="W327" i="15" s="1"/>
  <c r="Z328" i="15"/>
  <c r="X328" i="15"/>
  <c r="U331" i="15"/>
  <c r="V331" i="15"/>
  <c r="W331" i="15" s="1"/>
  <c r="Z332" i="15"/>
  <c r="X332" i="15"/>
  <c r="U335" i="15"/>
  <c r="V335" i="15"/>
  <c r="W335" i="15" s="1"/>
  <c r="Z336" i="15"/>
  <c r="X336" i="15"/>
  <c r="U339" i="15"/>
  <c r="V339" i="15"/>
  <c r="W339" i="15" s="1"/>
  <c r="Z340" i="15"/>
  <c r="X340" i="15"/>
  <c r="U343" i="15"/>
  <c r="V343" i="15"/>
  <c r="W343" i="15" s="1"/>
  <c r="V346" i="15"/>
  <c r="W346" i="15" s="1"/>
  <c r="U346" i="15"/>
  <c r="X351" i="15"/>
  <c r="Z351" i="15"/>
  <c r="V354" i="15"/>
  <c r="W354" i="15" s="1"/>
  <c r="U354" i="15"/>
  <c r="X344" i="15"/>
  <c r="V345" i="15"/>
  <c r="W345" i="15" s="1"/>
  <c r="X346" i="15"/>
  <c r="V347" i="15"/>
  <c r="W347" i="15" s="1"/>
  <c r="X348" i="15"/>
  <c r="V349" i="15"/>
  <c r="W349" i="15" s="1"/>
  <c r="X350" i="15"/>
  <c r="V351" i="15"/>
  <c r="W351" i="15" s="1"/>
  <c r="X352" i="15"/>
  <c r="V353" i="15"/>
  <c r="W353" i="15" s="1"/>
  <c r="X354" i="15"/>
  <c r="V355" i="15"/>
  <c r="W355" i="15" s="1"/>
  <c r="X356" i="15"/>
  <c r="V357" i="15"/>
  <c r="W357" i="15" s="1"/>
  <c r="Y360" i="15"/>
  <c r="Y364" i="15"/>
  <c r="Y372" i="15"/>
  <c r="Y376" i="15"/>
  <c r="Y380" i="15"/>
  <c r="Y384" i="15"/>
  <c r="Y388" i="15"/>
  <c r="Y392" i="15"/>
  <c r="Y396" i="15"/>
  <c r="AB410" i="15"/>
  <c r="Y365" i="15"/>
  <c r="Y369" i="15"/>
  <c r="Y373" i="15"/>
  <c r="Y385" i="15"/>
  <c r="Y393" i="15"/>
  <c r="Y397" i="15"/>
  <c r="Y399" i="15"/>
  <c r="Y407" i="15"/>
  <c r="AB358" i="15"/>
  <c r="AC358" i="15" s="1"/>
  <c r="AD358" i="15" s="1"/>
  <c r="AG358" i="15" s="1"/>
  <c r="AB366" i="15"/>
  <c r="AC366" i="15" s="1"/>
  <c r="AD366" i="15" s="1"/>
  <c r="AG366" i="15" s="1"/>
  <c r="AB386" i="15"/>
  <c r="AC386" i="15" s="1"/>
  <c r="Y405" i="15"/>
  <c r="AA430" i="15"/>
  <c r="AB418" i="15"/>
  <c r="AC418" i="15" s="1"/>
  <c r="AB422" i="15"/>
  <c r="Y427" i="15"/>
  <c r="AB428" i="15"/>
  <c r="Y429" i="15"/>
  <c r="Y452" i="15"/>
  <c r="W452" i="15"/>
  <c r="AB455" i="15"/>
  <c r="V459" i="15"/>
  <c r="U459" i="15"/>
  <c r="AB462" i="15"/>
  <c r="Y415" i="15"/>
  <c r="Y419" i="15"/>
  <c r="Y423" i="15"/>
  <c r="AC466" i="15"/>
  <c r="Y572" i="15"/>
  <c r="W572" i="15"/>
  <c r="Y414" i="15"/>
  <c r="Y416" i="15"/>
  <c r="U427" i="15"/>
  <c r="Y431" i="15"/>
  <c r="W431" i="15"/>
  <c r="Y435" i="15"/>
  <c r="W435" i="15"/>
  <c r="Y436" i="15"/>
  <c r="W436" i="15"/>
  <c r="V449" i="15"/>
  <c r="U449" i="15"/>
  <c r="W442" i="15"/>
  <c r="W444" i="15"/>
  <c r="AC448" i="15"/>
  <c r="AC458" i="15"/>
  <c r="AD458" i="15" s="1"/>
  <c r="AG458" i="15" s="1"/>
  <c r="Y463" i="15"/>
  <c r="U571" i="15"/>
  <c r="V571" i="15"/>
  <c r="AA575" i="15"/>
  <c r="AB575" i="15" s="1"/>
  <c r="AC575" i="15" s="1"/>
  <c r="AA600" i="15"/>
  <c r="AB600" i="15" s="1"/>
  <c r="AB440" i="15"/>
  <c r="AC440" i="15" s="1"/>
  <c r="AB442" i="15"/>
  <c r="AB444" i="15"/>
  <c r="AC444" i="15" s="1"/>
  <c r="AA445" i="15"/>
  <c r="AB446" i="15"/>
  <c r="AC446" i="15" s="1"/>
  <c r="AA447" i="15"/>
  <c r="AB453" i="15"/>
  <c r="AC454" i="15"/>
  <c r="AD454" i="15" s="1"/>
  <c r="AG454" i="15" s="1"/>
  <c r="V461" i="15"/>
  <c r="U461" i="15"/>
  <c r="Y582" i="15"/>
  <c r="W582" i="15"/>
  <c r="AC450" i="15"/>
  <c r="Y570" i="15"/>
  <c r="Y579" i="15"/>
  <c r="W579" i="15"/>
  <c r="Y583" i="15"/>
  <c r="W583" i="15"/>
  <c r="AB610" i="15"/>
  <c r="AC610" i="15" s="1"/>
  <c r="V465" i="15"/>
  <c r="U465" i="15"/>
  <c r="V467" i="15"/>
  <c r="U467" i="15"/>
  <c r="Y576" i="15"/>
  <c r="W576" i="15"/>
  <c r="Y580" i="15"/>
  <c r="W580" i="15"/>
  <c r="Y584" i="15"/>
  <c r="W584" i="15"/>
  <c r="AA590" i="15"/>
  <c r="AA596" i="15"/>
  <c r="AB596" i="15" s="1"/>
  <c r="Y577" i="15"/>
  <c r="W577" i="15"/>
  <c r="Y581" i="15"/>
  <c r="W581" i="15"/>
  <c r="AA587" i="15"/>
  <c r="AA595" i="15"/>
  <c r="AA597" i="15"/>
  <c r="AB601" i="15"/>
  <c r="AC601" i="15" s="1"/>
  <c r="AB598" i="15"/>
  <c r="AC598" i="15" s="1"/>
  <c r="W15" i="16"/>
  <c r="W12" i="17"/>
  <c r="W11" i="17" s="1"/>
  <c r="Y13" i="17"/>
  <c r="AB599" i="15"/>
  <c r="AA603" i="15"/>
  <c r="AB603" i="15" s="1"/>
  <c r="V608" i="15"/>
  <c r="U608" i="15"/>
  <c r="AB611" i="15"/>
  <c r="V612" i="15"/>
  <c r="U612" i="15"/>
  <c r="AB615" i="15"/>
  <c r="AC615" i="15" s="1"/>
  <c r="V616" i="15"/>
  <c r="U616" i="15"/>
  <c r="Y14" i="16"/>
  <c r="Y16" i="16"/>
  <c r="V609" i="15"/>
  <c r="V613" i="15"/>
  <c r="AA14" i="6" l="1"/>
  <c r="AB14" i="6" s="1"/>
  <c r="AE14" i="6" s="1"/>
  <c r="AC147" i="14"/>
  <c r="AD147" i="14"/>
  <c r="AG147" i="14" s="1"/>
  <c r="AC131" i="13"/>
  <c r="AD131" i="13" s="1"/>
  <c r="AG131" i="13" s="1"/>
  <c r="AB131" i="13"/>
  <c r="AB371" i="13"/>
  <c r="AC371" i="13" s="1"/>
  <c r="AD371" i="13" s="1"/>
  <c r="AG371" i="13" s="1"/>
  <c r="AA141" i="15"/>
  <c r="AB141" i="15"/>
  <c r="AA138" i="15"/>
  <c r="AB138" i="15" s="1"/>
  <c r="AC27" i="11"/>
  <c r="AD27" i="11"/>
  <c r="AG27" i="11" s="1"/>
  <c r="Y137" i="13"/>
  <c r="AA23" i="11"/>
  <c r="AB23" i="11"/>
  <c r="AC23" i="11"/>
  <c r="AD23" i="11" s="1"/>
  <c r="AG23" i="11" s="1"/>
  <c r="AF55" i="11"/>
  <c r="AA24" i="11"/>
  <c r="AB24" i="11" s="1"/>
  <c r="AC24" i="11" s="1"/>
  <c r="AF159" i="14"/>
  <c r="AC172" i="14"/>
  <c r="Y549" i="13"/>
  <c r="W549" i="13"/>
  <c r="Y464" i="15"/>
  <c r="W432" i="15"/>
  <c r="AB382" i="15"/>
  <c r="AC382" i="15" s="1"/>
  <c r="AB68" i="15"/>
  <c r="Y410" i="14"/>
  <c r="Y402" i="14"/>
  <c r="AA402" i="14" s="1"/>
  <c r="Y235" i="14"/>
  <c r="AB138" i="14"/>
  <c r="AC138" i="14" s="1"/>
  <c r="AD138" i="14" s="1"/>
  <c r="AG138" i="14" s="1"/>
  <c r="Y98" i="14"/>
  <c r="AB178" i="14"/>
  <c r="AC178" i="14" s="1"/>
  <c r="AB42" i="14"/>
  <c r="AC42" i="14" s="1"/>
  <c r="AA24" i="14"/>
  <c r="AA81" i="14"/>
  <c r="AB81" i="14" s="1"/>
  <c r="AC81" i="14" s="1"/>
  <c r="AF270" i="13"/>
  <c r="AF198" i="13"/>
  <c r="AC189" i="13"/>
  <c r="AD189" i="13" s="1"/>
  <c r="AG189" i="13" s="1"/>
  <c r="Y227" i="13"/>
  <c r="AB93" i="11"/>
  <c r="AC28" i="11"/>
  <c r="AC30" i="11"/>
  <c r="AD30" i="11" s="1"/>
  <c r="AA66" i="13"/>
  <c r="AD68" i="11"/>
  <c r="AG68" i="11" s="1"/>
  <c r="AA13" i="6"/>
  <c r="AC133" i="13"/>
  <c r="AD133" i="13" s="1"/>
  <c r="AG133" i="13" s="1"/>
  <c r="AD54" i="11"/>
  <c r="AG54" i="11" s="1"/>
  <c r="Y218" i="15"/>
  <c r="Y256" i="15"/>
  <c r="AA256" i="15" s="1"/>
  <c r="AB256" i="15" s="1"/>
  <c r="AC256" i="15" s="1"/>
  <c r="Y213" i="15"/>
  <c r="AA213" i="15" s="1"/>
  <c r="Y519" i="14"/>
  <c r="W519" i="14"/>
  <c r="Y529" i="14"/>
  <c r="W529" i="14"/>
  <c r="Y674" i="14"/>
  <c r="W674" i="14"/>
  <c r="Y118" i="14"/>
  <c r="Y513" i="13"/>
  <c r="Y497" i="13"/>
  <c r="Y481" i="13"/>
  <c r="Y65" i="14"/>
  <c r="AA65" i="14" s="1"/>
  <c r="AB65" i="14" s="1"/>
  <c r="Y465" i="13"/>
  <c r="Y449" i="13"/>
  <c r="Y427" i="13"/>
  <c r="AA427" i="13" s="1"/>
  <c r="AB427" i="13" s="1"/>
  <c r="Y411" i="13"/>
  <c r="AA411" i="13" s="1"/>
  <c r="AB411" i="13" s="1"/>
  <c r="Y281" i="13"/>
  <c r="Y207" i="13"/>
  <c r="AA207" i="13" s="1"/>
  <c r="Y98" i="11"/>
  <c r="W98" i="11"/>
  <c r="Y58" i="13"/>
  <c r="AA58" i="13" s="1"/>
  <c r="Y191" i="13"/>
  <c r="Y40" i="13"/>
  <c r="AA40" i="13" s="1"/>
  <c r="AB40" i="13" s="1"/>
  <c r="Y141" i="13"/>
  <c r="AB94" i="11"/>
  <c r="AC94" i="11" s="1"/>
  <c r="AF183" i="14"/>
  <c r="AC241" i="13"/>
  <c r="AA163" i="14"/>
  <c r="AB251" i="15"/>
  <c r="AC496" i="14"/>
  <c r="Y418" i="14"/>
  <c r="Y394" i="14"/>
  <c r="AC500" i="14"/>
  <c r="Y249" i="14"/>
  <c r="Y295" i="14"/>
  <c r="Y231" i="14"/>
  <c r="W440" i="15"/>
  <c r="Y309" i="15"/>
  <c r="Y293" i="15"/>
  <c r="Y277" i="15"/>
  <c r="Y179" i="15"/>
  <c r="AA179" i="15" s="1"/>
  <c r="Y110" i="15"/>
  <c r="Y94" i="15"/>
  <c r="Y85" i="15"/>
  <c r="AB80" i="15"/>
  <c r="AC80" i="15" s="1"/>
  <c r="Y492" i="14"/>
  <c r="Y460" i="14"/>
  <c r="Y448" i="14"/>
  <c r="Y432" i="14"/>
  <c r="AA432" i="14" s="1"/>
  <c r="Y428" i="14"/>
  <c r="AC512" i="14"/>
  <c r="Y424" i="14"/>
  <c r="Y416" i="14"/>
  <c r="Y400" i="14"/>
  <c r="Y384" i="14"/>
  <c r="Y307" i="14"/>
  <c r="Y267" i="14"/>
  <c r="AA267" i="14" s="1"/>
  <c r="AB267" i="14" s="1"/>
  <c r="AF187" i="14"/>
  <c r="Y165" i="14"/>
  <c r="AD166" i="14"/>
  <c r="AG166" i="14" s="1"/>
  <c r="AB170" i="13"/>
  <c r="AB524" i="13"/>
  <c r="AB517" i="13"/>
  <c r="AC517" i="13" s="1"/>
  <c r="AB501" i="13"/>
  <c r="AC501" i="13" s="1"/>
  <c r="AB485" i="13"/>
  <c r="AC485" i="13" s="1"/>
  <c r="AB469" i="13"/>
  <c r="AC469" i="13" s="1"/>
  <c r="AB453" i="13"/>
  <c r="AC453" i="13" s="1"/>
  <c r="AB437" i="13"/>
  <c r="AC437" i="13" s="1"/>
  <c r="AB421" i="13"/>
  <c r="AC421" i="13" s="1"/>
  <c r="AB405" i="13"/>
  <c r="AC405" i="13" s="1"/>
  <c r="AB373" i="13"/>
  <c r="AC373" i="13" s="1"/>
  <c r="AB357" i="13"/>
  <c r="AB308" i="13"/>
  <c r="AC308" i="13" s="1"/>
  <c r="AD308" i="13" s="1"/>
  <c r="AG308" i="13" s="1"/>
  <c r="AB276" i="13"/>
  <c r="AB244" i="13"/>
  <c r="AB228" i="13"/>
  <c r="AC228" i="13" s="1"/>
  <c r="AD228" i="13" s="1"/>
  <c r="AG228" i="13" s="1"/>
  <c r="AB165" i="13"/>
  <c r="AC165" i="13" s="1"/>
  <c r="Y341" i="13"/>
  <c r="Y325" i="13"/>
  <c r="Y309" i="13"/>
  <c r="AA309" i="13" s="1"/>
  <c r="Y293" i="13"/>
  <c r="Y277" i="13"/>
  <c r="Y261" i="13"/>
  <c r="Y229" i="13"/>
  <c r="W70" i="13"/>
  <c r="Y452" i="13"/>
  <c r="AC403" i="13"/>
  <c r="AD403" i="13" s="1"/>
  <c r="AG403" i="13" s="1"/>
  <c r="AB204" i="13"/>
  <c r="AB95" i="13"/>
  <c r="AC95" i="13" s="1"/>
  <c r="AA93" i="11"/>
  <c r="AC93" i="11" s="1"/>
  <c r="AD93" i="11" s="1"/>
  <c r="AG93" i="11" s="1"/>
  <c r="AA149" i="13"/>
  <c r="AB149" i="13" s="1"/>
  <c r="AC48" i="11"/>
  <c r="AD48" i="11" s="1"/>
  <c r="AG48" i="11" s="1"/>
  <c r="AB13" i="6"/>
  <c r="AB79" i="11"/>
  <c r="AC79" i="11" s="1"/>
  <c r="AD79" i="11" s="1"/>
  <c r="AG79" i="11" s="1"/>
  <c r="AC54" i="11"/>
  <c r="Y371" i="15"/>
  <c r="AA371" i="15" s="1"/>
  <c r="Y206" i="15"/>
  <c r="Y411" i="15"/>
  <c r="AA411" i="15" s="1"/>
  <c r="AB411" i="15" s="1"/>
  <c r="AC411" i="15" s="1"/>
  <c r="Y210" i="15"/>
  <c r="Y194" i="15"/>
  <c r="Y209" i="15"/>
  <c r="AA209" i="15" s="1"/>
  <c r="Y383" i="15"/>
  <c r="AA383" i="15" s="1"/>
  <c r="AB383" i="15" s="1"/>
  <c r="Y527" i="14"/>
  <c r="W527" i="14"/>
  <c r="Y666" i="14"/>
  <c r="W666" i="14"/>
  <c r="Y668" i="14"/>
  <c r="W668" i="14"/>
  <c r="W504" i="14"/>
  <c r="Y504" i="14"/>
  <c r="AA504" i="14" s="1"/>
  <c r="Y180" i="14"/>
  <c r="AA180" i="14" s="1"/>
  <c r="AB180" i="14" s="1"/>
  <c r="Y61" i="14"/>
  <c r="Y461" i="13"/>
  <c r="Y445" i="13"/>
  <c r="Y429" i="13"/>
  <c r="Y551" i="13"/>
  <c r="W551" i="13"/>
  <c r="Y447" i="13"/>
  <c r="AA447" i="13" s="1"/>
  <c r="Y439" i="13"/>
  <c r="Y423" i="13"/>
  <c r="Y407" i="13"/>
  <c r="Y533" i="13"/>
  <c r="AA533" i="13" s="1"/>
  <c r="AB533" i="13" s="1"/>
  <c r="W533" i="13"/>
  <c r="Y233" i="13"/>
  <c r="AA233" i="13" s="1"/>
  <c r="AB233" i="13" s="1"/>
  <c r="Y263" i="13"/>
  <c r="AA263" i="13" s="1"/>
  <c r="AB263" i="13" s="1"/>
  <c r="Y112" i="13"/>
  <c r="AA112" i="13" s="1"/>
  <c r="Y87" i="13"/>
  <c r="Y37" i="13"/>
  <c r="AA37" i="13" s="1"/>
  <c r="X16" i="5"/>
  <c r="Z17" i="5"/>
  <c r="AA17" i="5" s="1"/>
  <c r="AA16" i="5" s="1"/>
  <c r="Y290" i="13"/>
  <c r="Y274" i="13"/>
  <c r="Y338" i="13"/>
  <c r="AA20" i="11"/>
  <c r="Y19" i="11"/>
  <c r="Y174" i="13"/>
  <c r="Y32" i="13"/>
  <c r="AA32" i="13" s="1"/>
  <c r="AB32" i="13" s="1"/>
  <c r="Y34" i="13"/>
  <c r="AA34" i="13" s="1"/>
  <c r="AB34" i="13" s="1"/>
  <c r="Y121" i="13"/>
  <c r="AF57" i="11"/>
  <c r="Y98" i="13"/>
  <c r="AA98" i="13" s="1"/>
  <c r="Y29" i="13"/>
  <c r="AA29" i="13" s="1"/>
  <c r="Y158" i="13"/>
  <c r="Y132" i="13"/>
  <c r="AA132" i="13" s="1"/>
  <c r="AD164" i="14"/>
  <c r="AG164" i="14" s="1"/>
  <c r="AE14" i="5"/>
  <c r="AE13" i="5" s="1"/>
  <c r="AF14" i="5"/>
  <c r="AF13" i="5" s="1"/>
  <c r="AC13" i="5"/>
  <c r="AB406" i="15"/>
  <c r="AC406" i="15" s="1"/>
  <c r="Y409" i="14"/>
  <c r="Y386" i="14"/>
  <c r="AA386" i="14" s="1"/>
  <c r="Y275" i="14"/>
  <c r="Y263" i="14"/>
  <c r="Y199" i="14"/>
  <c r="AB378" i="15"/>
  <c r="AC378" i="15" s="1"/>
  <c r="Y377" i="15"/>
  <c r="Y317" i="15"/>
  <c r="Y301" i="15"/>
  <c r="Y285" i="15"/>
  <c r="AA285" i="15" s="1"/>
  <c r="AB285" i="15" s="1"/>
  <c r="Y480" i="14"/>
  <c r="Y476" i="14"/>
  <c r="Y464" i="14"/>
  <c r="Y444" i="14"/>
  <c r="AA444" i="14" s="1"/>
  <c r="AB444" i="14" s="1"/>
  <c r="Y408" i="14"/>
  <c r="Y392" i="14"/>
  <c r="Y219" i="14"/>
  <c r="AF155" i="14"/>
  <c r="Y281" i="14"/>
  <c r="Y241" i="14"/>
  <c r="Y173" i="14"/>
  <c r="AB122" i="14"/>
  <c r="AC122" i="14" s="1"/>
  <c r="AB40" i="14"/>
  <c r="Y310" i="14"/>
  <c r="Y278" i="14"/>
  <c r="Y246" i="14"/>
  <c r="AA246" i="14" s="1"/>
  <c r="Y214" i="14"/>
  <c r="AF131" i="14"/>
  <c r="Y99" i="14"/>
  <c r="AC92" i="14"/>
  <c r="AD92" i="14" s="1"/>
  <c r="AG92" i="14" s="1"/>
  <c r="W662" i="13"/>
  <c r="AB100" i="14"/>
  <c r="AC100" i="14" s="1"/>
  <c r="AD310" i="13"/>
  <c r="AG310" i="13" s="1"/>
  <c r="AB273" i="13"/>
  <c r="AF246" i="13"/>
  <c r="AB209" i="13"/>
  <c r="AC209" i="13" s="1"/>
  <c r="AB206" i="13"/>
  <c r="AC460" i="15"/>
  <c r="AD460" i="15" s="1"/>
  <c r="AG460" i="15" s="1"/>
  <c r="AA441" i="15"/>
  <c r="AB390" i="15"/>
  <c r="AC390" i="15" s="1"/>
  <c r="AD390" i="15" s="1"/>
  <c r="AG390" i="15" s="1"/>
  <c r="Y352" i="15"/>
  <c r="Y344" i="15"/>
  <c r="Y322" i="15"/>
  <c r="Y318" i="15"/>
  <c r="Y314" i="15"/>
  <c r="AA314" i="15" s="1"/>
  <c r="Y310" i="15"/>
  <c r="Y306" i="15"/>
  <c r="Y302" i="15"/>
  <c r="Y298" i="15"/>
  <c r="Y294" i="15"/>
  <c r="Y290" i="15"/>
  <c r="Y286" i="15"/>
  <c r="Y282" i="15"/>
  <c r="AA282" i="15" s="1"/>
  <c r="AB282" i="15" s="1"/>
  <c r="Y278" i="15"/>
  <c r="AB227" i="15"/>
  <c r="Y188" i="15"/>
  <c r="Y175" i="15"/>
  <c r="AA175" i="15" s="1"/>
  <c r="AB178" i="15"/>
  <c r="AC178" i="15" s="1"/>
  <c r="AB143" i="15"/>
  <c r="Y74" i="15"/>
  <c r="AB136" i="15"/>
  <c r="AC136" i="15" s="1"/>
  <c r="AD136" i="15" s="1"/>
  <c r="AG136" i="15" s="1"/>
  <c r="AB112" i="15"/>
  <c r="AC112" i="15" s="1"/>
  <c r="AB92" i="15"/>
  <c r="AC92" i="15" s="1"/>
  <c r="AD92" i="15" s="1"/>
  <c r="AG92" i="15" s="1"/>
  <c r="Y423" i="14"/>
  <c r="Y419" i="14"/>
  <c r="AA419" i="14" s="1"/>
  <c r="Y415" i="14"/>
  <c r="Y411" i="14"/>
  <c r="Y407" i="14"/>
  <c r="Y403" i="14"/>
  <c r="AA403" i="14" s="1"/>
  <c r="Y399" i="14"/>
  <c r="Y395" i="14"/>
  <c r="Y391" i="14"/>
  <c r="Y387" i="14"/>
  <c r="AA387" i="14" s="1"/>
  <c r="Y383" i="14"/>
  <c r="Y406" i="14"/>
  <c r="Y299" i="14"/>
  <c r="Y251" i="14"/>
  <c r="Y211" i="14"/>
  <c r="AD183" i="14"/>
  <c r="AG183" i="14" s="1"/>
  <c r="AD175" i="14"/>
  <c r="AG175" i="14" s="1"/>
  <c r="AD167" i="14"/>
  <c r="AG167" i="14" s="1"/>
  <c r="AD151" i="14"/>
  <c r="AG151" i="14" s="1"/>
  <c r="Y327" i="14"/>
  <c r="Y313" i="14"/>
  <c r="Y273" i="14"/>
  <c r="AA273" i="14" s="1"/>
  <c r="Y233" i="14"/>
  <c r="W164" i="14"/>
  <c r="Y311" i="14"/>
  <c r="Y279" i="14"/>
  <c r="AB279" i="14" s="1"/>
  <c r="Y247" i="14"/>
  <c r="Y215" i="14"/>
  <c r="AC182" i="14"/>
  <c r="AF139" i="14"/>
  <c r="Y96" i="14"/>
  <c r="Y64" i="14"/>
  <c r="Y94" i="14"/>
  <c r="Y78" i="14"/>
  <c r="AA78" i="14" s="1"/>
  <c r="Y49" i="14"/>
  <c r="AC555" i="13"/>
  <c r="AD555" i="13" s="1"/>
  <c r="AG555" i="13" s="1"/>
  <c r="AC561" i="13"/>
  <c r="Y544" i="13"/>
  <c r="AA544" i="13" s="1"/>
  <c r="AF530" i="13"/>
  <c r="AC310" i="13"/>
  <c r="AD278" i="13"/>
  <c r="AG278" i="13" s="1"/>
  <c r="AB181" i="13"/>
  <c r="AB161" i="13"/>
  <c r="AC161" i="13" s="1"/>
  <c r="AB242" i="13"/>
  <c r="AB226" i="13"/>
  <c r="Y456" i="13"/>
  <c r="Y217" i="13"/>
  <c r="Y167" i="13"/>
  <c r="AB17" i="6"/>
  <c r="AE17" i="6" s="1"/>
  <c r="AB26" i="11"/>
  <c r="Y201" i="15"/>
  <c r="AA201" i="15" s="1"/>
  <c r="Y229" i="15"/>
  <c r="Y103" i="15"/>
  <c r="AA103" i="15" s="1"/>
  <c r="Y676" i="14"/>
  <c r="W676" i="14"/>
  <c r="Y517" i="14"/>
  <c r="W517" i="14"/>
  <c r="AA179" i="14"/>
  <c r="Y93" i="14"/>
  <c r="Y130" i="14"/>
  <c r="Y120" i="14"/>
  <c r="AA120" i="14" s="1"/>
  <c r="Y664" i="13"/>
  <c r="W664" i="13"/>
  <c r="Y467" i="13"/>
  <c r="AA467" i="13" s="1"/>
  <c r="AB467" i="13" s="1"/>
  <c r="Y247" i="13"/>
  <c r="AA247" i="13" s="1"/>
  <c r="AB247" i="13" s="1"/>
  <c r="Y215" i="13"/>
  <c r="Y534" i="13"/>
  <c r="W534" i="13"/>
  <c r="Y394" i="13"/>
  <c r="AA394" i="13" s="1"/>
  <c r="Y313" i="13"/>
  <c r="Y249" i="13"/>
  <c r="Y258" i="13"/>
  <c r="Y214" i="13"/>
  <c r="AA214" i="13" s="1"/>
  <c r="Y110" i="13"/>
  <c r="AA110" i="13" s="1"/>
  <c r="Y56" i="13"/>
  <c r="AA56" i="13" s="1"/>
  <c r="U565" i="9"/>
  <c r="O13" i="9"/>
  <c r="Y306" i="13"/>
  <c r="AB36" i="11"/>
  <c r="Y230" i="15"/>
  <c r="AA230" i="15" s="1"/>
  <c r="Y125" i="13"/>
  <c r="AA125" i="13" s="1"/>
  <c r="Y23" i="13"/>
  <c r="AA23" i="13" s="1"/>
  <c r="AF27" i="11"/>
  <c r="Y27" i="13"/>
  <c r="AA27" i="13" s="1"/>
  <c r="AF38" i="11"/>
  <c r="Y86" i="13"/>
  <c r="AA86" i="13" s="1"/>
  <c r="AB86" i="13" s="1"/>
  <c r="AA148" i="13"/>
  <c r="AB148" i="13" s="1"/>
  <c r="Y90" i="13"/>
  <c r="AA90" i="13" s="1"/>
  <c r="Y34" i="11"/>
  <c r="Y94" i="13"/>
  <c r="AA94" i="13" s="1"/>
  <c r="AB94" i="13" s="1"/>
  <c r="Y323" i="15"/>
  <c r="Y307" i="15"/>
  <c r="AA307" i="15" s="1"/>
  <c r="Y291" i="15"/>
  <c r="AB413" i="15"/>
  <c r="AC413" i="15" s="1"/>
  <c r="AB370" i="15"/>
  <c r="AB402" i="15"/>
  <c r="AC402" i="15" s="1"/>
  <c r="AA395" i="15"/>
  <c r="AB395" i="15" s="1"/>
  <c r="AB222" i="15"/>
  <c r="AB202" i="15"/>
  <c r="AC202" i="15" s="1"/>
  <c r="AB186" i="15"/>
  <c r="AC186" i="15" s="1"/>
  <c r="AB154" i="15"/>
  <c r="AC154" i="15" s="1"/>
  <c r="AB151" i="15"/>
  <c r="AC151" i="15" s="1"/>
  <c r="Y61" i="15"/>
  <c r="Y45" i="15"/>
  <c r="AA45" i="15" s="1"/>
  <c r="Y169" i="15"/>
  <c r="Y233" i="15"/>
  <c r="AA233" i="15" s="1"/>
  <c r="AB233" i="15" s="1"/>
  <c r="AB205" i="15"/>
  <c r="AC205" i="15" s="1"/>
  <c r="AD205" i="15" s="1"/>
  <c r="AG205" i="15" s="1"/>
  <c r="W437" i="15"/>
  <c r="Y437" i="15"/>
  <c r="Y362" i="15"/>
  <c r="Y198" i="15"/>
  <c r="Y315" i="15"/>
  <c r="Y299" i="15"/>
  <c r="Y283" i="15"/>
  <c r="Y177" i="15"/>
  <c r="AA177" i="15" s="1"/>
  <c r="AB177" i="15" s="1"/>
  <c r="AC177" i="15" s="1"/>
  <c r="AD598" i="15"/>
  <c r="AG598" i="15" s="1"/>
  <c r="AB398" i="15"/>
  <c r="Y381" i="15"/>
  <c r="Y316" i="15"/>
  <c r="Y308" i="15"/>
  <c r="AA308" i="15" s="1"/>
  <c r="Y284" i="15"/>
  <c r="AC370" i="15"/>
  <c r="AC173" i="15"/>
  <c r="AB124" i="15"/>
  <c r="AC124" i="15" s="1"/>
  <c r="AD124" i="15" s="1"/>
  <c r="AG124" i="15" s="1"/>
  <c r="Y190" i="15"/>
  <c r="Y135" i="15"/>
  <c r="AA135" i="15" s="1"/>
  <c r="Y574" i="15"/>
  <c r="W574" i="15"/>
  <c r="Y400" i="15"/>
  <c r="AA400" i="15" s="1"/>
  <c r="Y394" i="15"/>
  <c r="Y181" i="15"/>
  <c r="AA181" i="15" s="1"/>
  <c r="Y193" i="15"/>
  <c r="AA193" i="15" s="1"/>
  <c r="AC573" i="15"/>
  <c r="AD573" i="15" s="1"/>
  <c r="AG573" i="15" s="1"/>
  <c r="AD466" i="15"/>
  <c r="AG466" i="15" s="1"/>
  <c r="Y353" i="15"/>
  <c r="W266" i="15"/>
  <c r="Y266" i="15"/>
  <c r="W204" i="15"/>
  <c r="Y204" i="15"/>
  <c r="W71" i="15"/>
  <c r="Y71" i="15"/>
  <c r="AA71" i="15" s="1"/>
  <c r="AA247" i="15"/>
  <c r="AB247" i="15" s="1"/>
  <c r="AC247" i="15" s="1"/>
  <c r="AD247" i="15" s="1"/>
  <c r="AG247" i="15" s="1"/>
  <c r="AB371" i="15"/>
  <c r="AC227" i="15"/>
  <c r="AB253" i="15"/>
  <c r="AB201" i="15"/>
  <c r="AC201" i="15" s="1"/>
  <c r="AD201" i="15" s="1"/>
  <c r="AG201" i="15" s="1"/>
  <c r="AD446" i="15"/>
  <c r="AG446" i="15" s="1"/>
  <c r="AC442" i="15"/>
  <c r="AD442" i="15" s="1"/>
  <c r="Y226" i="15"/>
  <c r="AB239" i="15"/>
  <c r="AC239" i="15" s="1"/>
  <c r="Y126" i="15"/>
  <c r="AA126" i="15" s="1"/>
  <c r="AB189" i="15"/>
  <c r="AC189" i="15" s="1"/>
  <c r="AD189" i="15" s="1"/>
  <c r="AG189" i="15" s="1"/>
  <c r="AD173" i="15"/>
  <c r="AG173" i="15" s="1"/>
  <c r="AD157" i="15"/>
  <c r="AG157" i="15" s="1"/>
  <c r="AC157" i="15"/>
  <c r="Y117" i="15"/>
  <c r="AA117" i="15" s="1"/>
  <c r="Y101" i="15"/>
  <c r="AC88" i="15"/>
  <c r="AD88" i="15" s="1"/>
  <c r="AA116" i="15"/>
  <c r="AB116" i="15" s="1"/>
  <c r="AC116" i="15" s="1"/>
  <c r="AD116" i="15" s="1"/>
  <c r="AG116" i="15" s="1"/>
  <c r="AC398" i="15"/>
  <c r="AA412" i="15"/>
  <c r="AA263" i="15"/>
  <c r="AB263" i="15" s="1"/>
  <c r="AC263" i="15" s="1"/>
  <c r="AD263" i="15" s="1"/>
  <c r="AG263" i="15" s="1"/>
  <c r="AA374" i="15"/>
  <c r="AB374" i="15" s="1"/>
  <c r="AA218" i="15"/>
  <c r="AB218" i="15" s="1"/>
  <c r="AC218" i="15" s="1"/>
  <c r="W165" i="15"/>
  <c r="Y165" i="15"/>
  <c r="AA165" i="15" s="1"/>
  <c r="W149" i="15"/>
  <c r="Y149" i="15"/>
  <c r="AC422" i="15"/>
  <c r="AB434" i="15"/>
  <c r="AC434" i="15" s="1"/>
  <c r="AD434" i="15" s="1"/>
  <c r="AG434" i="15" s="1"/>
  <c r="Y361" i="15"/>
  <c r="AC371" i="15"/>
  <c r="AC221" i="15"/>
  <c r="AD221" i="15" s="1"/>
  <c r="AD112" i="15"/>
  <c r="AG112" i="15" s="1"/>
  <c r="AA169" i="15"/>
  <c r="AA107" i="15"/>
  <c r="AB107" i="15" s="1"/>
  <c r="AA75" i="15"/>
  <c r="Y264" i="15"/>
  <c r="AA264" i="15" s="1"/>
  <c r="AB264" i="15" s="1"/>
  <c r="AC264" i="15" s="1"/>
  <c r="AC603" i="15"/>
  <c r="AD448" i="15"/>
  <c r="AG448" i="15" s="1"/>
  <c r="Y420" i="15"/>
  <c r="AA420" i="15" s="1"/>
  <c r="AB420" i="15" s="1"/>
  <c r="AF458" i="15"/>
  <c r="Y305" i="15"/>
  <c r="Y297" i="15"/>
  <c r="AA297" i="15" s="1"/>
  <c r="Y195" i="15"/>
  <c r="AA195" i="15" s="1"/>
  <c r="AB255" i="15"/>
  <c r="AC255" i="15" s="1"/>
  <c r="AC120" i="15"/>
  <c r="AD120" i="15" s="1"/>
  <c r="AG120" i="15" s="1"/>
  <c r="W248" i="15"/>
  <c r="Y248" i="15"/>
  <c r="AA248" i="15" s="1"/>
  <c r="AB248" i="15" s="1"/>
  <c r="AC248" i="15" s="1"/>
  <c r="AC141" i="15"/>
  <c r="AD141" i="15" s="1"/>
  <c r="AA147" i="15"/>
  <c r="AB147" i="15" s="1"/>
  <c r="Y606" i="15"/>
  <c r="AA606" i="15" s="1"/>
  <c r="W606" i="15"/>
  <c r="Y585" i="15"/>
  <c r="AA585" i="15" s="1"/>
  <c r="W585" i="15"/>
  <c r="W589" i="15"/>
  <c r="Y589" i="15"/>
  <c r="AA589" i="15" s="1"/>
  <c r="Y108" i="15"/>
  <c r="Y330" i="15"/>
  <c r="Y274" i="15"/>
  <c r="Y270" i="15"/>
  <c r="AA270" i="15" s="1"/>
  <c r="Y345" i="15"/>
  <c r="AB259" i="15"/>
  <c r="Y250" i="15"/>
  <c r="Y242" i="15"/>
  <c r="AA242" i="15" s="1"/>
  <c r="AA229" i="15"/>
  <c r="AB229" i="15" s="1"/>
  <c r="AC229" i="15" s="1"/>
  <c r="Y224" i="15"/>
  <c r="AC253" i="15"/>
  <c r="AD128" i="15"/>
  <c r="AG128" i="15" s="1"/>
  <c r="AD96" i="15"/>
  <c r="AG96" i="15" s="1"/>
  <c r="AD64" i="15"/>
  <c r="AG64" i="15" s="1"/>
  <c r="Y59" i="15"/>
  <c r="Y55" i="15"/>
  <c r="AA55" i="15" s="1"/>
  <c r="AB55" i="15" s="1"/>
  <c r="Y51" i="15"/>
  <c r="Y47" i="15"/>
  <c r="AA47" i="15" s="1"/>
  <c r="AB47" i="15" s="1"/>
  <c r="Y43" i="15"/>
  <c r="Y39" i="15"/>
  <c r="AA39" i="15" s="1"/>
  <c r="AB39" i="15" s="1"/>
  <c r="Y35" i="15"/>
  <c r="Y31" i="15"/>
  <c r="AA31" i="15" s="1"/>
  <c r="AB31" i="15" s="1"/>
  <c r="Y60" i="15"/>
  <c r="Y52" i="15"/>
  <c r="AA52" i="15" s="1"/>
  <c r="Y44" i="15"/>
  <c r="Y36" i="15"/>
  <c r="AA36" i="15" s="1"/>
  <c r="AB91" i="15"/>
  <c r="AC91" i="15" s="1"/>
  <c r="Y403" i="15"/>
  <c r="AA403" i="15" s="1"/>
  <c r="AB403" i="15" s="1"/>
  <c r="AC403" i="15" s="1"/>
  <c r="Y456" i="15"/>
  <c r="W456" i="15"/>
  <c r="W433" i="15"/>
  <c r="Y433" i="15"/>
  <c r="AA433" i="15" s="1"/>
  <c r="Y257" i="15"/>
  <c r="AA257" i="15" s="1"/>
  <c r="Y197" i="15"/>
  <c r="AA197" i="15" s="1"/>
  <c r="AC123" i="15"/>
  <c r="Y602" i="15"/>
  <c r="AA602" i="15" s="1"/>
  <c r="AB602" i="15" s="1"/>
  <c r="W602" i="15"/>
  <c r="AB426" i="15"/>
  <c r="AC426" i="15" s="1"/>
  <c r="AD426" i="15" s="1"/>
  <c r="AG426" i="15" s="1"/>
  <c r="Y354" i="15"/>
  <c r="Y346" i="15"/>
  <c r="AA346" i="15" s="1"/>
  <c r="Y340" i="15"/>
  <c r="Y336" i="15"/>
  <c r="Y332" i="15"/>
  <c r="Y328" i="15"/>
  <c r="Y324" i="15"/>
  <c r="Y341" i="15"/>
  <c r="AA341" i="15" s="1"/>
  <c r="AB341" i="15" s="1"/>
  <c r="Y337" i="15"/>
  <c r="Y333" i="15"/>
  <c r="AA333" i="15" s="1"/>
  <c r="AB333" i="15" s="1"/>
  <c r="Y329" i="15"/>
  <c r="Y325" i="15"/>
  <c r="AA325" i="15" s="1"/>
  <c r="AB325" i="15" s="1"/>
  <c r="Y156" i="15"/>
  <c r="AB231" i="15"/>
  <c r="AC231" i="15" s="1"/>
  <c r="AD231" i="15" s="1"/>
  <c r="AG231" i="15" s="1"/>
  <c r="AB139" i="15"/>
  <c r="AC139" i="15" s="1"/>
  <c r="AD139" i="15" s="1"/>
  <c r="AG139" i="15" s="1"/>
  <c r="AC131" i="15"/>
  <c r="AC115" i="15"/>
  <c r="AC99" i="15"/>
  <c r="AD99" i="15" s="1"/>
  <c r="AG99" i="15" s="1"/>
  <c r="AC83" i="15"/>
  <c r="AC67" i="15"/>
  <c r="Y391" i="15"/>
  <c r="AA391" i="15" s="1"/>
  <c r="AB391" i="15" s="1"/>
  <c r="W457" i="15"/>
  <c r="Y457" i="15"/>
  <c r="AB457" i="15" s="1"/>
  <c r="Y604" i="15"/>
  <c r="W604" i="15"/>
  <c r="Y249" i="15"/>
  <c r="AA249" i="15" s="1"/>
  <c r="AB249" i="15" s="1"/>
  <c r="Y240" i="15"/>
  <c r="AA240" i="15" s="1"/>
  <c r="AB240" i="15" s="1"/>
  <c r="AC240" i="15" s="1"/>
  <c r="Y217" i="15"/>
  <c r="Y241" i="15"/>
  <c r="AA241" i="15" s="1"/>
  <c r="Y359" i="15"/>
  <c r="AA359" i="15" s="1"/>
  <c r="Y225" i="15"/>
  <c r="AA225" i="15" s="1"/>
  <c r="AB225" i="15" s="1"/>
  <c r="AC225" i="15" s="1"/>
  <c r="Y140" i="15"/>
  <c r="AA140" i="15" s="1"/>
  <c r="AB140" i="15" s="1"/>
  <c r="Y87" i="15"/>
  <c r="AA87" i="15" s="1"/>
  <c r="Y119" i="15"/>
  <c r="AA119" i="15" s="1"/>
  <c r="AD382" i="15"/>
  <c r="AG382" i="15" s="1"/>
  <c r="AC343" i="13"/>
  <c r="AG176" i="13"/>
  <c r="AF176" i="13"/>
  <c r="AD169" i="13"/>
  <c r="AG169" i="13" s="1"/>
  <c r="AF538" i="13"/>
  <c r="AD212" i="13"/>
  <c r="AG212" i="13" s="1"/>
  <c r="AC483" i="13"/>
  <c r="AD483" i="13" s="1"/>
  <c r="AC419" i="13"/>
  <c r="AD419" i="13" s="1"/>
  <c r="AG30" i="11"/>
  <c r="AF30" i="11"/>
  <c r="AC97" i="13"/>
  <c r="AD97" i="13"/>
  <c r="AG97" i="13" s="1"/>
  <c r="AC81" i="13"/>
  <c r="AD81" i="13" s="1"/>
  <c r="AC94" i="13"/>
  <c r="AD94" i="13" s="1"/>
  <c r="AC78" i="13"/>
  <c r="AD78" i="13"/>
  <c r="AG78" i="13" s="1"/>
  <c r="AC24" i="13"/>
  <c r="AD24" i="13" s="1"/>
  <c r="AC35" i="13"/>
  <c r="AD35" i="13" s="1"/>
  <c r="AG35" i="13" s="1"/>
  <c r="AD418" i="15"/>
  <c r="AG418" i="15" s="1"/>
  <c r="AD22" i="14"/>
  <c r="AG22" i="14" s="1"/>
  <c r="AF238" i="13"/>
  <c r="AD165" i="13"/>
  <c r="AG165" i="13" s="1"/>
  <c r="AF178" i="13"/>
  <c r="AD178" i="13"/>
  <c r="AG178" i="13" s="1"/>
  <c r="AC467" i="13"/>
  <c r="AD467" i="13" s="1"/>
  <c r="AC40" i="13"/>
  <c r="AD40" i="13" s="1"/>
  <c r="AC30" i="13"/>
  <c r="AD30" i="13" s="1"/>
  <c r="AC22" i="13"/>
  <c r="AD22" i="13" s="1"/>
  <c r="AC33" i="13"/>
  <c r="AD33" i="13" s="1"/>
  <c r="AG33" i="13" s="1"/>
  <c r="AF546" i="13"/>
  <c r="AD220" i="13"/>
  <c r="AG220" i="13" s="1"/>
  <c r="AD184" i="13"/>
  <c r="AG184" i="13" s="1"/>
  <c r="AD161" i="13"/>
  <c r="AG161" i="13" s="1"/>
  <c r="AG186" i="13"/>
  <c r="AF186" i="13"/>
  <c r="AB660" i="13"/>
  <c r="AC661" i="13"/>
  <c r="AC660" i="13" s="1"/>
  <c r="AC515" i="13"/>
  <c r="AD515" i="13" s="1"/>
  <c r="AC451" i="13"/>
  <c r="AD451" i="13"/>
  <c r="AG451" i="13" s="1"/>
  <c r="AC89" i="13"/>
  <c r="AD89" i="13" s="1"/>
  <c r="AC73" i="13"/>
  <c r="AD73" i="13" s="1"/>
  <c r="AC102" i="13"/>
  <c r="AD102" i="13" s="1"/>
  <c r="AC86" i="13"/>
  <c r="AD86" i="13" s="1"/>
  <c r="AC70" i="13"/>
  <c r="AD70" i="13" s="1"/>
  <c r="AC36" i="13"/>
  <c r="AD36" i="13" s="1"/>
  <c r="AC28" i="13"/>
  <c r="AD28" i="13" s="1"/>
  <c r="AC31" i="13"/>
  <c r="AD31" i="13" s="1"/>
  <c r="AC85" i="11"/>
  <c r="AD85" i="11" s="1"/>
  <c r="AD386" i="15"/>
  <c r="AG386" i="15" s="1"/>
  <c r="AG243" i="15"/>
  <c r="AF243" i="15"/>
  <c r="AF302" i="13"/>
  <c r="AD173" i="13"/>
  <c r="AG173" i="13" s="1"/>
  <c r="AC499" i="13"/>
  <c r="AD499" i="13" s="1"/>
  <c r="AC435" i="13"/>
  <c r="AD435" i="13" s="1"/>
  <c r="AD28" i="11"/>
  <c r="AG28" i="11" s="1"/>
  <c r="AC39" i="11"/>
  <c r="AD39" i="11" s="1"/>
  <c r="AC34" i="13"/>
  <c r="AD34" i="13" s="1"/>
  <c r="AC26" i="13"/>
  <c r="AD26" i="13" s="1"/>
  <c r="AG26" i="13" s="1"/>
  <c r="AA15" i="6"/>
  <c r="AB15" i="6" s="1"/>
  <c r="AC457" i="15"/>
  <c r="AD457" i="15" s="1"/>
  <c r="AG457" i="15" s="1"/>
  <c r="AA399" i="15"/>
  <c r="AA298" i="15"/>
  <c r="AB298" i="15" s="1"/>
  <c r="Y343" i="15"/>
  <c r="AA271" i="15"/>
  <c r="AA315" i="15"/>
  <c r="AA283" i="15"/>
  <c r="AA204" i="15"/>
  <c r="AA172" i="15"/>
  <c r="AA211" i="15"/>
  <c r="AA150" i="15"/>
  <c r="AB150" i="15" s="1"/>
  <c r="AC150" i="15" s="1"/>
  <c r="AA110" i="15"/>
  <c r="AA78" i="15"/>
  <c r="AA137" i="15"/>
  <c r="AA121" i="15"/>
  <c r="AA105" i="15"/>
  <c r="AA89" i="15"/>
  <c r="AA73" i="15"/>
  <c r="AA65" i="15"/>
  <c r="Y609" i="15"/>
  <c r="W609" i="15"/>
  <c r="AC611" i="15"/>
  <c r="AD611" i="15" s="1"/>
  <c r="AC607" i="15"/>
  <c r="AD601" i="15"/>
  <c r="AG601" i="15" s="1"/>
  <c r="Z13" i="17"/>
  <c r="AA13" i="17" s="1"/>
  <c r="AF618" i="15"/>
  <c r="AA581" i="15"/>
  <c r="AB581" i="15" s="1"/>
  <c r="AA580" i="15"/>
  <c r="AA583" i="15"/>
  <c r="AC439" i="15"/>
  <c r="W449" i="15"/>
  <c r="Y449" i="15"/>
  <c r="AC428" i="15"/>
  <c r="AA416" i="15"/>
  <c r="AB416" i="15" s="1"/>
  <c r="AA419" i="15"/>
  <c r="AB419" i="15" s="1"/>
  <c r="AC419" i="15" s="1"/>
  <c r="W459" i="15"/>
  <c r="Y459" i="15"/>
  <c r="AA429" i="15"/>
  <c r="AD413" i="15"/>
  <c r="AG413" i="15" s="1"/>
  <c r="AD406" i="15"/>
  <c r="AG406" i="15" s="1"/>
  <c r="AA397" i="15"/>
  <c r="AA381" i="15"/>
  <c r="AA365" i="15"/>
  <c r="AC410" i="15"/>
  <c r="AD410" i="15" s="1"/>
  <c r="AG410" i="15" s="1"/>
  <c r="AA392" i="15"/>
  <c r="AA376" i="15"/>
  <c r="AA360" i="15"/>
  <c r="AA354" i="15"/>
  <c r="Y350" i="15"/>
  <c r="AF390" i="15"/>
  <c r="AC367" i="15"/>
  <c r="Y351" i="15"/>
  <c r="AC391" i="15"/>
  <c r="Y357" i="15"/>
  <c r="Y349" i="15"/>
  <c r="AA337" i="15"/>
  <c r="AA329" i="15"/>
  <c r="AB329" i="15" s="1"/>
  <c r="AC329" i="15" s="1"/>
  <c r="AC375" i="15"/>
  <c r="AF366" i="15"/>
  <c r="Y331" i="15"/>
  <c r="AB363" i="15"/>
  <c r="AA266" i="15"/>
  <c r="AC251" i="15"/>
  <c r="AD251" i="15" s="1"/>
  <c r="AG251" i="15" s="1"/>
  <c r="AA234" i="15"/>
  <c r="AB234" i="15" s="1"/>
  <c r="AC234" i="15" s="1"/>
  <c r="AA216" i="15"/>
  <c r="AA200" i="15"/>
  <c r="AA184" i="15"/>
  <c r="AA168" i="15"/>
  <c r="AA260" i="15"/>
  <c r="AB260" i="15" s="1"/>
  <c r="AC245" i="15"/>
  <c r="AD245" i="15" s="1"/>
  <c r="AG245" i="15" s="1"/>
  <c r="AA228" i="15"/>
  <c r="AB228" i="15" s="1"/>
  <c r="AC228" i="15" s="1"/>
  <c r="Y321" i="15"/>
  <c r="Y289" i="15"/>
  <c r="AD202" i="15"/>
  <c r="AG202" i="15" s="1"/>
  <c r="AD186" i="15"/>
  <c r="AG186" i="15" s="1"/>
  <c r="AD178" i="15"/>
  <c r="AG178" i="15" s="1"/>
  <c r="AD170" i="15"/>
  <c r="AG170" i="15" s="1"/>
  <c r="AD162" i="15"/>
  <c r="AG162" i="15" s="1"/>
  <c r="AD154" i="15"/>
  <c r="AG154" i="15" s="1"/>
  <c r="AC222" i="15"/>
  <c r="AD222" i="15" s="1"/>
  <c r="AC214" i="15"/>
  <c r="AD214" i="15" s="1"/>
  <c r="AC182" i="15"/>
  <c r="AD182" i="15" s="1"/>
  <c r="AC174" i="15"/>
  <c r="AD174" i="15" s="1"/>
  <c r="AC166" i="15"/>
  <c r="AD166" i="15" s="1"/>
  <c r="AC158" i="15"/>
  <c r="AD158" i="15" s="1"/>
  <c r="AD151" i="15"/>
  <c r="AG151" i="15" s="1"/>
  <c r="AA142" i="15"/>
  <c r="AB142" i="15" s="1"/>
  <c r="AC142" i="15" s="1"/>
  <c r="AA122" i="15"/>
  <c r="AA106" i="15"/>
  <c r="AA90" i="15"/>
  <c r="AA74" i="15"/>
  <c r="AD225" i="15"/>
  <c r="AG225" i="15" s="1"/>
  <c r="AD177" i="15"/>
  <c r="AG177" i="15" s="1"/>
  <c r="AD161" i="15"/>
  <c r="AG161" i="15" s="1"/>
  <c r="AA152" i="15"/>
  <c r="AB145" i="15"/>
  <c r="AC145" i="15" s="1"/>
  <c r="AF104" i="15"/>
  <c r="AF72" i="15"/>
  <c r="Y665" i="14"/>
  <c r="W665" i="14"/>
  <c r="Y657" i="14"/>
  <c r="W657" i="14"/>
  <c r="Y649" i="14"/>
  <c r="W649" i="14"/>
  <c r="Y641" i="14"/>
  <c r="W641" i="14"/>
  <c r="Y633" i="14"/>
  <c r="W633" i="14"/>
  <c r="AC132" i="15"/>
  <c r="AD132" i="15" s="1"/>
  <c r="AG132" i="15" s="1"/>
  <c r="AC100" i="15"/>
  <c r="AD100" i="15" s="1"/>
  <c r="AG100" i="15" s="1"/>
  <c r="AC84" i="15"/>
  <c r="AD84" i="15" s="1"/>
  <c r="AG84" i="15" s="1"/>
  <c r="AC68" i="15"/>
  <c r="AD68" i="15" s="1"/>
  <c r="AG68" i="15" s="1"/>
  <c r="W659" i="14"/>
  <c r="Y659" i="14"/>
  <c r="W651" i="14"/>
  <c r="Y651" i="14"/>
  <c r="W643" i="14"/>
  <c r="Y643" i="14"/>
  <c r="W635" i="14"/>
  <c r="Y635" i="14"/>
  <c r="AD123" i="15"/>
  <c r="AG123" i="15" s="1"/>
  <c r="AD115" i="15"/>
  <c r="AG115" i="15" s="1"/>
  <c r="AD83" i="15"/>
  <c r="AG83" i="15" s="1"/>
  <c r="AD67" i="15"/>
  <c r="AG67" i="15" s="1"/>
  <c r="AD673" i="14"/>
  <c r="AG673" i="14" s="1"/>
  <c r="AB515" i="14"/>
  <c r="AA515" i="14"/>
  <c r="AC514" i="14"/>
  <c r="AD514" i="14" s="1"/>
  <c r="AA499" i="14"/>
  <c r="AB499" i="14" s="1"/>
  <c r="AC499" i="14" s="1"/>
  <c r="AD499" i="14" s="1"/>
  <c r="AG499" i="14" s="1"/>
  <c r="AC498" i="14"/>
  <c r="AD498" i="14" s="1"/>
  <c r="Y660" i="14"/>
  <c r="W660" i="14"/>
  <c r="AB525" i="14"/>
  <c r="AF523" i="14"/>
  <c r="AD512" i="14"/>
  <c r="AG512" i="14" s="1"/>
  <c r="AD496" i="14"/>
  <c r="AG496" i="14" s="1"/>
  <c r="Y377" i="14"/>
  <c r="Y373" i="14"/>
  <c r="Y369" i="14"/>
  <c r="Y365" i="14"/>
  <c r="Y361" i="14"/>
  <c r="Y357" i="14"/>
  <c r="Y353" i="14"/>
  <c r="Y349" i="14"/>
  <c r="Y345" i="14"/>
  <c r="Y341" i="14"/>
  <c r="Y337" i="14"/>
  <c r="Y333" i="14"/>
  <c r="Y329" i="14"/>
  <c r="Y325" i="14"/>
  <c r="Y321" i="14"/>
  <c r="Y317" i="14"/>
  <c r="AC670" i="14"/>
  <c r="AD670" i="14" s="1"/>
  <c r="AG670" i="14" s="1"/>
  <c r="AB670" i="14"/>
  <c r="Y630" i="14"/>
  <c r="W630" i="14"/>
  <c r="AD510" i="14"/>
  <c r="AG510" i="14" s="1"/>
  <c r="AD494" i="14"/>
  <c r="AG494" i="14" s="1"/>
  <c r="Y652" i="14"/>
  <c r="W652" i="14"/>
  <c r="Y533" i="14"/>
  <c r="W533" i="14"/>
  <c r="W518" i="14"/>
  <c r="Y518" i="14"/>
  <c r="AD500" i="14"/>
  <c r="AG500" i="14" s="1"/>
  <c r="Y379" i="14"/>
  <c r="Y363" i="14"/>
  <c r="Y347" i="14"/>
  <c r="Y331" i="14"/>
  <c r="Y315" i="14"/>
  <c r="AA307" i="14"/>
  <c r="AB307" i="14" s="1"/>
  <c r="AC307" i="14" s="1"/>
  <c r="AA300" i="14"/>
  <c r="AA275" i="14"/>
  <c r="AB275" i="14" s="1"/>
  <c r="AC275" i="14" s="1"/>
  <c r="AA268" i="14"/>
  <c r="AA243" i="14"/>
  <c r="AB243" i="14" s="1"/>
  <c r="AC243" i="14" s="1"/>
  <c r="AA236" i="14"/>
  <c r="AA211" i="14"/>
  <c r="AB211" i="14"/>
  <c r="AC211" i="14" s="1"/>
  <c r="AA204" i="14"/>
  <c r="Y289" i="14"/>
  <c r="AA282" i="14"/>
  <c r="AB282" i="14"/>
  <c r="AC282" i="14" s="1"/>
  <c r="AD282" i="14" s="1"/>
  <c r="AG282" i="14" s="1"/>
  <c r="Y257" i="14"/>
  <c r="AA250" i="14"/>
  <c r="AB250" i="14"/>
  <c r="AC250" i="14" s="1"/>
  <c r="Y225" i="14"/>
  <c r="AA218" i="14"/>
  <c r="AB218" i="14" s="1"/>
  <c r="Y193" i="14"/>
  <c r="AA133" i="14"/>
  <c r="AB133" i="14" s="1"/>
  <c r="AA117" i="14"/>
  <c r="AB117" i="14"/>
  <c r="AC117" i="14" s="1"/>
  <c r="AD117" i="14" s="1"/>
  <c r="AG117" i="14" s="1"/>
  <c r="AA312" i="14"/>
  <c r="AA287" i="14"/>
  <c r="AB287" i="14"/>
  <c r="AC287" i="14" s="1"/>
  <c r="AA280" i="14"/>
  <c r="AA255" i="14"/>
  <c r="AB255" i="14" s="1"/>
  <c r="AC255" i="14" s="1"/>
  <c r="AA248" i="14"/>
  <c r="AA223" i="14"/>
  <c r="AB223" i="14" s="1"/>
  <c r="AC223" i="14" s="1"/>
  <c r="AA216" i="14"/>
  <c r="AA191" i="14"/>
  <c r="AB191" i="14" s="1"/>
  <c r="AC191" i="14" s="1"/>
  <c r="AA181" i="14"/>
  <c r="AB181" i="14" s="1"/>
  <c r="AC181" i="14" s="1"/>
  <c r="AA173" i="14"/>
  <c r="AB173" i="14" s="1"/>
  <c r="AC173" i="14" s="1"/>
  <c r="AA165" i="14"/>
  <c r="AB165" i="14" s="1"/>
  <c r="AC165" i="14" s="1"/>
  <c r="Y157" i="14"/>
  <c r="Y149" i="14"/>
  <c r="AA119" i="14"/>
  <c r="AB119" i="14" s="1"/>
  <c r="AB188" i="14"/>
  <c r="AF138" i="14"/>
  <c r="Y319" i="14"/>
  <c r="AA98" i="14"/>
  <c r="AB98" i="14" s="1"/>
  <c r="AA82" i="14"/>
  <c r="AB82" i="14" s="1"/>
  <c r="AA66" i="14"/>
  <c r="AB66" i="14" s="1"/>
  <c r="AA27" i="14"/>
  <c r="Y367" i="14"/>
  <c r="Y309" i="14"/>
  <c r="Y277" i="14"/>
  <c r="Y245" i="14"/>
  <c r="Y213" i="14"/>
  <c r="AA140" i="14"/>
  <c r="AB140" i="14" s="1"/>
  <c r="AC140" i="14" s="1"/>
  <c r="AD140" i="14" s="1"/>
  <c r="AG140" i="14" s="1"/>
  <c r="AB124" i="14"/>
  <c r="AC124" i="14" s="1"/>
  <c r="AD124" i="14" s="1"/>
  <c r="AG124" i="14" s="1"/>
  <c r="AA124" i="14"/>
  <c r="AA102" i="14"/>
  <c r="AB102" i="14"/>
  <c r="AC102" i="14" s="1"/>
  <c r="AD102" i="14" s="1"/>
  <c r="AG102" i="14" s="1"/>
  <c r="AA86" i="14"/>
  <c r="AB86" i="14" s="1"/>
  <c r="AC86" i="14" s="1"/>
  <c r="AD86" i="14" s="1"/>
  <c r="AG86" i="14" s="1"/>
  <c r="AA70" i="14"/>
  <c r="AB70" i="14" s="1"/>
  <c r="AA54" i="14"/>
  <c r="AB54" i="14" s="1"/>
  <c r="Y41" i="14"/>
  <c r="AA25" i="14"/>
  <c r="AB25" i="14" s="1"/>
  <c r="AB695" i="13"/>
  <c r="AA695" i="13"/>
  <c r="AA679" i="13"/>
  <c r="AB679" i="13" s="1"/>
  <c r="Y708" i="13"/>
  <c r="W708" i="13"/>
  <c r="AA684" i="13"/>
  <c r="AB684" i="13" s="1"/>
  <c r="AC545" i="13"/>
  <c r="AA540" i="13"/>
  <c r="AB540" i="13" s="1"/>
  <c r="AC540" i="13" s="1"/>
  <c r="AA522" i="13"/>
  <c r="AB522" i="13" s="1"/>
  <c r="AC522" i="13" s="1"/>
  <c r="W552" i="13"/>
  <c r="Y552" i="13"/>
  <c r="AA528" i="13"/>
  <c r="AB528" i="13"/>
  <c r="AC528" i="13" s="1"/>
  <c r="AD528" i="13" s="1"/>
  <c r="AG528" i="13" s="1"/>
  <c r="AA116" i="14"/>
  <c r="Y700" i="13"/>
  <c r="W700" i="13"/>
  <c r="AA682" i="13"/>
  <c r="Y673" i="13"/>
  <c r="W673" i="13"/>
  <c r="AD557" i="13"/>
  <c r="AG557" i="13" s="1"/>
  <c r="AC541" i="13"/>
  <c r="AD541" i="13" s="1"/>
  <c r="AD526" i="13"/>
  <c r="AG526" i="13" s="1"/>
  <c r="AA696" i="13"/>
  <c r="AA680" i="13"/>
  <c r="AA669" i="13"/>
  <c r="Y565" i="13"/>
  <c r="W565" i="13"/>
  <c r="AF555" i="13"/>
  <c r="AA539" i="13"/>
  <c r="AB539" i="13" s="1"/>
  <c r="AB525" i="13"/>
  <c r="AC326" i="13"/>
  <c r="AD326" i="13" s="1"/>
  <c r="AG326" i="13" s="1"/>
  <c r="AC294" i="13"/>
  <c r="AD294" i="13" s="1"/>
  <c r="AB265" i="13"/>
  <c r="AC265" i="13" s="1"/>
  <c r="AC262" i="13"/>
  <c r="AD262" i="13" s="1"/>
  <c r="AC230" i="13"/>
  <c r="AD230" i="13" s="1"/>
  <c r="AG230" i="13" s="1"/>
  <c r="AC218" i="13"/>
  <c r="AD218" i="13" s="1"/>
  <c r="AC190" i="13"/>
  <c r="AD190" i="13" s="1"/>
  <c r="AA146" i="13"/>
  <c r="AA130" i="13"/>
  <c r="AA114" i="13"/>
  <c r="AC365" i="13"/>
  <c r="AD365" i="13" s="1"/>
  <c r="AC361" i="13"/>
  <c r="AD361" i="13" s="1"/>
  <c r="AC357" i="13"/>
  <c r="AD357" i="13" s="1"/>
  <c r="AC353" i="13"/>
  <c r="AD353" i="13" s="1"/>
  <c r="AC348" i="13"/>
  <c r="AD348" i="13" s="1"/>
  <c r="AC332" i="13"/>
  <c r="AD332" i="13" s="1"/>
  <c r="AC316" i="13"/>
  <c r="AD316" i="13" s="1"/>
  <c r="AC300" i="13"/>
  <c r="AD300" i="13" s="1"/>
  <c r="AC284" i="13"/>
  <c r="AD284" i="13" s="1"/>
  <c r="AC268" i="13"/>
  <c r="AD268" i="13" s="1"/>
  <c r="AC252" i="13"/>
  <c r="AD252" i="13" s="1"/>
  <c r="AC236" i="13"/>
  <c r="AC200" i="13"/>
  <c r="AC346" i="13"/>
  <c r="AD346" i="13" s="1"/>
  <c r="AG346" i="13" s="1"/>
  <c r="AC330" i="13"/>
  <c r="AC322" i="13"/>
  <c r="AC314" i="13"/>
  <c r="AD314" i="13" s="1"/>
  <c r="AG314" i="13" s="1"/>
  <c r="AC298" i="13"/>
  <c r="AC282" i="13"/>
  <c r="AD282" i="13" s="1"/>
  <c r="AG282" i="13" s="1"/>
  <c r="AC266" i="13"/>
  <c r="AC250" i="13"/>
  <c r="AD250" i="13" s="1"/>
  <c r="AG250" i="13" s="1"/>
  <c r="AC242" i="13"/>
  <c r="AD242" i="13" s="1"/>
  <c r="AG242" i="13" s="1"/>
  <c r="AC234" i="13"/>
  <c r="AC226" i="13"/>
  <c r="AC222" i="13"/>
  <c r="AD222" i="13" s="1"/>
  <c r="AG222" i="13" s="1"/>
  <c r="AA211" i="13"/>
  <c r="AC194" i="13"/>
  <c r="AA177" i="13"/>
  <c r="AB177" i="13" s="1"/>
  <c r="AA160" i="13"/>
  <c r="AA142" i="13"/>
  <c r="AB142" i="13" s="1"/>
  <c r="AA126" i="13"/>
  <c r="AB126" i="13" s="1"/>
  <c r="AA516" i="13"/>
  <c r="AB516" i="13" s="1"/>
  <c r="AA500" i="13"/>
  <c r="AA484" i="13"/>
  <c r="AB484" i="13" s="1"/>
  <c r="AC471" i="13"/>
  <c r="AD471" i="13" s="1"/>
  <c r="AA468" i="13"/>
  <c r="AB468" i="13" s="1"/>
  <c r="AA452" i="13"/>
  <c r="AA436" i="13"/>
  <c r="AB436" i="13" s="1"/>
  <c r="AA420" i="13"/>
  <c r="AB420" i="13" s="1"/>
  <c r="AA404" i="13"/>
  <c r="AB404" i="13" s="1"/>
  <c r="AA388" i="13"/>
  <c r="AA372" i="13"/>
  <c r="AB372" i="13" s="1"/>
  <c r="AB356" i="13"/>
  <c r="AC356" i="13" s="1"/>
  <c r="AA356" i="13"/>
  <c r="AA339" i="13"/>
  <c r="AA323" i="13"/>
  <c r="AA307" i="13"/>
  <c r="AA291" i="13"/>
  <c r="AA275" i="13"/>
  <c r="AA259" i="13"/>
  <c r="AA243" i="13"/>
  <c r="AA227" i="13"/>
  <c r="AA223" i="13"/>
  <c r="AC204" i="13"/>
  <c r="AC196" i="13"/>
  <c r="AD196" i="13" s="1"/>
  <c r="AG196" i="13" s="1"/>
  <c r="AC188" i="13"/>
  <c r="AC180" i="13"/>
  <c r="AA167" i="13"/>
  <c r="AA144" i="13"/>
  <c r="AB144" i="13" s="1"/>
  <c r="AF308" i="13"/>
  <c r="AA45" i="13"/>
  <c r="AB45" i="13" s="1"/>
  <c r="AA71" i="11"/>
  <c r="AB71" i="11"/>
  <c r="AD71" i="11"/>
  <c r="AG71" i="11" s="1"/>
  <c r="AC71" i="11"/>
  <c r="AA49" i="11"/>
  <c r="AC67" i="11"/>
  <c r="AD67" i="11" s="1"/>
  <c r="AD21" i="11"/>
  <c r="AG21" i="11" s="1"/>
  <c r="AA113" i="13"/>
  <c r="AB113" i="13" s="1"/>
  <c r="AC113" i="13" s="1"/>
  <c r="AA105" i="13"/>
  <c r="AB105" i="13"/>
  <c r="AC105" i="13" s="1"/>
  <c r="AC64" i="13"/>
  <c r="AD64" i="13" s="1"/>
  <c r="AC62" i="13"/>
  <c r="AD62" i="13" s="1"/>
  <c r="AC60" i="13"/>
  <c r="AD60" i="13" s="1"/>
  <c r="AA53" i="13"/>
  <c r="AB53" i="13" s="1"/>
  <c r="AC53" i="13" s="1"/>
  <c r="AC35" i="11"/>
  <c r="AD35" i="11" s="1"/>
  <c r="AD76" i="11"/>
  <c r="AG76" i="11" s="1"/>
  <c r="AA16" i="6"/>
  <c r="AB16" i="6" s="1"/>
  <c r="AE13" i="6"/>
  <c r="AE12" i="6" s="1"/>
  <c r="AE11" i="6" s="1"/>
  <c r="AB12" i="6"/>
  <c r="AB11" i="6" s="1"/>
  <c r="AD32" i="11"/>
  <c r="AG32" i="11" s="1"/>
  <c r="AC166" i="13"/>
  <c r="AD166" i="13" s="1"/>
  <c r="AA65" i="13"/>
  <c r="AB65" i="13"/>
  <c r="AC65" i="13" s="1"/>
  <c r="AD65" i="13" s="1"/>
  <c r="AG65" i="13" s="1"/>
  <c r="AC90" i="11"/>
  <c r="AD90" i="11" s="1"/>
  <c r="AC85" i="13"/>
  <c r="AD85" i="13" s="1"/>
  <c r="AC77" i="13"/>
  <c r="AD77" i="13" s="1"/>
  <c r="AA39" i="13"/>
  <c r="AB39" i="13" s="1"/>
  <c r="AC39" i="13" s="1"/>
  <c r="AC64" i="11"/>
  <c r="AD64" i="11" s="1"/>
  <c r="AA53" i="11"/>
  <c r="AB53" i="11" s="1"/>
  <c r="AC53" i="11" s="1"/>
  <c r="AF40" i="11"/>
  <c r="Y465" i="15"/>
  <c r="W465" i="15"/>
  <c r="AA431" i="15"/>
  <c r="AB431" i="15" s="1"/>
  <c r="AA405" i="15"/>
  <c r="AB405" i="15" s="1"/>
  <c r="AA369" i="15"/>
  <c r="AB369" i="15" s="1"/>
  <c r="AA396" i="15"/>
  <c r="AA310" i="15"/>
  <c r="AB310" i="15" s="1"/>
  <c r="AC310" i="15" s="1"/>
  <c r="AD310" i="15" s="1"/>
  <c r="AG310" i="15" s="1"/>
  <c r="AA294" i="15"/>
  <c r="AA274" i="15"/>
  <c r="Y327" i="15"/>
  <c r="AA275" i="15"/>
  <c r="AA323" i="15"/>
  <c r="AA291" i="15"/>
  <c r="AA236" i="15"/>
  <c r="AB236" i="15" s="1"/>
  <c r="AA203" i="15"/>
  <c r="AB203" i="15" s="1"/>
  <c r="AC203" i="15" s="1"/>
  <c r="AA171" i="15"/>
  <c r="Y12" i="17"/>
  <c r="Y11" i="17" s="1"/>
  <c r="AA570" i="15"/>
  <c r="AB570" i="15" s="1"/>
  <c r="AA582" i="15"/>
  <c r="AB582" i="15" s="1"/>
  <c r="AC582" i="15" s="1"/>
  <c r="AB447" i="15"/>
  <c r="AD439" i="15"/>
  <c r="AG439" i="15" s="1"/>
  <c r="AC463" i="15"/>
  <c r="AA432" i="15"/>
  <c r="AB432" i="15" s="1"/>
  <c r="AC432" i="15" s="1"/>
  <c r="AB425" i="15"/>
  <c r="AC417" i="15"/>
  <c r="AF358" i="15"/>
  <c r="AB408" i="15"/>
  <c r="AA393" i="15"/>
  <c r="AB393" i="15" s="1"/>
  <c r="AA361" i="15"/>
  <c r="AB361" i="15" s="1"/>
  <c r="AC438" i="15"/>
  <c r="AD438" i="15" s="1"/>
  <c r="AD402" i="15"/>
  <c r="AG402" i="15" s="1"/>
  <c r="AC401" i="15"/>
  <c r="AA372" i="15"/>
  <c r="AA336" i="15"/>
  <c r="AA324" i="15"/>
  <c r="Y355" i="15"/>
  <c r="Y347" i="15"/>
  <c r="AA316" i="15"/>
  <c r="Y312" i="15"/>
  <c r="Y300" i="15"/>
  <c r="Y292" i="15"/>
  <c r="AA284" i="15"/>
  <c r="AB284" i="15" s="1"/>
  <c r="AA309" i="15"/>
  <c r="AB309" i="15" s="1"/>
  <c r="AA293" i="15"/>
  <c r="AB293" i="15" s="1"/>
  <c r="AA277" i="15"/>
  <c r="AB277" i="15"/>
  <c r="AC277" i="15" s="1"/>
  <c r="AD277" i="15" s="1"/>
  <c r="AG277" i="15" s="1"/>
  <c r="AA305" i="15"/>
  <c r="AB305" i="15" s="1"/>
  <c r="AC305" i="15" s="1"/>
  <c r="Y273" i="15"/>
  <c r="AA258" i="15"/>
  <c r="AB258" i="15"/>
  <c r="AD235" i="15"/>
  <c r="AG235" i="15" s="1"/>
  <c r="AA226" i="15"/>
  <c r="AB226" i="15" s="1"/>
  <c r="AA212" i="15"/>
  <c r="AB212" i="15" s="1"/>
  <c r="AA196" i="15"/>
  <c r="AB196" i="15" s="1"/>
  <c r="AC196" i="15" s="1"/>
  <c r="AA180" i="15"/>
  <c r="AB180" i="15" s="1"/>
  <c r="AC180" i="15" s="1"/>
  <c r="AA164" i="15"/>
  <c r="AB164" i="15" s="1"/>
  <c r="AC164" i="15" s="1"/>
  <c r="Y269" i="15"/>
  <c r="AA252" i="15"/>
  <c r="AB252" i="15" s="1"/>
  <c r="AC252" i="15" s="1"/>
  <c r="AA223" i="15"/>
  <c r="AA215" i="15"/>
  <c r="AA207" i="15"/>
  <c r="AA199" i="15"/>
  <c r="AA191" i="15"/>
  <c r="AA183" i="15"/>
  <c r="AA167" i="15"/>
  <c r="AA159" i="15"/>
  <c r="AD255" i="15"/>
  <c r="AG255" i="15" s="1"/>
  <c r="AC254" i="15"/>
  <c r="AC238" i="15"/>
  <c r="AD238" i="15" s="1"/>
  <c r="AG238" i="15" s="1"/>
  <c r="AA134" i="15"/>
  <c r="AA118" i="15"/>
  <c r="AB118" i="15" s="1"/>
  <c r="AC118" i="15" s="1"/>
  <c r="AA102" i="15"/>
  <c r="AA86" i="15"/>
  <c r="AB86" i="15" s="1"/>
  <c r="AC86" i="15" s="1"/>
  <c r="AA70" i="15"/>
  <c r="AC265" i="15"/>
  <c r="AD265" i="15" s="1"/>
  <c r="AC233" i="15"/>
  <c r="AD233" i="15" s="1"/>
  <c r="AB209" i="15"/>
  <c r="AC209" i="15" s="1"/>
  <c r="AA144" i="15"/>
  <c r="AB144" i="15" s="1"/>
  <c r="AA133" i="15"/>
  <c r="AA125" i="15"/>
  <c r="AA109" i="15"/>
  <c r="AA101" i="15"/>
  <c r="AA93" i="15"/>
  <c r="AA85" i="15"/>
  <c r="AA77" i="15"/>
  <c r="AA69" i="15"/>
  <c r="AA61" i="15"/>
  <c r="AA57" i="15"/>
  <c r="AA53" i="15"/>
  <c r="AA49" i="15"/>
  <c r="AA41" i="15"/>
  <c r="AA37" i="15"/>
  <c r="AA33" i="15"/>
  <c r="Y631" i="14"/>
  <c r="W631" i="14"/>
  <c r="AA490" i="14"/>
  <c r="AB490" i="14" s="1"/>
  <c r="AA486" i="14"/>
  <c r="AB486" i="14"/>
  <c r="AA482" i="14"/>
  <c r="AB482" i="14" s="1"/>
  <c r="AA478" i="14"/>
  <c r="AB478" i="14"/>
  <c r="AA474" i="14"/>
  <c r="AB474" i="14" s="1"/>
  <c r="AA470" i="14"/>
  <c r="AB470" i="14"/>
  <c r="AA466" i="14"/>
  <c r="AB466" i="14" s="1"/>
  <c r="AA462" i="14"/>
  <c r="AB462" i="14"/>
  <c r="AA458" i="14"/>
  <c r="AB458" i="14" s="1"/>
  <c r="AA454" i="14"/>
  <c r="AB454" i="14"/>
  <c r="AA450" i="14"/>
  <c r="AB450" i="14" s="1"/>
  <c r="AA446" i="14"/>
  <c r="AB446" i="14"/>
  <c r="AA442" i="14"/>
  <c r="AB442" i="14" s="1"/>
  <c r="AA438" i="14"/>
  <c r="AB438" i="14"/>
  <c r="AA434" i="14"/>
  <c r="AB434" i="14" s="1"/>
  <c r="AA430" i="14"/>
  <c r="AB430" i="14"/>
  <c r="AA426" i="14"/>
  <c r="AB426" i="14" s="1"/>
  <c r="Y658" i="14"/>
  <c r="W658" i="14"/>
  <c r="Y650" i="14"/>
  <c r="W650" i="14"/>
  <c r="Y642" i="14"/>
  <c r="W642" i="14"/>
  <c r="Y634" i="14"/>
  <c r="W634" i="14"/>
  <c r="Y532" i="14"/>
  <c r="W532" i="14"/>
  <c r="W629" i="14"/>
  <c r="Y629" i="14"/>
  <c r="AA421" i="14"/>
  <c r="AB421" i="14" s="1"/>
  <c r="AA417" i="14"/>
  <c r="AC417" i="14" s="1"/>
  <c r="AB417" i="14"/>
  <c r="AC413" i="14"/>
  <c r="AA413" i="14"/>
  <c r="AB413" i="14"/>
  <c r="AA409" i="14"/>
  <c r="AB409" i="14" s="1"/>
  <c r="AC409" i="14" s="1"/>
  <c r="AA405" i="14"/>
  <c r="AB405" i="14" s="1"/>
  <c r="AA401" i="14"/>
  <c r="AC401" i="14" s="1"/>
  <c r="AB401" i="14"/>
  <c r="AC397" i="14"/>
  <c r="AA397" i="14"/>
  <c r="AB397" i="14"/>
  <c r="AA393" i="14"/>
  <c r="AB393" i="14" s="1"/>
  <c r="AC393" i="14" s="1"/>
  <c r="AA389" i="14"/>
  <c r="AB389" i="14" s="1"/>
  <c r="AA385" i="14"/>
  <c r="AC385" i="14" s="1"/>
  <c r="AB385" i="14"/>
  <c r="AC381" i="14"/>
  <c r="AA381" i="14"/>
  <c r="AB381" i="14"/>
  <c r="AF672" i="14"/>
  <c r="Y648" i="14"/>
  <c r="W648" i="14"/>
  <c r="Y531" i="14"/>
  <c r="W531" i="14"/>
  <c r="AC671" i="14"/>
  <c r="AD671" i="14" s="1"/>
  <c r="AG671" i="14" s="1"/>
  <c r="AA505" i="14"/>
  <c r="AB505" i="14" s="1"/>
  <c r="AC505" i="14" s="1"/>
  <c r="Y485" i="14"/>
  <c r="Y469" i="14"/>
  <c r="Y453" i="14"/>
  <c r="Y437" i="14"/>
  <c r="Y42" i="15"/>
  <c r="W677" i="14"/>
  <c r="Y677" i="14"/>
  <c r="Y656" i="14"/>
  <c r="W656" i="14"/>
  <c r="AA503" i="14"/>
  <c r="Y481" i="14"/>
  <c r="Y465" i="14"/>
  <c r="Y449" i="14"/>
  <c r="Y433" i="14"/>
  <c r="AA424" i="14"/>
  <c r="AA416" i="14"/>
  <c r="AA408" i="14"/>
  <c r="AA400" i="14"/>
  <c r="AA392" i="14"/>
  <c r="AA384" i="14"/>
  <c r="AA578" i="15"/>
  <c r="Y34" i="15"/>
  <c r="AB509" i="14"/>
  <c r="AC509" i="14" s="1"/>
  <c r="AD509" i="14" s="1"/>
  <c r="AG509" i="14" s="1"/>
  <c r="AA509" i="14"/>
  <c r="AA493" i="14"/>
  <c r="AB493" i="14" s="1"/>
  <c r="AC493" i="14" s="1"/>
  <c r="Y477" i="14"/>
  <c r="Y461" i="14"/>
  <c r="Y445" i="14"/>
  <c r="Y429" i="14"/>
  <c r="Y422" i="14"/>
  <c r="AA406" i="14"/>
  <c r="AB406" i="14" s="1"/>
  <c r="AA299" i="14"/>
  <c r="AB299" i="14" s="1"/>
  <c r="AA292" i="14"/>
  <c r="AD292" i="14" s="1"/>
  <c r="AG292" i="14" s="1"/>
  <c r="AB292" i="14"/>
  <c r="AC292" i="14" s="1"/>
  <c r="AA260" i="14"/>
  <c r="AB260" i="14" s="1"/>
  <c r="AA235" i="14"/>
  <c r="AB235" i="14" s="1"/>
  <c r="AA228" i="14"/>
  <c r="AD228" i="14" s="1"/>
  <c r="AG228" i="14" s="1"/>
  <c r="AB228" i="14"/>
  <c r="AC228" i="14" s="1"/>
  <c r="AA203" i="14"/>
  <c r="AB203" i="14"/>
  <c r="AA196" i="14"/>
  <c r="AB196" i="14" s="1"/>
  <c r="Y375" i="14"/>
  <c r="Y359" i="14"/>
  <c r="Y343" i="14"/>
  <c r="AA327" i="14"/>
  <c r="AB327" i="14" s="1"/>
  <c r="AC327" i="14" s="1"/>
  <c r="AD327" i="14" s="1"/>
  <c r="AG327" i="14" s="1"/>
  <c r="AA313" i="14"/>
  <c r="AB313" i="14" s="1"/>
  <c r="AA306" i="14"/>
  <c r="AA281" i="14"/>
  <c r="AB281" i="14" s="1"/>
  <c r="AA274" i="14"/>
  <c r="AA249" i="14"/>
  <c r="AB249" i="14" s="1"/>
  <c r="AA242" i="14"/>
  <c r="AA217" i="14"/>
  <c r="AB217" i="14" s="1"/>
  <c r="AA210" i="14"/>
  <c r="Y371" i="14"/>
  <c r="Y355" i="14"/>
  <c r="Y339" i="14"/>
  <c r="Y323" i="14"/>
  <c r="AA311" i="14"/>
  <c r="AB311" i="14" s="1"/>
  <c r="AA304" i="14"/>
  <c r="AA279" i="14"/>
  <c r="AA272" i="14"/>
  <c r="AA247" i="14"/>
  <c r="AB247" i="14" s="1"/>
  <c r="AA240" i="14"/>
  <c r="AA215" i="14"/>
  <c r="AB215" i="14" s="1"/>
  <c r="AA208" i="14"/>
  <c r="AA143" i="14"/>
  <c r="AB143" i="14" s="1"/>
  <c r="AF151" i="14"/>
  <c r="AA132" i="14"/>
  <c r="AF171" i="14"/>
  <c r="AF123" i="14"/>
  <c r="AA121" i="14"/>
  <c r="AB121" i="14"/>
  <c r="AB111" i="14"/>
  <c r="AA111" i="14"/>
  <c r="AA95" i="14"/>
  <c r="AB95" i="14" s="1"/>
  <c r="AB79" i="14"/>
  <c r="AA79" i="14"/>
  <c r="AA63" i="14"/>
  <c r="AB63" i="14" s="1"/>
  <c r="AC47" i="14"/>
  <c r="AA47" i="14"/>
  <c r="AB47" i="14"/>
  <c r="AA39" i="14"/>
  <c r="AB39" i="14" s="1"/>
  <c r="AC39" i="14" s="1"/>
  <c r="AA23" i="14"/>
  <c r="AB23" i="14" s="1"/>
  <c r="W705" i="13"/>
  <c r="Y705" i="13"/>
  <c r="AB697" i="13"/>
  <c r="AC697" i="13" s="1"/>
  <c r="AA697" i="13"/>
  <c r="AA689" i="13"/>
  <c r="AB689" i="13" s="1"/>
  <c r="AC689" i="13" s="1"/>
  <c r="AB681" i="13"/>
  <c r="AC681" i="13" s="1"/>
  <c r="AA681" i="13"/>
  <c r="Y301" i="14"/>
  <c r="Y269" i="14"/>
  <c r="Y237" i="14"/>
  <c r="Y205" i="14"/>
  <c r="AA104" i="14"/>
  <c r="AA96" i="14"/>
  <c r="AA88" i="14"/>
  <c r="AA80" i="14"/>
  <c r="AA72" i="14"/>
  <c r="AA64" i="14"/>
  <c r="AA56" i="14"/>
  <c r="AA302" i="14"/>
  <c r="AB302" i="14" s="1"/>
  <c r="AA286" i="14"/>
  <c r="AB286" i="14"/>
  <c r="AA270" i="14"/>
  <c r="AB270" i="14" s="1"/>
  <c r="AA254" i="14"/>
  <c r="AB254" i="14"/>
  <c r="AA238" i="14"/>
  <c r="AB238" i="14" s="1"/>
  <c r="AA222" i="14"/>
  <c r="AB222" i="14"/>
  <c r="AA206" i="14"/>
  <c r="AB206" i="14" s="1"/>
  <c r="AA190" i="14"/>
  <c r="AB190" i="14"/>
  <c r="AF115" i="14"/>
  <c r="AA113" i="14"/>
  <c r="AC113" i="14" s="1"/>
  <c r="AD113" i="14" s="1"/>
  <c r="AG113" i="14" s="1"/>
  <c r="AB113" i="14"/>
  <c r="AB99" i="14"/>
  <c r="AA99" i="14"/>
  <c r="AC99" i="14" s="1"/>
  <c r="AB83" i="14"/>
  <c r="AC83" i="14" s="1"/>
  <c r="AA83" i="14"/>
  <c r="AA67" i="14"/>
  <c r="AB67" i="14" s="1"/>
  <c r="AC67" i="14" s="1"/>
  <c r="AA51" i="14"/>
  <c r="AB51" i="14" s="1"/>
  <c r="AA37" i="14"/>
  <c r="AD37" i="14" s="1"/>
  <c r="AG37" i="14" s="1"/>
  <c r="AB37" i="14"/>
  <c r="AC37" i="14" s="1"/>
  <c r="AA21" i="14"/>
  <c r="AD21" i="14" s="1"/>
  <c r="AG21" i="14" s="1"/>
  <c r="AB21" i="14"/>
  <c r="AC21" i="14" s="1"/>
  <c r="AA683" i="13"/>
  <c r="AA671" i="13"/>
  <c r="AB671" i="13" s="1"/>
  <c r="AA670" i="13"/>
  <c r="AA694" i="13"/>
  <c r="AB694" i="13"/>
  <c r="AA678" i="13"/>
  <c r="AB678" i="13" s="1"/>
  <c r="AA667" i="13"/>
  <c r="AB667" i="13"/>
  <c r="W556" i="13"/>
  <c r="Y556" i="13"/>
  <c r="AA532" i="13"/>
  <c r="U660" i="13"/>
  <c r="AH660" i="13"/>
  <c r="AA543" i="13"/>
  <c r="AB543" i="13" s="1"/>
  <c r="AA342" i="13"/>
  <c r="AB140" i="13"/>
  <c r="AC140" i="13" s="1"/>
  <c r="AD140" i="13" s="1"/>
  <c r="AG140" i="13" s="1"/>
  <c r="AB124" i="13"/>
  <c r="AA535" i="13"/>
  <c r="AC335" i="13"/>
  <c r="AD335" i="13" s="1"/>
  <c r="AG335" i="13" s="1"/>
  <c r="AC319" i="13"/>
  <c r="AC303" i="13"/>
  <c r="AC287" i="13"/>
  <c r="AC271" i="13"/>
  <c r="AD271" i="13" s="1"/>
  <c r="AG271" i="13" s="1"/>
  <c r="AC255" i="13"/>
  <c r="AC239" i="13"/>
  <c r="AC219" i="13"/>
  <c r="AC183" i="13"/>
  <c r="AA531" i="13"/>
  <c r="AA201" i="13"/>
  <c r="AA172" i="13"/>
  <c r="AB172" i="13" s="1"/>
  <c r="AC172" i="13" s="1"/>
  <c r="AD172" i="13" s="1"/>
  <c r="AG172" i="13" s="1"/>
  <c r="AB512" i="13"/>
  <c r="AA512" i="13"/>
  <c r="AC512" i="13" s="1"/>
  <c r="AB496" i="13"/>
  <c r="AA496" i="13"/>
  <c r="AA480" i="13"/>
  <c r="AA464" i="13"/>
  <c r="AB464" i="13" s="1"/>
  <c r="AA448" i="13"/>
  <c r="AB448" i="13" s="1"/>
  <c r="AC448" i="13" s="1"/>
  <c r="AA432" i="13"/>
  <c r="AB432" i="13" s="1"/>
  <c r="AA416" i="13"/>
  <c r="AA400" i="13"/>
  <c r="AB400" i="13" s="1"/>
  <c r="AB384" i="13"/>
  <c r="AA384" i="13"/>
  <c r="AC384" i="13" s="1"/>
  <c r="AB368" i="13"/>
  <c r="AA368" i="13"/>
  <c r="AA352" i="13"/>
  <c r="AA336" i="13"/>
  <c r="AA320" i="13"/>
  <c r="AA304" i="13"/>
  <c r="AA288" i="13"/>
  <c r="AA272" i="13"/>
  <c r="AA256" i="13"/>
  <c r="AA240" i="13"/>
  <c r="AA217" i="13"/>
  <c r="AB217" i="13" s="1"/>
  <c r="AC217" i="13" s="1"/>
  <c r="AA213" i="13"/>
  <c r="AB213" i="13" s="1"/>
  <c r="AA163" i="13"/>
  <c r="AA136" i="13"/>
  <c r="AB136" i="13" s="1"/>
  <c r="W29" i="11"/>
  <c r="Y29" i="11"/>
  <c r="AF340" i="13"/>
  <c r="AC297" i="13"/>
  <c r="AA43" i="13"/>
  <c r="AB43" i="13" s="1"/>
  <c r="AC82" i="11"/>
  <c r="AD82" i="11" s="1"/>
  <c r="AG82" i="11" s="1"/>
  <c r="AC170" i="13"/>
  <c r="AA111" i="13"/>
  <c r="AB111" i="13" s="1"/>
  <c r="AA69" i="13"/>
  <c r="AA51" i="13"/>
  <c r="AF80" i="11"/>
  <c r="AF260" i="13"/>
  <c r="AC205" i="13"/>
  <c r="AC124" i="13"/>
  <c r="AA63" i="13"/>
  <c r="AB63" i="13" s="1"/>
  <c r="AA65" i="11"/>
  <c r="AB65" i="11"/>
  <c r="AC65" i="11" s="1"/>
  <c r="AF84" i="11"/>
  <c r="O10" i="13"/>
  <c r="U10" i="13" s="1"/>
  <c r="AB75" i="11"/>
  <c r="AC75" i="11" s="1"/>
  <c r="AA75" i="11"/>
  <c r="AA37" i="11"/>
  <c r="AB37" i="11" s="1"/>
  <c r="AD70" i="11"/>
  <c r="AG70" i="11" s="1"/>
  <c r="Y613" i="15"/>
  <c r="W613" i="15"/>
  <c r="AD615" i="15"/>
  <c r="AG615" i="15" s="1"/>
  <c r="AC596" i="15"/>
  <c r="AD596" i="15" s="1"/>
  <c r="AG596" i="15" s="1"/>
  <c r="AA572" i="15"/>
  <c r="AB572" i="15" s="1"/>
  <c r="AC572" i="15" s="1"/>
  <c r="AA385" i="15"/>
  <c r="AA322" i="15"/>
  <c r="AA306" i="15"/>
  <c r="AA290" i="15"/>
  <c r="AA278" i="15"/>
  <c r="AA353" i="15"/>
  <c r="AB353" i="15" s="1"/>
  <c r="AA188" i="15"/>
  <c r="AB188" i="15" s="1"/>
  <c r="AB156" i="15"/>
  <c r="AA156" i="15"/>
  <c r="AA155" i="15"/>
  <c r="Y15" i="16"/>
  <c r="Z15" i="16" s="1"/>
  <c r="AC592" i="15"/>
  <c r="AD592" i="15" s="1"/>
  <c r="AG592" i="15" s="1"/>
  <c r="Y467" i="15"/>
  <c r="W467" i="15"/>
  <c r="AC600" i="15"/>
  <c r="AA436" i="15"/>
  <c r="AB436" i="15" s="1"/>
  <c r="AC436" i="15" s="1"/>
  <c r="AA414" i="15"/>
  <c r="AC462" i="15"/>
  <c r="AA377" i="15"/>
  <c r="AA388" i="15"/>
  <c r="AA340" i="15"/>
  <c r="AA332" i="15"/>
  <c r="AA328" i="15"/>
  <c r="AD391" i="15"/>
  <c r="AG391" i="15" s="1"/>
  <c r="Y320" i="15"/>
  <c r="Y304" i="15"/>
  <c r="Y296" i="15"/>
  <c r="Y288" i="15"/>
  <c r="Y280" i="15"/>
  <c r="AA317" i="15"/>
  <c r="AB317" i="15" s="1"/>
  <c r="AA301" i="15"/>
  <c r="AB301" i="15" s="1"/>
  <c r="Z16" i="16"/>
  <c r="Z14" i="16"/>
  <c r="W616" i="15"/>
  <c r="Y616" i="15"/>
  <c r="W612" i="15"/>
  <c r="Y612" i="15"/>
  <c r="W608" i="15"/>
  <c r="Y608" i="15"/>
  <c r="AC599" i="15"/>
  <c r="AD599" i="15" s="1"/>
  <c r="AG599" i="15" s="1"/>
  <c r="W12" i="16"/>
  <c r="W11" i="16" s="1"/>
  <c r="Y13" i="16"/>
  <c r="AB605" i="15"/>
  <c r="AC605" i="15" s="1"/>
  <c r="AD603" i="15"/>
  <c r="AG603" i="15" s="1"/>
  <c r="AB597" i="15"/>
  <c r="AB595" i="15"/>
  <c r="AB593" i="15"/>
  <c r="AB591" i="15"/>
  <c r="AB589" i="15"/>
  <c r="AB587" i="15"/>
  <c r="AA577" i="15"/>
  <c r="AB577" i="15" s="1"/>
  <c r="AB606" i="15"/>
  <c r="AC594" i="15"/>
  <c r="AD594" i="15" s="1"/>
  <c r="AG594" i="15" s="1"/>
  <c r="AB590" i="15"/>
  <c r="AC586" i="15"/>
  <c r="AD586" i="15" s="1"/>
  <c r="AG586" i="15" s="1"/>
  <c r="AA584" i="15"/>
  <c r="AB584" i="15" s="1"/>
  <c r="AA576" i="15"/>
  <c r="AB576" i="15" s="1"/>
  <c r="AD610" i="15"/>
  <c r="AG610" i="15" s="1"/>
  <c r="AA579" i="15"/>
  <c r="AB579" i="15" s="1"/>
  <c r="AC464" i="15"/>
  <c r="AD464" i="15" s="1"/>
  <c r="AG464" i="15" s="1"/>
  <c r="AD450" i="15"/>
  <c r="AG450" i="15" s="1"/>
  <c r="AF450" i="15"/>
  <c r="AC453" i="15"/>
  <c r="AD453" i="15" s="1"/>
  <c r="AG453" i="15" s="1"/>
  <c r="AD444" i="15"/>
  <c r="AG444" i="15" s="1"/>
  <c r="AD440" i="15"/>
  <c r="AG440" i="15" s="1"/>
  <c r="AD575" i="15"/>
  <c r="AG575" i="15" s="1"/>
  <c r="Y571" i="15"/>
  <c r="W571" i="15"/>
  <c r="AC451" i="15"/>
  <c r="AD451" i="15" s="1"/>
  <c r="AG451" i="15" s="1"/>
  <c r="AB445" i="15"/>
  <c r="AC445" i="15" s="1"/>
  <c r="AA424" i="15"/>
  <c r="AB423" i="15"/>
  <c r="AC423" i="15" s="1"/>
  <c r="AA423" i="15"/>
  <c r="AA415" i="15"/>
  <c r="AB415" i="15" s="1"/>
  <c r="AC415" i="15" s="1"/>
  <c r="AF460" i="15"/>
  <c r="AC455" i="15"/>
  <c r="AD455" i="15" s="1"/>
  <c r="AG455" i="15" s="1"/>
  <c r="AB452" i="15"/>
  <c r="AB433" i="15"/>
  <c r="AC433" i="15" s="1"/>
  <c r="AF454" i="15"/>
  <c r="AB430" i="15"/>
  <c r="AC421" i="15"/>
  <c r="AD421" i="15" s="1"/>
  <c r="AG421" i="15" s="1"/>
  <c r="AD417" i="15"/>
  <c r="AG417" i="15" s="1"/>
  <c r="AF434" i="15"/>
  <c r="AA407" i="15"/>
  <c r="AB407" i="15" s="1"/>
  <c r="AC407" i="15" s="1"/>
  <c r="AB400" i="15"/>
  <c r="AC400" i="15" s="1"/>
  <c r="AA389" i="15"/>
  <c r="AA373" i="15"/>
  <c r="AB443" i="15"/>
  <c r="AC443" i="15" s="1"/>
  <c r="AB409" i="15"/>
  <c r="AC409" i="15" s="1"/>
  <c r="AD401" i="15"/>
  <c r="AG401" i="15" s="1"/>
  <c r="AA384" i="15"/>
  <c r="AA368" i="15"/>
  <c r="Y356" i="15"/>
  <c r="AA352" i="15"/>
  <c r="Y348" i="15"/>
  <c r="AA344" i="15"/>
  <c r="AD411" i="15"/>
  <c r="AG411" i="15" s="1"/>
  <c r="AD403" i="15"/>
  <c r="AG403" i="15" s="1"/>
  <c r="AC383" i="15"/>
  <c r="AD367" i="15"/>
  <c r="AG367" i="15" s="1"/>
  <c r="AF404" i="15"/>
  <c r="AB387" i="15"/>
  <c r="AD375" i="15"/>
  <c r="AG375" i="15" s="1"/>
  <c r="Y342" i="15"/>
  <c r="Y338" i="15"/>
  <c r="AA334" i="15"/>
  <c r="AA330" i="15"/>
  <c r="AC330" i="15" s="1"/>
  <c r="AD330" i="15" s="1"/>
  <c r="AG330" i="15" s="1"/>
  <c r="AB330" i="15"/>
  <c r="Y326" i="15"/>
  <c r="Y319" i="15"/>
  <c r="Y311" i="15"/>
  <c r="Y303" i="15"/>
  <c r="Y295" i="15"/>
  <c r="Y287" i="15"/>
  <c r="Y279" i="15"/>
  <c r="AB379" i="15"/>
  <c r="AC379" i="15" s="1"/>
  <c r="AA276" i="15"/>
  <c r="AB276" i="15" s="1"/>
  <c r="Y272" i="15"/>
  <c r="Y268" i="15"/>
  <c r="AC363" i="15"/>
  <c r="AD363" i="15" s="1"/>
  <c r="AG363" i="15" s="1"/>
  <c r="AA250" i="15"/>
  <c r="AB250" i="15" s="1"/>
  <c r="AC250" i="15" s="1"/>
  <c r="AA224" i="15"/>
  <c r="AA208" i="15"/>
  <c r="AA192" i="15"/>
  <c r="AA176" i="15"/>
  <c r="AA160" i="15"/>
  <c r="AC261" i="15"/>
  <c r="AD253" i="15"/>
  <c r="AG253" i="15" s="1"/>
  <c r="AA244" i="15"/>
  <c r="AB244" i="15" s="1"/>
  <c r="AB237" i="15"/>
  <c r="AC237" i="15" s="1"/>
  <c r="AD254" i="15"/>
  <c r="AG254" i="15" s="1"/>
  <c r="AB246" i="15"/>
  <c r="Y335" i="15"/>
  <c r="AD264" i="15"/>
  <c r="AG264" i="15" s="1"/>
  <c r="AD256" i="15"/>
  <c r="AG256" i="15" s="1"/>
  <c r="AD240" i="15"/>
  <c r="AG240" i="15" s="1"/>
  <c r="AD232" i="15"/>
  <c r="AG232" i="15" s="1"/>
  <c r="AC143" i="15"/>
  <c r="AA130" i="15"/>
  <c r="AA114" i="15"/>
  <c r="AA98" i="15"/>
  <c r="AA82" i="15"/>
  <c r="AA66" i="15"/>
  <c r="AB257" i="15"/>
  <c r="AB241" i="15"/>
  <c r="AC241" i="15" s="1"/>
  <c r="AB213" i="15"/>
  <c r="AD185" i="15"/>
  <c r="AG185" i="15" s="1"/>
  <c r="AB181" i="15"/>
  <c r="AF173" i="15"/>
  <c r="AB165" i="15"/>
  <c r="AF92" i="15"/>
  <c r="AF76" i="15"/>
  <c r="Y313" i="15"/>
  <c r="AC146" i="15"/>
  <c r="AD146" i="15" s="1"/>
  <c r="AG146" i="15" s="1"/>
  <c r="Y56" i="15"/>
  <c r="Y48" i="15"/>
  <c r="Y40" i="15"/>
  <c r="Y32" i="15"/>
  <c r="Y661" i="14"/>
  <c r="W661" i="14"/>
  <c r="Y653" i="14"/>
  <c r="W653" i="14"/>
  <c r="Y645" i="14"/>
  <c r="W645" i="14"/>
  <c r="Y637" i="14"/>
  <c r="W637" i="14"/>
  <c r="Y62" i="15"/>
  <c r="Y54" i="15"/>
  <c r="Y46" i="15"/>
  <c r="Y38" i="15"/>
  <c r="Y30" i="15"/>
  <c r="AD526" i="14"/>
  <c r="AG526" i="14" s="1"/>
  <c r="AF522" i="14"/>
  <c r="AA491" i="14"/>
  <c r="AA487" i="14"/>
  <c r="AA483" i="14"/>
  <c r="AA479" i="14"/>
  <c r="AA475" i="14"/>
  <c r="AA471" i="14"/>
  <c r="AA467" i="14"/>
  <c r="AA463" i="14"/>
  <c r="AA459" i="14"/>
  <c r="AA455" i="14"/>
  <c r="AA451" i="14"/>
  <c r="AA447" i="14"/>
  <c r="AA443" i="14"/>
  <c r="AA439" i="14"/>
  <c r="AA435" i="14"/>
  <c r="AA431" i="14"/>
  <c r="AA427" i="14"/>
  <c r="Y281" i="15"/>
  <c r="AB669" i="14"/>
  <c r="AC669" i="14" s="1"/>
  <c r="W663" i="14"/>
  <c r="Y663" i="14"/>
  <c r="W655" i="14"/>
  <c r="Y655" i="14"/>
  <c r="W647" i="14"/>
  <c r="Y647" i="14"/>
  <c r="W639" i="14"/>
  <c r="Y639" i="14"/>
  <c r="AA492" i="14"/>
  <c r="AB492" i="14"/>
  <c r="AA488" i="14"/>
  <c r="AB488" i="14" s="1"/>
  <c r="Y484" i="14"/>
  <c r="AA480" i="14"/>
  <c r="AB480" i="14" s="1"/>
  <c r="AA476" i="14"/>
  <c r="AB476" i="14" s="1"/>
  <c r="AA472" i="14"/>
  <c r="AB472" i="14" s="1"/>
  <c r="Y468" i="14"/>
  <c r="AA464" i="14"/>
  <c r="AA460" i="14"/>
  <c r="AA456" i="14"/>
  <c r="Y452" i="14"/>
  <c r="AA448" i="14"/>
  <c r="AB448" i="14" s="1"/>
  <c r="AA440" i="14"/>
  <c r="AB440" i="14" s="1"/>
  <c r="Y436" i="14"/>
  <c r="AA428" i="14"/>
  <c r="AB428" i="14"/>
  <c r="AC632" i="14"/>
  <c r="AD632" i="14" s="1"/>
  <c r="AG632" i="14" s="1"/>
  <c r="AA507" i="14"/>
  <c r="AC506" i="14"/>
  <c r="Y489" i="14"/>
  <c r="Y473" i="14"/>
  <c r="Y457" i="14"/>
  <c r="Y441" i="14"/>
  <c r="AA425" i="14"/>
  <c r="AB425" i="14" s="1"/>
  <c r="Y420" i="14"/>
  <c r="Y412" i="14"/>
  <c r="Y404" i="14"/>
  <c r="Y396" i="14"/>
  <c r="Y388" i="14"/>
  <c r="AA380" i="14"/>
  <c r="AA376" i="14"/>
  <c r="AA372" i="14"/>
  <c r="AA368" i="14"/>
  <c r="AA364" i="14"/>
  <c r="AA360" i="14"/>
  <c r="AA356" i="14"/>
  <c r="AA352" i="14"/>
  <c r="AA348" i="14"/>
  <c r="AA344" i="14"/>
  <c r="AA340" i="14"/>
  <c r="AA336" i="14"/>
  <c r="AA332" i="14"/>
  <c r="AA328" i="14"/>
  <c r="AA324" i="14"/>
  <c r="AA320" i="14"/>
  <c r="AA316" i="14"/>
  <c r="Y50" i="15"/>
  <c r="Y644" i="14"/>
  <c r="W644" i="14"/>
  <c r="AF524" i="14"/>
  <c r="W667" i="14"/>
  <c r="Y667" i="14"/>
  <c r="AF510" i="14"/>
  <c r="AD502" i="14"/>
  <c r="AG502" i="14" s="1"/>
  <c r="AF494" i="14"/>
  <c r="AD614" i="15"/>
  <c r="AG614" i="15" s="1"/>
  <c r="Y636" i="14"/>
  <c r="W636" i="14"/>
  <c r="AB521" i="14"/>
  <c r="AC521" i="14" s="1"/>
  <c r="AD521" i="14" s="1"/>
  <c r="AG521" i="14" s="1"/>
  <c r="Y291" i="14"/>
  <c r="AA284" i="14"/>
  <c r="AB284" i="14"/>
  <c r="AC284" i="14"/>
  <c r="AD284" i="14" s="1"/>
  <c r="AG284" i="14" s="1"/>
  <c r="Y259" i="14"/>
  <c r="AA252" i="14"/>
  <c r="AB252" i="14"/>
  <c r="AC252" i="14" s="1"/>
  <c r="Y227" i="14"/>
  <c r="AA220" i="14"/>
  <c r="AB220" i="14"/>
  <c r="Y195" i="14"/>
  <c r="Y398" i="14"/>
  <c r="AA305" i="14"/>
  <c r="AB305" i="14"/>
  <c r="AA298" i="14"/>
  <c r="AB298" i="14" s="1"/>
  <c r="AA266" i="14"/>
  <c r="AB266" i="14"/>
  <c r="AC266" i="14" s="1"/>
  <c r="AA241" i="14"/>
  <c r="AB241" i="14"/>
  <c r="AA234" i="14"/>
  <c r="AB234" i="14" s="1"/>
  <c r="AA209" i="14"/>
  <c r="AB209" i="14" s="1"/>
  <c r="AA202" i="14"/>
  <c r="AB202" i="14"/>
  <c r="AC202" i="14" s="1"/>
  <c r="AA141" i="14"/>
  <c r="AB141" i="14"/>
  <c r="AC141" i="14" s="1"/>
  <c r="AA125" i="14"/>
  <c r="AB125" i="14"/>
  <c r="AC125" i="14"/>
  <c r="Y390" i="14"/>
  <c r="AA303" i="14"/>
  <c r="AA296" i="14"/>
  <c r="AB296" i="14"/>
  <c r="AC296" i="14" s="1"/>
  <c r="AA271" i="14"/>
  <c r="AA264" i="14"/>
  <c r="AB264" i="14"/>
  <c r="AC264" i="14" s="1"/>
  <c r="AA239" i="14"/>
  <c r="AA232" i="14"/>
  <c r="AB232" i="14"/>
  <c r="AC232" i="14" s="1"/>
  <c r="AA207" i="14"/>
  <c r="AA200" i="14"/>
  <c r="AB200" i="14"/>
  <c r="AC200" i="14" s="1"/>
  <c r="AA185" i="14"/>
  <c r="AA177" i="14"/>
  <c r="AA169" i="14"/>
  <c r="Y161" i="14"/>
  <c r="Y153" i="14"/>
  <c r="AA135" i="14"/>
  <c r="AB135" i="14" s="1"/>
  <c r="Y382" i="14"/>
  <c r="AC145" i="14"/>
  <c r="Y314" i="14"/>
  <c r="AD184" i="14"/>
  <c r="AG184" i="14" s="1"/>
  <c r="AD160" i="14"/>
  <c r="AG160" i="14" s="1"/>
  <c r="AC144" i="14"/>
  <c r="AB128" i="14"/>
  <c r="AC112" i="14"/>
  <c r="AA106" i="14"/>
  <c r="AB106" i="14" s="1"/>
  <c r="AA90" i="14"/>
  <c r="AB90" i="14"/>
  <c r="AA74" i="14"/>
  <c r="AB74" i="14" s="1"/>
  <c r="AA58" i="14"/>
  <c r="AB58" i="14" s="1"/>
  <c r="AA35" i="14"/>
  <c r="Y293" i="14"/>
  <c r="Y261" i="14"/>
  <c r="Y229" i="14"/>
  <c r="Y197" i="14"/>
  <c r="AF164" i="14"/>
  <c r="AA142" i="14"/>
  <c r="AA126" i="14"/>
  <c r="AD109" i="14"/>
  <c r="AG109" i="14" s="1"/>
  <c r="AD85" i="14"/>
  <c r="AG85" i="14" s="1"/>
  <c r="AD77" i="14"/>
  <c r="AG77" i="14" s="1"/>
  <c r="AD69" i="14"/>
  <c r="AG69" i="14" s="1"/>
  <c r="AD53" i="14"/>
  <c r="AG53" i="14" s="1"/>
  <c r="Y351" i="14"/>
  <c r="AD168" i="14"/>
  <c r="AG168" i="14" s="1"/>
  <c r="AC136" i="14"/>
  <c r="AD114" i="14"/>
  <c r="AG114" i="14" s="1"/>
  <c r="AA110" i="14"/>
  <c r="AA94" i="14"/>
  <c r="AA62" i="14"/>
  <c r="AC49" i="14"/>
  <c r="AD49" i="14" s="1"/>
  <c r="AG49" i="14" s="1"/>
  <c r="AA49" i="14"/>
  <c r="AB49" i="14"/>
  <c r="AC33" i="14"/>
  <c r="AD33" i="14" s="1"/>
  <c r="AG33" i="14" s="1"/>
  <c r="AA33" i="14"/>
  <c r="AB33" i="14"/>
  <c r="AA687" i="13"/>
  <c r="AA690" i="13"/>
  <c r="AB690" i="13" s="1"/>
  <c r="AA674" i="13"/>
  <c r="AB674" i="13" s="1"/>
  <c r="AF77" i="14"/>
  <c r="AF707" i="13"/>
  <c r="W560" i="13"/>
  <c r="Y560" i="13"/>
  <c r="AB542" i="13"/>
  <c r="AC542" i="13" s="1"/>
  <c r="AA536" i="13"/>
  <c r="AB536" i="13"/>
  <c r="AC536" i="13" s="1"/>
  <c r="AA692" i="13"/>
  <c r="AA676" i="13"/>
  <c r="AC566" i="13"/>
  <c r="AD566" i="13" s="1"/>
  <c r="AG566" i="13" s="1"/>
  <c r="AF699" i="13"/>
  <c r="AA686" i="13"/>
  <c r="AB686" i="13" s="1"/>
  <c r="AA672" i="13"/>
  <c r="AB672" i="13"/>
  <c r="AA665" i="13"/>
  <c r="AB665" i="13" s="1"/>
  <c r="Y567" i="13"/>
  <c r="W567" i="13"/>
  <c r="Y563" i="13"/>
  <c r="W563" i="13"/>
  <c r="AB537" i="13"/>
  <c r="AC662" i="13"/>
  <c r="AA334" i="13"/>
  <c r="AD318" i="13"/>
  <c r="AG318" i="13" s="1"/>
  <c r="AD297" i="13"/>
  <c r="AG297" i="13" s="1"/>
  <c r="AD254" i="13"/>
  <c r="AG254" i="13" s="1"/>
  <c r="AD205" i="13"/>
  <c r="AG205" i="13" s="1"/>
  <c r="AA138" i="13"/>
  <c r="AB138" i="13" s="1"/>
  <c r="AB122" i="13"/>
  <c r="AA122" i="13"/>
  <c r="AC122" i="13" s="1"/>
  <c r="AF562" i="13"/>
  <c r="AD351" i="13"/>
  <c r="AG351" i="13" s="1"/>
  <c r="AC324" i="13"/>
  <c r="AD324" i="13" s="1"/>
  <c r="AG324" i="13" s="1"/>
  <c r="AD319" i="13"/>
  <c r="AG319" i="13" s="1"/>
  <c r="AD303" i="13"/>
  <c r="AG303" i="13" s="1"/>
  <c r="AC292" i="13"/>
  <c r="AD292" i="13" s="1"/>
  <c r="AG292" i="13" s="1"/>
  <c r="AD287" i="13"/>
  <c r="AG287" i="13" s="1"/>
  <c r="AC276" i="13"/>
  <c r="AD276" i="13" s="1"/>
  <c r="AG276" i="13" s="1"/>
  <c r="AD255" i="13"/>
  <c r="AG255" i="13" s="1"/>
  <c r="AC244" i="13"/>
  <c r="AD244" i="13" s="1"/>
  <c r="AG244" i="13" s="1"/>
  <c r="AD239" i="13"/>
  <c r="AG239" i="13" s="1"/>
  <c r="AD219" i="13"/>
  <c r="AG219" i="13" s="1"/>
  <c r="AB210" i="13"/>
  <c r="AD192" i="13"/>
  <c r="AG192" i="13" s="1"/>
  <c r="AA349" i="13"/>
  <c r="AB349" i="13"/>
  <c r="AC349" i="13"/>
  <c r="AA341" i="13"/>
  <c r="AB341" i="13" s="1"/>
  <c r="AA333" i="13"/>
  <c r="AB333" i="13" s="1"/>
  <c r="AA325" i="13"/>
  <c r="AB325" i="13"/>
  <c r="AC325" i="13" s="1"/>
  <c r="AA317" i="13"/>
  <c r="AB317" i="13"/>
  <c r="AC317" i="13"/>
  <c r="AA301" i="13"/>
  <c r="AB301" i="13" s="1"/>
  <c r="AA293" i="13"/>
  <c r="AB293" i="13"/>
  <c r="AC293" i="13" s="1"/>
  <c r="AA285" i="13"/>
  <c r="AB285" i="13"/>
  <c r="AC285" i="13"/>
  <c r="AA277" i="13"/>
  <c r="AB277" i="13" s="1"/>
  <c r="AA269" i="13"/>
  <c r="AB269" i="13" s="1"/>
  <c r="AA261" i="13"/>
  <c r="AB261" i="13"/>
  <c r="AC261" i="13" s="1"/>
  <c r="AA253" i="13"/>
  <c r="AB253" i="13"/>
  <c r="AC253" i="13"/>
  <c r="AA245" i="13"/>
  <c r="AB245" i="13" s="1"/>
  <c r="AA237" i="13"/>
  <c r="AB237" i="13" s="1"/>
  <c r="AA221" i="13"/>
  <c r="AB221" i="13"/>
  <c r="AD202" i="13"/>
  <c r="AG202" i="13" s="1"/>
  <c r="AA193" i="13"/>
  <c r="AA168" i="13"/>
  <c r="AB168" i="13" s="1"/>
  <c r="AC168" i="13" s="1"/>
  <c r="AD168" i="13" s="1"/>
  <c r="AG168" i="13" s="1"/>
  <c r="AA150" i="13"/>
  <c r="AA134" i="13"/>
  <c r="AA118" i="13"/>
  <c r="Y33" i="11"/>
  <c r="W33" i="11"/>
  <c r="AA527" i="13"/>
  <c r="AB527" i="13" s="1"/>
  <c r="AB508" i="13"/>
  <c r="AC508" i="13" s="1"/>
  <c r="AA508" i="13"/>
  <c r="AA492" i="13"/>
  <c r="AB492" i="13" s="1"/>
  <c r="AA476" i="13"/>
  <c r="AB460" i="13"/>
  <c r="AA460" i="13"/>
  <c r="AA444" i="13"/>
  <c r="AB444" i="13" s="1"/>
  <c r="AA428" i="13"/>
  <c r="AB428" i="13" s="1"/>
  <c r="AA412" i="13"/>
  <c r="AA396" i="13"/>
  <c r="AB396" i="13" s="1"/>
  <c r="AB380" i="13"/>
  <c r="AC380" i="13" s="1"/>
  <c r="AA380" i="13"/>
  <c r="AA364" i="13"/>
  <c r="AB364" i="13" s="1"/>
  <c r="AA347" i="13"/>
  <c r="AB347" i="13" s="1"/>
  <c r="AA331" i="13"/>
  <c r="AB331" i="13" s="1"/>
  <c r="AA315" i="13"/>
  <c r="AB315" i="13" s="1"/>
  <c r="AA299" i="13"/>
  <c r="AB299" i="13" s="1"/>
  <c r="AA283" i="13"/>
  <c r="AB283" i="13" s="1"/>
  <c r="AA267" i="13"/>
  <c r="AB267" i="13" s="1"/>
  <c r="AA251" i="13"/>
  <c r="AB251" i="13" s="1"/>
  <c r="AA235" i="13"/>
  <c r="AB235" i="13" s="1"/>
  <c r="AA208" i="13"/>
  <c r="AB208" i="13" s="1"/>
  <c r="AA203" i="13"/>
  <c r="AB203" i="13"/>
  <c r="AA195" i="13"/>
  <c r="AB195" i="13" s="1"/>
  <c r="AA187" i="13"/>
  <c r="AB187" i="13"/>
  <c r="AA179" i="13"/>
  <c r="AB179" i="13" s="1"/>
  <c r="AA159" i="13"/>
  <c r="AA128" i="13"/>
  <c r="AC329" i="13"/>
  <c r="AB125" i="13"/>
  <c r="AB123" i="13"/>
  <c r="AC123" i="13" s="1"/>
  <c r="AD123" i="13" s="1"/>
  <c r="AG123" i="13" s="1"/>
  <c r="AA44" i="11"/>
  <c r="AC62" i="11"/>
  <c r="AD88" i="11"/>
  <c r="AG88" i="11" s="1"/>
  <c r="AF59" i="11"/>
  <c r="AC197" i="13"/>
  <c r="AB157" i="13"/>
  <c r="AC157" i="13" s="1"/>
  <c r="AD157" i="13" s="1"/>
  <c r="AG157" i="13" s="1"/>
  <c r="AA109" i="13"/>
  <c r="AB109" i="13"/>
  <c r="AC109" i="13" s="1"/>
  <c r="AA57" i="13"/>
  <c r="AB57" i="13"/>
  <c r="AB77" i="11"/>
  <c r="AC77" i="11" s="1"/>
  <c r="AF68" i="11"/>
  <c r="AA45" i="11"/>
  <c r="AB45" i="11"/>
  <c r="AC45" i="11" s="1"/>
  <c r="AC345" i="13"/>
  <c r="AF147" i="13"/>
  <c r="AA103" i="13"/>
  <c r="AB103" i="13" s="1"/>
  <c r="AA61" i="13"/>
  <c r="AB61" i="13" s="1"/>
  <c r="AC92" i="11"/>
  <c r="AD92" i="11" s="1"/>
  <c r="AG92" i="11" s="1"/>
  <c r="AA83" i="11"/>
  <c r="AF79" i="11"/>
  <c r="AB69" i="11"/>
  <c r="AA25" i="11"/>
  <c r="AB25" i="11"/>
  <c r="AC25" i="11" s="1"/>
  <c r="AC273" i="13"/>
  <c r="AC162" i="13"/>
  <c r="AD162" i="13" s="1"/>
  <c r="AG162" i="13" s="1"/>
  <c r="AA41" i="11"/>
  <c r="AB41" i="11"/>
  <c r="AF70" i="11"/>
  <c r="AC588" i="15"/>
  <c r="W461" i="15"/>
  <c r="Y461" i="15"/>
  <c r="AA435" i="15"/>
  <c r="AA427" i="15"/>
  <c r="AA380" i="15"/>
  <c r="AB380" i="15" s="1"/>
  <c r="AC380" i="15" s="1"/>
  <c r="AB364" i="15"/>
  <c r="AC364" i="15" s="1"/>
  <c r="AA364" i="15"/>
  <c r="AA318" i="15"/>
  <c r="AB318" i="15" s="1"/>
  <c r="AA302" i="15"/>
  <c r="AB302" i="15" s="1"/>
  <c r="AA286" i="15"/>
  <c r="AB286" i="15" s="1"/>
  <c r="AC286" i="15" s="1"/>
  <c r="AA267" i="15"/>
  <c r="Y339" i="15"/>
  <c r="AA299" i="15"/>
  <c r="AB299" i="15" s="1"/>
  <c r="AC299" i="15" s="1"/>
  <c r="AA345" i="15"/>
  <c r="AB345" i="15" s="1"/>
  <c r="AC345" i="15" s="1"/>
  <c r="AA220" i="15"/>
  <c r="AB220" i="15" s="1"/>
  <c r="AA219" i="15"/>
  <c r="AB219" i="15" s="1"/>
  <c r="AC219" i="15" s="1"/>
  <c r="AD219" i="15" s="1"/>
  <c r="AG219" i="15" s="1"/>
  <c r="AA187" i="15"/>
  <c r="AB187" i="15" s="1"/>
  <c r="AC187" i="15" s="1"/>
  <c r="AD187" i="15" s="1"/>
  <c r="AG187" i="15" s="1"/>
  <c r="AA163" i="15"/>
  <c r="AB163" i="15" s="1"/>
  <c r="AC163" i="15" s="1"/>
  <c r="AD163" i="15" s="1"/>
  <c r="AG163" i="15" s="1"/>
  <c r="AC262" i="15"/>
  <c r="AD262" i="15" s="1"/>
  <c r="AG262" i="15" s="1"/>
  <c r="AA94" i="15"/>
  <c r="AB94" i="15" s="1"/>
  <c r="AF177" i="15"/>
  <c r="AF161" i="15"/>
  <c r="AB153" i="15"/>
  <c r="AA129" i="15"/>
  <c r="AA113" i="15"/>
  <c r="AA97" i="15"/>
  <c r="AA81" i="15"/>
  <c r="AA59" i="15"/>
  <c r="AB59" i="15" s="1"/>
  <c r="AA51" i="15"/>
  <c r="AB51" i="15" s="1"/>
  <c r="AA43" i="15"/>
  <c r="AB43" i="15" s="1"/>
  <c r="AA35" i="15"/>
  <c r="AB35" i="15" s="1"/>
  <c r="Y662" i="14"/>
  <c r="W662" i="14"/>
  <c r="Y654" i="14"/>
  <c r="W654" i="14"/>
  <c r="Y646" i="14"/>
  <c r="W646" i="14"/>
  <c r="Y638" i="14"/>
  <c r="W638" i="14"/>
  <c r="Y534" i="14"/>
  <c r="W534" i="14"/>
  <c r="AF526" i="14"/>
  <c r="AC148" i="15"/>
  <c r="AA60" i="15"/>
  <c r="AA44" i="15"/>
  <c r="AB675" i="14"/>
  <c r="AB530" i="14"/>
  <c r="AB520" i="14"/>
  <c r="AC520" i="14" s="1"/>
  <c r="AA423" i="14"/>
  <c r="AB423" i="14" s="1"/>
  <c r="AA415" i="14"/>
  <c r="AB415" i="14" s="1"/>
  <c r="AA411" i="14"/>
  <c r="AB411" i="14" s="1"/>
  <c r="AA407" i="14"/>
  <c r="AB407" i="14" s="1"/>
  <c r="AA399" i="14"/>
  <c r="AB399" i="14" s="1"/>
  <c r="AA395" i="14"/>
  <c r="AB395" i="14" s="1"/>
  <c r="AA391" i="14"/>
  <c r="AB391" i="14" s="1"/>
  <c r="AA383" i="14"/>
  <c r="AB383" i="14" s="1"/>
  <c r="AF123" i="15"/>
  <c r="AF115" i="15"/>
  <c r="AF83" i="15"/>
  <c r="Y58" i="15"/>
  <c r="AF673" i="14"/>
  <c r="Y664" i="14"/>
  <c r="W664" i="14"/>
  <c r="AH628" i="14"/>
  <c r="U628" i="14"/>
  <c r="O10" i="14"/>
  <c r="U10" i="14" s="1"/>
  <c r="W528" i="14"/>
  <c r="Y528" i="14"/>
  <c r="AA513" i="14"/>
  <c r="AF512" i="14"/>
  <c r="AB504" i="14"/>
  <c r="AC504" i="14" s="1"/>
  <c r="AA497" i="14"/>
  <c r="AB497" i="14" s="1"/>
  <c r="AC497" i="14" s="1"/>
  <c r="AF496" i="14"/>
  <c r="AA418" i="14"/>
  <c r="AB418" i="14" s="1"/>
  <c r="AA410" i="14"/>
  <c r="AB410" i="14" s="1"/>
  <c r="AA394" i="14"/>
  <c r="AB394" i="14" s="1"/>
  <c r="AB135" i="15"/>
  <c r="AB127" i="15"/>
  <c r="AB111" i="15"/>
  <c r="AC111" i="15" s="1"/>
  <c r="AB103" i="15"/>
  <c r="AB95" i="15"/>
  <c r="AB87" i="15"/>
  <c r="AB79" i="15"/>
  <c r="AB71" i="15"/>
  <c r="AB63" i="15"/>
  <c r="AC63" i="15" s="1"/>
  <c r="Y640" i="14"/>
  <c r="W640" i="14"/>
  <c r="Y535" i="14"/>
  <c r="W535" i="14"/>
  <c r="AA511" i="14"/>
  <c r="AB511" i="14" s="1"/>
  <c r="AC511" i="14" s="1"/>
  <c r="AB495" i="14"/>
  <c r="AA495" i="14"/>
  <c r="AA378" i="14"/>
  <c r="AA374" i="14"/>
  <c r="AA370" i="14"/>
  <c r="AA366" i="14"/>
  <c r="AA362" i="14"/>
  <c r="AA358" i="14"/>
  <c r="AA354" i="14"/>
  <c r="AA350" i="14"/>
  <c r="AA346" i="14"/>
  <c r="AA342" i="14"/>
  <c r="AA338" i="14"/>
  <c r="AA334" i="14"/>
  <c r="AA330" i="14"/>
  <c r="AA326" i="14"/>
  <c r="AA322" i="14"/>
  <c r="AA318" i="14"/>
  <c r="AB617" i="15"/>
  <c r="AD607" i="15"/>
  <c r="AG607" i="15" s="1"/>
  <c r="AC516" i="14"/>
  <c r="AB508" i="14"/>
  <c r="AC508" i="14" s="1"/>
  <c r="AA501" i="14"/>
  <c r="AF500" i="14"/>
  <c r="AA308" i="14"/>
  <c r="AB308" i="14" s="1"/>
  <c r="AA283" i="14"/>
  <c r="AA276" i="14"/>
  <c r="AB276" i="14" s="1"/>
  <c r="AA251" i="14"/>
  <c r="AA244" i="14"/>
  <c r="AB244" i="14" s="1"/>
  <c r="AA219" i="14"/>
  <c r="AA212" i="14"/>
  <c r="AB212" i="14" s="1"/>
  <c r="AA297" i="14"/>
  <c r="AA290" i="14"/>
  <c r="AB290" i="14" s="1"/>
  <c r="AA265" i="14"/>
  <c r="AA258" i="14"/>
  <c r="AB258" i="14" s="1"/>
  <c r="AA233" i="14"/>
  <c r="AA226" i="14"/>
  <c r="AB226" i="14" s="1"/>
  <c r="AA201" i="14"/>
  <c r="AA194" i="14"/>
  <c r="AB194" i="14" s="1"/>
  <c r="AA295" i="14"/>
  <c r="AA288" i="14"/>
  <c r="AB288" i="14" s="1"/>
  <c r="AA263" i="14"/>
  <c r="AA256" i="14"/>
  <c r="AB256" i="14" s="1"/>
  <c r="AA231" i="14"/>
  <c r="AA224" i="14"/>
  <c r="AB224" i="14" s="1"/>
  <c r="AA199" i="14"/>
  <c r="AA192" i="14"/>
  <c r="AB192" i="14" s="1"/>
  <c r="AA127" i="14"/>
  <c r="AB127" i="14" s="1"/>
  <c r="Y335" i="14"/>
  <c r="AC188" i="14"/>
  <c r="AD182" i="14"/>
  <c r="AG182" i="14" s="1"/>
  <c r="AB156" i="14"/>
  <c r="AC156" i="14" s="1"/>
  <c r="AC150" i="14"/>
  <c r="AB148" i="14"/>
  <c r="AC148" i="14" s="1"/>
  <c r="AB134" i="14"/>
  <c r="AC134" i="14" s="1"/>
  <c r="AF186" i="14"/>
  <c r="AC170" i="14"/>
  <c r="AD170" i="14" s="1"/>
  <c r="AG170" i="14" s="1"/>
  <c r="AF154" i="14"/>
  <c r="AD144" i="14"/>
  <c r="AG144" i="14" s="1"/>
  <c r="AA137" i="14"/>
  <c r="AB137" i="14" s="1"/>
  <c r="AD112" i="14"/>
  <c r="AG112" i="14" s="1"/>
  <c r="AA103" i="14"/>
  <c r="AB103" i="14" s="1"/>
  <c r="AA87" i="14"/>
  <c r="AB87" i="14" s="1"/>
  <c r="AA71" i="14"/>
  <c r="AB71" i="14" s="1"/>
  <c r="AA55" i="14"/>
  <c r="AB55" i="14" s="1"/>
  <c r="AA43" i="14"/>
  <c r="AA31" i="14"/>
  <c r="W709" i="13"/>
  <c r="Y709" i="13"/>
  <c r="W701" i="13"/>
  <c r="Y701" i="13"/>
  <c r="AA693" i="13"/>
  <c r="AB685" i="13"/>
  <c r="AA685" i="13"/>
  <c r="AA677" i="13"/>
  <c r="Y285" i="14"/>
  <c r="Y253" i="14"/>
  <c r="Y221" i="14"/>
  <c r="AB189" i="14"/>
  <c r="AC189" i="14" s="1"/>
  <c r="AC174" i="14"/>
  <c r="AF158" i="14"/>
  <c r="AC101" i="14"/>
  <c r="AB44" i="14"/>
  <c r="AB36" i="14"/>
  <c r="AC36" i="14" s="1"/>
  <c r="Y414" i="14"/>
  <c r="AA310" i="14"/>
  <c r="AA294" i="14"/>
  <c r="AA278" i="14"/>
  <c r="AA262" i="14"/>
  <c r="AA230" i="14"/>
  <c r="AA214" i="14"/>
  <c r="AA198" i="14"/>
  <c r="AC176" i="14"/>
  <c r="AF162" i="14"/>
  <c r="AB152" i="14"/>
  <c r="AC146" i="14"/>
  <c r="AD136" i="14"/>
  <c r="AG136" i="14" s="1"/>
  <c r="AA129" i="14"/>
  <c r="AA107" i="14"/>
  <c r="AB107" i="14" s="1"/>
  <c r="AA91" i="14"/>
  <c r="AB91" i="14" s="1"/>
  <c r="AA75" i="14"/>
  <c r="AB75" i="14" s="1"/>
  <c r="AA59" i="14"/>
  <c r="AB59" i="14" s="1"/>
  <c r="AA45" i="14"/>
  <c r="AA29" i="14"/>
  <c r="AA691" i="13"/>
  <c r="AB675" i="13"/>
  <c r="AA675" i="13"/>
  <c r="AD172" i="14"/>
  <c r="AG172" i="14" s="1"/>
  <c r="AC108" i="14"/>
  <c r="AD108" i="14" s="1"/>
  <c r="AG108" i="14" s="1"/>
  <c r="AB97" i="14"/>
  <c r="AD76" i="14"/>
  <c r="AG76" i="14" s="1"/>
  <c r="AC65" i="14"/>
  <c r="AD42" i="14"/>
  <c r="AG42" i="14" s="1"/>
  <c r="AC40" i="14"/>
  <c r="AD20" i="14"/>
  <c r="AD706" i="13"/>
  <c r="AG706" i="13" s="1"/>
  <c r="AA666" i="13"/>
  <c r="AB666" i="13" s="1"/>
  <c r="AD105" i="14"/>
  <c r="AG105" i="14" s="1"/>
  <c r="AB84" i="14"/>
  <c r="AF73" i="14"/>
  <c r="AC52" i="14"/>
  <c r="AD52" i="14" s="1"/>
  <c r="AG52" i="14" s="1"/>
  <c r="AB38" i="14"/>
  <c r="AC38" i="14" s="1"/>
  <c r="AB32" i="14"/>
  <c r="Y704" i="13"/>
  <c r="W704" i="13"/>
  <c r="AC702" i="13"/>
  <c r="AD702" i="13" s="1"/>
  <c r="AG702" i="13" s="1"/>
  <c r="AA688" i="13"/>
  <c r="AB688" i="13" s="1"/>
  <c r="AD559" i="13"/>
  <c r="AG559" i="13" s="1"/>
  <c r="W548" i="13"/>
  <c r="Y548" i="13"/>
  <c r="AD529" i="13"/>
  <c r="AG529" i="13" s="1"/>
  <c r="AC523" i="13"/>
  <c r="AD523" i="13" s="1"/>
  <c r="AB60" i="14"/>
  <c r="AD50" i="14"/>
  <c r="AG50" i="14" s="1"/>
  <c r="AC48" i="14"/>
  <c r="AB26" i="14"/>
  <c r="AF703" i="13"/>
  <c r="AD698" i="13"/>
  <c r="AG698" i="13" s="1"/>
  <c r="AA668" i="13"/>
  <c r="AB668" i="13" s="1"/>
  <c r="AC668" i="13" s="1"/>
  <c r="AC564" i="13"/>
  <c r="AD564" i="13" s="1"/>
  <c r="AD553" i="13"/>
  <c r="AG553" i="13" s="1"/>
  <c r="AD89" i="14"/>
  <c r="AG89" i="14" s="1"/>
  <c r="AB68" i="14"/>
  <c r="AF57" i="14"/>
  <c r="AD46" i="14"/>
  <c r="AG46" i="14" s="1"/>
  <c r="AC44" i="14"/>
  <c r="AC34" i="14"/>
  <c r="AD34" i="14" s="1"/>
  <c r="AG34" i="14" s="1"/>
  <c r="AB28" i="14"/>
  <c r="AC28" i="14" s="1"/>
  <c r="AF20" i="14"/>
  <c r="AF19" i="14" s="1"/>
  <c r="AA19" i="14"/>
  <c r="AB663" i="13"/>
  <c r="AA547" i="13"/>
  <c r="AB547" i="13" s="1"/>
  <c r="AC533" i="13"/>
  <c r="AC525" i="13"/>
  <c r="AD525" i="13" s="1"/>
  <c r="AG525" i="13" s="1"/>
  <c r="AD550" i="13"/>
  <c r="AG550" i="13" s="1"/>
  <c r="AA350" i="13"/>
  <c r="AD345" i="13"/>
  <c r="AG345" i="13" s="1"/>
  <c r="AB337" i="13"/>
  <c r="AB321" i="13"/>
  <c r="AC321" i="13" s="1"/>
  <c r="AB289" i="13"/>
  <c r="AC286" i="13"/>
  <c r="AD286" i="13" s="1"/>
  <c r="AG286" i="13" s="1"/>
  <c r="AD273" i="13"/>
  <c r="AG273" i="13" s="1"/>
  <c r="AB257" i="13"/>
  <c r="AD241" i="13"/>
  <c r="AG241" i="13" s="1"/>
  <c r="AB225" i="13"/>
  <c r="AB197" i="13"/>
  <c r="AF189" i="13"/>
  <c r="AC182" i="13"/>
  <c r="AA154" i="13"/>
  <c r="AB132" i="13"/>
  <c r="AB116" i="13"/>
  <c r="AC116" i="13" s="1"/>
  <c r="AD521" i="13"/>
  <c r="AG521" i="13" s="1"/>
  <c r="AB518" i="13"/>
  <c r="AC518" i="13" s="1"/>
  <c r="AD517" i="13"/>
  <c r="AG517" i="13" s="1"/>
  <c r="AB514" i="13"/>
  <c r="AB510" i="13"/>
  <c r="AD509" i="13"/>
  <c r="AG509" i="13" s="1"/>
  <c r="AB506" i="13"/>
  <c r="AD505" i="13"/>
  <c r="AG505" i="13" s="1"/>
  <c r="AB502" i="13"/>
  <c r="AC502" i="13" s="1"/>
  <c r="AB498" i="13"/>
  <c r="AB494" i="13"/>
  <c r="AD493" i="13"/>
  <c r="AG493" i="13" s="1"/>
  <c r="AB490" i="13"/>
  <c r="AD489" i="13"/>
  <c r="AG489" i="13" s="1"/>
  <c r="AB486" i="13"/>
  <c r="AC486" i="13" s="1"/>
  <c r="AD485" i="13"/>
  <c r="AG485" i="13" s="1"/>
  <c r="AB482" i="13"/>
  <c r="AB478" i="13"/>
  <c r="AD477" i="13"/>
  <c r="AG477" i="13" s="1"/>
  <c r="AB474" i="13"/>
  <c r="AD473" i="13"/>
  <c r="AG473" i="13" s="1"/>
  <c r="AB470" i="13"/>
  <c r="AC470" i="13" s="1"/>
  <c r="AD469" i="13"/>
  <c r="AG469" i="13" s="1"/>
  <c r="AB466" i="13"/>
  <c r="AB462" i="13"/>
  <c r="AB458" i="13"/>
  <c r="AD457" i="13"/>
  <c r="AG457" i="13" s="1"/>
  <c r="AB454" i="13"/>
  <c r="AC454" i="13" s="1"/>
  <c r="AD453" i="13"/>
  <c r="AG453" i="13" s="1"/>
  <c r="AB450" i="13"/>
  <c r="AB446" i="13"/>
  <c r="AB442" i="13"/>
  <c r="AD441" i="13"/>
  <c r="AG441" i="13" s="1"/>
  <c r="AB438" i="13"/>
  <c r="AC438" i="13" s="1"/>
  <c r="AB434" i="13"/>
  <c r="AD433" i="13"/>
  <c r="AG433" i="13" s="1"/>
  <c r="AB430" i="13"/>
  <c r="AB426" i="13"/>
  <c r="AD425" i="13"/>
  <c r="AG425" i="13" s="1"/>
  <c r="AB422" i="13"/>
  <c r="AC422" i="13" s="1"/>
  <c r="AD421" i="13"/>
  <c r="AG421" i="13" s="1"/>
  <c r="AB418" i="13"/>
  <c r="AD417" i="13"/>
  <c r="AG417" i="13" s="1"/>
  <c r="AB414" i="13"/>
  <c r="AD413" i="13"/>
  <c r="AG413" i="13" s="1"/>
  <c r="AB410" i="13"/>
  <c r="AD409" i="13"/>
  <c r="AG409" i="13" s="1"/>
  <c r="AB406" i="13"/>
  <c r="AC406" i="13" s="1"/>
  <c r="AD405" i="13"/>
  <c r="AG405" i="13" s="1"/>
  <c r="AB402" i="13"/>
  <c r="AD401" i="13"/>
  <c r="AG401" i="13" s="1"/>
  <c r="AB398" i="13"/>
  <c r="AD397" i="13"/>
  <c r="AG397" i="13" s="1"/>
  <c r="AB394" i="13"/>
  <c r="AC394" i="13" s="1"/>
  <c r="AD393" i="13"/>
  <c r="AG393" i="13" s="1"/>
  <c r="AB390" i="13"/>
  <c r="AC390" i="13" s="1"/>
  <c r="AD389" i="13"/>
  <c r="AG389" i="13" s="1"/>
  <c r="AB386" i="13"/>
  <c r="AD385" i="13"/>
  <c r="AG385" i="13" s="1"/>
  <c r="AB382" i="13"/>
  <c r="AD381" i="13"/>
  <c r="AG381" i="13" s="1"/>
  <c r="AB378" i="13"/>
  <c r="AD377" i="13"/>
  <c r="AG377" i="13" s="1"/>
  <c r="AB374" i="13"/>
  <c r="AC374" i="13" s="1"/>
  <c r="AD373" i="13"/>
  <c r="AG373" i="13" s="1"/>
  <c r="AB370" i="13"/>
  <c r="AD369" i="13"/>
  <c r="AG369" i="13" s="1"/>
  <c r="AB366" i="13"/>
  <c r="AB362" i="13"/>
  <c r="AB358" i="13"/>
  <c r="AB354" i="13"/>
  <c r="AC354" i="13" s="1"/>
  <c r="AC327" i="13"/>
  <c r="AD327" i="13" s="1"/>
  <c r="AG327" i="13" s="1"/>
  <c r="AC311" i="13"/>
  <c r="AD311" i="13" s="1"/>
  <c r="AC295" i="13"/>
  <c r="AC279" i="13"/>
  <c r="AD279" i="13" s="1"/>
  <c r="AC263" i="13"/>
  <c r="AD263" i="13" s="1"/>
  <c r="AG263" i="13" s="1"/>
  <c r="AC247" i="13"/>
  <c r="AD247" i="13" s="1"/>
  <c r="AD236" i="13"/>
  <c r="AG236" i="13" s="1"/>
  <c r="AC231" i="13"/>
  <c r="AD231" i="13" s="1"/>
  <c r="AC199" i="13"/>
  <c r="AB175" i="13"/>
  <c r="AC175" i="13" s="1"/>
  <c r="AD30" i="14"/>
  <c r="AG30" i="14" s="1"/>
  <c r="AC558" i="13"/>
  <c r="AA216" i="13"/>
  <c r="AB216" i="13" s="1"/>
  <c r="AA185" i="13"/>
  <c r="AB185" i="13"/>
  <c r="AA164" i="13"/>
  <c r="AA660" i="13"/>
  <c r="AF554" i="13"/>
  <c r="AA520" i="13"/>
  <c r="AD519" i="13"/>
  <c r="AG519" i="13" s="1"/>
  <c r="AB511" i="13"/>
  <c r="AC507" i="13"/>
  <c r="AA504" i="13"/>
  <c r="AD503" i="13"/>
  <c r="AG503" i="13" s="1"/>
  <c r="AB495" i="13"/>
  <c r="AC491" i="13"/>
  <c r="AD491" i="13" s="1"/>
  <c r="AG491" i="13" s="1"/>
  <c r="AA488" i="13"/>
  <c r="AD487" i="13"/>
  <c r="AG487" i="13" s="1"/>
  <c r="AB479" i="13"/>
  <c r="AC475" i="13"/>
  <c r="AA472" i="13"/>
  <c r="AB463" i="13"/>
  <c r="AC463" i="13" s="1"/>
  <c r="AC459" i="13"/>
  <c r="AD455" i="13"/>
  <c r="AG455" i="13" s="1"/>
  <c r="AB447" i="13"/>
  <c r="AC443" i="13"/>
  <c r="AB440" i="13"/>
  <c r="AA440" i="13"/>
  <c r="AB431" i="13"/>
  <c r="AC427" i="13"/>
  <c r="AD427" i="13" s="1"/>
  <c r="AG427" i="13" s="1"/>
  <c r="AB424" i="13"/>
  <c r="AA424" i="13"/>
  <c r="AB415" i="13"/>
  <c r="AC411" i="13"/>
  <c r="AA408" i="13"/>
  <c r="AB408" i="13" s="1"/>
  <c r="AF403" i="13"/>
  <c r="AB399" i="13"/>
  <c r="AC399" i="13" s="1"/>
  <c r="AC395" i="13"/>
  <c r="AB392" i="13"/>
  <c r="AA392" i="13"/>
  <c r="AD391" i="13"/>
  <c r="AG391" i="13" s="1"/>
  <c r="AF387" i="13"/>
  <c r="AB383" i="13"/>
  <c r="AC379" i="13"/>
  <c r="AA376" i="13"/>
  <c r="AB376" i="13" s="1"/>
  <c r="AD375" i="13"/>
  <c r="AG375" i="13" s="1"/>
  <c r="AB367" i="13"/>
  <c r="AC363" i="13"/>
  <c r="AD363" i="13" s="1"/>
  <c r="AG363" i="13" s="1"/>
  <c r="AB360" i="13"/>
  <c r="AA360" i="13"/>
  <c r="AD359" i="13"/>
  <c r="AG359" i="13" s="1"/>
  <c r="AF355" i="13"/>
  <c r="AA344" i="13"/>
  <c r="AB344" i="13" s="1"/>
  <c r="AA328" i="13"/>
  <c r="AB328" i="13" s="1"/>
  <c r="AA312" i="13"/>
  <c r="AB312" i="13" s="1"/>
  <c r="AA296" i="13"/>
  <c r="AB296" i="13" s="1"/>
  <c r="AA280" i="13"/>
  <c r="AB280" i="13" s="1"/>
  <c r="AA264" i="13"/>
  <c r="AB264" i="13" s="1"/>
  <c r="AA248" i="13"/>
  <c r="AB248" i="13" s="1"/>
  <c r="AA232" i="13"/>
  <c r="AB232" i="13" s="1"/>
  <c r="AB224" i="13"/>
  <c r="AA171" i="13"/>
  <c r="AA152" i="13"/>
  <c r="AB152" i="13"/>
  <c r="AC152" i="13" s="1"/>
  <c r="AD152" i="13" s="1"/>
  <c r="AG152" i="13" s="1"/>
  <c r="AA120" i="13"/>
  <c r="AB120" i="13" s="1"/>
  <c r="AC120" i="13" s="1"/>
  <c r="AD120" i="13" s="1"/>
  <c r="AG120" i="13" s="1"/>
  <c r="AC61" i="11"/>
  <c r="AD61" i="11" s="1"/>
  <c r="AG61" i="11" s="1"/>
  <c r="AC233" i="13"/>
  <c r="AD233" i="13" s="1"/>
  <c r="AG233" i="13" s="1"/>
  <c r="AD153" i="13"/>
  <c r="AG153" i="13" s="1"/>
  <c r="AC139" i="13"/>
  <c r="AD139" i="13" s="1"/>
  <c r="AG139" i="13" s="1"/>
  <c r="AB112" i="13"/>
  <c r="AB110" i="13"/>
  <c r="AB108" i="13"/>
  <c r="AB106" i="13"/>
  <c r="AD95" i="13"/>
  <c r="AG95" i="13" s="1"/>
  <c r="AB90" i="13"/>
  <c r="AC90" i="13" s="1"/>
  <c r="AB82" i="13"/>
  <c r="AD79" i="13"/>
  <c r="AG79" i="13" s="1"/>
  <c r="AB74" i="13"/>
  <c r="AD71" i="13"/>
  <c r="AG71" i="13" s="1"/>
  <c r="AB58" i="13"/>
  <c r="AB56" i="13"/>
  <c r="AB54" i="13"/>
  <c r="AB52" i="13"/>
  <c r="AB48" i="13"/>
  <c r="AB41" i="13"/>
  <c r="AB37" i="13"/>
  <c r="AB29" i="13"/>
  <c r="AB27" i="13"/>
  <c r="AB25" i="13"/>
  <c r="AB23" i="13"/>
  <c r="AB21" i="13"/>
  <c r="AD17" i="6"/>
  <c r="AA81" i="11"/>
  <c r="AB81" i="11"/>
  <c r="AA58" i="11"/>
  <c r="AB52" i="11"/>
  <c r="AC51" i="11"/>
  <c r="AD51" i="11" s="1"/>
  <c r="AG51" i="11" s="1"/>
  <c r="AB47" i="11"/>
  <c r="AC46" i="11"/>
  <c r="AF22" i="11"/>
  <c r="AD42" i="11"/>
  <c r="AG42" i="11" s="1"/>
  <c r="AD96" i="11"/>
  <c r="AG96" i="11" s="1"/>
  <c r="AD97" i="11"/>
  <c r="AG97" i="11" s="1"/>
  <c r="AF156" i="13"/>
  <c r="AB155" i="13"/>
  <c r="AB143" i="13"/>
  <c r="AC143" i="13" s="1"/>
  <c r="AB127" i="13"/>
  <c r="AC127" i="13" s="1"/>
  <c r="AA107" i="13"/>
  <c r="AB107" i="13"/>
  <c r="AC104" i="13"/>
  <c r="AD104" i="13" s="1"/>
  <c r="AG104" i="13" s="1"/>
  <c r="AC100" i="13"/>
  <c r="AD100" i="13" s="1"/>
  <c r="AG100" i="13" s="1"/>
  <c r="AF97" i="13"/>
  <c r="AC92" i="13"/>
  <c r="AD92" i="13" s="1"/>
  <c r="AG92" i="13" s="1"/>
  <c r="AC84" i="13"/>
  <c r="AC76" i="13"/>
  <c r="AD76" i="13" s="1"/>
  <c r="AG76" i="13" s="1"/>
  <c r="AA55" i="13"/>
  <c r="AB55" i="13" s="1"/>
  <c r="AB47" i="13"/>
  <c r="AB89" i="11"/>
  <c r="AC89" i="11" s="1"/>
  <c r="AA89" i="11"/>
  <c r="AA50" i="11"/>
  <c r="AB43" i="11"/>
  <c r="AC43" i="11" s="1"/>
  <c r="AF78" i="11"/>
  <c r="AA12" i="6"/>
  <c r="AA11" i="6" s="1"/>
  <c r="AD13" i="6"/>
  <c r="AD12" i="6" s="1"/>
  <c r="AD11" i="6" s="1"/>
  <c r="AB145" i="13"/>
  <c r="AF133" i="13"/>
  <c r="AC129" i="13"/>
  <c r="AD129" i="13" s="1"/>
  <c r="AG129" i="13" s="1"/>
  <c r="AC117" i="13"/>
  <c r="AC115" i="13"/>
  <c r="AC99" i="13"/>
  <c r="AC91" i="13"/>
  <c r="AC83" i="13"/>
  <c r="AC75" i="13"/>
  <c r="AA67" i="13"/>
  <c r="AB67" i="13"/>
  <c r="AC59" i="13"/>
  <c r="AC49" i="13"/>
  <c r="AA19" i="13"/>
  <c r="AB20" i="13"/>
  <c r="AC95" i="11"/>
  <c r="AD95" i="11" s="1"/>
  <c r="AG95" i="11" s="1"/>
  <c r="AC91" i="11"/>
  <c r="AD91" i="11" s="1"/>
  <c r="AG91" i="11" s="1"/>
  <c r="AA86" i="11"/>
  <c r="AB86" i="11" s="1"/>
  <c r="AA74" i="11"/>
  <c r="AB74" i="11"/>
  <c r="AC69" i="11"/>
  <c r="AC60" i="11"/>
  <c r="AD60" i="11" s="1"/>
  <c r="AG60" i="11" s="1"/>
  <c r="AB56" i="11"/>
  <c r="AC56" i="11" s="1"/>
  <c r="AF54" i="11"/>
  <c r="AC305" i="13"/>
  <c r="AD305" i="13" s="1"/>
  <c r="AG305" i="13" s="1"/>
  <c r="AB151" i="13"/>
  <c r="AC151" i="13" s="1"/>
  <c r="AB135" i="13"/>
  <c r="AB119" i="13"/>
  <c r="AD101" i="13"/>
  <c r="AG101" i="13" s="1"/>
  <c r="AB96" i="13"/>
  <c r="AD93" i="13"/>
  <c r="AG93" i="13" s="1"/>
  <c r="AB88" i="13"/>
  <c r="AB80" i="13"/>
  <c r="AC80" i="13" s="1"/>
  <c r="AB72" i="13"/>
  <c r="AB68" i="13"/>
  <c r="AC68" i="13" s="1"/>
  <c r="AB50" i="13"/>
  <c r="AC50" i="13" s="1"/>
  <c r="AB46" i="13"/>
  <c r="AB44" i="13"/>
  <c r="AB42" i="13"/>
  <c r="AC42" i="13" s="1"/>
  <c r="AC38" i="13"/>
  <c r="AA87" i="11"/>
  <c r="AF73" i="11"/>
  <c r="AB72" i="11"/>
  <c r="AA66" i="11"/>
  <c r="AB66" i="11" s="1"/>
  <c r="AB63" i="11"/>
  <c r="U13" i="10"/>
  <c r="AC31" i="11"/>
  <c r="AD31" i="11" s="1"/>
  <c r="AG31" i="11" s="1"/>
  <c r="AC364" i="13" l="1"/>
  <c r="AD364" i="13" s="1"/>
  <c r="AG39" i="11"/>
  <c r="AF39" i="11"/>
  <c r="AD266" i="14"/>
  <c r="AG266" i="14" s="1"/>
  <c r="AC464" i="13"/>
  <c r="AD464" i="13" s="1"/>
  <c r="AG464" i="13" s="1"/>
  <c r="AE15" i="6"/>
  <c r="AD15" i="6"/>
  <c r="AG85" i="11"/>
  <c r="AF85" i="11"/>
  <c r="AG89" i="13"/>
  <c r="AF89" i="13"/>
  <c r="AG467" i="13"/>
  <c r="AF467" i="13"/>
  <c r="AG24" i="13"/>
  <c r="AF24" i="13"/>
  <c r="AF148" i="13"/>
  <c r="AC148" i="13"/>
  <c r="AF149" i="13"/>
  <c r="AF93" i="11"/>
  <c r="AG36" i="13"/>
  <c r="AF36" i="13"/>
  <c r="AC492" i="13"/>
  <c r="AG86" i="13"/>
  <c r="AF86" i="13"/>
  <c r="AD418" i="14"/>
  <c r="AG418" i="14" s="1"/>
  <c r="AC208" i="13"/>
  <c r="AD208" i="13" s="1"/>
  <c r="AD202" i="14"/>
  <c r="AG202" i="14" s="1"/>
  <c r="AG499" i="13"/>
  <c r="AF499" i="13"/>
  <c r="AG30" i="13"/>
  <c r="AF30" i="13"/>
  <c r="AG483" i="13"/>
  <c r="AF483" i="13"/>
  <c r="AD209" i="13"/>
  <c r="AG209" i="13" s="1"/>
  <c r="AD100" i="14"/>
  <c r="AG100" i="14" s="1"/>
  <c r="AF100" i="14"/>
  <c r="AF24" i="11"/>
  <c r="AF545" i="13"/>
  <c r="U13" i="9"/>
  <c r="O5" i="7"/>
  <c r="AF167" i="14"/>
  <c r="AA338" i="13"/>
  <c r="AB338" i="13" s="1"/>
  <c r="AA87" i="13"/>
  <c r="AB87" i="13"/>
  <c r="AC87" i="13" s="1"/>
  <c r="AB527" i="14"/>
  <c r="AC527" i="14" s="1"/>
  <c r="AD527" i="14" s="1"/>
  <c r="AG527" i="14" s="1"/>
  <c r="AA210" i="15"/>
  <c r="AB210" i="15"/>
  <c r="AC210" i="15" s="1"/>
  <c r="AC26" i="11"/>
  <c r="AA497" i="13"/>
  <c r="AB497" i="13"/>
  <c r="AC497" i="13" s="1"/>
  <c r="AB674" i="14"/>
  <c r="AB519" i="14"/>
  <c r="AC519" i="14"/>
  <c r="O7" i="10"/>
  <c r="AF33" i="13"/>
  <c r="AB171" i="13"/>
  <c r="AC171" i="13" s="1"/>
  <c r="AA456" i="13"/>
  <c r="AB456" i="13" s="1"/>
  <c r="AC456" i="13" s="1"/>
  <c r="AB207" i="13"/>
  <c r="AC207" i="13" s="1"/>
  <c r="AD437" i="13"/>
  <c r="AG437" i="13" s="1"/>
  <c r="AD501" i="13"/>
  <c r="AG501" i="13" s="1"/>
  <c r="AD81" i="14"/>
  <c r="AG81" i="14" s="1"/>
  <c r="AB691" i="13"/>
  <c r="AD44" i="14"/>
  <c r="AG44" i="14" s="1"/>
  <c r="AF188" i="14"/>
  <c r="AC192" i="14"/>
  <c r="AC224" i="14"/>
  <c r="AC256" i="14"/>
  <c r="AC288" i="14"/>
  <c r="AC194" i="14"/>
  <c r="AC226" i="14"/>
  <c r="AC258" i="14"/>
  <c r="AC290" i="14"/>
  <c r="AC212" i="14"/>
  <c r="AC244" i="14"/>
  <c r="AC276" i="14"/>
  <c r="AC308" i="14"/>
  <c r="AB119" i="15"/>
  <c r="AC394" i="14"/>
  <c r="AD394" i="14" s="1"/>
  <c r="AC410" i="14"/>
  <c r="AD410" i="14" s="1"/>
  <c r="AC418" i="14"/>
  <c r="AB387" i="14"/>
  <c r="AB403" i="14"/>
  <c r="AC403" i="14" s="1"/>
  <c r="AB419" i="14"/>
  <c r="AC318" i="15"/>
  <c r="AC103" i="13"/>
  <c r="AC444" i="13"/>
  <c r="AC527" i="13"/>
  <c r="AA229" i="13"/>
  <c r="AB229" i="13" s="1"/>
  <c r="AC245" i="13"/>
  <c r="AD245" i="13" s="1"/>
  <c r="AG245" i="13" s="1"/>
  <c r="AC277" i="13"/>
  <c r="AC341" i="13"/>
  <c r="AC138" i="13"/>
  <c r="AC234" i="14"/>
  <c r="AD234" i="14" s="1"/>
  <c r="AC298" i="14"/>
  <c r="AD298" i="14" s="1"/>
  <c r="AC448" i="14"/>
  <c r="AD448" i="14" s="1"/>
  <c r="AG448" i="14" s="1"/>
  <c r="AF124" i="15"/>
  <c r="AB230" i="15"/>
  <c r="AC602" i="15"/>
  <c r="AD602" i="15" s="1"/>
  <c r="AG602" i="15" s="1"/>
  <c r="AB15" i="16"/>
  <c r="AE15" i="16" s="1"/>
  <c r="AB307" i="15"/>
  <c r="AC307" i="15" s="1"/>
  <c r="AC37" i="11"/>
  <c r="AD37" i="11" s="1"/>
  <c r="AC213" i="13"/>
  <c r="AF219" i="13"/>
  <c r="AF287" i="13"/>
  <c r="AC543" i="13"/>
  <c r="AB544" i="13"/>
  <c r="AC51" i="14"/>
  <c r="AC23" i="14"/>
  <c r="AD143" i="14"/>
  <c r="AG143" i="14" s="1"/>
  <c r="AC215" i="14"/>
  <c r="AC247" i="14"/>
  <c r="AC279" i="14"/>
  <c r="AC311" i="14"/>
  <c r="AD311" i="14" s="1"/>
  <c r="AG311" i="14" s="1"/>
  <c r="AC217" i="14"/>
  <c r="AC249" i="14"/>
  <c r="AC281" i="14"/>
  <c r="AC313" i="14"/>
  <c r="AD313" i="14" s="1"/>
  <c r="AG313" i="14" s="1"/>
  <c r="AC196" i="14"/>
  <c r="AD196" i="14" s="1"/>
  <c r="AC260" i="14"/>
  <c r="AD260" i="14" s="1"/>
  <c r="AC406" i="14"/>
  <c r="AD406" i="14" s="1"/>
  <c r="AC389" i="14"/>
  <c r="AD389" i="14" s="1"/>
  <c r="AG389" i="14" s="1"/>
  <c r="AC405" i="14"/>
  <c r="AC421" i="14"/>
  <c r="AB214" i="13"/>
  <c r="AB160" i="13"/>
  <c r="AC70" i="14"/>
  <c r="AD70" i="14" s="1"/>
  <c r="AG70" i="14" s="1"/>
  <c r="AD188" i="14"/>
  <c r="AG188" i="14" s="1"/>
  <c r="AF136" i="15"/>
  <c r="AF598" i="15"/>
  <c r="AF184" i="13"/>
  <c r="AF165" i="13"/>
  <c r="AD378" i="15"/>
  <c r="AG378" i="15" s="1"/>
  <c r="AD343" i="13"/>
  <c r="AG343" i="13" s="1"/>
  <c r="AC36" i="11"/>
  <c r="AD36" i="11" s="1"/>
  <c r="AA258" i="13"/>
  <c r="AB258" i="13"/>
  <c r="AA130" i="14"/>
  <c r="AF561" i="13"/>
  <c r="AA174" i="13"/>
  <c r="AB174" i="13" s="1"/>
  <c r="AA274" i="13"/>
  <c r="AB274" i="13"/>
  <c r="AB445" i="13"/>
  <c r="AC445" i="13" s="1"/>
  <c r="AA445" i="13"/>
  <c r="AB163" i="14"/>
  <c r="AC163" i="14" s="1"/>
  <c r="AA281" i="13"/>
  <c r="AA465" i="13"/>
  <c r="AB465" i="13"/>
  <c r="AC465" i="13" s="1"/>
  <c r="AA513" i="13"/>
  <c r="AC149" i="13"/>
  <c r="AD149" i="13" s="1"/>
  <c r="AG149" i="13" s="1"/>
  <c r="AB24" i="14"/>
  <c r="AB66" i="13"/>
  <c r="AC66" i="13" s="1"/>
  <c r="AF147" i="14"/>
  <c r="AA34" i="11"/>
  <c r="AB34" i="11"/>
  <c r="AB676" i="14"/>
  <c r="AD676" i="14"/>
  <c r="AG676" i="14" s="1"/>
  <c r="AC676" i="14"/>
  <c r="Z16" i="5"/>
  <c r="AA439" i="13"/>
  <c r="AB439" i="13" s="1"/>
  <c r="AA429" i="13"/>
  <c r="AD429" i="13" s="1"/>
  <c r="AB429" i="13"/>
  <c r="AC429" i="13" s="1"/>
  <c r="AB668" i="14"/>
  <c r="AC668" i="14" s="1"/>
  <c r="AA191" i="13"/>
  <c r="AB191" i="13"/>
  <c r="AA449" i="13"/>
  <c r="AB449" i="13" s="1"/>
  <c r="AC206" i="13"/>
  <c r="AF310" i="13"/>
  <c r="AB137" i="13"/>
  <c r="AC137" i="13" s="1"/>
  <c r="AA137" i="13"/>
  <c r="AD137" i="13" s="1"/>
  <c r="AF35" i="13"/>
  <c r="AC86" i="11"/>
  <c r="AF26" i="13"/>
  <c r="AD89" i="11"/>
  <c r="AG89" i="11" s="1"/>
  <c r="AF28" i="11"/>
  <c r="AC547" i="13"/>
  <c r="AF92" i="14"/>
  <c r="AC675" i="13"/>
  <c r="AF675" i="13" s="1"/>
  <c r="AD178" i="14"/>
  <c r="AG178" i="14" s="1"/>
  <c r="AB677" i="13"/>
  <c r="AC677" i="13" s="1"/>
  <c r="AB693" i="13"/>
  <c r="AC693" i="13" s="1"/>
  <c r="AD145" i="14"/>
  <c r="AG145" i="14" s="1"/>
  <c r="AF166" i="14"/>
  <c r="AC495" i="14"/>
  <c r="AB386" i="14"/>
  <c r="AB402" i="14"/>
  <c r="AD506" i="14"/>
  <c r="AG506" i="14" s="1"/>
  <c r="AC61" i="13"/>
  <c r="AF48" i="11"/>
  <c r="AC235" i="13"/>
  <c r="AD235" i="13" s="1"/>
  <c r="AC251" i="13"/>
  <c r="AD251" i="13" s="1"/>
  <c r="AC267" i="13"/>
  <c r="AD267" i="13" s="1"/>
  <c r="AC283" i="13"/>
  <c r="AD283" i="13" s="1"/>
  <c r="AC299" i="13"/>
  <c r="AD299" i="13" s="1"/>
  <c r="AC315" i="13"/>
  <c r="AD315" i="13" s="1"/>
  <c r="AC331" i="13"/>
  <c r="AD331" i="13" s="1"/>
  <c r="AC347" i="13"/>
  <c r="AD347" i="13" s="1"/>
  <c r="AC428" i="13"/>
  <c r="AC237" i="13"/>
  <c r="AC269" i="13"/>
  <c r="AC301" i="13"/>
  <c r="AB309" i="13"/>
  <c r="AC309" i="13" s="1"/>
  <c r="AC333" i="13"/>
  <c r="AB120" i="14"/>
  <c r="AD122" i="14"/>
  <c r="AG122" i="14" s="1"/>
  <c r="AC135" i="14"/>
  <c r="AD135" i="14" s="1"/>
  <c r="AG135" i="14" s="1"/>
  <c r="AB273" i="14"/>
  <c r="AF632" i="14"/>
  <c r="AB432" i="14"/>
  <c r="AC432" i="14" s="1"/>
  <c r="AD432" i="14" s="1"/>
  <c r="AG432" i="14" s="1"/>
  <c r="AF157" i="15"/>
  <c r="AB359" i="15"/>
  <c r="AC359" i="15" s="1"/>
  <c r="AA15" i="16"/>
  <c r="AC156" i="15"/>
  <c r="AD156" i="15" s="1"/>
  <c r="AC63" i="13"/>
  <c r="AF205" i="13"/>
  <c r="AF297" i="13"/>
  <c r="AC400" i="13"/>
  <c r="AD400" i="13" s="1"/>
  <c r="AG400" i="13" s="1"/>
  <c r="AC671" i="13"/>
  <c r="AD671" i="13" s="1"/>
  <c r="AC143" i="14"/>
  <c r="AD519" i="14"/>
  <c r="AG519" i="14" s="1"/>
  <c r="AC249" i="15"/>
  <c r="AD249" i="15" s="1"/>
  <c r="AF601" i="15"/>
  <c r="AC54" i="14"/>
  <c r="AD54" i="14" s="1"/>
  <c r="AG54" i="14" s="1"/>
  <c r="AC133" i="14"/>
  <c r="AD133" i="14" s="1"/>
  <c r="AG133" i="14" s="1"/>
  <c r="AC138" i="15"/>
  <c r="AD138" i="15" s="1"/>
  <c r="AG138" i="15" s="1"/>
  <c r="AF382" i="15"/>
  <c r="AA249" i="13"/>
  <c r="AB249" i="13"/>
  <c r="AA534" i="13"/>
  <c r="AA93" i="14"/>
  <c r="AB517" i="14"/>
  <c r="AC517" i="14"/>
  <c r="AD517" i="14" s="1"/>
  <c r="AG517" i="14" s="1"/>
  <c r="AC441" i="15"/>
  <c r="AD561" i="13"/>
  <c r="AG561" i="13" s="1"/>
  <c r="AC181" i="13"/>
  <c r="AD181" i="13" s="1"/>
  <c r="AA158" i="13"/>
  <c r="AB158" i="13"/>
  <c r="AC121" i="13"/>
  <c r="AD121" i="13" s="1"/>
  <c r="AG121" i="13" s="1"/>
  <c r="AA121" i="13"/>
  <c r="AB121" i="13"/>
  <c r="AA290" i="13"/>
  <c r="AA407" i="13"/>
  <c r="AB461" i="13"/>
  <c r="AC461" i="13" s="1"/>
  <c r="AA461" i="13"/>
  <c r="AB666" i="14"/>
  <c r="AC666" i="14"/>
  <c r="AD666" i="14" s="1"/>
  <c r="AG666" i="14" s="1"/>
  <c r="AA206" i="15"/>
  <c r="AB206" i="15" s="1"/>
  <c r="AB141" i="13"/>
  <c r="AA141" i="13"/>
  <c r="AA118" i="14"/>
  <c r="AB529" i="14"/>
  <c r="AC529" i="14" s="1"/>
  <c r="AD529" i="14" s="1"/>
  <c r="AG529" i="14" s="1"/>
  <c r="AF278" i="13"/>
  <c r="AC524" i="13"/>
  <c r="AD24" i="11"/>
  <c r="AG24" i="11" s="1"/>
  <c r="AB441" i="15"/>
  <c r="AF326" i="13"/>
  <c r="AC67" i="13"/>
  <c r="AD67" i="13" s="1"/>
  <c r="AF78" i="13"/>
  <c r="AF131" i="13"/>
  <c r="AC107" i="13"/>
  <c r="AB98" i="13"/>
  <c r="AC98" i="13" s="1"/>
  <c r="AC214" i="13"/>
  <c r="AD214" i="13" s="1"/>
  <c r="AG214" i="13" s="1"/>
  <c r="AF371" i="13"/>
  <c r="AF451" i="13"/>
  <c r="AD497" i="13"/>
  <c r="AG497" i="13" s="1"/>
  <c r="AD662" i="13"/>
  <c r="AG662" i="13" s="1"/>
  <c r="AF529" i="13"/>
  <c r="AC685" i="13"/>
  <c r="AD685" i="13" s="1"/>
  <c r="AC180" i="14"/>
  <c r="AD495" i="14"/>
  <c r="AG495" i="14" s="1"/>
  <c r="AF273" i="13"/>
  <c r="AD183" i="13"/>
  <c r="AG183" i="13" s="1"/>
  <c r="AD122" i="13"/>
  <c r="AG122" i="13" s="1"/>
  <c r="AF566" i="13"/>
  <c r="AF22" i="14"/>
  <c r="AF136" i="14"/>
  <c r="AF255" i="13"/>
  <c r="AF319" i="13"/>
  <c r="AB193" i="15"/>
  <c r="AC193" i="15" s="1"/>
  <c r="AF228" i="13"/>
  <c r="AF236" i="13"/>
  <c r="AD545" i="13"/>
  <c r="AG545" i="13" s="1"/>
  <c r="AF231" i="15"/>
  <c r="AD661" i="13"/>
  <c r="AF661" i="13" s="1"/>
  <c r="AF660" i="13" s="1"/>
  <c r="AC32" i="13"/>
  <c r="AD32" i="13" s="1"/>
  <c r="AD80" i="15"/>
  <c r="AG80" i="15" s="1"/>
  <c r="AD148" i="13"/>
  <c r="AG148" i="13" s="1"/>
  <c r="AC17" i="5"/>
  <c r="AA306" i="13"/>
  <c r="AB306" i="13" s="1"/>
  <c r="AA313" i="13"/>
  <c r="AB215" i="13"/>
  <c r="AA215" i="13"/>
  <c r="AA664" i="13"/>
  <c r="AB664" i="13"/>
  <c r="AB179" i="14"/>
  <c r="AC179" i="14" s="1"/>
  <c r="AB20" i="11"/>
  <c r="AA19" i="11"/>
  <c r="AB17" i="5"/>
  <c r="AB16" i="5" s="1"/>
  <c r="AA423" i="13"/>
  <c r="AB423" i="13" s="1"/>
  <c r="AB551" i="13"/>
  <c r="AC551" i="13"/>
  <c r="AD551" i="13" s="1"/>
  <c r="AG551" i="13" s="1"/>
  <c r="AA61" i="14"/>
  <c r="AB61" i="14"/>
  <c r="AC61" i="14" s="1"/>
  <c r="AA194" i="15"/>
  <c r="AA98" i="11"/>
  <c r="AA481" i="13"/>
  <c r="AB481" i="13"/>
  <c r="AC481" i="13" s="1"/>
  <c r="AB549" i="13"/>
  <c r="AC549" i="13" s="1"/>
  <c r="AF175" i="14"/>
  <c r="AF23" i="11"/>
  <c r="AD94" i="11"/>
  <c r="AD14" i="6"/>
  <c r="AG442" i="15"/>
  <c r="AF442" i="15"/>
  <c r="AC395" i="15"/>
  <c r="AD395" i="15" s="1"/>
  <c r="AG395" i="15" s="1"/>
  <c r="AB337" i="15"/>
  <c r="AC337" i="15" s="1"/>
  <c r="AD337" i="15" s="1"/>
  <c r="AG337" i="15" s="1"/>
  <c r="AF128" i="15"/>
  <c r="AC577" i="15"/>
  <c r="AD577" i="15" s="1"/>
  <c r="AG577" i="15" s="1"/>
  <c r="AC236" i="15"/>
  <c r="AD236" i="15" s="1"/>
  <c r="AG236" i="15" s="1"/>
  <c r="AC298" i="15"/>
  <c r="AD298" i="15" s="1"/>
  <c r="AG298" i="15" s="1"/>
  <c r="AA574" i="15"/>
  <c r="AB574" i="15" s="1"/>
  <c r="AA198" i="15"/>
  <c r="AD370" i="15"/>
  <c r="AG370" i="15" s="1"/>
  <c r="AC309" i="15"/>
  <c r="AD309" i="15" s="1"/>
  <c r="AG309" i="15" s="1"/>
  <c r="AF439" i="15"/>
  <c r="AF67" i="15"/>
  <c r="AA394" i="15"/>
  <c r="AB394" i="15" s="1"/>
  <c r="AA362" i="15"/>
  <c r="AB362" i="15"/>
  <c r="AC362" i="15" s="1"/>
  <c r="AD362" i="15" s="1"/>
  <c r="AG362" i="15" s="1"/>
  <c r="AC617" i="15"/>
  <c r="AD617" i="15" s="1"/>
  <c r="AF594" i="15"/>
  <c r="AC258" i="15"/>
  <c r="AD258" i="15" s="1"/>
  <c r="AG258" i="15" s="1"/>
  <c r="AD131" i="15"/>
  <c r="AG131" i="15" s="1"/>
  <c r="AF386" i="15"/>
  <c r="AB169" i="15"/>
  <c r="AC169" i="15" s="1"/>
  <c r="AF96" i="15"/>
  <c r="AF112" i="15"/>
  <c r="AA190" i="15"/>
  <c r="AB190" i="15" s="1"/>
  <c r="AA437" i="15"/>
  <c r="AB437" i="15" s="1"/>
  <c r="AC220" i="15"/>
  <c r="AD220" i="15" s="1"/>
  <c r="AC333" i="15"/>
  <c r="AD333" i="15" s="1"/>
  <c r="AG333" i="15" s="1"/>
  <c r="AC147" i="15"/>
  <c r="AG88" i="15"/>
  <c r="AF88" i="15"/>
  <c r="AD91" i="15"/>
  <c r="AG91" i="15" s="1"/>
  <c r="AG141" i="15"/>
  <c r="AF141" i="15"/>
  <c r="AG221" i="15"/>
  <c r="AF221" i="15"/>
  <c r="AC374" i="15"/>
  <c r="AA108" i="15"/>
  <c r="AB108" i="15"/>
  <c r="AC108" i="15" s="1"/>
  <c r="AD108" i="15" s="1"/>
  <c r="AG108" i="15" s="1"/>
  <c r="AD422" i="15"/>
  <c r="AG422" i="15" s="1"/>
  <c r="AC94" i="15"/>
  <c r="AD94" i="15" s="1"/>
  <c r="AC302" i="15"/>
  <c r="AF205" i="15"/>
  <c r="AC276" i="15"/>
  <c r="AD276" i="15" s="1"/>
  <c r="AG276" i="15" s="1"/>
  <c r="AB334" i="15"/>
  <c r="AC334" i="15" s="1"/>
  <c r="AD334" i="15" s="1"/>
  <c r="AG334" i="15" s="1"/>
  <c r="AF586" i="15"/>
  <c r="AB585" i="15"/>
  <c r="AC188" i="15"/>
  <c r="AD188" i="15" s="1"/>
  <c r="AD239" i="15"/>
  <c r="AG239" i="15" s="1"/>
  <c r="AB297" i="15"/>
  <c r="AB171" i="15"/>
  <c r="AB294" i="15"/>
  <c r="AC294" i="15" s="1"/>
  <c r="AD218" i="15"/>
  <c r="AG218" i="15" s="1"/>
  <c r="AC325" i="15"/>
  <c r="AC341" i="15"/>
  <c r="AD341" i="15" s="1"/>
  <c r="AG341" i="15" s="1"/>
  <c r="AB346" i="15"/>
  <c r="AC346" i="15" s="1"/>
  <c r="AB242" i="15"/>
  <c r="AC242" i="15" s="1"/>
  <c r="AC282" i="15"/>
  <c r="AD282" i="15" s="1"/>
  <c r="AG282" i="15" s="1"/>
  <c r="AB314" i="15"/>
  <c r="AC314" i="15" s="1"/>
  <c r="AD314" i="15" s="1"/>
  <c r="AG314" i="15" s="1"/>
  <c r="AB456" i="15"/>
  <c r="AC456" i="15" s="1"/>
  <c r="AC107" i="15"/>
  <c r="AD107" i="15" s="1"/>
  <c r="AG107" i="15" s="1"/>
  <c r="AA149" i="15"/>
  <c r="AB149" i="15" s="1"/>
  <c r="AB412" i="15"/>
  <c r="AC412" i="15" s="1"/>
  <c r="AD412" i="15" s="1"/>
  <c r="AG412" i="15" s="1"/>
  <c r="AF573" i="15"/>
  <c r="AF80" i="15"/>
  <c r="AF466" i="15"/>
  <c r="AF464" i="15"/>
  <c r="AA217" i="15"/>
  <c r="AC140" i="15"/>
  <c r="AD345" i="15"/>
  <c r="AG345" i="15" s="1"/>
  <c r="AD299" i="15"/>
  <c r="AG299" i="15" s="1"/>
  <c r="AF189" i="15"/>
  <c r="AD250" i="15"/>
  <c r="AG250" i="15" s="1"/>
  <c r="AF426" i="15"/>
  <c r="AC353" i="15"/>
  <c r="AD353" i="15" s="1"/>
  <c r="AG353" i="15" s="1"/>
  <c r="AC293" i="15"/>
  <c r="AD293" i="15" s="1"/>
  <c r="AG293" i="15" s="1"/>
  <c r="AF120" i="15"/>
  <c r="AF607" i="15"/>
  <c r="AC259" i="15"/>
  <c r="AD259" i="15" s="1"/>
  <c r="AG259" i="15" s="1"/>
  <c r="AF64" i="15"/>
  <c r="AF238" i="15"/>
  <c r="AA604" i="15"/>
  <c r="AB604" i="15" s="1"/>
  <c r="AD371" i="15"/>
  <c r="AF99" i="15"/>
  <c r="AF225" i="15"/>
  <c r="AD145" i="15"/>
  <c r="AG145" i="15" s="1"/>
  <c r="AB197" i="15"/>
  <c r="AC197" i="15" s="1"/>
  <c r="AD197" i="15" s="1"/>
  <c r="AD248" i="15"/>
  <c r="AG248" i="15" s="1"/>
  <c r="AF253" i="15"/>
  <c r="AF446" i="15"/>
  <c r="AB70" i="15"/>
  <c r="AC70" i="15" s="1"/>
  <c r="AB102" i="15"/>
  <c r="AC102" i="15" s="1"/>
  <c r="AB134" i="15"/>
  <c r="AC134" i="15" s="1"/>
  <c r="AF255" i="15"/>
  <c r="AD164" i="15"/>
  <c r="AG164" i="15" s="1"/>
  <c r="AD196" i="15"/>
  <c r="AG196" i="15" s="1"/>
  <c r="AF417" i="15"/>
  <c r="AF263" i="15"/>
  <c r="AF375" i="15"/>
  <c r="AD398" i="15"/>
  <c r="AG398" i="15" s="1"/>
  <c r="AF448" i="15"/>
  <c r="AB75" i="15"/>
  <c r="AC75" i="15" s="1"/>
  <c r="AD374" i="15"/>
  <c r="AG374" i="15" s="1"/>
  <c r="AD227" i="15"/>
  <c r="AG227" i="15" s="1"/>
  <c r="AC232" i="13"/>
  <c r="AD232" i="13" s="1"/>
  <c r="AC296" i="13"/>
  <c r="AD296" i="13" s="1"/>
  <c r="AG296" i="13" s="1"/>
  <c r="AG564" i="13"/>
  <c r="AF564" i="13"/>
  <c r="AC75" i="14"/>
  <c r="AD75" i="14" s="1"/>
  <c r="AC55" i="14"/>
  <c r="AD55" i="14" s="1"/>
  <c r="AC444" i="14"/>
  <c r="AD444" i="14" s="1"/>
  <c r="AC576" i="15"/>
  <c r="AD576" i="15" s="1"/>
  <c r="AG64" i="11"/>
  <c r="AF64" i="11"/>
  <c r="AG85" i="13"/>
  <c r="AF85" i="13"/>
  <c r="AG35" i="11"/>
  <c r="AF35" i="11"/>
  <c r="AG62" i="13"/>
  <c r="AF62" i="13"/>
  <c r="AG67" i="11"/>
  <c r="AF67" i="11"/>
  <c r="AF214" i="13"/>
  <c r="AC372" i="13"/>
  <c r="AD372" i="13" s="1"/>
  <c r="AG471" i="13"/>
  <c r="AF471" i="13"/>
  <c r="AC126" i="13"/>
  <c r="AD126" i="13"/>
  <c r="AG126" i="13" s="1"/>
  <c r="AG268" i="13"/>
  <c r="AF268" i="13"/>
  <c r="AG332" i="13"/>
  <c r="AF332" i="13"/>
  <c r="AG361" i="13"/>
  <c r="AF361" i="13"/>
  <c r="AG262" i="13"/>
  <c r="AF262" i="13"/>
  <c r="AF525" i="13"/>
  <c r="AG174" i="15"/>
  <c r="AF174" i="15"/>
  <c r="AG28" i="13"/>
  <c r="AF28" i="13"/>
  <c r="AG515" i="13"/>
  <c r="AF515" i="13"/>
  <c r="AG22" i="13"/>
  <c r="AF22" i="13"/>
  <c r="AG231" i="13"/>
  <c r="AF231" i="13"/>
  <c r="AC91" i="14"/>
  <c r="AD91" i="14" s="1"/>
  <c r="AC71" i="14"/>
  <c r="AD71" i="14" s="1"/>
  <c r="AC584" i="15"/>
  <c r="AD584" i="15" s="1"/>
  <c r="AG233" i="15"/>
  <c r="AF233" i="15"/>
  <c r="AG90" i="11"/>
  <c r="AF90" i="11"/>
  <c r="AG166" i="13"/>
  <c r="AF166" i="13"/>
  <c r="AG64" i="13"/>
  <c r="AF64" i="13"/>
  <c r="AC436" i="13"/>
  <c r="AD436" i="13" s="1"/>
  <c r="AC484" i="13"/>
  <c r="AD484" i="13" s="1"/>
  <c r="AC142" i="13"/>
  <c r="AD142" i="13" s="1"/>
  <c r="AC177" i="13"/>
  <c r="AD177" i="13" s="1"/>
  <c r="AG284" i="13"/>
  <c r="AF284" i="13"/>
  <c r="AG348" i="13"/>
  <c r="AF348" i="13"/>
  <c r="AG365" i="13"/>
  <c r="AF365" i="13"/>
  <c r="AG190" i="13"/>
  <c r="AF190" i="13"/>
  <c r="AD265" i="13"/>
  <c r="AG265" i="13" s="1"/>
  <c r="AG541" i="13"/>
  <c r="AF541" i="13"/>
  <c r="AG514" i="14"/>
  <c r="AF514" i="14"/>
  <c r="AG182" i="15"/>
  <c r="AF182" i="15"/>
  <c r="AG214" i="15"/>
  <c r="AF214" i="15"/>
  <c r="AG611" i="15"/>
  <c r="AF611" i="15"/>
  <c r="AG31" i="13"/>
  <c r="AF31" i="13"/>
  <c r="AG94" i="13"/>
  <c r="AF94" i="13"/>
  <c r="AC248" i="13"/>
  <c r="AD248" i="13"/>
  <c r="AG248" i="13" s="1"/>
  <c r="AC312" i="13"/>
  <c r="AD312" i="13" s="1"/>
  <c r="AG279" i="13"/>
  <c r="AF279" i="13"/>
  <c r="AC66" i="11"/>
  <c r="AD66" i="11" s="1"/>
  <c r="AG66" i="11" s="1"/>
  <c r="AC264" i="13"/>
  <c r="AD264" i="13" s="1"/>
  <c r="AC328" i="13"/>
  <c r="AD328" i="13"/>
  <c r="AG328" i="13" s="1"/>
  <c r="AC216" i="13"/>
  <c r="AD216" i="13" s="1"/>
  <c r="AG523" i="13"/>
  <c r="AF523" i="13"/>
  <c r="AD675" i="13"/>
  <c r="AG675" i="13" s="1"/>
  <c r="AC107" i="14"/>
  <c r="AD107" i="14" s="1"/>
  <c r="AC87" i="14"/>
  <c r="AD87" i="14" s="1"/>
  <c r="AG249" i="15"/>
  <c r="AD86" i="15"/>
  <c r="AG86" i="15" s="1"/>
  <c r="AD118" i="15"/>
  <c r="AG118" i="15" s="1"/>
  <c r="AG438" i="15"/>
  <c r="AF438" i="15"/>
  <c r="AE16" i="6"/>
  <c r="AD16" i="6"/>
  <c r="AG300" i="13"/>
  <c r="AF300" i="13"/>
  <c r="AG353" i="13"/>
  <c r="AF353" i="13"/>
  <c r="AG218" i="13"/>
  <c r="AF218" i="13"/>
  <c r="AG294" i="13"/>
  <c r="AF294" i="13"/>
  <c r="AG498" i="14"/>
  <c r="AF498" i="14"/>
  <c r="AG158" i="15"/>
  <c r="AF158" i="15"/>
  <c r="AG222" i="15"/>
  <c r="AF222" i="15"/>
  <c r="AF363" i="15"/>
  <c r="AA12" i="17"/>
  <c r="AA11" i="17" s="1"/>
  <c r="AG34" i="13"/>
  <c r="AF34" i="13"/>
  <c r="AG435" i="13"/>
  <c r="AF435" i="13"/>
  <c r="AG102" i="13"/>
  <c r="AF102" i="13"/>
  <c r="AG32" i="13"/>
  <c r="AF32" i="13"/>
  <c r="AG81" i="13"/>
  <c r="AF81" i="13"/>
  <c r="AC280" i="13"/>
  <c r="AD280" i="13" s="1"/>
  <c r="AG280" i="13" s="1"/>
  <c r="AC344" i="13"/>
  <c r="AD344" i="13" s="1"/>
  <c r="AG247" i="13"/>
  <c r="AF247" i="13"/>
  <c r="AG311" i="13"/>
  <c r="AF311" i="13"/>
  <c r="AD688" i="13"/>
  <c r="AG688" i="13" s="1"/>
  <c r="AC688" i="13"/>
  <c r="AC666" i="13"/>
  <c r="AD666" i="13" s="1"/>
  <c r="AD59" i="14"/>
  <c r="AG59" i="14" s="1"/>
  <c r="AC59" i="14"/>
  <c r="AC103" i="14"/>
  <c r="AD103" i="14" s="1"/>
  <c r="AC440" i="14"/>
  <c r="AG265" i="15"/>
  <c r="AF265" i="15"/>
  <c r="AD180" i="15"/>
  <c r="AG180" i="15" s="1"/>
  <c r="AG77" i="13"/>
  <c r="AF77" i="13"/>
  <c r="AG60" i="13"/>
  <c r="AF60" i="13"/>
  <c r="AG252" i="13"/>
  <c r="AF252" i="13"/>
  <c r="AG316" i="13"/>
  <c r="AF316" i="13"/>
  <c r="AG357" i="13"/>
  <c r="AF357" i="13"/>
  <c r="AG166" i="15"/>
  <c r="AF166" i="15"/>
  <c r="AG70" i="13"/>
  <c r="AF70" i="13"/>
  <c r="AG73" i="13"/>
  <c r="AF73" i="13"/>
  <c r="AG40" i="13"/>
  <c r="AF40" i="13"/>
  <c r="AG419" i="13"/>
  <c r="AF419" i="13"/>
  <c r="AC663" i="13"/>
  <c r="AD663" i="13" s="1"/>
  <c r="AB704" i="13"/>
  <c r="AC704" i="13"/>
  <c r="AD704" i="13" s="1"/>
  <c r="AG704" i="13" s="1"/>
  <c r="AA221" i="14"/>
  <c r="AB221" i="14" s="1"/>
  <c r="AA664" i="14"/>
  <c r="AA638" i="14"/>
  <c r="AB638" i="14" s="1"/>
  <c r="AC638" i="14" s="1"/>
  <c r="AA654" i="14"/>
  <c r="AB654" i="14" s="1"/>
  <c r="AC654" i="14" s="1"/>
  <c r="AA339" i="15"/>
  <c r="AD38" i="13"/>
  <c r="AG38" i="13" s="1"/>
  <c r="AC96" i="13"/>
  <c r="AD151" i="13"/>
  <c r="AG151" i="13" s="1"/>
  <c r="AD75" i="13"/>
  <c r="AG75" i="13" s="1"/>
  <c r="AD115" i="13"/>
  <c r="AG115" i="13" s="1"/>
  <c r="AD84" i="13"/>
  <c r="AG84" i="13" s="1"/>
  <c r="AD127" i="13"/>
  <c r="AG127" i="13" s="1"/>
  <c r="AC23" i="13"/>
  <c r="AC37" i="13"/>
  <c r="AC54" i="13"/>
  <c r="AC74" i="13"/>
  <c r="AC108" i="13"/>
  <c r="AF153" i="13"/>
  <c r="AC224" i="13"/>
  <c r="AD224" i="13" s="1"/>
  <c r="AF375" i="13"/>
  <c r="AD395" i="13"/>
  <c r="AG395" i="13" s="1"/>
  <c r="AC415" i="13"/>
  <c r="AD459" i="13"/>
  <c r="AG459" i="13" s="1"/>
  <c r="AC479" i="13"/>
  <c r="AF503" i="13"/>
  <c r="AD558" i="13"/>
  <c r="AG558" i="13" s="1"/>
  <c r="AC358" i="13"/>
  <c r="AC366" i="13"/>
  <c r="AC382" i="13"/>
  <c r="AC398" i="13"/>
  <c r="AC414" i="13"/>
  <c r="AC430" i="13"/>
  <c r="AC446" i="13"/>
  <c r="AC462" i="13"/>
  <c r="AC478" i="13"/>
  <c r="AC494" i="13"/>
  <c r="AC510" i="13"/>
  <c r="AD182" i="13"/>
  <c r="AG182" i="13" s="1"/>
  <c r="AF345" i="13"/>
  <c r="AC26" i="14"/>
  <c r="AF81" i="14"/>
  <c r="AB560" i="13"/>
  <c r="AC32" i="14"/>
  <c r="AC84" i="14"/>
  <c r="AF706" i="13"/>
  <c r="AD65" i="14"/>
  <c r="AG65" i="14" s="1"/>
  <c r="AD40" i="14"/>
  <c r="AG40" i="14" s="1"/>
  <c r="AA229" i="14"/>
  <c r="AB229" i="14" s="1"/>
  <c r="AC229" i="14" s="1"/>
  <c r="AF112" i="14"/>
  <c r="AF144" i="14"/>
  <c r="AA382" i="14"/>
  <c r="AB382" i="14" s="1"/>
  <c r="AA398" i="14"/>
  <c r="AB398" i="14" s="1"/>
  <c r="AA291" i="14"/>
  <c r="AA644" i="14"/>
  <c r="AB644" i="14" s="1"/>
  <c r="AA396" i="14"/>
  <c r="AB396" i="14" s="1"/>
  <c r="AA441" i="14"/>
  <c r="AB441" i="14" s="1"/>
  <c r="AC441" i="14" s="1"/>
  <c r="AD441" i="14" s="1"/>
  <c r="AG441" i="14" s="1"/>
  <c r="AA436" i="14"/>
  <c r="AB436" i="14" s="1"/>
  <c r="AA639" i="14"/>
  <c r="AB639" i="14"/>
  <c r="AC639" i="14" s="1"/>
  <c r="AD639" i="14" s="1"/>
  <c r="AG639" i="14" s="1"/>
  <c r="AA655" i="14"/>
  <c r="AB655" i="14" s="1"/>
  <c r="AC655" i="14" s="1"/>
  <c r="AD655" i="14" s="1"/>
  <c r="AG655" i="14" s="1"/>
  <c r="AD148" i="15"/>
  <c r="AG148" i="15" s="1"/>
  <c r="AA30" i="15"/>
  <c r="Y29" i="15"/>
  <c r="AA62" i="15"/>
  <c r="AA645" i="14"/>
  <c r="AB645" i="14" s="1"/>
  <c r="AA661" i="14"/>
  <c r="AB661" i="14" s="1"/>
  <c r="AA56" i="15"/>
  <c r="AB56" i="15" s="1"/>
  <c r="AC56" i="15" s="1"/>
  <c r="AA272" i="15"/>
  <c r="AB272" i="15" s="1"/>
  <c r="AA295" i="15"/>
  <c r="AB295" i="15"/>
  <c r="AA326" i="15"/>
  <c r="AB326" i="15" s="1"/>
  <c r="AB612" i="15"/>
  <c r="AA288" i="15"/>
  <c r="AC430" i="15"/>
  <c r="AD430" i="15" s="1"/>
  <c r="AF92" i="11"/>
  <c r="AF92" i="13"/>
  <c r="AC257" i="13"/>
  <c r="AD62" i="11"/>
  <c r="AG62" i="11" s="1"/>
  <c r="AF123" i="13"/>
  <c r="AF363" i="13"/>
  <c r="AF427" i="13"/>
  <c r="AF491" i="13"/>
  <c r="AC210" i="13"/>
  <c r="AF239" i="13"/>
  <c r="AF271" i="13"/>
  <c r="AF303" i="13"/>
  <c r="AF335" i="13"/>
  <c r="AF233" i="13"/>
  <c r="AF550" i="13"/>
  <c r="AF34" i="14"/>
  <c r="AD156" i="14"/>
  <c r="AG156" i="14" s="1"/>
  <c r="AF702" i="13"/>
  <c r="AF108" i="14"/>
  <c r="AD176" i="14"/>
  <c r="AG176" i="14" s="1"/>
  <c r="AA237" i="14"/>
  <c r="AB237" i="14" s="1"/>
  <c r="AA371" i="14"/>
  <c r="AB371" i="14"/>
  <c r="AA422" i="14"/>
  <c r="AB422" i="14" s="1"/>
  <c r="AA477" i="14"/>
  <c r="AB477" i="14" s="1"/>
  <c r="AC477" i="14" s="1"/>
  <c r="AF614" i="15"/>
  <c r="AA481" i="14"/>
  <c r="AB481" i="14"/>
  <c r="AC481" i="14" s="1"/>
  <c r="AA437" i="14"/>
  <c r="AA634" i="14"/>
  <c r="AB634" i="14" s="1"/>
  <c r="AA650" i="14"/>
  <c r="AB650" i="14" s="1"/>
  <c r="AF232" i="15"/>
  <c r="AF264" i="15"/>
  <c r="AC297" i="15"/>
  <c r="AD297" i="15" s="1"/>
  <c r="AC212" i="15"/>
  <c r="AD212" i="15" s="1"/>
  <c r="AA292" i="15"/>
  <c r="AB292" i="15" s="1"/>
  <c r="AA355" i="15"/>
  <c r="AF401" i="15"/>
  <c r="AD463" i="15"/>
  <c r="AG463" i="15" s="1"/>
  <c r="AF610" i="15"/>
  <c r="AA16" i="16"/>
  <c r="AF440" i="15"/>
  <c r="AC225" i="13"/>
  <c r="AF88" i="11"/>
  <c r="AF139" i="13"/>
  <c r="AC420" i="13"/>
  <c r="AD420" i="13" s="1"/>
  <c r="AD170" i="13"/>
  <c r="AG170" i="13" s="1"/>
  <c r="AB700" i="13"/>
  <c r="AD533" i="13"/>
  <c r="AG533" i="13" s="1"/>
  <c r="AA41" i="14"/>
  <c r="AB41" i="14" s="1"/>
  <c r="AC41" i="14" s="1"/>
  <c r="AD41" i="14" s="1"/>
  <c r="AG41" i="14" s="1"/>
  <c r="AF44" i="14"/>
  <c r="AA277" i="14"/>
  <c r="AB277" i="14" s="1"/>
  <c r="AA157" i="14"/>
  <c r="AB157" i="14"/>
  <c r="AC157" i="14" s="1"/>
  <c r="AD157" i="14" s="1"/>
  <c r="AG157" i="14" s="1"/>
  <c r="AA289" i="14"/>
  <c r="AB289" i="14" s="1"/>
  <c r="AC289" i="14" s="1"/>
  <c r="AD289" i="14" s="1"/>
  <c r="AG289" i="14" s="1"/>
  <c r="AA363" i="14"/>
  <c r="AA652" i="14"/>
  <c r="AA329" i="14"/>
  <c r="AA345" i="14"/>
  <c r="AA361" i="14"/>
  <c r="AA377" i="14"/>
  <c r="AA660" i="14"/>
  <c r="AF519" i="14"/>
  <c r="AA641" i="14"/>
  <c r="AB641" i="14" s="1"/>
  <c r="AA657" i="14"/>
  <c r="AB657" i="14" s="1"/>
  <c r="AD209" i="15"/>
  <c r="AG209" i="15" s="1"/>
  <c r="AD241" i="15"/>
  <c r="AG241" i="15" s="1"/>
  <c r="AF145" i="15"/>
  <c r="AA289" i="15"/>
  <c r="AB289" i="15" s="1"/>
  <c r="AC289" i="15" s="1"/>
  <c r="AF162" i="15"/>
  <c r="AA357" i="15"/>
  <c r="AB357" i="15" s="1"/>
  <c r="AC357" i="15" s="1"/>
  <c r="AF367" i="15"/>
  <c r="AD419" i="15"/>
  <c r="AG419" i="15" s="1"/>
  <c r="AD588" i="15"/>
  <c r="AG588" i="15" s="1"/>
  <c r="AC606" i="15"/>
  <c r="AD606" i="15" s="1"/>
  <c r="AC230" i="15"/>
  <c r="AD230" i="15" s="1"/>
  <c r="AG230" i="15" s="1"/>
  <c r="AD433" i="15"/>
  <c r="AG433" i="15" s="1"/>
  <c r="AC420" i="15"/>
  <c r="AD420" i="15" s="1"/>
  <c r="AF457" i="15"/>
  <c r="AC72" i="11"/>
  <c r="AC135" i="13"/>
  <c r="AC125" i="13"/>
  <c r="AD125" i="13" s="1"/>
  <c r="AG125" i="13" s="1"/>
  <c r="AF173" i="13"/>
  <c r="AD124" i="13"/>
  <c r="AG124" i="13" s="1"/>
  <c r="AF286" i="13"/>
  <c r="AC87" i="15"/>
  <c r="AD87" i="15" s="1"/>
  <c r="AF100" i="15"/>
  <c r="AF151" i="15"/>
  <c r="AC589" i="15"/>
  <c r="AD589" i="15" s="1"/>
  <c r="AG589" i="15" s="1"/>
  <c r="AB16" i="16"/>
  <c r="AE16" i="16" s="1"/>
  <c r="AC47" i="11"/>
  <c r="AD47" i="11" s="1"/>
  <c r="AG47" i="11" s="1"/>
  <c r="AD226" i="13"/>
  <c r="AG226" i="13" s="1"/>
  <c r="AF161" i="13"/>
  <c r="AD199" i="13"/>
  <c r="AG199" i="13" s="1"/>
  <c r="AF553" i="13"/>
  <c r="AC95" i="15"/>
  <c r="AD95" i="15" s="1"/>
  <c r="AC447" i="15"/>
  <c r="AD447" i="15" s="1"/>
  <c r="AG447" i="15" s="1"/>
  <c r="AD204" i="13"/>
  <c r="AG204" i="13" s="1"/>
  <c r="AF244" i="13"/>
  <c r="AC71" i="15"/>
  <c r="AF139" i="15"/>
  <c r="AC587" i="15"/>
  <c r="AC119" i="13"/>
  <c r="AD295" i="13"/>
  <c r="AG295" i="13" s="1"/>
  <c r="AD210" i="13"/>
  <c r="AG210" i="13" s="1"/>
  <c r="AC79" i="15"/>
  <c r="AA414" i="14"/>
  <c r="AB414" i="14" s="1"/>
  <c r="AD709" i="13"/>
  <c r="AG709" i="13" s="1"/>
  <c r="AC709" i="13"/>
  <c r="AB709" i="13"/>
  <c r="AD511" i="14"/>
  <c r="AG511" i="14" s="1"/>
  <c r="AA640" i="14"/>
  <c r="AF262" i="15"/>
  <c r="AF31" i="11"/>
  <c r="AF101" i="13"/>
  <c r="AD25" i="11"/>
  <c r="AG25" i="11" s="1"/>
  <c r="AD69" i="11"/>
  <c r="AG69" i="11" s="1"/>
  <c r="AF95" i="11"/>
  <c r="AD83" i="13"/>
  <c r="AG83" i="13" s="1"/>
  <c r="AD117" i="13"/>
  <c r="AG117" i="13" s="1"/>
  <c r="AD143" i="13"/>
  <c r="AG143" i="13" s="1"/>
  <c r="AF51" i="11"/>
  <c r="AC25" i="13"/>
  <c r="AC41" i="13"/>
  <c r="AC56" i="13"/>
  <c r="AF79" i="13"/>
  <c r="AF95" i="13"/>
  <c r="AC110" i="13"/>
  <c r="AD110" i="13" s="1"/>
  <c r="AG110" i="13" s="1"/>
  <c r="AB159" i="13"/>
  <c r="AF359" i="13"/>
  <c r="AD379" i="13"/>
  <c r="AG379" i="13" s="1"/>
  <c r="AD443" i="13"/>
  <c r="AG443" i="13" s="1"/>
  <c r="AF487" i="13"/>
  <c r="AD507" i="13"/>
  <c r="AG507" i="13" s="1"/>
  <c r="AA33" i="11"/>
  <c r="AB33" i="11" s="1"/>
  <c r="AD32" i="14"/>
  <c r="AG32" i="14" s="1"/>
  <c r="AF369" i="13"/>
  <c r="AF377" i="13"/>
  <c r="AF385" i="13"/>
  <c r="AF393" i="13"/>
  <c r="AF401" i="13"/>
  <c r="AF409" i="13"/>
  <c r="AF417" i="13"/>
  <c r="AF425" i="13"/>
  <c r="AF433" i="13"/>
  <c r="AF441" i="13"/>
  <c r="AF457" i="13"/>
  <c r="AF473" i="13"/>
  <c r="AF489" i="13"/>
  <c r="AF497" i="13"/>
  <c r="AF505" i="13"/>
  <c r="AF521" i="13"/>
  <c r="AF305" i="13"/>
  <c r="AC563" i="13"/>
  <c r="AD563" i="13" s="1"/>
  <c r="AG563" i="13" s="1"/>
  <c r="AC68" i="14"/>
  <c r="AF50" i="14"/>
  <c r="AD134" i="14"/>
  <c r="AG134" i="14" s="1"/>
  <c r="AF105" i="14"/>
  <c r="AF76" i="14"/>
  <c r="AD180" i="14"/>
  <c r="AG180" i="14" s="1"/>
  <c r="AF168" i="14"/>
  <c r="AD174" i="14"/>
  <c r="AG174" i="14" s="1"/>
  <c r="AA261" i="14"/>
  <c r="AB261" i="14" s="1"/>
  <c r="AF184" i="14"/>
  <c r="AD150" i="14"/>
  <c r="AG150" i="14" s="1"/>
  <c r="AA153" i="14"/>
  <c r="AA195" i="14"/>
  <c r="AB195" i="14" s="1"/>
  <c r="AD508" i="14"/>
  <c r="AG508" i="14" s="1"/>
  <c r="AB667" i="14"/>
  <c r="AD111" i="15"/>
  <c r="AG111" i="15" s="1"/>
  <c r="AD504" i="14"/>
  <c r="AG504" i="14" s="1"/>
  <c r="AA404" i="14"/>
  <c r="AA457" i="14"/>
  <c r="AB457" i="14"/>
  <c r="AC457" i="14" s="1"/>
  <c r="AA452" i="14"/>
  <c r="AB452" i="14" s="1"/>
  <c r="AA281" i="15"/>
  <c r="AA38" i="15"/>
  <c r="AA32" i="15"/>
  <c r="AB32" i="15" s="1"/>
  <c r="AC32" i="15" s="1"/>
  <c r="AD32" i="15" s="1"/>
  <c r="AG32" i="15" s="1"/>
  <c r="AC181" i="15"/>
  <c r="AD181" i="15" s="1"/>
  <c r="AD379" i="15"/>
  <c r="AG379" i="15" s="1"/>
  <c r="AA303" i="15"/>
  <c r="AB303" i="15" s="1"/>
  <c r="AA338" i="15"/>
  <c r="AB373" i="15"/>
  <c r="AC373" i="15" s="1"/>
  <c r="AD373" i="15" s="1"/>
  <c r="AG373" i="15" s="1"/>
  <c r="AB389" i="15"/>
  <c r="AC389" i="15" s="1"/>
  <c r="AD389" i="15" s="1"/>
  <c r="AG389" i="15" s="1"/>
  <c r="AD415" i="15"/>
  <c r="AG415" i="15" s="1"/>
  <c r="AA571" i="15"/>
  <c r="AF603" i="15"/>
  <c r="AA296" i="15"/>
  <c r="AB296" i="15" s="1"/>
  <c r="AF602" i="15"/>
  <c r="AF592" i="15"/>
  <c r="AF596" i="15"/>
  <c r="AB613" i="15"/>
  <c r="AD75" i="11"/>
  <c r="AG75" i="11" s="1"/>
  <c r="AF151" i="13"/>
  <c r="AF129" i="13"/>
  <c r="AF100" i="13"/>
  <c r="AF157" i="13"/>
  <c r="AF351" i="13"/>
  <c r="AF140" i="13"/>
  <c r="AF52" i="14"/>
  <c r="AD148" i="14"/>
  <c r="AG148" i="14" s="1"/>
  <c r="AA269" i="14"/>
  <c r="AB269" i="14" s="1"/>
  <c r="AC269" i="14" s="1"/>
  <c r="AD681" i="13"/>
  <c r="AG681" i="13" s="1"/>
  <c r="AD689" i="13"/>
  <c r="AG689" i="13" s="1"/>
  <c r="AD697" i="13"/>
  <c r="AG697" i="13" s="1"/>
  <c r="AA323" i="14"/>
  <c r="AA343" i="14"/>
  <c r="AA429" i="14"/>
  <c r="AF508" i="14"/>
  <c r="AA433" i="14"/>
  <c r="AA42" i="15"/>
  <c r="AB42" i="15" s="1"/>
  <c r="AA453" i="14"/>
  <c r="AB453" i="14"/>
  <c r="AC453" i="14" s="1"/>
  <c r="AC531" i="14"/>
  <c r="AD531" i="14" s="1"/>
  <c r="AG531" i="14" s="1"/>
  <c r="AA629" i="14"/>
  <c r="AA631" i="14"/>
  <c r="AF185" i="15"/>
  <c r="AC257" i="15"/>
  <c r="AD257" i="15" s="1"/>
  <c r="AG257" i="15" s="1"/>
  <c r="AF240" i="15"/>
  <c r="AF254" i="15"/>
  <c r="AD261" i="15"/>
  <c r="AG261" i="15" s="1"/>
  <c r="AA300" i="15"/>
  <c r="AB300" i="15" s="1"/>
  <c r="AC300" i="15" s="1"/>
  <c r="AD443" i="15"/>
  <c r="AG443" i="15" s="1"/>
  <c r="AA327" i="15"/>
  <c r="AB327" i="15" s="1"/>
  <c r="AC327" i="15" s="1"/>
  <c r="AD327" i="15" s="1"/>
  <c r="AG327" i="15" s="1"/>
  <c r="AF82" i="11"/>
  <c r="AC565" i="13"/>
  <c r="AD565" i="13"/>
  <c r="AG565" i="13" s="1"/>
  <c r="AD26" i="14"/>
  <c r="AG26" i="14" s="1"/>
  <c r="AB552" i="13"/>
  <c r="AC552" i="13" s="1"/>
  <c r="AB708" i="13"/>
  <c r="AC708" i="13"/>
  <c r="AD708" i="13" s="1"/>
  <c r="AG708" i="13" s="1"/>
  <c r="AC120" i="14"/>
  <c r="AD36" i="14"/>
  <c r="AG36" i="14" s="1"/>
  <c r="AA309" i="14"/>
  <c r="AB309" i="14"/>
  <c r="AC309" i="14" s="1"/>
  <c r="AA319" i="14"/>
  <c r="AF156" i="14"/>
  <c r="AA193" i="14"/>
  <c r="AB193" i="14" s="1"/>
  <c r="AA315" i="14"/>
  <c r="AB315" i="14" s="1"/>
  <c r="AA379" i="14"/>
  <c r="AB379" i="14" s="1"/>
  <c r="AA630" i="14"/>
  <c r="AB630" i="14"/>
  <c r="AC630" i="14" s="1"/>
  <c r="AA317" i="14"/>
  <c r="AB317" i="14" s="1"/>
  <c r="AA333" i="14"/>
  <c r="AB333" i="14" s="1"/>
  <c r="AA349" i="14"/>
  <c r="AB349" i="14" s="1"/>
  <c r="AA365" i="14"/>
  <c r="AB365" i="14" s="1"/>
  <c r="AA643" i="14"/>
  <c r="AA659" i="14"/>
  <c r="AA321" i="15"/>
  <c r="AB321" i="15" s="1"/>
  <c r="AF170" i="15"/>
  <c r="AF202" i="15"/>
  <c r="AD237" i="15"/>
  <c r="AG237" i="15" s="1"/>
  <c r="AD400" i="15"/>
  <c r="AG400" i="15" s="1"/>
  <c r="AF444" i="15"/>
  <c r="AD462" i="15"/>
  <c r="AG462" i="15" s="1"/>
  <c r="AC590" i="15"/>
  <c r="AD590" i="15" s="1"/>
  <c r="Z12" i="17"/>
  <c r="Z11" i="17" s="1"/>
  <c r="AB13" i="17"/>
  <c r="AA343" i="15"/>
  <c r="AB343" i="15" s="1"/>
  <c r="AD180" i="13"/>
  <c r="AG180" i="13" s="1"/>
  <c r="AC119" i="15"/>
  <c r="AD119" i="15" s="1"/>
  <c r="AG119" i="15" s="1"/>
  <c r="AF132" i="15"/>
  <c r="AC597" i="15"/>
  <c r="AD597" i="15" s="1"/>
  <c r="AF32" i="11"/>
  <c r="AC127" i="15"/>
  <c r="AD127" i="15" s="1"/>
  <c r="AD409" i="15"/>
  <c r="AG409" i="15" s="1"/>
  <c r="AF276" i="13"/>
  <c r="AD116" i="13"/>
  <c r="AG116" i="13" s="1"/>
  <c r="AF85" i="14"/>
  <c r="AC103" i="15"/>
  <c r="AD516" i="14"/>
  <c r="AG516" i="14" s="1"/>
  <c r="AD383" i="15"/>
  <c r="AG383" i="15" s="1"/>
  <c r="AC63" i="11"/>
  <c r="AF212" i="13"/>
  <c r="AD266" i="13"/>
  <c r="AG266" i="13" s="1"/>
  <c r="AD330" i="13"/>
  <c r="AG330" i="13" s="1"/>
  <c r="AF169" i="13"/>
  <c r="AF114" i="14"/>
  <c r="AF239" i="15"/>
  <c r="AD358" i="13"/>
  <c r="AG358" i="13" s="1"/>
  <c r="AD321" i="13"/>
  <c r="AG321" i="13" s="1"/>
  <c r="AD56" i="11"/>
  <c r="AG56" i="11" s="1"/>
  <c r="AF263" i="13"/>
  <c r="AF327" i="13"/>
  <c r="AF116" i="13"/>
  <c r="AD50" i="13"/>
  <c r="AG50" i="13" s="1"/>
  <c r="AB19" i="13"/>
  <c r="AC20" i="13"/>
  <c r="AD20" i="13" s="1"/>
  <c r="AC155" i="13"/>
  <c r="AD155" i="13"/>
  <c r="AG155" i="13" s="1"/>
  <c r="AD37" i="13"/>
  <c r="AG37" i="13" s="1"/>
  <c r="AD54" i="13"/>
  <c r="AG54" i="13" s="1"/>
  <c r="AD74" i="13"/>
  <c r="AG74" i="13" s="1"/>
  <c r="AD90" i="13"/>
  <c r="AG90" i="13" s="1"/>
  <c r="AF61" i="11"/>
  <c r="AF120" i="13"/>
  <c r="AF152" i="13"/>
  <c r="AD399" i="13"/>
  <c r="AG399" i="13" s="1"/>
  <c r="AD415" i="13"/>
  <c r="AG415" i="13" s="1"/>
  <c r="AD463" i="13"/>
  <c r="AG463" i="13" s="1"/>
  <c r="AB164" i="13"/>
  <c r="AD175" i="13"/>
  <c r="AG175" i="13" s="1"/>
  <c r="AD374" i="13"/>
  <c r="AG374" i="13" s="1"/>
  <c r="AD382" i="13"/>
  <c r="AG382" i="13" s="1"/>
  <c r="AD390" i="13"/>
  <c r="AG390" i="13" s="1"/>
  <c r="AD398" i="13"/>
  <c r="AG398" i="13" s="1"/>
  <c r="AD406" i="13"/>
  <c r="AG406" i="13" s="1"/>
  <c r="AD414" i="13"/>
  <c r="AG414" i="13" s="1"/>
  <c r="AD422" i="13"/>
  <c r="AG422" i="13" s="1"/>
  <c r="AD438" i="13"/>
  <c r="AG438" i="13" s="1"/>
  <c r="AD446" i="13"/>
  <c r="AG446" i="13" s="1"/>
  <c r="AD454" i="13"/>
  <c r="AG454" i="13" s="1"/>
  <c r="AD462" i="13"/>
  <c r="AG462" i="13" s="1"/>
  <c r="AD470" i="13"/>
  <c r="AG470" i="13" s="1"/>
  <c r="AD478" i="13"/>
  <c r="AG478" i="13" s="1"/>
  <c r="AD486" i="13"/>
  <c r="AG486" i="13" s="1"/>
  <c r="AD502" i="13"/>
  <c r="AG502" i="13" s="1"/>
  <c r="AD510" i="13"/>
  <c r="AG510" i="13" s="1"/>
  <c r="AD518" i="13"/>
  <c r="AG518" i="13" s="1"/>
  <c r="AB154" i="13"/>
  <c r="AC154" i="13" s="1"/>
  <c r="AD154" i="13" s="1"/>
  <c r="AG154" i="13" s="1"/>
  <c r="AD225" i="13"/>
  <c r="AG225" i="13" s="1"/>
  <c r="AA285" i="14"/>
  <c r="AB285" i="14" s="1"/>
  <c r="AC285" i="14" s="1"/>
  <c r="AD285" i="14" s="1"/>
  <c r="AG285" i="14" s="1"/>
  <c r="AC137" i="14"/>
  <c r="AA335" i="14"/>
  <c r="AB335" i="14" s="1"/>
  <c r="AB513" i="14"/>
  <c r="AB528" i="14"/>
  <c r="AD528" i="14" s="1"/>
  <c r="AG528" i="14" s="1"/>
  <c r="AC528" i="14"/>
  <c r="AA58" i="15"/>
  <c r="AB58" i="15" s="1"/>
  <c r="AD520" i="14"/>
  <c r="AG520" i="14" s="1"/>
  <c r="AC675" i="14"/>
  <c r="AC534" i="14"/>
  <c r="AA646" i="14"/>
  <c r="AA662" i="14"/>
  <c r="AB267" i="15"/>
  <c r="AC267" i="15" s="1"/>
  <c r="AD63" i="11"/>
  <c r="AG63" i="11" s="1"/>
  <c r="AC44" i="13"/>
  <c r="AC72" i="13"/>
  <c r="AC88" i="13"/>
  <c r="AD119" i="13"/>
  <c r="AG119" i="13" s="1"/>
  <c r="AB83" i="11"/>
  <c r="AC83" i="11" s="1"/>
  <c r="AD49" i="13"/>
  <c r="AG49" i="13" s="1"/>
  <c r="AD91" i="13"/>
  <c r="AG91" i="13" s="1"/>
  <c r="AC47" i="13"/>
  <c r="AD47" i="13" s="1"/>
  <c r="AF254" i="13"/>
  <c r="AF42" i="11"/>
  <c r="AB44" i="11"/>
  <c r="AC52" i="11"/>
  <c r="AC27" i="13"/>
  <c r="AD27" i="13" s="1"/>
  <c r="AC48" i="13"/>
  <c r="AD48" i="13" s="1"/>
  <c r="AC58" i="13"/>
  <c r="AD58" i="13" s="1"/>
  <c r="AC82" i="13"/>
  <c r="AC112" i="13"/>
  <c r="AC383" i="13"/>
  <c r="AD383" i="13" s="1"/>
  <c r="AC447" i="13"/>
  <c r="AD447" i="13" s="1"/>
  <c r="AC511" i="13"/>
  <c r="AD511" i="13" s="1"/>
  <c r="AG511" i="13" s="1"/>
  <c r="AC362" i="13"/>
  <c r="AD362" i="13" s="1"/>
  <c r="AC370" i="13"/>
  <c r="AD370" i="13" s="1"/>
  <c r="AC378" i="13"/>
  <c r="AD378" i="13" s="1"/>
  <c r="AG378" i="13" s="1"/>
  <c r="AC386" i="13"/>
  <c r="AD386" i="13" s="1"/>
  <c r="AC402" i="13"/>
  <c r="AD402" i="13" s="1"/>
  <c r="AC410" i="13"/>
  <c r="AC418" i="13"/>
  <c r="AD418" i="13" s="1"/>
  <c r="AG418" i="13" s="1"/>
  <c r="AC426" i="13"/>
  <c r="AD426" i="13" s="1"/>
  <c r="AG426" i="13" s="1"/>
  <c r="AC434" i="13"/>
  <c r="AD434" i="13" s="1"/>
  <c r="AC442" i="13"/>
  <c r="AD442" i="13" s="1"/>
  <c r="AG442" i="13" s="1"/>
  <c r="AC450" i="13"/>
  <c r="AC458" i="13"/>
  <c r="AC466" i="13"/>
  <c r="AD466" i="13" s="1"/>
  <c r="AC474" i="13"/>
  <c r="AC482" i="13"/>
  <c r="AC490" i="13"/>
  <c r="AD490" i="13" s="1"/>
  <c r="AG490" i="13" s="1"/>
  <c r="AC498" i="13"/>
  <c r="AD498" i="13" s="1"/>
  <c r="AC506" i="13"/>
  <c r="AD506" i="13" s="1"/>
  <c r="AG506" i="13" s="1"/>
  <c r="AC514" i="13"/>
  <c r="AF89" i="14"/>
  <c r="AF53" i="14"/>
  <c r="AF30" i="14"/>
  <c r="AC97" i="14"/>
  <c r="AD97" i="14" s="1"/>
  <c r="AD146" i="14"/>
  <c r="AG146" i="14" s="1"/>
  <c r="AF178" i="14"/>
  <c r="AD48" i="14"/>
  <c r="AG48" i="14" s="1"/>
  <c r="AD101" i="14"/>
  <c r="AG101" i="14" s="1"/>
  <c r="AA293" i="14"/>
  <c r="AB293" i="14" s="1"/>
  <c r="AF160" i="14"/>
  <c r="AA314" i="14"/>
  <c r="AF172" i="14"/>
  <c r="AA161" i="14"/>
  <c r="AB161" i="14"/>
  <c r="AC227" i="14"/>
  <c r="AD227" i="14" s="1"/>
  <c r="AG227" i="14" s="1"/>
  <c r="AA227" i="14"/>
  <c r="AB227" i="14"/>
  <c r="AA636" i="14"/>
  <c r="AB636" i="14" s="1"/>
  <c r="AC636" i="14" s="1"/>
  <c r="AD636" i="14" s="1"/>
  <c r="AG636" i="14" s="1"/>
  <c r="AA50" i="15"/>
  <c r="AA412" i="14"/>
  <c r="AB412" i="14" s="1"/>
  <c r="AA473" i="14"/>
  <c r="AB473" i="14" s="1"/>
  <c r="AC473" i="14" s="1"/>
  <c r="AA468" i="14"/>
  <c r="AB468" i="14" s="1"/>
  <c r="AC472" i="14"/>
  <c r="AC476" i="14"/>
  <c r="AC480" i="14"/>
  <c r="AA647" i="14"/>
  <c r="AB647" i="14" s="1"/>
  <c r="AA663" i="14"/>
  <c r="AB663" i="14"/>
  <c r="AD669" i="14"/>
  <c r="AG669" i="14" s="1"/>
  <c r="AA46" i="15"/>
  <c r="AB46" i="15"/>
  <c r="AA637" i="14"/>
  <c r="AA653" i="14"/>
  <c r="AA40" i="15"/>
  <c r="AB40" i="15"/>
  <c r="AF146" i="15"/>
  <c r="AC165" i="15"/>
  <c r="AD165" i="15" s="1"/>
  <c r="AB66" i="15"/>
  <c r="AC66" i="15" s="1"/>
  <c r="AD66" i="15" s="1"/>
  <c r="AG66" i="15" s="1"/>
  <c r="AB82" i="15"/>
  <c r="AB98" i="15"/>
  <c r="AC98" i="15" s="1"/>
  <c r="AD98" i="15" s="1"/>
  <c r="AG98" i="15" s="1"/>
  <c r="AB114" i="15"/>
  <c r="AC114" i="15" s="1"/>
  <c r="AD114" i="15" s="1"/>
  <c r="AG114" i="15" s="1"/>
  <c r="AB130" i="15"/>
  <c r="AC130" i="15" s="1"/>
  <c r="AD130" i="15" s="1"/>
  <c r="AG130" i="15" s="1"/>
  <c r="AA335" i="15"/>
  <c r="AA279" i="15"/>
  <c r="AB279" i="15" s="1"/>
  <c r="AA311" i="15"/>
  <c r="AB311" i="15" s="1"/>
  <c r="AA342" i="15"/>
  <c r="AB342" i="15" s="1"/>
  <c r="AC342" i="15" s="1"/>
  <c r="AD342" i="15" s="1"/>
  <c r="AG342" i="15" s="1"/>
  <c r="AC387" i="15"/>
  <c r="AD387" i="15" s="1"/>
  <c r="AG387" i="15" s="1"/>
  <c r="AB344" i="15"/>
  <c r="AA348" i="15"/>
  <c r="AB348" i="15" s="1"/>
  <c r="AC348" i="15" s="1"/>
  <c r="AC452" i="15"/>
  <c r="AD452" i="15" s="1"/>
  <c r="AG452" i="15" s="1"/>
  <c r="AB608" i="15"/>
  <c r="AC608" i="15" s="1"/>
  <c r="AD608" i="15" s="1"/>
  <c r="AG608" i="15" s="1"/>
  <c r="AB616" i="15"/>
  <c r="AA304" i="15"/>
  <c r="AB304" i="15" s="1"/>
  <c r="AB377" i="15"/>
  <c r="AC377" i="15" s="1"/>
  <c r="AB414" i="15"/>
  <c r="AC414" i="15" s="1"/>
  <c r="AD414" i="15" s="1"/>
  <c r="AG414" i="15" s="1"/>
  <c r="AB155" i="15"/>
  <c r="AB195" i="15"/>
  <c r="AF60" i="11"/>
  <c r="AF76" i="13"/>
  <c r="AF104" i="13"/>
  <c r="AA29" i="11"/>
  <c r="AC136" i="13"/>
  <c r="AB163" i="13"/>
  <c r="AC163" i="13" s="1"/>
  <c r="AC537" i="13"/>
  <c r="AD537" i="13" s="1"/>
  <c r="AG537" i="13" s="1"/>
  <c r="AB556" i="13"/>
  <c r="AC556" i="13" s="1"/>
  <c r="AD556" i="13" s="1"/>
  <c r="AG556" i="13" s="1"/>
  <c r="AA301" i="14"/>
  <c r="AB301" i="14" s="1"/>
  <c r="AF170" i="14"/>
  <c r="AA339" i="14"/>
  <c r="AB339" i="14"/>
  <c r="AC339" i="14" s="1"/>
  <c r="AD339" i="14" s="1"/>
  <c r="AG339" i="14" s="1"/>
  <c r="AA359" i="14"/>
  <c r="AB359" i="14" s="1"/>
  <c r="AA445" i="14"/>
  <c r="AB445" i="14"/>
  <c r="AC445" i="14" s="1"/>
  <c r="AD445" i="14" s="1"/>
  <c r="AG445" i="14" s="1"/>
  <c r="AA449" i="14"/>
  <c r="AB449" i="14" s="1"/>
  <c r="AA656" i="14"/>
  <c r="AB656" i="14"/>
  <c r="AA469" i="14"/>
  <c r="AB469" i="14" s="1"/>
  <c r="AC532" i="14"/>
  <c r="AD532" i="14"/>
  <c r="AG532" i="14" s="1"/>
  <c r="AA642" i="14"/>
  <c r="AB642" i="14" s="1"/>
  <c r="AC642" i="14" s="1"/>
  <c r="AA658" i="14"/>
  <c r="AB658" i="14"/>
  <c r="AC658" i="14" s="1"/>
  <c r="AB69" i="15"/>
  <c r="AB77" i="15"/>
  <c r="AB85" i="15"/>
  <c r="AC85" i="15" s="1"/>
  <c r="AB93" i="15"/>
  <c r="AB101" i="15"/>
  <c r="AB109" i="15"/>
  <c r="AB117" i="15"/>
  <c r="AC117" i="15" s="1"/>
  <c r="AB125" i="15"/>
  <c r="AB133" i="15"/>
  <c r="AF248" i="15"/>
  <c r="AB159" i="15"/>
  <c r="AC159" i="15" s="1"/>
  <c r="AB167" i="15"/>
  <c r="AB175" i="15"/>
  <c r="AB183" i="15"/>
  <c r="AB191" i="15"/>
  <c r="AC191" i="15" s="1"/>
  <c r="AB199" i="15"/>
  <c r="AB207" i="15"/>
  <c r="AB215" i="15"/>
  <c r="AB223" i="15"/>
  <c r="AC223" i="15" s="1"/>
  <c r="AA269" i="15"/>
  <c r="AA273" i="15"/>
  <c r="AB273" i="15" s="1"/>
  <c r="AA312" i="15"/>
  <c r="AB312" i="15" s="1"/>
  <c r="AB324" i="15"/>
  <c r="AC324" i="15" s="1"/>
  <c r="AB336" i="15"/>
  <c r="AC336" i="15" s="1"/>
  <c r="AF403" i="15"/>
  <c r="AB372" i="15"/>
  <c r="AC372" i="15" s="1"/>
  <c r="AC570" i="15"/>
  <c r="AB275" i="15"/>
  <c r="AB274" i="15"/>
  <c r="AC274" i="15" s="1"/>
  <c r="AF391" i="15"/>
  <c r="AB396" i="15"/>
  <c r="AC396" i="15" s="1"/>
  <c r="AC465" i="15"/>
  <c r="AD465" i="15" s="1"/>
  <c r="AG465" i="15" s="1"/>
  <c r="AD77" i="11"/>
  <c r="AG77" i="11" s="1"/>
  <c r="AF318" i="13"/>
  <c r="AF90" i="13"/>
  <c r="AF242" i="13"/>
  <c r="AF175" i="13"/>
  <c r="AB130" i="13"/>
  <c r="AC130" i="13" s="1"/>
  <c r="AB146" i="13"/>
  <c r="AC146" i="13" s="1"/>
  <c r="AA673" i="13"/>
  <c r="AB673" i="13" s="1"/>
  <c r="AF69" i="14"/>
  <c r="AF36" i="14"/>
  <c r="AA213" i="14"/>
  <c r="AB213" i="14"/>
  <c r="AA367" i="14"/>
  <c r="AB367" i="14" s="1"/>
  <c r="AA225" i="14"/>
  <c r="AB225" i="14" s="1"/>
  <c r="AA331" i="14"/>
  <c r="AB331" i="14" s="1"/>
  <c r="AC533" i="14"/>
  <c r="AD533" i="14" s="1"/>
  <c r="AG533" i="14" s="1"/>
  <c r="AF502" i="14"/>
  <c r="AA321" i="14"/>
  <c r="AB321" i="14" s="1"/>
  <c r="AA337" i="14"/>
  <c r="AB337" i="14" s="1"/>
  <c r="AA353" i="14"/>
  <c r="AB353" i="14" s="1"/>
  <c r="AA369" i="14"/>
  <c r="AB369" i="14" s="1"/>
  <c r="AC525" i="14"/>
  <c r="AA633" i="14"/>
  <c r="AB633" i="14" s="1"/>
  <c r="AA649" i="14"/>
  <c r="AB649" i="14" s="1"/>
  <c r="AA665" i="14"/>
  <c r="AB665" i="14" s="1"/>
  <c r="AD193" i="15"/>
  <c r="AG193" i="15" s="1"/>
  <c r="AB74" i="15"/>
  <c r="AC74" i="15" s="1"/>
  <c r="AB90" i="15"/>
  <c r="AC90" i="15" s="1"/>
  <c r="AB106" i="15"/>
  <c r="AC106" i="15" s="1"/>
  <c r="AB122" i="15"/>
  <c r="AC122" i="15" s="1"/>
  <c r="AF178" i="15"/>
  <c r="AB168" i="15"/>
  <c r="AC168" i="15" s="1"/>
  <c r="AB184" i="15"/>
  <c r="AC184" i="15" s="1"/>
  <c r="AB200" i="15"/>
  <c r="AC200" i="15" s="1"/>
  <c r="AB216" i="15"/>
  <c r="AC216" i="15" s="1"/>
  <c r="AA351" i="15"/>
  <c r="AB351" i="15" s="1"/>
  <c r="AA350" i="15"/>
  <c r="AB350" i="15" s="1"/>
  <c r="AB360" i="15"/>
  <c r="AB376" i="15"/>
  <c r="AC376" i="15" s="1"/>
  <c r="AB392" i="15"/>
  <c r="AC408" i="15"/>
  <c r="AF455" i="15"/>
  <c r="AF575" i="15"/>
  <c r="AD445" i="15"/>
  <c r="AG445" i="15" s="1"/>
  <c r="AB78" i="15"/>
  <c r="AC78" i="15" s="1"/>
  <c r="AB110" i="15"/>
  <c r="AC110" i="15" s="1"/>
  <c r="AB126" i="15"/>
  <c r="AC126" i="15" s="1"/>
  <c r="AC246" i="15"/>
  <c r="AB172" i="15"/>
  <c r="AC172" i="15" s="1"/>
  <c r="AB204" i="15"/>
  <c r="AC204" i="15" s="1"/>
  <c r="AB271" i="15"/>
  <c r="AC425" i="15"/>
  <c r="AF97" i="11"/>
  <c r="AF192" i="13"/>
  <c r="AF162" i="13"/>
  <c r="AF526" i="13"/>
  <c r="AF406" i="15"/>
  <c r="AF76" i="11"/>
  <c r="AD322" i="13"/>
  <c r="AG322" i="13" s="1"/>
  <c r="AF220" i="13"/>
  <c r="AC153" i="15"/>
  <c r="AD153" i="15" s="1"/>
  <c r="AC591" i="15"/>
  <c r="AD591" i="15" s="1"/>
  <c r="AC585" i="15"/>
  <c r="AD585" i="15" s="1"/>
  <c r="AF292" i="13"/>
  <c r="AC132" i="13"/>
  <c r="AD132" i="13" s="1"/>
  <c r="AG132" i="13" s="1"/>
  <c r="AD542" i="13"/>
  <c r="AG542" i="13" s="1"/>
  <c r="AC135" i="15"/>
  <c r="AF84" i="15"/>
  <c r="AF410" i="15"/>
  <c r="AF418" i="15"/>
  <c r="AF557" i="13"/>
  <c r="AF251" i="15"/>
  <c r="AF413" i="15"/>
  <c r="AD96" i="13"/>
  <c r="AG96" i="13" s="1"/>
  <c r="AD98" i="13"/>
  <c r="AG98" i="13" s="1"/>
  <c r="AD394" i="13"/>
  <c r="AG394" i="13" s="1"/>
  <c r="AD450" i="13"/>
  <c r="AG450" i="13" s="1"/>
  <c r="AD80" i="13"/>
  <c r="AG80" i="13" s="1"/>
  <c r="AD43" i="11"/>
  <c r="AG43" i="11" s="1"/>
  <c r="AD257" i="13"/>
  <c r="AG257" i="13" s="1"/>
  <c r="AA253" i="14"/>
  <c r="AB253" i="14" s="1"/>
  <c r="AB87" i="11"/>
  <c r="AD42" i="13"/>
  <c r="AG42" i="13" s="1"/>
  <c r="AD68" i="13"/>
  <c r="AG68" i="13" s="1"/>
  <c r="AC74" i="11"/>
  <c r="AB50" i="11"/>
  <c r="AF89" i="11"/>
  <c r="AC55" i="13"/>
  <c r="AD55" i="13" s="1"/>
  <c r="AB58" i="11"/>
  <c r="AC81" i="11"/>
  <c r="AD25" i="13"/>
  <c r="AG25" i="13" s="1"/>
  <c r="AD56" i="13"/>
  <c r="AG56" i="13" s="1"/>
  <c r="AF248" i="13"/>
  <c r="AC360" i="13"/>
  <c r="AC376" i="13"/>
  <c r="AD376" i="13" s="1"/>
  <c r="AG376" i="13" s="1"/>
  <c r="AC392" i="13"/>
  <c r="AD392" i="13" s="1"/>
  <c r="AC408" i="13"/>
  <c r="AD408" i="13" s="1"/>
  <c r="AG408" i="13" s="1"/>
  <c r="AC424" i="13"/>
  <c r="AD424" i="13" s="1"/>
  <c r="AG424" i="13" s="1"/>
  <c r="AC440" i="13"/>
  <c r="AD440" i="13" s="1"/>
  <c r="AG440" i="13" s="1"/>
  <c r="AB472" i="13"/>
  <c r="AB488" i="13"/>
  <c r="AC488" i="13" s="1"/>
  <c r="AB504" i="13"/>
  <c r="AC504" i="13" s="1"/>
  <c r="AB520" i="13"/>
  <c r="AC164" i="13"/>
  <c r="AC185" i="13"/>
  <c r="AD354" i="13"/>
  <c r="AG354" i="13" s="1"/>
  <c r="AD197" i="13"/>
  <c r="AG197" i="13" s="1"/>
  <c r="AB350" i="13"/>
  <c r="AD547" i="13"/>
  <c r="AG547" i="13" s="1"/>
  <c r="AD28" i="14"/>
  <c r="AG28" i="14" s="1"/>
  <c r="AD668" i="13"/>
  <c r="AG668" i="13" s="1"/>
  <c r="AB548" i="13"/>
  <c r="AC548" i="13" s="1"/>
  <c r="AD38" i="14"/>
  <c r="AG38" i="14" s="1"/>
  <c r="AG20" i="14"/>
  <c r="AD19" i="14"/>
  <c r="AG19" i="14" s="1"/>
  <c r="AB29" i="14"/>
  <c r="AC29" i="14" s="1"/>
  <c r="AB45" i="14"/>
  <c r="AB129" i="14"/>
  <c r="AC129" i="14" s="1"/>
  <c r="AB198" i="14"/>
  <c r="AB214" i="14"/>
  <c r="AC214" i="14" s="1"/>
  <c r="AB230" i="14"/>
  <c r="AC230" i="14" s="1"/>
  <c r="AB246" i="14"/>
  <c r="AC246" i="14" s="1"/>
  <c r="AD246" i="14" s="1"/>
  <c r="AG246" i="14" s="1"/>
  <c r="AB262" i="14"/>
  <c r="AB278" i="14"/>
  <c r="AB294" i="14"/>
  <c r="AC294" i="14" s="1"/>
  <c r="AB310" i="14"/>
  <c r="AC310" i="14" s="1"/>
  <c r="AD310" i="14" s="1"/>
  <c r="AG310" i="14" s="1"/>
  <c r="AD189" i="14"/>
  <c r="AG189" i="14" s="1"/>
  <c r="AB701" i="13"/>
  <c r="AB31" i="14"/>
  <c r="AB43" i="14"/>
  <c r="AD137" i="14"/>
  <c r="AG137" i="14" s="1"/>
  <c r="AC127" i="14"/>
  <c r="AD192" i="14"/>
  <c r="AG192" i="14" s="1"/>
  <c r="AB199" i="14"/>
  <c r="AD224" i="14"/>
  <c r="AG224" i="14" s="1"/>
  <c r="AB231" i="14"/>
  <c r="AC231" i="14" s="1"/>
  <c r="AD256" i="14"/>
  <c r="AG256" i="14" s="1"/>
  <c r="AB263" i="14"/>
  <c r="AD288" i="14"/>
  <c r="AG288" i="14" s="1"/>
  <c r="AB295" i="14"/>
  <c r="AC295" i="14" s="1"/>
  <c r="AD194" i="14"/>
  <c r="AG194" i="14" s="1"/>
  <c r="AB201" i="14"/>
  <c r="AD226" i="14"/>
  <c r="AG226" i="14" s="1"/>
  <c r="AB233" i="14"/>
  <c r="AC233" i="14" s="1"/>
  <c r="AD258" i="14"/>
  <c r="AG258" i="14" s="1"/>
  <c r="AB265" i="14"/>
  <c r="AD290" i="14"/>
  <c r="AG290" i="14" s="1"/>
  <c r="AB297" i="14"/>
  <c r="AC297" i="14" s="1"/>
  <c r="AD212" i="14"/>
  <c r="AG212" i="14" s="1"/>
  <c r="AB219" i="14"/>
  <c r="AD244" i="14"/>
  <c r="AG244" i="14" s="1"/>
  <c r="AB251" i="14"/>
  <c r="AC251" i="14" s="1"/>
  <c r="AD276" i="14"/>
  <c r="AG276" i="14" s="1"/>
  <c r="AB283" i="14"/>
  <c r="AD308" i="14"/>
  <c r="AG308" i="14" s="1"/>
  <c r="AB501" i="14"/>
  <c r="AC501" i="14" s="1"/>
  <c r="AB318" i="14"/>
  <c r="AC318" i="14" s="1"/>
  <c r="AB322" i="14"/>
  <c r="AC322" i="14" s="1"/>
  <c r="AB326" i="14"/>
  <c r="AC326" i="14" s="1"/>
  <c r="AB330" i="14"/>
  <c r="AC330" i="14" s="1"/>
  <c r="AB334" i="14"/>
  <c r="AC334" i="14" s="1"/>
  <c r="AB338" i="14"/>
  <c r="AC338" i="14" s="1"/>
  <c r="AB342" i="14"/>
  <c r="AC342" i="14" s="1"/>
  <c r="AB346" i="14"/>
  <c r="AC346" i="14" s="1"/>
  <c r="AB350" i="14"/>
  <c r="AC350" i="14" s="1"/>
  <c r="AB354" i="14"/>
  <c r="AC354" i="14" s="1"/>
  <c r="AB358" i="14"/>
  <c r="AC358" i="14" s="1"/>
  <c r="AB362" i="14"/>
  <c r="AC362" i="14" s="1"/>
  <c r="AB366" i="14"/>
  <c r="AC366" i="14" s="1"/>
  <c r="AB370" i="14"/>
  <c r="AC370" i="14" s="1"/>
  <c r="AB374" i="14"/>
  <c r="AC374" i="14" s="1"/>
  <c r="AB378" i="14"/>
  <c r="AC378" i="14" s="1"/>
  <c r="AF495" i="14"/>
  <c r="AF511" i="14"/>
  <c r="AC535" i="14"/>
  <c r="AD535" i="14" s="1"/>
  <c r="AG535" i="14" s="1"/>
  <c r="AD497" i="14"/>
  <c r="AG497" i="14" s="1"/>
  <c r="AC513" i="14"/>
  <c r="AC383" i="14"/>
  <c r="AD383" i="14" s="1"/>
  <c r="AG383" i="14" s="1"/>
  <c r="AC387" i="14"/>
  <c r="AC391" i="14"/>
  <c r="AD391" i="14" s="1"/>
  <c r="AG391" i="14" s="1"/>
  <c r="AC395" i="14"/>
  <c r="AD395" i="14" s="1"/>
  <c r="AG395" i="14" s="1"/>
  <c r="AC399" i="14"/>
  <c r="AD399" i="14" s="1"/>
  <c r="AG399" i="14" s="1"/>
  <c r="AC407" i="14"/>
  <c r="AD407" i="14" s="1"/>
  <c r="AG407" i="14" s="1"/>
  <c r="AC411" i="14"/>
  <c r="AD411" i="14" s="1"/>
  <c r="AG411" i="14" s="1"/>
  <c r="AC415" i="14"/>
  <c r="AD415" i="14" s="1"/>
  <c r="AG415" i="14" s="1"/>
  <c r="AC419" i="14"/>
  <c r="AC423" i="14"/>
  <c r="AD423" i="14" s="1"/>
  <c r="AG423" i="14" s="1"/>
  <c r="AC530" i="14"/>
  <c r="AD530" i="14" s="1"/>
  <c r="AG530" i="14" s="1"/>
  <c r="AD675" i="14"/>
  <c r="AG675" i="14" s="1"/>
  <c r="AB36" i="15"/>
  <c r="AB44" i="15"/>
  <c r="AB52" i="15"/>
  <c r="AB60" i="15"/>
  <c r="AC31" i="15"/>
  <c r="AC35" i="15"/>
  <c r="AC39" i="15"/>
  <c r="AD39" i="15" s="1"/>
  <c r="AG39" i="15" s="1"/>
  <c r="AC43" i="15"/>
  <c r="AD43" i="15" s="1"/>
  <c r="AG43" i="15" s="1"/>
  <c r="AC47" i="15"/>
  <c r="AC51" i="15"/>
  <c r="AC55" i="15"/>
  <c r="AD55" i="15" s="1"/>
  <c r="AG55" i="15" s="1"/>
  <c r="AC59" i="15"/>
  <c r="AD59" i="15" s="1"/>
  <c r="AG59" i="15" s="1"/>
  <c r="AB81" i="15"/>
  <c r="AC81" i="15" s="1"/>
  <c r="AB97" i="15"/>
  <c r="AC97" i="15" s="1"/>
  <c r="AB113" i="15"/>
  <c r="AC113" i="15" s="1"/>
  <c r="AB129" i="15"/>
  <c r="AC129" i="15" s="1"/>
  <c r="AF163" i="15"/>
  <c r="AF187" i="15"/>
  <c r="AF219" i="15"/>
  <c r="AF245" i="15"/>
  <c r="AF345" i="15"/>
  <c r="AD286" i="15"/>
  <c r="AG286" i="15" s="1"/>
  <c r="AD302" i="15"/>
  <c r="AG302" i="15" s="1"/>
  <c r="AD318" i="15"/>
  <c r="AG318" i="15" s="1"/>
  <c r="AD364" i="15"/>
  <c r="AG364" i="15" s="1"/>
  <c r="AD380" i="15"/>
  <c r="AG380" i="15" s="1"/>
  <c r="AB427" i="15"/>
  <c r="AB435" i="15"/>
  <c r="AB461" i="15"/>
  <c r="AC461" i="15" s="1"/>
  <c r="AC41" i="11"/>
  <c r="AC46" i="13"/>
  <c r="AD46" i="13" s="1"/>
  <c r="AG46" i="13" s="1"/>
  <c r="AF93" i="13"/>
  <c r="AD83" i="11"/>
  <c r="AG83" i="11" s="1"/>
  <c r="AF91" i="11"/>
  <c r="AD59" i="13"/>
  <c r="AG59" i="13" s="1"/>
  <c r="AD61" i="13"/>
  <c r="AG61" i="13" s="1"/>
  <c r="AD99" i="13"/>
  <c r="AG99" i="13" s="1"/>
  <c r="AD103" i="13"/>
  <c r="AG103" i="13" s="1"/>
  <c r="AC145" i="13"/>
  <c r="AD145" i="13" s="1"/>
  <c r="AD45" i="11"/>
  <c r="AG45" i="11" s="1"/>
  <c r="AC57" i="13"/>
  <c r="AD109" i="13"/>
  <c r="AG109" i="13" s="1"/>
  <c r="AC289" i="13"/>
  <c r="AD289" i="13" s="1"/>
  <c r="AG289" i="13" s="1"/>
  <c r="AF96" i="11"/>
  <c r="AC44" i="11"/>
  <c r="AD46" i="11"/>
  <c r="AG46" i="11" s="1"/>
  <c r="AC21" i="13"/>
  <c r="AD21" i="13" s="1"/>
  <c r="AG21" i="13" s="1"/>
  <c r="AC29" i="13"/>
  <c r="AC52" i="13"/>
  <c r="AF71" i="13"/>
  <c r="AC106" i="13"/>
  <c r="AB128" i="13"/>
  <c r="AC128" i="13" s="1"/>
  <c r="AC159" i="13"/>
  <c r="AD159" i="13" s="1"/>
  <c r="AG159" i="13" s="1"/>
  <c r="AC179" i="13"/>
  <c r="AD179" i="13" s="1"/>
  <c r="AG179" i="13" s="1"/>
  <c r="AC187" i="13"/>
  <c r="AD187" i="13" s="1"/>
  <c r="AG187" i="13" s="1"/>
  <c r="AC195" i="13"/>
  <c r="AC203" i="13"/>
  <c r="AC367" i="13"/>
  <c r="AD367" i="13" s="1"/>
  <c r="AG367" i="13" s="1"/>
  <c r="AD380" i="13"/>
  <c r="AG380" i="13" s="1"/>
  <c r="AF391" i="13"/>
  <c r="AC396" i="13"/>
  <c r="AD411" i="13"/>
  <c r="AG411" i="13" s="1"/>
  <c r="AB412" i="13"/>
  <c r="AC431" i="13"/>
  <c r="AD431" i="13" s="1"/>
  <c r="AG431" i="13" s="1"/>
  <c r="AD444" i="13"/>
  <c r="AG444" i="13" s="1"/>
  <c r="AF455" i="13"/>
  <c r="AC460" i="13"/>
  <c r="AD475" i="13"/>
  <c r="AG475" i="13" s="1"/>
  <c r="AB476" i="13"/>
  <c r="AC495" i="13"/>
  <c r="AD495" i="13" s="1"/>
  <c r="AD508" i="13"/>
  <c r="AG508" i="13" s="1"/>
  <c r="AF519" i="13"/>
  <c r="AD527" i="13"/>
  <c r="AG527" i="13" s="1"/>
  <c r="AB118" i="13"/>
  <c r="AB134" i="13"/>
  <c r="AB150" i="13"/>
  <c r="AF168" i="13"/>
  <c r="AB193" i="13"/>
  <c r="AC221" i="13"/>
  <c r="AD237" i="13"/>
  <c r="AG237" i="13" s="1"/>
  <c r="AD253" i="13"/>
  <c r="AG253" i="13" s="1"/>
  <c r="AD261" i="13"/>
  <c r="AG261" i="13" s="1"/>
  <c r="AD269" i="13"/>
  <c r="AG269" i="13" s="1"/>
  <c r="AD277" i="13"/>
  <c r="AG277" i="13" s="1"/>
  <c r="AD285" i="13"/>
  <c r="AG285" i="13" s="1"/>
  <c r="AD293" i="13"/>
  <c r="AG293" i="13" s="1"/>
  <c r="AD301" i="13"/>
  <c r="AG301" i="13" s="1"/>
  <c r="AD317" i="13"/>
  <c r="AG317" i="13" s="1"/>
  <c r="AD325" i="13"/>
  <c r="AG325" i="13" s="1"/>
  <c r="AD333" i="13"/>
  <c r="AG333" i="13" s="1"/>
  <c r="AD341" i="13"/>
  <c r="AG341" i="13" s="1"/>
  <c r="AD349" i="13"/>
  <c r="AG349" i="13" s="1"/>
  <c r="AF373" i="13"/>
  <c r="AF381" i="13"/>
  <c r="AF389" i="13"/>
  <c r="AF397" i="13"/>
  <c r="AF405" i="13"/>
  <c r="AF413" i="13"/>
  <c r="AF421" i="13"/>
  <c r="AF437" i="13"/>
  <c r="AF453" i="13"/>
  <c r="AF469" i="13"/>
  <c r="AF477" i="13"/>
  <c r="AF485" i="13"/>
  <c r="AF493" i="13"/>
  <c r="AF501" i="13"/>
  <c r="AF509" i="13"/>
  <c r="AF517" i="13"/>
  <c r="AF122" i="13"/>
  <c r="AF241" i="13"/>
  <c r="AD329" i="13"/>
  <c r="AG329" i="13" s="1"/>
  <c r="AB334" i="13"/>
  <c r="AC567" i="13"/>
  <c r="AD567" i="13" s="1"/>
  <c r="AG567" i="13" s="1"/>
  <c r="AC665" i="13"/>
  <c r="AD665" i="13" s="1"/>
  <c r="AG665" i="13" s="1"/>
  <c r="AC672" i="13"/>
  <c r="AC686" i="13"/>
  <c r="AF46" i="14"/>
  <c r="AB676" i="13"/>
  <c r="AC676" i="13" s="1"/>
  <c r="AB692" i="13"/>
  <c r="AF698" i="13"/>
  <c r="AC60" i="14"/>
  <c r="AD60" i="14" s="1"/>
  <c r="AD536" i="13"/>
  <c r="AG536" i="13" s="1"/>
  <c r="AF542" i="13"/>
  <c r="AC674" i="13"/>
  <c r="AC690" i="13"/>
  <c r="AF42" i="14"/>
  <c r="AB687" i="13"/>
  <c r="AF33" i="14"/>
  <c r="AF49" i="14"/>
  <c r="AB62" i="14"/>
  <c r="AB78" i="14"/>
  <c r="AB94" i="14"/>
  <c r="AB110" i="14"/>
  <c r="AD120" i="14"/>
  <c r="AG120" i="14" s="1"/>
  <c r="AC152" i="14"/>
  <c r="AA351" i="14"/>
  <c r="AB351" i="14" s="1"/>
  <c r="AC351" i="14" s="1"/>
  <c r="AD351" i="14" s="1"/>
  <c r="AG351" i="14" s="1"/>
  <c r="AB126" i="14"/>
  <c r="AB142" i="14"/>
  <c r="AA197" i="14"/>
  <c r="AB35" i="14"/>
  <c r="AC35" i="14" s="1"/>
  <c r="AC58" i="14"/>
  <c r="AD58" i="14" s="1"/>
  <c r="AG58" i="14" s="1"/>
  <c r="AC74" i="14"/>
  <c r="AC90" i="14"/>
  <c r="AC106" i="14"/>
  <c r="AD106" i="14" s="1"/>
  <c r="AG106" i="14" s="1"/>
  <c r="AF134" i="14"/>
  <c r="AF182" i="14"/>
  <c r="AB169" i="14"/>
  <c r="AC169" i="14" s="1"/>
  <c r="AB177" i="14"/>
  <c r="AC177" i="14" s="1"/>
  <c r="AB185" i="14"/>
  <c r="AD200" i="14"/>
  <c r="AG200" i="14" s="1"/>
  <c r="AB207" i="14"/>
  <c r="AD232" i="14"/>
  <c r="AG232" i="14" s="1"/>
  <c r="AB239" i="14"/>
  <c r="AD264" i="14"/>
  <c r="AG264" i="14" s="1"/>
  <c r="AB271" i="14"/>
  <c r="AC271" i="14" s="1"/>
  <c r="AD296" i="14"/>
  <c r="AG296" i="14" s="1"/>
  <c r="AB303" i="14"/>
  <c r="AA390" i="14"/>
  <c r="AB390" i="14" s="1"/>
  <c r="AD125" i="14"/>
  <c r="AG125" i="14" s="1"/>
  <c r="AD141" i="14"/>
  <c r="AG141" i="14" s="1"/>
  <c r="AF202" i="14"/>
  <c r="AC209" i="14"/>
  <c r="AC241" i="14"/>
  <c r="AF266" i="14"/>
  <c r="AC273" i="14"/>
  <c r="AC305" i="14"/>
  <c r="AD305" i="14" s="1"/>
  <c r="AG305" i="14" s="1"/>
  <c r="AC220" i="14"/>
  <c r="AD252" i="14"/>
  <c r="AG252" i="14" s="1"/>
  <c r="AA259" i="14"/>
  <c r="AB259" i="14" s="1"/>
  <c r="AF284" i="14"/>
  <c r="AF521" i="14"/>
  <c r="AD63" i="15"/>
  <c r="AG63" i="15" s="1"/>
  <c r="AB316" i="14"/>
  <c r="AB320" i="14"/>
  <c r="AB324" i="14"/>
  <c r="AB328" i="14"/>
  <c r="AB332" i="14"/>
  <c r="AB336" i="14"/>
  <c r="AB340" i="14"/>
  <c r="AB344" i="14"/>
  <c r="AB348" i="14"/>
  <c r="AB352" i="14"/>
  <c r="AB356" i="14"/>
  <c r="AB360" i="14"/>
  <c r="AB364" i="14"/>
  <c r="AB368" i="14"/>
  <c r="AB372" i="14"/>
  <c r="AB376" i="14"/>
  <c r="AB380" i="14"/>
  <c r="AA388" i="14"/>
  <c r="AB388" i="14" s="1"/>
  <c r="AA420" i="14"/>
  <c r="AB420" i="14" s="1"/>
  <c r="AC425" i="14"/>
  <c r="AD425" i="14" s="1"/>
  <c r="AG425" i="14" s="1"/>
  <c r="AA489" i="14"/>
  <c r="AB489" i="14" s="1"/>
  <c r="AC489" i="14" s="1"/>
  <c r="AB507" i="14"/>
  <c r="AC428" i="14"/>
  <c r="AD428" i="14" s="1"/>
  <c r="AG428" i="14" s="1"/>
  <c r="AB456" i="14"/>
  <c r="AB460" i="14"/>
  <c r="AB464" i="14"/>
  <c r="AD472" i="14"/>
  <c r="AG472" i="14" s="1"/>
  <c r="AD476" i="14"/>
  <c r="AG476" i="14" s="1"/>
  <c r="AD480" i="14"/>
  <c r="AG480" i="14" s="1"/>
  <c r="AA484" i="14"/>
  <c r="AB484" i="14" s="1"/>
  <c r="AC488" i="14"/>
  <c r="AD488" i="14" s="1"/>
  <c r="AG488" i="14" s="1"/>
  <c r="AC492" i="14"/>
  <c r="AD492" i="14" s="1"/>
  <c r="AG492" i="14" s="1"/>
  <c r="AD140" i="15"/>
  <c r="AG140" i="15" s="1"/>
  <c r="AB427" i="14"/>
  <c r="AC427" i="14" s="1"/>
  <c r="AB431" i="14"/>
  <c r="AC431" i="14" s="1"/>
  <c r="AB435" i="14"/>
  <c r="AC435" i="14" s="1"/>
  <c r="AB439" i="14"/>
  <c r="AC439" i="14" s="1"/>
  <c r="AB443" i="14"/>
  <c r="AC443" i="14" s="1"/>
  <c r="AB447" i="14"/>
  <c r="AC447" i="14" s="1"/>
  <c r="AB451" i="14"/>
  <c r="AC451" i="14" s="1"/>
  <c r="AB455" i="14"/>
  <c r="AC455" i="14" s="1"/>
  <c r="AB459" i="14"/>
  <c r="AC459" i="14" s="1"/>
  <c r="AB463" i="14"/>
  <c r="AC463" i="14" s="1"/>
  <c r="AB467" i="14"/>
  <c r="AC467" i="14" s="1"/>
  <c r="AB471" i="14"/>
  <c r="AC471" i="14" s="1"/>
  <c r="AB475" i="14"/>
  <c r="AC475" i="14" s="1"/>
  <c r="AB479" i="14"/>
  <c r="AC479" i="14" s="1"/>
  <c r="AB483" i="14"/>
  <c r="AC483" i="14" s="1"/>
  <c r="AB487" i="14"/>
  <c r="AC487" i="14" s="1"/>
  <c r="AB491" i="14"/>
  <c r="AC491" i="14" s="1"/>
  <c r="AA54" i="15"/>
  <c r="AB54" i="15"/>
  <c r="AC54" i="15" s="1"/>
  <c r="AD54" i="15" s="1"/>
  <c r="AG54" i="15" s="1"/>
  <c r="AA48" i="15"/>
  <c r="AB48" i="15" s="1"/>
  <c r="AC48" i="15" s="1"/>
  <c r="AD48" i="15" s="1"/>
  <c r="AG48" i="15" s="1"/>
  <c r="AA313" i="15"/>
  <c r="AB313" i="15"/>
  <c r="AC313" i="15" s="1"/>
  <c r="AD313" i="15" s="1"/>
  <c r="AG313" i="15" s="1"/>
  <c r="AC213" i="15"/>
  <c r="AD213" i="15" s="1"/>
  <c r="AG213" i="15" s="1"/>
  <c r="AC244" i="15"/>
  <c r="AD244" i="15" s="1"/>
  <c r="AG244" i="15" s="1"/>
  <c r="AB160" i="15"/>
  <c r="AC160" i="15" s="1"/>
  <c r="AB176" i="15"/>
  <c r="AB192" i="15"/>
  <c r="AB208" i="15"/>
  <c r="AB224" i="15"/>
  <c r="AC224" i="15" s="1"/>
  <c r="AF250" i="15"/>
  <c r="AA268" i="15"/>
  <c r="AF276" i="15"/>
  <c r="AA287" i="15"/>
  <c r="AA319" i="15"/>
  <c r="AF330" i="15"/>
  <c r="AD359" i="15"/>
  <c r="AG359" i="15" s="1"/>
  <c r="AB352" i="15"/>
  <c r="AA356" i="15"/>
  <c r="AB356" i="15" s="1"/>
  <c r="AB368" i="15"/>
  <c r="AC368" i="15" s="1"/>
  <c r="AB384" i="15"/>
  <c r="AC384" i="15" s="1"/>
  <c r="AD407" i="15"/>
  <c r="AG407" i="15" s="1"/>
  <c r="AF421" i="15"/>
  <c r="AF415" i="15"/>
  <c r="AD423" i="15"/>
  <c r="AG423" i="15" s="1"/>
  <c r="AB424" i="15"/>
  <c r="AF451" i="15"/>
  <c r="AD600" i="15"/>
  <c r="AG600" i="15" s="1"/>
  <c r="AF453" i="15"/>
  <c r="AC579" i="15"/>
  <c r="AD579" i="15" s="1"/>
  <c r="AG579" i="15" s="1"/>
  <c r="Y12" i="16"/>
  <c r="Y11" i="16" s="1"/>
  <c r="Z13" i="16"/>
  <c r="AC285" i="15"/>
  <c r="AD285" i="15" s="1"/>
  <c r="AG285" i="15" s="1"/>
  <c r="AC301" i="15"/>
  <c r="AC317" i="15"/>
  <c r="AD317" i="15" s="1"/>
  <c r="AG317" i="15" s="1"/>
  <c r="AA280" i="15"/>
  <c r="AB280" i="15" s="1"/>
  <c r="AB308" i="15"/>
  <c r="AA320" i="15"/>
  <c r="AB328" i="15"/>
  <c r="AB332" i="15"/>
  <c r="AB340" i="15"/>
  <c r="AF411" i="15"/>
  <c r="AB388" i="15"/>
  <c r="AC388" i="15" s="1"/>
  <c r="AD436" i="15"/>
  <c r="AG436" i="15" s="1"/>
  <c r="AC467" i="15"/>
  <c r="AD467" i="15" s="1"/>
  <c r="AG467" i="15" s="1"/>
  <c r="AC155" i="15"/>
  <c r="AC195" i="15"/>
  <c r="AD307" i="15"/>
  <c r="AG307" i="15" s="1"/>
  <c r="AB270" i="15"/>
  <c r="AB278" i="15"/>
  <c r="AC278" i="15" s="1"/>
  <c r="AB290" i="15"/>
  <c r="AB306" i="15"/>
  <c r="AB322" i="15"/>
  <c r="AB385" i="15"/>
  <c r="AD572" i="15"/>
  <c r="AG572" i="15" s="1"/>
  <c r="AF615" i="15"/>
  <c r="AF75" i="11"/>
  <c r="AC337" i="13"/>
  <c r="AD337" i="13" s="1"/>
  <c r="AG337" i="13" s="1"/>
  <c r="AD65" i="11"/>
  <c r="AG65" i="11" s="1"/>
  <c r="AD63" i="13"/>
  <c r="AG63" i="13" s="1"/>
  <c r="AB51" i="13"/>
  <c r="AC51" i="13" s="1"/>
  <c r="AB69" i="13"/>
  <c r="AC111" i="13"/>
  <c r="AD111" i="13" s="1"/>
  <c r="AG111" i="13" s="1"/>
  <c r="AF127" i="13"/>
  <c r="AC43" i="13"/>
  <c r="AD112" i="13"/>
  <c r="AG112" i="13" s="1"/>
  <c r="AD163" i="13"/>
  <c r="AG163" i="13" s="1"/>
  <c r="AD213" i="13"/>
  <c r="AG213" i="13" s="1"/>
  <c r="AD217" i="13"/>
  <c r="AG217" i="13" s="1"/>
  <c r="AB240" i="13"/>
  <c r="AB256" i="13"/>
  <c r="AB272" i="13"/>
  <c r="AB288" i="13"/>
  <c r="AB304" i="13"/>
  <c r="AB320" i="13"/>
  <c r="AB336" i="13"/>
  <c r="AB352" i="13"/>
  <c r="AC368" i="13"/>
  <c r="AD384" i="13"/>
  <c r="AG384" i="13" s="1"/>
  <c r="AB416" i="13"/>
  <c r="AC432" i="13"/>
  <c r="AD448" i="13"/>
  <c r="AG448" i="13" s="1"/>
  <c r="AB480" i="13"/>
  <c r="AC480" i="13" s="1"/>
  <c r="AC496" i="13"/>
  <c r="AD496" i="13" s="1"/>
  <c r="AG496" i="13" s="1"/>
  <c r="AD512" i="13"/>
  <c r="AG512" i="13" s="1"/>
  <c r="AF172" i="13"/>
  <c r="AB201" i="13"/>
  <c r="AB531" i="13"/>
  <c r="AB535" i="13"/>
  <c r="AC535" i="13" s="1"/>
  <c r="AB342" i="13"/>
  <c r="AD543" i="13"/>
  <c r="AG543" i="13" s="1"/>
  <c r="AB532" i="13"/>
  <c r="AC667" i="13"/>
  <c r="AC678" i="13"/>
  <c r="AC694" i="13"/>
  <c r="AB670" i="13"/>
  <c r="AC670" i="13" s="1"/>
  <c r="AB683" i="13"/>
  <c r="AF21" i="14"/>
  <c r="AF37" i="14"/>
  <c r="AD51" i="14"/>
  <c r="AG51" i="14" s="1"/>
  <c r="AD67" i="14"/>
  <c r="AG67" i="14" s="1"/>
  <c r="AD83" i="14"/>
  <c r="AG83" i="14" s="1"/>
  <c r="AD99" i="14"/>
  <c r="AG99" i="14" s="1"/>
  <c r="AF113" i="14"/>
  <c r="AC190" i="14"/>
  <c r="AC206" i="14"/>
  <c r="AD206" i="14" s="1"/>
  <c r="AG206" i="14" s="1"/>
  <c r="AC222" i="14"/>
  <c r="AD222" i="14" s="1"/>
  <c r="AG222" i="14" s="1"/>
  <c r="AC238" i="14"/>
  <c r="AD238" i="14" s="1"/>
  <c r="AG238" i="14" s="1"/>
  <c r="AC254" i="14"/>
  <c r="AC270" i="14"/>
  <c r="AD270" i="14" s="1"/>
  <c r="AG270" i="14" s="1"/>
  <c r="AC286" i="14"/>
  <c r="AD286" i="14" s="1"/>
  <c r="AG286" i="14" s="1"/>
  <c r="AC302" i="14"/>
  <c r="AD302" i="14" s="1"/>
  <c r="AG302" i="14" s="1"/>
  <c r="AB56" i="14"/>
  <c r="AB64" i="14"/>
  <c r="AC64" i="14" s="1"/>
  <c r="AB72" i="14"/>
  <c r="AC72" i="14" s="1"/>
  <c r="AB80" i="14"/>
  <c r="AB88" i="14"/>
  <c r="AB96" i="14"/>
  <c r="AC96" i="14" s="1"/>
  <c r="AB104" i="14"/>
  <c r="AC104" i="14" s="1"/>
  <c r="AA205" i="14"/>
  <c r="AF681" i="13"/>
  <c r="AF689" i="13"/>
  <c r="AB705" i="13"/>
  <c r="AD23" i="14"/>
  <c r="AG23" i="14" s="1"/>
  <c r="AD39" i="14"/>
  <c r="AG39" i="14" s="1"/>
  <c r="AD47" i="14"/>
  <c r="AG47" i="14" s="1"/>
  <c r="AC63" i="14"/>
  <c r="AD63" i="14" s="1"/>
  <c r="AG63" i="14" s="1"/>
  <c r="AC79" i="14"/>
  <c r="AD79" i="14" s="1"/>
  <c r="AG79" i="14" s="1"/>
  <c r="AC95" i="14"/>
  <c r="AC111" i="14"/>
  <c r="AD111" i="14" s="1"/>
  <c r="AG111" i="14" s="1"/>
  <c r="AC121" i="14"/>
  <c r="AD121" i="14" s="1"/>
  <c r="AG121" i="14" s="1"/>
  <c r="AB132" i="14"/>
  <c r="AB208" i="14"/>
  <c r="AD215" i="14"/>
  <c r="AG215" i="14" s="1"/>
  <c r="AB240" i="14"/>
  <c r="AD247" i="14"/>
  <c r="AG247" i="14" s="1"/>
  <c r="AB272" i="14"/>
  <c r="AD279" i="14"/>
  <c r="AG279" i="14" s="1"/>
  <c r="AB304" i="14"/>
  <c r="AA355" i="14"/>
  <c r="AB355" i="14" s="1"/>
  <c r="AB210" i="14"/>
  <c r="AD217" i="14"/>
  <c r="AG217" i="14" s="1"/>
  <c r="AB242" i="14"/>
  <c r="AD249" i="14"/>
  <c r="AG249" i="14" s="1"/>
  <c r="AB274" i="14"/>
  <c r="AD281" i="14"/>
  <c r="AG281" i="14" s="1"/>
  <c r="AB306" i="14"/>
  <c r="AF327" i="14"/>
  <c r="AA375" i="14"/>
  <c r="AC203" i="14"/>
  <c r="AD203" i="14" s="1"/>
  <c r="AG203" i="14" s="1"/>
  <c r="AF228" i="14"/>
  <c r="AC235" i="14"/>
  <c r="AD235" i="14" s="1"/>
  <c r="AG235" i="14" s="1"/>
  <c r="AC267" i="14"/>
  <c r="AF292" i="14"/>
  <c r="AC299" i="14"/>
  <c r="AA461" i="14"/>
  <c r="AD493" i="14"/>
  <c r="AG493" i="14" s="1"/>
  <c r="AF509" i="14"/>
  <c r="AA34" i="15"/>
  <c r="AB34" i="15"/>
  <c r="AB578" i="15"/>
  <c r="AB384" i="14"/>
  <c r="AB392" i="14"/>
  <c r="AB400" i="14"/>
  <c r="AB408" i="14"/>
  <c r="AB416" i="14"/>
  <c r="AB424" i="14"/>
  <c r="AA465" i="14"/>
  <c r="AB465" i="14"/>
  <c r="AB503" i="14"/>
  <c r="AB677" i="14"/>
  <c r="AC677" i="14"/>
  <c r="AA485" i="14"/>
  <c r="AD505" i="14"/>
  <c r="AG505" i="14" s="1"/>
  <c r="AA648" i="14"/>
  <c r="AB648" i="14" s="1"/>
  <c r="AD381" i="14"/>
  <c r="AG381" i="14" s="1"/>
  <c r="AD385" i="14"/>
  <c r="AG385" i="14" s="1"/>
  <c r="AD393" i="14"/>
  <c r="AG393" i="14" s="1"/>
  <c r="AD397" i="14"/>
  <c r="AG397" i="14" s="1"/>
  <c r="AD401" i="14"/>
  <c r="AG401" i="14" s="1"/>
  <c r="AD405" i="14"/>
  <c r="AG405" i="14" s="1"/>
  <c r="AD409" i="14"/>
  <c r="AG409" i="14" s="1"/>
  <c r="AD413" i="14"/>
  <c r="AG413" i="14" s="1"/>
  <c r="AD417" i="14"/>
  <c r="AG417" i="14" s="1"/>
  <c r="AD421" i="14"/>
  <c r="AG421" i="14" s="1"/>
  <c r="AF671" i="14"/>
  <c r="AC426" i="14"/>
  <c r="AD426" i="14" s="1"/>
  <c r="AG426" i="14" s="1"/>
  <c r="AC430" i="14"/>
  <c r="AD430" i="14" s="1"/>
  <c r="AG430" i="14" s="1"/>
  <c r="AC434" i="14"/>
  <c r="AD434" i="14" s="1"/>
  <c r="AG434" i="14" s="1"/>
  <c r="AC438" i="14"/>
  <c r="AD438" i="14" s="1"/>
  <c r="AG438" i="14" s="1"/>
  <c r="AC442" i="14"/>
  <c r="AD442" i="14" s="1"/>
  <c r="AG442" i="14" s="1"/>
  <c r="AC446" i="14"/>
  <c r="AC450" i="14"/>
  <c r="AC454" i="14"/>
  <c r="AC458" i="14"/>
  <c r="AD458" i="14" s="1"/>
  <c r="AG458" i="14" s="1"/>
  <c r="AC462" i="14"/>
  <c r="AD462" i="14" s="1"/>
  <c r="AG462" i="14" s="1"/>
  <c r="AC466" i="14"/>
  <c r="AD466" i="14" s="1"/>
  <c r="AG466" i="14" s="1"/>
  <c r="AC470" i="14"/>
  <c r="AD470" i="14" s="1"/>
  <c r="AG470" i="14" s="1"/>
  <c r="AC474" i="14"/>
  <c r="AD474" i="14" s="1"/>
  <c r="AG474" i="14" s="1"/>
  <c r="AC478" i="14"/>
  <c r="AC482" i="14"/>
  <c r="AC486" i="14"/>
  <c r="AC490" i="14"/>
  <c r="AD490" i="14" s="1"/>
  <c r="AG490" i="14" s="1"/>
  <c r="AB33" i="15"/>
  <c r="AC33" i="15" s="1"/>
  <c r="AB37" i="15"/>
  <c r="AB41" i="15"/>
  <c r="AB45" i="15"/>
  <c r="AC45" i="15" s="1"/>
  <c r="AB49" i="15"/>
  <c r="AC49" i="15" s="1"/>
  <c r="AB53" i="15"/>
  <c r="AB57" i="15"/>
  <c r="AB61" i="15"/>
  <c r="AC61" i="15" s="1"/>
  <c r="AC69" i="15"/>
  <c r="AC77" i="15"/>
  <c r="AC93" i="15"/>
  <c r="AC101" i="15"/>
  <c r="AC109" i="15"/>
  <c r="AC125" i="15"/>
  <c r="AC133" i="15"/>
  <c r="AC144" i="15"/>
  <c r="AF201" i="15"/>
  <c r="AF86" i="15"/>
  <c r="AF118" i="15"/>
  <c r="AD143" i="15"/>
  <c r="AG143" i="15" s="1"/>
  <c r="AF256" i="15"/>
  <c r="AC167" i="15"/>
  <c r="AC175" i="15"/>
  <c r="AC183" i="15"/>
  <c r="AC199" i="15"/>
  <c r="AC207" i="15"/>
  <c r="AC215" i="15"/>
  <c r="AD229" i="15"/>
  <c r="AG229" i="15" s="1"/>
  <c r="AD252" i="15"/>
  <c r="AG252" i="15" s="1"/>
  <c r="AF164" i="15"/>
  <c r="AF196" i="15"/>
  <c r="AC226" i="15"/>
  <c r="AF258" i="15"/>
  <c r="AD305" i="15"/>
  <c r="AG305" i="15" s="1"/>
  <c r="AF277" i="15"/>
  <c r="AF309" i="15"/>
  <c r="AC284" i="15"/>
  <c r="AD284" i="15" s="1"/>
  <c r="AG284" i="15" s="1"/>
  <c r="AB316" i="15"/>
  <c r="AA347" i="15"/>
  <c r="AD324" i="15"/>
  <c r="AG324" i="15" s="1"/>
  <c r="AD336" i="15"/>
  <c r="AG336" i="15" s="1"/>
  <c r="AC361" i="15"/>
  <c r="AC393" i="15"/>
  <c r="AD432" i="15"/>
  <c r="AG432" i="15" s="1"/>
  <c r="AD582" i="15"/>
  <c r="AG582" i="15" s="1"/>
  <c r="AA14" i="16"/>
  <c r="AD203" i="15"/>
  <c r="AG203" i="15" s="1"/>
  <c r="AF236" i="15"/>
  <c r="AB291" i="15"/>
  <c r="AC291" i="15" s="1"/>
  <c r="AB323" i="15"/>
  <c r="AC275" i="15"/>
  <c r="AF310" i="15"/>
  <c r="AC369" i="15"/>
  <c r="AC405" i="15"/>
  <c r="AC431" i="15"/>
  <c r="AD605" i="15"/>
  <c r="AG605" i="15" s="1"/>
  <c r="AD53" i="11"/>
  <c r="AG53" i="11" s="1"/>
  <c r="AD39" i="13"/>
  <c r="AG39" i="13" s="1"/>
  <c r="AF50" i="13"/>
  <c r="AF80" i="13"/>
  <c r="AF56" i="11"/>
  <c r="AF65" i="13"/>
  <c r="AD53" i="13"/>
  <c r="AG53" i="13" s="1"/>
  <c r="AD105" i="13"/>
  <c r="AG105" i="13" s="1"/>
  <c r="AD113" i="13"/>
  <c r="AG113" i="13" s="1"/>
  <c r="AB49" i="11"/>
  <c r="AF71" i="11"/>
  <c r="AC45" i="13"/>
  <c r="AD45" i="13" s="1"/>
  <c r="AG45" i="13" s="1"/>
  <c r="AF98" i="13"/>
  <c r="AF230" i="13"/>
  <c r="AC144" i="13"/>
  <c r="AD144" i="13" s="1"/>
  <c r="AG144" i="13" s="1"/>
  <c r="AB167" i="13"/>
  <c r="AF196" i="13"/>
  <c r="AB223" i="13"/>
  <c r="AB227" i="13"/>
  <c r="AB243" i="13"/>
  <c r="AB259" i="13"/>
  <c r="AB275" i="13"/>
  <c r="AB291" i="13"/>
  <c r="AB307" i="13"/>
  <c r="AB323" i="13"/>
  <c r="AB339" i="13"/>
  <c r="AD356" i="13"/>
  <c r="AG356" i="13" s="1"/>
  <c r="AB388" i="13"/>
  <c r="AC404" i="13"/>
  <c r="AD404" i="13" s="1"/>
  <c r="AG404" i="13" s="1"/>
  <c r="AB452" i="13"/>
  <c r="AC468" i="13"/>
  <c r="AB500" i="13"/>
  <c r="AC516" i="13"/>
  <c r="AF126" i="13"/>
  <c r="AB211" i="13"/>
  <c r="AF222" i="13"/>
  <c r="AF250" i="13"/>
  <c r="AF282" i="13"/>
  <c r="AF314" i="13"/>
  <c r="AF346" i="13"/>
  <c r="AF354" i="13"/>
  <c r="AF374" i="13"/>
  <c r="AF406" i="13"/>
  <c r="AF422" i="13"/>
  <c r="AF438" i="13"/>
  <c r="AF470" i="13"/>
  <c r="AF486" i="13"/>
  <c r="AF502" i="13"/>
  <c r="AB114" i="13"/>
  <c r="AD130" i="13"/>
  <c r="AG130" i="13" s="1"/>
  <c r="AD146" i="13"/>
  <c r="AG146" i="13" s="1"/>
  <c r="AC539" i="13"/>
  <c r="AD539" i="13" s="1"/>
  <c r="AG539" i="13" s="1"/>
  <c r="AB669" i="13"/>
  <c r="AB680" i="13"/>
  <c r="AC680" i="13" s="1"/>
  <c r="AB696" i="13"/>
  <c r="AF28" i="14"/>
  <c r="AB682" i="13"/>
  <c r="AB116" i="14"/>
  <c r="AF528" i="13"/>
  <c r="AD522" i="13"/>
  <c r="AG522" i="13" s="1"/>
  <c r="AD540" i="13"/>
  <c r="AG540" i="13" s="1"/>
  <c r="AC684" i="13"/>
  <c r="AD684" i="13" s="1"/>
  <c r="AG684" i="13" s="1"/>
  <c r="AC679" i="13"/>
  <c r="AC695" i="13"/>
  <c r="AD695" i="13" s="1"/>
  <c r="AG695" i="13" s="1"/>
  <c r="AC25" i="14"/>
  <c r="AD25" i="14" s="1"/>
  <c r="AG25" i="14" s="1"/>
  <c r="AF54" i="14"/>
  <c r="AF70" i="14"/>
  <c r="AF86" i="14"/>
  <c r="AF102" i="14"/>
  <c r="AF124" i="14"/>
  <c r="AF140" i="14"/>
  <c r="AA245" i="14"/>
  <c r="AB245" i="14"/>
  <c r="AB27" i="14"/>
  <c r="AC27" i="14" s="1"/>
  <c r="AC66" i="14"/>
  <c r="AD66" i="14" s="1"/>
  <c r="AG66" i="14" s="1"/>
  <c r="AC82" i="14"/>
  <c r="AC98" i="14"/>
  <c r="AC128" i="14"/>
  <c r="AD128" i="14" s="1"/>
  <c r="AG128" i="14" s="1"/>
  <c r="AC119" i="14"/>
  <c r="AA149" i="14"/>
  <c r="AB149" i="14" s="1"/>
  <c r="AD165" i="14"/>
  <c r="AG165" i="14" s="1"/>
  <c r="AD173" i="14"/>
  <c r="AG173" i="14" s="1"/>
  <c r="AD181" i="14"/>
  <c r="AG181" i="14" s="1"/>
  <c r="AD191" i="14"/>
  <c r="AG191" i="14" s="1"/>
  <c r="AB216" i="14"/>
  <c r="AD223" i="14"/>
  <c r="AG223" i="14" s="1"/>
  <c r="AB248" i="14"/>
  <c r="AC248" i="14" s="1"/>
  <c r="AD255" i="14"/>
  <c r="AG255" i="14" s="1"/>
  <c r="AB280" i="14"/>
  <c r="AD287" i="14"/>
  <c r="AG287" i="14" s="1"/>
  <c r="AB312" i="14"/>
  <c r="AF117" i="14"/>
  <c r="AF133" i="14"/>
  <c r="AC218" i="14"/>
  <c r="AD250" i="14"/>
  <c r="AG250" i="14" s="1"/>
  <c r="AA257" i="14"/>
  <c r="AF282" i="14"/>
  <c r="AB204" i="14"/>
  <c r="AC204" i="14" s="1"/>
  <c r="AD211" i="14"/>
  <c r="AG211" i="14" s="1"/>
  <c r="AB236" i="14"/>
  <c r="AD243" i="14"/>
  <c r="AG243" i="14" s="1"/>
  <c r="AB268" i="14"/>
  <c r="AD275" i="14"/>
  <c r="AG275" i="14" s="1"/>
  <c r="AB300" i="14"/>
  <c r="AD307" i="14"/>
  <c r="AG307" i="14" s="1"/>
  <c r="AA347" i="14"/>
  <c r="AB518" i="14"/>
  <c r="AF670" i="14"/>
  <c r="AA325" i="14"/>
  <c r="AA341" i="14"/>
  <c r="AA357" i="14"/>
  <c r="AA373" i="14"/>
  <c r="AF499" i="14"/>
  <c r="AC515" i="14"/>
  <c r="AA635" i="14"/>
  <c r="AB635" i="14" s="1"/>
  <c r="AC635" i="14" s="1"/>
  <c r="AD635" i="14" s="1"/>
  <c r="AG635" i="14" s="1"/>
  <c r="AA651" i="14"/>
  <c r="AB651" i="14" s="1"/>
  <c r="AC651" i="14" s="1"/>
  <c r="AD651" i="14" s="1"/>
  <c r="AG651" i="14" s="1"/>
  <c r="AF235" i="15"/>
  <c r="AB152" i="15"/>
  <c r="AC152" i="15" s="1"/>
  <c r="AD90" i="15"/>
  <c r="AG90" i="15" s="1"/>
  <c r="AD106" i="15"/>
  <c r="AG106" i="15" s="1"/>
  <c r="AD122" i="15"/>
  <c r="AG122" i="15" s="1"/>
  <c r="AD142" i="15"/>
  <c r="AG142" i="15" s="1"/>
  <c r="AF154" i="15"/>
  <c r="AF186" i="15"/>
  <c r="AF218" i="15"/>
  <c r="AD228" i="15"/>
  <c r="AG228" i="15" s="1"/>
  <c r="AC260" i="15"/>
  <c r="AD260" i="15" s="1"/>
  <c r="AG260" i="15" s="1"/>
  <c r="AD168" i="15"/>
  <c r="AG168" i="15" s="1"/>
  <c r="AD184" i="15"/>
  <c r="AG184" i="15" s="1"/>
  <c r="AD216" i="15"/>
  <c r="AG216" i="15" s="1"/>
  <c r="AD234" i="15"/>
  <c r="AG234" i="15" s="1"/>
  <c r="AB266" i="15"/>
  <c r="AA331" i="15"/>
  <c r="AB331" i="15" s="1"/>
  <c r="AC331" i="15" s="1"/>
  <c r="AD325" i="15"/>
  <c r="AG325" i="15" s="1"/>
  <c r="AD329" i="15"/>
  <c r="AG329" i="15" s="1"/>
  <c r="AA349" i="15"/>
  <c r="AB349" i="15" s="1"/>
  <c r="AB354" i="15"/>
  <c r="AC360" i="15"/>
  <c r="AC392" i="15"/>
  <c r="AB365" i="15"/>
  <c r="AB381" i="15"/>
  <c r="AB397" i="15"/>
  <c r="AF400" i="15"/>
  <c r="AB429" i="15"/>
  <c r="AB459" i="15"/>
  <c r="AC459" i="15"/>
  <c r="AD459" i="15" s="1"/>
  <c r="AG459" i="15" s="1"/>
  <c r="AC416" i="15"/>
  <c r="AD416" i="15" s="1"/>
  <c r="AG416" i="15" s="1"/>
  <c r="AB449" i="15"/>
  <c r="AC449" i="15"/>
  <c r="AF445" i="15"/>
  <c r="AB583" i="15"/>
  <c r="AB580" i="15"/>
  <c r="AC581" i="15"/>
  <c r="AB609" i="15"/>
  <c r="AB65" i="15"/>
  <c r="AB73" i="15"/>
  <c r="AB89" i="15"/>
  <c r="AC89" i="15" s="1"/>
  <c r="AB105" i="15"/>
  <c r="AC105" i="15" s="1"/>
  <c r="AB121" i="15"/>
  <c r="AC121" i="15" s="1"/>
  <c r="AB137" i="15"/>
  <c r="AC137" i="15" s="1"/>
  <c r="AD78" i="15"/>
  <c r="AG78" i="15" s="1"/>
  <c r="AD126" i="15"/>
  <c r="AG126" i="15" s="1"/>
  <c r="AD150" i="15"/>
  <c r="AG150" i="15" s="1"/>
  <c r="AB179" i="15"/>
  <c r="AC179" i="15" s="1"/>
  <c r="AB211" i="15"/>
  <c r="AD172" i="15"/>
  <c r="AG172" i="15" s="1"/>
  <c r="AD242" i="15"/>
  <c r="AG242" i="15" s="1"/>
  <c r="AB283" i="15"/>
  <c r="AC283" i="15" s="1"/>
  <c r="AB315" i="15"/>
  <c r="AC315" i="15" s="1"/>
  <c r="AC271" i="15"/>
  <c r="AF282" i="15"/>
  <c r="AF298" i="15"/>
  <c r="AB399" i="15"/>
  <c r="AC399" i="15" s="1"/>
  <c r="AF109" i="14"/>
  <c r="AF68" i="15"/>
  <c r="AF402" i="15"/>
  <c r="AF202" i="13"/>
  <c r="AF247" i="15"/>
  <c r="AF599" i="15"/>
  <c r="AC595" i="15"/>
  <c r="AF21" i="11"/>
  <c r="AD188" i="13"/>
  <c r="AG188" i="13" s="1"/>
  <c r="AD200" i="13"/>
  <c r="AG200" i="13" s="1"/>
  <c r="AF324" i="13"/>
  <c r="AF559" i="13"/>
  <c r="AF122" i="14"/>
  <c r="AF116" i="15"/>
  <c r="AF378" i="15"/>
  <c r="AC593" i="15"/>
  <c r="AD593" i="15" s="1"/>
  <c r="AG593" i="15" s="1"/>
  <c r="AD194" i="13"/>
  <c r="AG194" i="13" s="1"/>
  <c r="AD234" i="13"/>
  <c r="AG234" i="13" s="1"/>
  <c r="AD298" i="13"/>
  <c r="AG298" i="13" s="1"/>
  <c r="AD428" i="15"/>
  <c r="AG428" i="15" s="1"/>
  <c r="AG156" i="15" l="1"/>
  <c r="AF156" i="15"/>
  <c r="AD693" i="13"/>
  <c r="AG693" i="13" s="1"/>
  <c r="AG429" i="13"/>
  <c r="AF429" i="13"/>
  <c r="AF171" i="13"/>
  <c r="AD171" i="13"/>
  <c r="AG171" i="13" s="1"/>
  <c r="AD396" i="14"/>
  <c r="AG396" i="14" s="1"/>
  <c r="AC396" i="14"/>
  <c r="AG344" i="13"/>
  <c r="AF344" i="13"/>
  <c r="AF549" i="13"/>
  <c r="AG685" i="13"/>
  <c r="AF685" i="13"/>
  <c r="AG331" i="13"/>
  <c r="AF331" i="13"/>
  <c r="AG267" i="13"/>
  <c r="AF267" i="13"/>
  <c r="AD677" i="13"/>
  <c r="AG677" i="13" s="1"/>
  <c r="AC439" i="13"/>
  <c r="AF439" i="13" s="1"/>
  <c r="AD439" i="13"/>
  <c r="AG439" i="13" s="1"/>
  <c r="AD66" i="13"/>
  <c r="AG66" i="13" s="1"/>
  <c r="AF174" i="13"/>
  <c r="AG260" i="14"/>
  <c r="AF260" i="14"/>
  <c r="AG410" i="14"/>
  <c r="AF410" i="14"/>
  <c r="AG484" i="13"/>
  <c r="AF484" i="13"/>
  <c r="AG283" i="13"/>
  <c r="AF283" i="13"/>
  <c r="AG406" i="14"/>
  <c r="AF406" i="14"/>
  <c r="AF440" i="14"/>
  <c r="AG666" i="13"/>
  <c r="AF666" i="13"/>
  <c r="AG177" i="13"/>
  <c r="AF177" i="13"/>
  <c r="AC423" i="13"/>
  <c r="AD179" i="14"/>
  <c r="AG179" i="14" s="1"/>
  <c r="AG181" i="13"/>
  <c r="AF181" i="13"/>
  <c r="AG315" i="13"/>
  <c r="AF315" i="13"/>
  <c r="AG251" i="13"/>
  <c r="AF251" i="13"/>
  <c r="AF206" i="13"/>
  <c r="AD668" i="14"/>
  <c r="AG668" i="14" s="1"/>
  <c r="AD24" i="14"/>
  <c r="AG24" i="14" s="1"/>
  <c r="AG36" i="11"/>
  <c r="AF36" i="11"/>
  <c r="AG196" i="14"/>
  <c r="AF196" i="14"/>
  <c r="AG298" i="14"/>
  <c r="AF298" i="14"/>
  <c r="AG394" i="14"/>
  <c r="AF394" i="14"/>
  <c r="AF207" i="13"/>
  <c r="AD207" i="13"/>
  <c r="AG207" i="13" s="1"/>
  <c r="AG208" i="13"/>
  <c r="AF208" i="13"/>
  <c r="AD390" i="14"/>
  <c r="AG390" i="14" s="1"/>
  <c r="AC390" i="14"/>
  <c r="AG87" i="14"/>
  <c r="AF87" i="14"/>
  <c r="AG91" i="14"/>
  <c r="AF91" i="14"/>
  <c r="AG67" i="13"/>
  <c r="AF67" i="13"/>
  <c r="AG347" i="13"/>
  <c r="AF347" i="13"/>
  <c r="AD191" i="13"/>
  <c r="AG191" i="13" s="1"/>
  <c r="AG671" i="13"/>
  <c r="AF671" i="13"/>
  <c r="AG299" i="13"/>
  <c r="AF299" i="13"/>
  <c r="AG235" i="13"/>
  <c r="AF235" i="13"/>
  <c r="AG137" i="13"/>
  <c r="AF137" i="13"/>
  <c r="AC449" i="13"/>
  <c r="AF449" i="13" s="1"/>
  <c r="AD449" i="13"/>
  <c r="AG449" i="13" s="1"/>
  <c r="AG37" i="11"/>
  <c r="AF37" i="11"/>
  <c r="AG234" i="14"/>
  <c r="AF234" i="14"/>
  <c r="AG364" i="13"/>
  <c r="AF364" i="13"/>
  <c r="AF480" i="14"/>
  <c r="AF63" i="11"/>
  <c r="AC38" i="15"/>
  <c r="AD38" i="15" s="1"/>
  <c r="AG38" i="15" s="1"/>
  <c r="AD194" i="15"/>
  <c r="AG194" i="15" s="1"/>
  <c r="AD524" i="13"/>
  <c r="AG524" i="13" s="1"/>
  <c r="AF145" i="14"/>
  <c r="AD428" i="13"/>
  <c r="AG428" i="13" s="1"/>
  <c r="AC160" i="13"/>
  <c r="AD160" i="13" s="1"/>
  <c r="AC465" i="14"/>
  <c r="AD465" i="14" s="1"/>
  <c r="AG465" i="14" s="1"/>
  <c r="AF464" i="13"/>
  <c r="AF400" i="13"/>
  <c r="AD309" i="13"/>
  <c r="AG309" i="13" s="1"/>
  <c r="AF25" i="11"/>
  <c r="AF418" i="14"/>
  <c r="AC701" i="13"/>
  <c r="AD701" i="13" s="1"/>
  <c r="AF59" i="14"/>
  <c r="AF328" i="13"/>
  <c r="AF668" i="13"/>
  <c r="AF532" i="14"/>
  <c r="AC544" i="13"/>
  <c r="AF476" i="14"/>
  <c r="AC468" i="14"/>
  <c r="AD468" i="14" s="1"/>
  <c r="AG468" i="14" s="1"/>
  <c r="AF675" i="14"/>
  <c r="AF137" i="14"/>
  <c r="AD84" i="14"/>
  <c r="AG84" i="14" s="1"/>
  <c r="AF531" i="14"/>
  <c r="AC261" i="14"/>
  <c r="AD261" i="14" s="1"/>
  <c r="AG261" i="14" s="1"/>
  <c r="AF25" i="13"/>
  <c r="AF119" i="13"/>
  <c r="AD16" i="16"/>
  <c r="AC422" i="14"/>
  <c r="AD422" i="14" s="1"/>
  <c r="AG422" i="14" s="1"/>
  <c r="AF257" i="13"/>
  <c r="AF32" i="14"/>
  <c r="AF478" i="13"/>
  <c r="AF414" i="13"/>
  <c r="AF358" i="13"/>
  <c r="AF74" i="13"/>
  <c r="AF138" i="15"/>
  <c r="AD440" i="14"/>
  <c r="AG440" i="14" s="1"/>
  <c r="AF265" i="13"/>
  <c r="AF551" i="13"/>
  <c r="AC664" i="13"/>
  <c r="AD664" i="13" s="1"/>
  <c r="AG664" i="13" s="1"/>
  <c r="AB313" i="13"/>
  <c r="AC313" i="13" s="1"/>
  <c r="AD313" i="13" s="1"/>
  <c r="AG313" i="13" s="1"/>
  <c r="AB118" i="14"/>
  <c r="AC118" i="14" s="1"/>
  <c r="AC158" i="13"/>
  <c r="AC249" i="13"/>
  <c r="AD249" i="13" s="1"/>
  <c r="AG249" i="13" s="1"/>
  <c r="AC191" i="13"/>
  <c r="AE17" i="5"/>
  <c r="AE16" i="5" s="1"/>
  <c r="AD107" i="13"/>
  <c r="AG107" i="13" s="1"/>
  <c r="AF163" i="14"/>
  <c r="AC274" i="13"/>
  <c r="AD274" i="13" s="1"/>
  <c r="AB130" i="14"/>
  <c r="AC130" i="14" s="1"/>
  <c r="AC258" i="13"/>
  <c r="AD258" i="13" s="1"/>
  <c r="AD87" i="13"/>
  <c r="AG87" i="13" s="1"/>
  <c r="AD206" i="13"/>
  <c r="AG206" i="13" s="1"/>
  <c r="AF662" i="13"/>
  <c r="AD163" i="14"/>
  <c r="AG163" i="14" s="1"/>
  <c r="AD492" i="13"/>
  <c r="AG492" i="13" s="1"/>
  <c r="AF343" i="13"/>
  <c r="AC673" i="13"/>
  <c r="AD673" i="13" s="1"/>
  <c r="AG673" i="13" s="1"/>
  <c r="AF450" i="13"/>
  <c r="AF418" i="13"/>
  <c r="AF110" i="13"/>
  <c r="AF108" i="13"/>
  <c r="AC16" i="5"/>
  <c r="AF17" i="5"/>
  <c r="AF16" i="5" s="1"/>
  <c r="AF12" i="5" s="1"/>
  <c r="AF666" i="14"/>
  <c r="AC24" i="14"/>
  <c r="AC281" i="13"/>
  <c r="AD281" i="13" s="1"/>
  <c r="AG281" i="13" s="1"/>
  <c r="AC402" i="14"/>
  <c r="AF402" i="14" s="1"/>
  <c r="AD86" i="11"/>
  <c r="AG86" i="11" s="1"/>
  <c r="AD138" i="13"/>
  <c r="AG138" i="13" s="1"/>
  <c r="AF321" i="13"/>
  <c r="AF518" i="13"/>
  <c r="AF454" i="13"/>
  <c r="AF390" i="13"/>
  <c r="AF697" i="13"/>
  <c r="AF448" i="14"/>
  <c r="AC420" i="14"/>
  <c r="AD420" i="14" s="1"/>
  <c r="AC388" i="14"/>
  <c r="AF135" i="14"/>
  <c r="AF155" i="13"/>
  <c r="AF535" i="14"/>
  <c r="AF688" i="13"/>
  <c r="AF296" i="13"/>
  <c r="AF66" i="11"/>
  <c r="AD514" i="13"/>
  <c r="AG514" i="13" s="1"/>
  <c r="AD660" i="13"/>
  <c r="AG660" i="13" s="1"/>
  <c r="AF379" i="15"/>
  <c r="AF472" i="14"/>
  <c r="AF432" i="14"/>
  <c r="AC412" i="14"/>
  <c r="AD412" i="14" s="1"/>
  <c r="AG412" i="14" s="1"/>
  <c r="AD164" i="13"/>
  <c r="AG164" i="13" s="1"/>
  <c r="AD108" i="13"/>
  <c r="AG108" i="13" s="1"/>
  <c r="AF565" i="13"/>
  <c r="AC398" i="14"/>
  <c r="AF462" i="13"/>
  <c r="AF398" i="13"/>
  <c r="AF54" i="13"/>
  <c r="AF96" i="13"/>
  <c r="AD549" i="13"/>
  <c r="AG549" i="13" s="1"/>
  <c r="AD481" i="13"/>
  <c r="AB98" i="11"/>
  <c r="AD61" i="14"/>
  <c r="AG61" i="14" s="1"/>
  <c r="AF61" i="14"/>
  <c r="AB19" i="11"/>
  <c r="AC20" i="11"/>
  <c r="AC215" i="13"/>
  <c r="AD215" i="13" s="1"/>
  <c r="AG215" i="13" s="1"/>
  <c r="AF215" i="13"/>
  <c r="AD210" i="15"/>
  <c r="AG210" i="15" s="1"/>
  <c r="AD441" i="15"/>
  <c r="AG441" i="15" s="1"/>
  <c r="AC141" i="13"/>
  <c r="AB407" i="13"/>
  <c r="AF121" i="13"/>
  <c r="AF517" i="14"/>
  <c r="AC34" i="11"/>
  <c r="AD34" i="11" s="1"/>
  <c r="AF183" i="13"/>
  <c r="AD465" i="13"/>
  <c r="AD445" i="13"/>
  <c r="AC386" i="14"/>
  <c r="AD386" i="14" s="1"/>
  <c r="AG386" i="14" s="1"/>
  <c r="AC691" i="13"/>
  <c r="AC229" i="13"/>
  <c r="AD229" i="13" s="1"/>
  <c r="AG229" i="13" s="1"/>
  <c r="AD402" i="14"/>
  <c r="AG402" i="14" s="1"/>
  <c r="AF26" i="14"/>
  <c r="AD110" i="15"/>
  <c r="AG110" i="15" s="1"/>
  <c r="AF419" i="15"/>
  <c r="AD200" i="15"/>
  <c r="AG200" i="15" s="1"/>
  <c r="AD74" i="15"/>
  <c r="AG74" i="15" s="1"/>
  <c r="AB485" i="14"/>
  <c r="AC485" i="14" s="1"/>
  <c r="AF143" i="14"/>
  <c r="AD136" i="13"/>
  <c r="AG136" i="13" s="1"/>
  <c r="AD15" i="16"/>
  <c r="AF280" i="13"/>
  <c r="AD41" i="13"/>
  <c r="AG41" i="13" s="1"/>
  <c r="AD479" i="13"/>
  <c r="AG479" i="13" s="1"/>
  <c r="AD482" i="13"/>
  <c r="AG482" i="13" s="1"/>
  <c r="AG661" i="13"/>
  <c r="AF210" i="15"/>
  <c r="AD642" i="14"/>
  <c r="AG642" i="14" s="1"/>
  <c r="AC469" i="14"/>
  <c r="AD469" i="14" s="1"/>
  <c r="AG469" i="14" s="1"/>
  <c r="AC449" i="14"/>
  <c r="AD449" i="14" s="1"/>
  <c r="AG449" i="14" s="1"/>
  <c r="AF112" i="13"/>
  <c r="AD494" i="13"/>
  <c r="AG494" i="13" s="1"/>
  <c r="AD430" i="13"/>
  <c r="AG430" i="13" s="1"/>
  <c r="AD366" i="13"/>
  <c r="AG366" i="13" s="1"/>
  <c r="AD23" i="13"/>
  <c r="AG23" i="13" s="1"/>
  <c r="AF209" i="15"/>
  <c r="AF120" i="14"/>
  <c r="AB38" i="15"/>
  <c r="AF563" i="13"/>
  <c r="AF56" i="13"/>
  <c r="AF194" i="15"/>
  <c r="AF225" i="13"/>
  <c r="AF210" i="13"/>
  <c r="AF510" i="13"/>
  <c r="AF446" i="13"/>
  <c r="AF382" i="13"/>
  <c r="AF415" i="13"/>
  <c r="AF37" i="13"/>
  <c r="AF249" i="15"/>
  <c r="AF91" i="15"/>
  <c r="AG94" i="11"/>
  <c r="AF94" i="11"/>
  <c r="AB194" i="15"/>
  <c r="AC194" i="15" s="1"/>
  <c r="AD423" i="13"/>
  <c r="AG423" i="13" s="1"/>
  <c r="AC306" i="13"/>
  <c r="AD306" i="13" s="1"/>
  <c r="AG306" i="13" s="1"/>
  <c r="AF529" i="14"/>
  <c r="AC206" i="15"/>
  <c r="AD206" i="15" s="1"/>
  <c r="AG206" i="15" s="1"/>
  <c r="AD461" i="13"/>
  <c r="AB290" i="13"/>
  <c r="AB93" i="14"/>
  <c r="AC93" i="14" s="1"/>
  <c r="AB534" i="13"/>
  <c r="AF676" i="14"/>
  <c r="AF506" i="14"/>
  <c r="AB513" i="13"/>
  <c r="AC513" i="13" s="1"/>
  <c r="AB281" i="13"/>
  <c r="AC174" i="13"/>
  <c r="AD174" i="13" s="1"/>
  <c r="AG174" i="13" s="1"/>
  <c r="AC674" i="14"/>
  <c r="AD674" i="14" s="1"/>
  <c r="AF26" i="11"/>
  <c r="AF527" i="14"/>
  <c r="AC338" i="13"/>
  <c r="AD26" i="11"/>
  <c r="AG26" i="11" s="1"/>
  <c r="AF209" i="13"/>
  <c r="AC394" i="15"/>
  <c r="AG617" i="15"/>
  <c r="AF617" i="15"/>
  <c r="AC574" i="15"/>
  <c r="AB62" i="15"/>
  <c r="AC62" i="15" s="1"/>
  <c r="AD62" i="15" s="1"/>
  <c r="AG62" i="15" s="1"/>
  <c r="AB30" i="15"/>
  <c r="AB29" i="15" s="1"/>
  <c r="AF395" i="15"/>
  <c r="AC34" i="15"/>
  <c r="AC437" i="15"/>
  <c r="AF362" i="15"/>
  <c r="AF131" i="15"/>
  <c r="AF370" i="15"/>
  <c r="AC343" i="15"/>
  <c r="AC296" i="15"/>
  <c r="AD296" i="15" s="1"/>
  <c r="AG296" i="15" s="1"/>
  <c r="AC292" i="15"/>
  <c r="AD292" i="15" s="1"/>
  <c r="AG292" i="15" s="1"/>
  <c r="AD169" i="15"/>
  <c r="AG169" i="15" s="1"/>
  <c r="AF443" i="15"/>
  <c r="AC304" i="15"/>
  <c r="AD304" i="15" s="1"/>
  <c r="AC295" i="15"/>
  <c r="AF374" i="15"/>
  <c r="AC190" i="15"/>
  <c r="AD190" i="15" s="1"/>
  <c r="AG190" i="15" s="1"/>
  <c r="AD394" i="15"/>
  <c r="AG394" i="15" s="1"/>
  <c r="AB198" i="15"/>
  <c r="AD574" i="15"/>
  <c r="AG574" i="15" s="1"/>
  <c r="AC604" i="15"/>
  <c r="AF604" i="15" s="1"/>
  <c r="AD604" i="15"/>
  <c r="AG604" i="15" s="1"/>
  <c r="AG165" i="15"/>
  <c r="AF165" i="15"/>
  <c r="AG94" i="15"/>
  <c r="AF94" i="15"/>
  <c r="AG576" i="15"/>
  <c r="AF576" i="15"/>
  <c r="AD346" i="15"/>
  <c r="AG346" i="15" s="1"/>
  <c r="AD294" i="15"/>
  <c r="AG294" i="15" s="1"/>
  <c r="AG188" i="15"/>
  <c r="AF188" i="15"/>
  <c r="AG220" i="15"/>
  <c r="AF220" i="15"/>
  <c r="AD204" i="15"/>
  <c r="AG204" i="15" s="1"/>
  <c r="AF334" i="15"/>
  <c r="AF241" i="15"/>
  <c r="AC273" i="15"/>
  <c r="AD273" i="15" s="1"/>
  <c r="AG273" i="15" s="1"/>
  <c r="AD348" i="15"/>
  <c r="AG348" i="15" s="1"/>
  <c r="AC321" i="15"/>
  <c r="AD321" i="15" s="1"/>
  <c r="AG321" i="15" s="1"/>
  <c r="AD295" i="15"/>
  <c r="AG295" i="15" s="1"/>
  <c r="AF259" i="15"/>
  <c r="AD102" i="15"/>
  <c r="AF398" i="15"/>
  <c r="AC171" i="15"/>
  <c r="AD171" i="15" s="1"/>
  <c r="AD267" i="15"/>
  <c r="AG267" i="15" s="1"/>
  <c r="AD587" i="15"/>
  <c r="AG587" i="15" s="1"/>
  <c r="AF314" i="15"/>
  <c r="AF180" i="15"/>
  <c r="AD377" i="15"/>
  <c r="AG377" i="15" s="1"/>
  <c r="AD70" i="15"/>
  <c r="AB217" i="15"/>
  <c r="AC217" i="15" s="1"/>
  <c r="AC149" i="15"/>
  <c r="AD456" i="15"/>
  <c r="AG456" i="15" s="1"/>
  <c r="AF412" i="15"/>
  <c r="AF422" i="15"/>
  <c r="AD34" i="15"/>
  <c r="AG34" i="15" s="1"/>
  <c r="AD274" i="15"/>
  <c r="AG274" i="15" s="1"/>
  <c r="AF293" i="15"/>
  <c r="AF299" i="15"/>
  <c r="AD195" i="15"/>
  <c r="AG195" i="15" s="1"/>
  <c r="AF257" i="15"/>
  <c r="AG371" i="15"/>
  <c r="AF371" i="15"/>
  <c r="AF227" i="15"/>
  <c r="AD134" i="15"/>
  <c r="AF107" i="15"/>
  <c r="AF108" i="15"/>
  <c r="AD75" i="15"/>
  <c r="AG75" i="15" s="1"/>
  <c r="AD147" i="15"/>
  <c r="AG147" i="15" s="1"/>
  <c r="AC149" i="14"/>
  <c r="AD149" i="14"/>
  <c r="AG149" i="14" s="1"/>
  <c r="AG60" i="14"/>
  <c r="AF60" i="14"/>
  <c r="AG145" i="13"/>
  <c r="AF145" i="13"/>
  <c r="AG585" i="15"/>
  <c r="AF585" i="15"/>
  <c r="AC665" i="14"/>
  <c r="AD665" i="14" s="1"/>
  <c r="AC312" i="15"/>
  <c r="AG370" i="13"/>
  <c r="AF370" i="13"/>
  <c r="AG58" i="13"/>
  <c r="AF58" i="13"/>
  <c r="AF373" i="15"/>
  <c r="AG181" i="15"/>
  <c r="AF181" i="15"/>
  <c r="AF159" i="13"/>
  <c r="AG297" i="15"/>
  <c r="AF297" i="15"/>
  <c r="AG197" i="15"/>
  <c r="AF197" i="15"/>
  <c r="AG107" i="14"/>
  <c r="AF107" i="14"/>
  <c r="AG216" i="13"/>
  <c r="AF216" i="13"/>
  <c r="AG312" i="13"/>
  <c r="AF312" i="13"/>
  <c r="AG436" i="13"/>
  <c r="AF436" i="13"/>
  <c r="AG71" i="14"/>
  <c r="AF71" i="14"/>
  <c r="AG444" i="14"/>
  <c r="AF444" i="14"/>
  <c r="AG392" i="13"/>
  <c r="AF392" i="13"/>
  <c r="AG591" i="15"/>
  <c r="AF591" i="15"/>
  <c r="AC649" i="14"/>
  <c r="AD649" i="14" s="1"/>
  <c r="AC367" i="14"/>
  <c r="AD658" i="14"/>
  <c r="AG658" i="14" s="1"/>
  <c r="AC311" i="15"/>
  <c r="AD311" i="15" s="1"/>
  <c r="AG498" i="13"/>
  <c r="AF498" i="13"/>
  <c r="AG466" i="13"/>
  <c r="AF466" i="13"/>
  <c r="AG434" i="13"/>
  <c r="AF434" i="13"/>
  <c r="AG402" i="13"/>
  <c r="AF402" i="13"/>
  <c r="AG362" i="13"/>
  <c r="AF362" i="13"/>
  <c r="AG383" i="13"/>
  <c r="AF383" i="13"/>
  <c r="AG48" i="13"/>
  <c r="AF48" i="13"/>
  <c r="AG597" i="15"/>
  <c r="AF597" i="15"/>
  <c r="AG606" i="15"/>
  <c r="AF606" i="15"/>
  <c r="AG430" i="15"/>
  <c r="AF430" i="15"/>
  <c r="AG224" i="13"/>
  <c r="AF224" i="13"/>
  <c r="AD654" i="14"/>
  <c r="AG654" i="14" s="1"/>
  <c r="AG663" i="13"/>
  <c r="AF663" i="13"/>
  <c r="AG103" i="14"/>
  <c r="AF103" i="14"/>
  <c r="AG142" i="13"/>
  <c r="AF142" i="13"/>
  <c r="AG584" i="15"/>
  <c r="AF584" i="15"/>
  <c r="AG55" i="14"/>
  <c r="AF55" i="14"/>
  <c r="AF504" i="13"/>
  <c r="AD504" i="13"/>
  <c r="AG504" i="13" s="1"/>
  <c r="AG153" i="15"/>
  <c r="AF153" i="15"/>
  <c r="AC350" i="15"/>
  <c r="AD350" i="15" s="1"/>
  <c r="AD633" i="14"/>
  <c r="AG633" i="14" s="1"/>
  <c r="AC633" i="14"/>
  <c r="AC279" i="15"/>
  <c r="AD279" i="15"/>
  <c r="AG279" i="15" s="1"/>
  <c r="AG386" i="13"/>
  <c r="AF386" i="13"/>
  <c r="AG27" i="13"/>
  <c r="AF27" i="13"/>
  <c r="AG87" i="15"/>
  <c r="AF87" i="15"/>
  <c r="AG420" i="15"/>
  <c r="AF420" i="15"/>
  <c r="AG420" i="13"/>
  <c r="AF420" i="13"/>
  <c r="AG372" i="13"/>
  <c r="AF372" i="13"/>
  <c r="AG75" i="14"/>
  <c r="AF75" i="14"/>
  <c r="AG495" i="13"/>
  <c r="AF495" i="13"/>
  <c r="AG55" i="13"/>
  <c r="AF55" i="13"/>
  <c r="AC301" i="14"/>
  <c r="AD301" i="14" s="1"/>
  <c r="AG97" i="14"/>
  <c r="AF97" i="14"/>
  <c r="AG447" i="13"/>
  <c r="AF447" i="13"/>
  <c r="AG47" i="13"/>
  <c r="AF47" i="13"/>
  <c r="AD19" i="13"/>
  <c r="AG20" i="13"/>
  <c r="AG127" i="15"/>
  <c r="AF127" i="15"/>
  <c r="AG590" i="15"/>
  <c r="AF590" i="15"/>
  <c r="AF389" i="15"/>
  <c r="AG95" i="15"/>
  <c r="AF95" i="15"/>
  <c r="AG212" i="15"/>
  <c r="AF212" i="15"/>
  <c r="AD638" i="14"/>
  <c r="AG638" i="14" s="1"/>
  <c r="AG264" i="13"/>
  <c r="AF264" i="13"/>
  <c r="AG232" i="13"/>
  <c r="AF232" i="13"/>
  <c r="AC429" i="15"/>
  <c r="AD429" i="15" s="1"/>
  <c r="AC132" i="14"/>
  <c r="AD132" i="14"/>
  <c r="AG132" i="14" s="1"/>
  <c r="AC380" i="14"/>
  <c r="AD380" i="14" s="1"/>
  <c r="AC364" i="14"/>
  <c r="AD364" i="14" s="1"/>
  <c r="AC348" i="14"/>
  <c r="AD348" i="14" s="1"/>
  <c r="AC332" i="14"/>
  <c r="AD332" i="14" s="1"/>
  <c r="AC316" i="14"/>
  <c r="AD316" i="14" s="1"/>
  <c r="AC126" i="14"/>
  <c r="AD126" i="14"/>
  <c r="AG126" i="14" s="1"/>
  <c r="AC253" i="14"/>
  <c r="AD253" i="14" s="1"/>
  <c r="AF408" i="13"/>
  <c r="AF150" i="15"/>
  <c r="AD89" i="15"/>
  <c r="AG89" i="15" s="1"/>
  <c r="AD360" i="15"/>
  <c r="AG360" i="15" s="1"/>
  <c r="AF333" i="15"/>
  <c r="AF234" i="15"/>
  <c r="AF533" i="14"/>
  <c r="AC300" i="14"/>
  <c r="AC236" i="14"/>
  <c r="AD218" i="14"/>
  <c r="AG218" i="14" s="1"/>
  <c r="AF255" i="14"/>
  <c r="AF191" i="14"/>
  <c r="AD119" i="14"/>
  <c r="AG119" i="14" s="1"/>
  <c r="AC213" i="14"/>
  <c r="AD213" i="14" s="1"/>
  <c r="AD679" i="13"/>
  <c r="AG679" i="13" s="1"/>
  <c r="AF522" i="13"/>
  <c r="AD516" i="13"/>
  <c r="AG516" i="13" s="1"/>
  <c r="AF431" i="13"/>
  <c r="AF367" i="13"/>
  <c r="AC307" i="13"/>
  <c r="AC243" i="13"/>
  <c r="AC49" i="11"/>
  <c r="AD49" i="11" s="1"/>
  <c r="AF53" i="13"/>
  <c r="AF53" i="11"/>
  <c r="AD431" i="15"/>
  <c r="AG431" i="15" s="1"/>
  <c r="AF582" i="15"/>
  <c r="AD361" i="15"/>
  <c r="AG361" i="15" s="1"/>
  <c r="AD226" i="15"/>
  <c r="AG226" i="15" s="1"/>
  <c r="AD215" i="15"/>
  <c r="AG215" i="15" s="1"/>
  <c r="AD183" i="15"/>
  <c r="AG183" i="15" s="1"/>
  <c r="AD117" i="15"/>
  <c r="AG117" i="15" s="1"/>
  <c r="AC57" i="15"/>
  <c r="AC41" i="15"/>
  <c r="AF490" i="14"/>
  <c r="AF474" i="14"/>
  <c r="AF458" i="14"/>
  <c r="AF442" i="14"/>
  <c r="AF426" i="14"/>
  <c r="AF421" i="14"/>
  <c r="AF405" i="14"/>
  <c r="AF389" i="14"/>
  <c r="AC424" i="14"/>
  <c r="AD424" i="14" s="1"/>
  <c r="AC392" i="14"/>
  <c r="AD392" i="14" s="1"/>
  <c r="AD299" i="14"/>
  <c r="AG299" i="14" s="1"/>
  <c r="AF313" i="14"/>
  <c r="AF249" i="14"/>
  <c r="AF311" i="14"/>
  <c r="AF247" i="14"/>
  <c r="AD95" i="14"/>
  <c r="AG95" i="14" s="1"/>
  <c r="AF39" i="14"/>
  <c r="AC88" i="14"/>
  <c r="AD88" i="14" s="1"/>
  <c r="AC56" i="14"/>
  <c r="AD56" i="14" s="1"/>
  <c r="AD254" i="14"/>
  <c r="AG254" i="14" s="1"/>
  <c r="AD190" i="14"/>
  <c r="AG190" i="14" s="1"/>
  <c r="AF51" i="14"/>
  <c r="AD678" i="13"/>
  <c r="AG678" i="13" s="1"/>
  <c r="AF543" i="13"/>
  <c r="AC201" i="13"/>
  <c r="AD201" i="13" s="1"/>
  <c r="AF448" i="13"/>
  <c r="AD368" i="13"/>
  <c r="AG368" i="13" s="1"/>
  <c r="AC304" i="13"/>
  <c r="AC240" i="13"/>
  <c r="AF65" i="11"/>
  <c r="AC322" i="15"/>
  <c r="AD322" i="15" s="1"/>
  <c r="AC270" i="15"/>
  <c r="AC328" i="15"/>
  <c r="AD301" i="15"/>
  <c r="AG301" i="15" s="1"/>
  <c r="AC424" i="15"/>
  <c r="AC352" i="15"/>
  <c r="AD352" i="15" s="1"/>
  <c r="AG352" i="15" s="1"/>
  <c r="AD483" i="14"/>
  <c r="AG483" i="14" s="1"/>
  <c r="AD467" i="14"/>
  <c r="AG467" i="14" s="1"/>
  <c r="AD451" i="14"/>
  <c r="AG451" i="14" s="1"/>
  <c r="AD435" i="14"/>
  <c r="AG435" i="14" s="1"/>
  <c r="AF492" i="14"/>
  <c r="AD273" i="14"/>
  <c r="AG273" i="14" s="1"/>
  <c r="AF125" i="14"/>
  <c r="AF264" i="14"/>
  <c r="AF200" i="14"/>
  <c r="AD90" i="14"/>
  <c r="AG90" i="14" s="1"/>
  <c r="AC78" i="14"/>
  <c r="AD78" i="14" s="1"/>
  <c r="AD686" i="13"/>
  <c r="AG686" i="13" s="1"/>
  <c r="AF341" i="13"/>
  <c r="AF309" i="13"/>
  <c r="AF277" i="13"/>
  <c r="AF245" i="13"/>
  <c r="AC193" i="13"/>
  <c r="AF527" i="13"/>
  <c r="AD460" i="13"/>
  <c r="AG460" i="13" s="1"/>
  <c r="AD203" i="13"/>
  <c r="AG203" i="13" s="1"/>
  <c r="AD44" i="11"/>
  <c r="AG44" i="11" s="1"/>
  <c r="AD57" i="13"/>
  <c r="AG57" i="13" s="1"/>
  <c r="AF380" i="15"/>
  <c r="AF286" i="15"/>
  <c r="AD97" i="15"/>
  <c r="AG97" i="15" s="1"/>
  <c r="AD51" i="15"/>
  <c r="AG51" i="15" s="1"/>
  <c r="AD35" i="15"/>
  <c r="AG35" i="15" s="1"/>
  <c r="AC36" i="15"/>
  <c r="AD36" i="15" s="1"/>
  <c r="AD419" i="14"/>
  <c r="AG419" i="14" s="1"/>
  <c r="AD403" i="14"/>
  <c r="AG403" i="14" s="1"/>
  <c r="AD387" i="14"/>
  <c r="AG387" i="14" s="1"/>
  <c r="AD374" i="14"/>
  <c r="AG374" i="14" s="1"/>
  <c r="AD358" i="14"/>
  <c r="AG358" i="14" s="1"/>
  <c r="AD342" i="14"/>
  <c r="AG342" i="14" s="1"/>
  <c r="AD326" i="14"/>
  <c r="AG326" i="14" s="1"/>
  <c r="AF308" i="14"/>
  <c r="AF244" i="14"/>
  <c r="AF290" i="14"/>
  <c r="AF226" i="14"/>
  <c r="AF288" i="14"/>
  <c r="AF224" i="14"/>
  <c r="AC43" i="14"/>
  <c r="AD43" i="14" s="1"/>
  <c r="AG43" i="14" s="1"/>
  <c r="AC278" i="14"/>
  <c r="AD278" i="14" s="1"/>
  <c r="AC198" i="14"/>
  <c r="AD198" i="14" s="1"/>
  <c r="AD185" i="13"/>
  <c r="AG185" i="13" s="1"/>
  <c r="AC58" i="11"/>
  <c r="AD88" i="13"/>
  <c r="AG88" i="13" s="1"/>
  <c r="AF440" i="13"/>
  <c r="AD106" i="13"/>
  <c r="AG106" i="13" s="1"/>
  <c r="AB14" i="16"/>
  <c r="AE14" i="16" s="1"/>
  <c r="AF260" i="15"/>
  <c r="AD246" i="15"/>
  <c r="AG246" i="15" s="1"/>
  <c r="AF66" i="14"/>
  <c r="AF25" i="14"/>
  <c r="AF684" i="13"/>
  <c r="AF539" i="13"/>
  <c r="AF234" i="13"/>
  <c r="AF404" i="13"/>
  <c r="AF45" i="13"/>
  <c r="AD69" i="15"/>
  <c r="AG69" i="15" s="1"/>
  <c r="AD49" i="15"/>
  <c r="AG49" i="15" s="1"/>
  <c r="AD33" i="15"/>
  <c r="AG33" i="15" s="1"/>
  <c r="AA628" i="14"/>
  <c r="AD453" i="14"/>
  <c r="AG453" i="14" s="1"/>
  <c r="AF119" i="15"/>
  <c r="AF235" i="14"/>
  <c r="AF79" i="14"/>
  <c r="AF302" i="14"/>
  <c r="AF238" i="14"/>
  <c r="AD535" i="13"/>
  <c r="AG535" i="13" s="1"/>
  <c r="AF496" i="13"/>
  <c r="AD304" i="13"/>
  <c r="AG304" i="13" s="1"/>
  <c r="AD240" i="13"/>
  <c r="AG240" i="13" s="1"/>
  <c r="AD51" i="13"/>
  <c r="AG51" i="13" s="1"/>
  <c r="AD155" i="15"/>
  <c r="AG155" i="15" s="1"/>
  <c r="AF285" i="15"/>
  <c r="AF579" i="15"/>
  <c r="AF244" i="15"/>
  <c r="AC82" i="15"/>
  <c r="AD82" i="15" s="1"/>
  <c r="AG82" i="15" s="1"/>
  <c r="AD457" i="14"/>
  <c r="AG457" i="14" s="1"/>
  <c r="AF425" i="14"/>
  <c r="AF305" i="14"/>
  <c r="AF58" i="14"/>
  <c r="AD676" i="13"/>
  <c r="AG676" i="13" s="1"/>
  <c r="AF665" i="13"/>
  <c r="AC33" i="11"/>
  <c r="AD33" i="11" s="1"/>
  <c r="AF187" i="13"/>
  <c r="AF59" i="15"/>
  <c r="AF43" i="15"/>
  <c r="AF530" i="14"/>
  <c r="AF415" i="14"/>
  <c r="AF399" i="14"/>
  <c r="AF383" i="14"/>
  <c r="AF374" i="14"/>
  <c r="AF342" i="14"/>
  <c r="AF326" i="14"/>
  <c r="AD251" i="14"/>
  <c r="AG251" i="14" s="1"/>
  <c r="AD295" i="14"/>
  <c r="AG295" i="14" s="1"/>
  <c r="AD52" i="13"/>
  <c r="AG52" i="13" s="1"/>
  <c r="AF246" i="14"/>
  <c r="AD44" i="13"/>
  <c r="AG44" i="13" s="1"/>
  <c r="AF126" i="15"/>
  <c r="AF237" i="15"/>
  <c r="AF168" i="15"/>
  <c r="AF74" i="15"/>
  <c r="AF38" i="14"/>
  <c r="AF226" i="13"/>
  <c r="AF605" i="15"/>
  <c r="AF274" i="15"/>
  <c r="AF324" i="15"/>
  <c r="AF33" i="15"/>
  <c r="AC650" i="14"/>
  <c r="AD650" i="14" s="1"/>
  <c r="AC634" i="14"/>
  <c r="AD634" i="14" s="1"/>
  <c r="AD481" i="14"/>
  <c r="AG481" i="14" s="1"/>
  <c r="AD477" i="14"/>
  <c r="AG477" i="14" s="1"/>
  <c r="AF51" i="13"/>
  <c r="AF409" i="15"/>
  <c r="AF414" i="15"/>
  <c r="AF130" i="15"/>
  <c r="AF66" i="15"/>
  <c r="AD135" i="15"/>
  <c r="AG135" i="15" s="1"/>
  <c r="AF310" i="14"/>
  <c r="AD474" i="13"/>
  <c r="AG474" i="13" s="1"/>
  <c r="AF164" i="13"/>
  <c r="AD525" i="14"/>
  <c r="AG525" i="14" s="1"/>
  <c r="AD486" i="14"/>
  <c r="AG486" i="14" s="1"/>
  <c r="AD454" i="14"/>
  <c r="AG454" i="14" s="1"/>
  <c r="AF462" i="15"/>
  <c r="AF387" i="15"/>
  <c r="AF69" i="11"/>
  <c r="AD127" i="14"/>
  <c r="AG127" i="14" s="1"/>
  <c r="AF490" i="13"/>
  <c r="AF442" i="13"/>
  <c r="AF378" i="13"/>
  <c r="AC520" i="13"/>
  <c r="AF21" i="13"/>
  <c r="AD135" i="13"/>
  <c r="AG135" i="13" s="1"/>
  <c r="AF537" i="13"/>
  <c r="AF516" i="14"/>
  <c r="AD152" i="14"/>
  <c r="AG152" i="14" s="1"/>
  <c r="AF337" i="13"/>
  <c r="AF38" i="13"/>
  <c r="AF75" i="13"/>
  <c r="AC73" i="15"/>
  <c r="AD73" i="15" s="1"/>
  <c r="AG73" i="15" s="1"/>
  <c r="AF146" i="14"/>
  <c r="AF48" i="14"/>
  <c r="AC65" i="15"/>
  <c r="AF128" i="14"/>
  <c r="AF533" i="13"/>
  <c r="AF507" i="13"/>
  <c r="AF395" i="13"/>
  <c r="AC365" i="15"/>
  <c r="AD365" i="15" s="1"/>
  <c r="AG365" i="15" s="1"/>
  <c r="AC683" i="13"/>
  <c r="AD683" i="13" s="1"/>
  <c r="AF467" i="15"/>
  <c r="AC376" i="14"/>
  <c r="AD376" i="14"/>
  <c r="AG376" i="14" s="1"/>
  <c r="AC360" i="14"/>
  <c r="AD360" i="14"/>
  <c r="AG360" i="14" s="1"/>
  <c r="AC344" i="14"/>
  <c r="AD344" i="14"/>
  <c r="AG344" i="14" s="1"/>
  <c r="AC328" i="14"/>
  <c r="AD328" i="14"/>
  <c r="AG328" i="14" s="1"/>
  <c r="AC687" i="13"/>
  <c r="AD687" i="13"/>
  <c r="AG687" i="13" s="1"/>
  <c r="AF567" i="13"/>
  <c r="AD488" i="13"/>
  <c r="AG488" i="13" s="1"/>
  <c r="AD137" i="15"/>
  <c r="AG137" i="15" s="1"/>
  <c r="AC580" i="15"/>
  <c r="AF428" i="15"/>
  <c r="AD425" i="15"/>
  <c r="AG425" i="15" s="1"/>
  <c r="AC354" i="15"/>
  <c r="AF329" i="15"/>
  <c r="AF142" i="15"/>
  <c r="AD515" i="14"/>
  <c r="AG515" i="14" s="1"/>
  <c r="AF275" i="14"/>
  <c r="AF211" i="14"/>
  <c r="AC312" i="14"/>
  <c r="AF181" i="14"/>
  <c r="AD98" i="14"/>
  <c r="AG98" i="14" s="1"/>
  <c r="AC669" i="13"/>
  <c r="AC500" i="13"/>
  <c r="AD500" i="13" s="1"/>
  <c r="AF356" i="13"/>
  <c r="AC291" i="13"/>
  <c r="AD291" i="13" s="1"/>
  <c r="AC227" i="13"/>
  <c r="AD227" i="13" s="1"/>
  <c r="AF144" i="13"/>
  <c r="AD405" i="15"/>
  <c r="AG405" i="15" s="1"/>
  <c r="AF203" i="15"/>
  <c r="AD372" i="15"/>
  <c r="AG372" i="15" s="1"/>
  <c r="AC316" i="15"/>
  <c r="AD316" i="15" s="1"/>
  <c r="AD207" i="15"/>
  <c r="AG207" i="15" s="1"/>
  <c r="AD175" i="15"/>
  <c r="AG175" i="15" s="1"/>
  <c r="AD144" i="15"/>
  <c r="AG144" i="15" s="1"/>
  <c r="AD109" i="15"/>
  <c r="AG109" i="15" s="1"/>
  <c r="AC53" i="15"/>
  <c r="AD53" i="15" s="1"/>
  <c r="AG53" i="15" s="1"/>
  <c r="AC37" i="15"/>
  <c r="AF470" i="14"/>
  <c r="AF438" i="14"/>
  <c r="AF417" i="14"/>
  <c r="AF401" i="14"/>
  <c r="AF385" i="14"/>
  <c r="AC416" i="14"/>
  <c r="AD416" i="14" s="1"/>
  <c r="AC384" i="14"/>
  <c r="AD384" i="14" s="1"/>
  <c r="AD267" i="14"/>
  <c r="AG267" i="14" s="1"/>
  <c r="AC306" i="14"/>
  <c r="AD306" i="14" s="1"/>
  <c r="AG306" i="14" s="1"/>
  <c r="AC242" i="14"/>
  <c r="AC304" i="14"/>
  <c r="AC240" i="14"/>
  <c r="AF23" i="14"/>
  <c r="AC80" i="14"/>
  <c r="AD80" i="14" s="1"/>
  <c r="AG80" i="14" s="1"/>
  <c r="AF99" i="14"/>
  <c r="AD667" i="13"/>
  <c r="AG667" i="13" s="1"/>
  <c r="AC532" i="13"/>
  <c r="AC342" i="13"/>
  <c r="AF512" i="13"/>
  <c r="AD432" i="13"/>
  <c r="AG432" i="13" s="1"/>
  <c r="AC352" i="13"/>
  <c r="AC288" i="13"/>
  <c r="AF217" i="13"/>
  <c r="AD43" i="13"/>
  <c r="AG43" i="13" s="1"/>
  <c r="AC69" i="13"/>
  <c r="AC306" i="15"/>
  <c r="AD306" i="15" s="1"/>
  <c r="AF353" i="15"/>
  <c r="AD388" i="15"/>
  <c r="AG388" i="15" s="1"/>
  <c r="AC308" i="15"/>
  <c r="AF423" i="15"/>
  <c r="AC208" i="15"/>
  <c r="AD479" i="14"/>
  <c r="AG479" i="14" s="1"/>
  <c r="AD463" i="14"/>
  <c r="AG463" i="14" s="1"/>
  <c r="AD447" i="14"/>
  <c r="AG447" i="14" s="1"/>
  <c r="AD431" i="14"/>
  <c r="AG431" i="14" s="1"/>
  <c r="AF488" i="14"/>
  <c r="AF428" i="14"/>
  <c r="AF376" i="14"/>
  <c r="AF360" i="14"/>
  <c r="AF344" i="14"/>
  <c r="AF252" i="14"/>
  <c r="AD241" i="14"/>
  <c r="AG241" i="14" s="1"/>
  <c r="AC303" i="14"/>
  <c r="AC239" i="14"/>
  <c r="AD239" i="14" s="1"/>
  <c r="AC185" i="14"/>
  <c r="AD74" i="14"/>
  <c r="AG74" i="14" s="1"/>
  <c r="AF126" i="14"/>
  <c r="AC62" i="14"/>
  <c r="AD62" i="14" s="1"/>
  <c r="AD690" i="13"/>
  <c r="AG690" i="13" s="1"/>
  <c r="AC692" i="13"/>
  <c r="AD692" i="13" s="1"/>
  <c r="AG692" i="13" s="1"/>
  <c r="AD672" i="13"/>
  <c r="AG672" i="13" s="1"/>
  <c r="AF333" i="13"/>
  <c r="AF301" i="13"/>
  <c r="AF269" i="13"/>
  <c r="AF237" i="13"/>
  <c r="AC150" i="13"/>
  <c r="AD396" i="13"/>
  <c r="AG396" i="13" s="1"/>
  <c r="AD195" i="13"/>
  <c r="AG195" i="13" s="1"/>
  <c r="AD128" i="13"/>
  <c r="AG128" i="13" s="1"/>
  <c r="AF61" i="13"/>
  <c r="AD41" i="11"/>
  <c r="AG41" i="11" s="1"/>
  <c r="AF364" i="15"/>
  <c r="AD81" i="15"/>
  <c r="AG81" i="15" s="1"/>
  <c r="AD47" i="15"/>
  <c r="AG47" i="15" s="1"/>
  <c r="AD31" i="15"/>
  <c r="AG31" i="15" s="1"/>
  <c r="AC60" i="15"/>
  <c r="AD60" i="15" s="1"/>
  <c r="AG60" i="15" s="1"/>
  <c r="AD370" i="14"/>
  <c r="AG370" i="14" s="1"/>
  <c r="AD354" i="14"/>
  <c r="AG354" i="14" s="1"/>
  <c r="AD338" i="14"/>
  <c r="AG338" i="14" s="1"/>
  <c r="AD322" i="14"/>
  <c r="AG322" i="14" s="1"/>
  <c r="AC283" i="14"/>
  <c r="AC219" i="14"/>
  <c r="AC265" i="14"/>
  <c r="AC201" i="14"/>
  <c r="AD201" i="14" s="1"/>
  <c r="AC263" i="14"/>
  <c r="AC199" i="14"/>
  <c r="AD199" i="14" s="1"/>
  <c r="AC31" i="14"/>
  <c r="AD31" i="14" s="1"/>
  <c r="AG31" i="14" s="1"/>
  <c r="AC262" i="14"/>
  <c r="AD129" i="14"/>
  <c r="AG129" i="14" s="1"/>
  <c r="AF547" i="13"/>
  <c r="AD360" i="13"/>
  <c r="AG360" i="13" s="1"/>
  <c r="AC50" i="11"/>
  <c r="AC19" i="13"/>
  <c r="AF20" i="13"/>
  <c r="AF19" i="13" s="1"/>
  <c r="AD233" i="14"/>
  <c r="AG233" i="14" s="1"/>
  <c r="AD262" i="14"/>
  <c r="AG262" i="14" s="1"/>
  <c r="AD520" i="13"/>
  <c r="AG520" i="13" s="1"/>
  <c r="AF424" i="13"/>
  <c r="AF89" i="15"/>
  <c r="AB12" i="17"/>
  <c r="AB11" i="17" s="1"/>
  <c r="AE13" i="17"/>
  <c r="AE12" i="17" s="1"/>
  <c r="AE11" i="17" s="1"/>
  <c r="AF189" i="14"/>
  <c r="AF330" i="13"/>
  <c r="AF194" i="13"/>
  <c r="AF180" i="13"/>
  <c r="AF284" i="15"/>
  <c r="AD61" i="15"/>
  <c r="AG61" i="15" s="1"/>
  <c r="AD45" i="15"/>
  <c r="AG45" i="15" s="1"/>
  <c r="AF203" i="14"/>
  <c r="AF63" i="14"/>
  <c r="AD104" i="14"/>
  <c r="AG104" i="14" s="1"/>
  <c r="AD72" i="14"/>
  <c r="AG72" i="14" s="1"/>
  <c r="AF286" i="14"/>
  <c r="AF222" i="14"/>
  <c r="AD670" i="13"/>
  <c r="AG670" i="13" s="1"/>
  <c r="AD480" i="13"/>
  <c r="AG480" i="13" s="1"/>
  <c r="AD352" i="13"/>
  <c r="AG352" i="13" s="1"/>
  <c r="AD288" i="13"/>
  <c r="AG288" i="13" s="1"/>
  <c r="AF163" i="13"/>
  <c r="AF111" i="13"/>
  <c r="AD278" i="15"/>
  <c r="AG278" i="15" s="1"/>
  <c r="AF388" i="15"/>
  <c r="AD308" i="15"/>
  <c r="AG308" i="15" s="1"/>
  <c r="AC344" i="15"/>
  <c r="AD344" i="15" s="1"/>
  <c r="AG344" i="15" s="1"/>
  <c r="AF669" i="14"/>
  <c r="AC464" i="14"/>
  <c r="AD271" i="14"/>
  <c r="AG271" i="14" s="1"/>
  <c r="AD177" i="14"/>
  <c r="AG177" i="14" s="1"/>
  <c r="AF106" i="14"/>
  <c r="AD35" i="14"/>
  <c r="AG35" i="14" s="1"/>
  <c r="AD150" i="13"/>
  <c r="AG150" i="13" s="1"/>
  <c r="AF179" i="13"/>
  <c r="AF55" i="15"/>
  <c r="AF39" i="15"/>
  <c r="AF520" i="14"/>
  <c r="AF411" i="14"/>
  <c r="AF395" i="14"/>
  <c r="AD513" i="14"/>
  <c r="AG513" i="14" s="1"/>
  <c r="AF370" i="14"/>
  <c r="AF354" i="14"/>
  <c r="AF338" i="14"/>
  <c r="AD219" i="14"/>
  <c r="AG219" i="14" s="1"/>
  <c r="AD231" i="14"/>
  <c r="AG231" i="14" s="1"/>
  <c r="AD68" i="14"/>
  <c r="AG68" i="14" s="1"/>
  <c r="AD82" i="13"/>
  <c r="AG82" i="13" s="1"/>
  <c r="AF204" i="15"/>
  <c r="AF110" i="15"/>
  <c r="AF216" i="15"/>
  <c r="AF122" i="15"/>
  <c r="AF506" i="13"/>
  <c r="AF322" i="13"/>
  <c r="AF204" i="13"/>
  <c r="AF43" i="11"/>
  <c r="AF215" i="15"/>
  <c r="AF183" i="15"/>
  <c r="AF504" i="14"/>
  <c r="AF670" i="13"/>
  <c r="AF535" i="13"/>
  <c r="AF143" i="13"/>
  <c r="AF114" i="15"/>
  <c r="AD103" i="15"/>
  <c r="AG103" i="15" s="1"/>
  <c r="AF676" i="13"/>
  <c r="AD478" i="14"/>
  <c r="AG478" i="14" s="1"/>
  <c r="AD446" i="14"/>
  <c r="AG446" i="14" s="1"/>
  <c r="AF359" i="15"/>
  <c r="AF261" i="15"/>
  <c r="AF588" i="15"/>
  <c r="AF150" i="14"/>
  <c r="AF174" i="14"/>
  <c r="AF426" i="13"/>
  <c r="AF47" i="11"/>
  <c r="AD72" i="11"/>
  <c r="AG72" i="11" s="1"/>
  <c r="AF84" i="13"/>
  <c r="AF433" i="15"/>
  <c r="AF180" i="14"/>
  <c r="AF40" i="14"/>
  <c r="AF289" i="13"/>
  <c r="AF475" i="13"/>
  <c r="AF379" i="13"/>
  <c r="AF99" i="13"/>
  <c r="AF463" i="15"/>
  <c r="AD482" i="14"/>
  <c r="AG482" i="14" s="1"/>
  <c r="AD450" i="14"/>
  <c r="AG450" i="14" s="1"/>
  <c r="AF124" i="13"/>
  <c r="AF148" i="15"/>
  <c r="AF197" i="13"/>
  <c r="AF511" i="13"/>
  <c r="AD81" i="11"/>
  <c r="AG81" i="11" s="1"/>
  <c r="AF213" i="15"/>
  <c r="AF329" i="13"/>
  <c r="AD230" i="14"/>
  <c r="AG230" i="14" s="1"/>
  <c r="AF65" i="14"/>
  <c r="AD456" i="13"/>
  <c r="AG456" i="13" s="1"/>
  <c r="AD74" i="11"/>
  <c r="AG74" i="11" s="1"/>
  <c r="AF593" i="15"/>
  <c r="AD315" i="15"/>
  <c r="AG315" i="15" s="1"/>
  <c r="AD449" i="15"/>
  <c r="AG449" i="15" s="1"/>
  <c r="AC397" i="15"/>
  <c r="AD397" i="15" s="1"/>
  <c r="AF651" i="14"/>
  <c r="AF635" i="14"/>
  <c r="AC116" i="14"/>
  <c r="AD116" i="14"/>
  <c r="AG116" i="14" s="1"/>
  <c r="AF200" i="13"/>
  <c r="AD291" i="15"/>
  <c r="AG291" i="15" s="1"/>
  <c r="AC648" i="14"/>
  <c r="AD677" i="14"/>
  <c r="AG677" i="14" s="1"/>
  <c r="AB461" i="14"/>
  <c r="AC355" i="14"/>
  <c r="AC705" i="13"/>
  <c r="AC385" i="15"/>
  <c r="AD385" i="15" s="1"/>
  <c r="AD595" i="15"/>
  <c r="AG595" i="15" s="1"/>
  <c r="AC507" i="14"/>
  <c r="AD507" i="14"/>
  <c r="AG507" i="14" s="1"/>
  <c r="AC372" i="14"/>
  <c r="AD372" i="14" s="1"/>
  <c r="AC356" i="14"/>
  <c r="AD356" i="14"/>
  <c r="AG356" i="14" s="1"/>
  <c r="AC340" i="14"/>
  <c r="AD340" i="14" s="1"/>
  <c r="AG340" i="14" s="1"/>
  <c r="AC324" i="14"/>
  <c r="AD324" i="14"/>
  <c r="AG324" i="14" s="1"/>
  <c r="AD548" i="13"/>
  <c r="AG548" i="13" s="1"/>
  <c r="AD58" i="11"/>
  <c r="AG58" i="11" s="1"/>
  <c r="AD294" i="14"/>
  <c r="AG294" i="14" s="1"/>
  <c r="AD29" i="13"/>
  <c r="AG29" i="13" s="1"/>
  <c r="AF242" i="15"/>
  <c r="AD179" i="15"/>
  <c r="AG179" i="15" s="1"/>
  <c r="AD121" i="15"/>
  <c r="AG121" i="15" s="1"/>
  <c r="AD65" i="15"/>
  <c r="AG65" i="15" s="1"/>
  <c r="AC583" i="15"/>
  <c r="AD583" i="15" s="1"/>
  <c r="AF416" i="15"/>
  <c r="AD392" i="15"/>
  <c r="AG392" i="15" s="1"/>
  <c r="AF341" i="15"/>
  <c r="AF325" i="15"/>
  <c r="AF228" i="15"/>
  <c r="AC369" i="14"/>
  <c r="AC353" i="14"/>
  <c r="AC337" i="14"/>
  <c r="AD337" i="14" s="1"/>
  <c r="AG337" i="14" s="1"/>
  <c r="AC321" i="14"/>
  <c r="AC331" i="14"/>
  <c r="AC268" i="14"/>
  <c r="AD268" i="14" s="1"/>
  <c r="AF287" i="14"/>
  <c r="AF223" i="14"/>
  <c r="AF173" i="14"/>
  <c r="AD82" i="14"/>
  <c r="AG82" i="14" s="1"/>
  <c r="AC682" i="13"/>
  <c r="AC114" i="13"/>
  <c r="AD114" i="13" s="1"/>
  <c r="AG114" i="13" s="1"/>
  <c r="AC211" i="13"/>
  <c r="AD211" i="13" s="1"/>
  <c r="AG211" i="13" s="1"/>
  <c r="AD468" i="13"/>
  <c r="AG468" i="13" s="1"/>
  <c r="AC339" i="13"/>
  <c r="AC275" i="13"/>
  <c r="AC223" i="13"/>
  <c r="AF113" i="13"/>
  <c r="AF46" i="13"/>
  <c r="AF465" i="15"/>
  <c r="AD369" i="15"/>
  <c r="AG369" i="15" s="1"/>
  <c r="AD275" i="15"/>
  <c r="AG275" i="15" s="1"/>
  <c r="AF432" i="15"/>
  <c r="AF252" i="15"/>
  <c r="AD199" i="15"/>
  <c r="AG199" i="15" s="1"/>
  <c r="AD167" i="15"/>
  <c r="AG167" i="15" s="1"/>
  <c r="AD133" i="15"/>
  <c r="AG133" i="15" s="1"/>
  <c r="AD101" i="15"/>
  <c r="AG101" i="15" s="1"/>
  <c r="AF466" i="14"/>
  <c r="AF434" i="14"/>
  <c r="AF413" i="14"/>
  <c r="AF397" i="14"/>
  <c r="AF381" i="14"/>
  <c r="AF63" i="15"/>
  <c r="AC656" i="14"/>
  <c r="AC408" i="14"/>
  <c r="AC578" i="15"/>
  <c r="AF281" i="14"/>
  <c r="AF217" i="14"/>
  <c r="AF339" i="14"/>
  <c r="AF279" i="14"/>
  <c r="AF215" i="14"/>
  <c r="AF121" i="14"/>
  <c r="AF83" i="14"/>
  <c r="AC416" i="13"/>
  <c r="AC336" i="13"/>
  <c r="AC272" i="13"/>
  <c r="AF213" i="13"/>
  <c r="AF572" i="15"/>
  <c r="AC290" i="15"/>
  <c r="AD290" i="15" s="1"/>
  <c r="AG290" i="15" s="1"/>
  <c r="AF307" i="15"/>
  <c r="AF436" i="15"/>
  <c r="AC340" i="15"/>
  <c r="AD340" i="15" s="1"/>
  <c r="AC616" i="15"/>
  <c r="AF577" i="15"/>
  <c r="AD384" i="15"/>
  <c r="AG384" i="15" s="1"/>
  <c r="AF348" i="15"/>
  <c r="AF342" i="15"/>
  <c r="AC192" i="15"/>
  <c r="AD491" i="14"/>
  <c r="AG491" i="14" s="1"/>
  <c r="AD475" i="14"/>
  <c r="AG475" i="14" s="1"/>
  <c r="AD459" i="14"/>
  <c r="AG459" i="14" s="1"/>
  <c r="AD443" i="14"/>
  <c r="AG443" i="14" s="1"/>
  <c r="AD427" i="14"/>
  <c r="AG427" i="14" s="1"/>
  <c r="AF507" i="14"/>
  <c r="AF356" i="14"/>
  <c r="AD220" i="14"/>
  <c r="AG220" i="14" s="1"/>
  <c r="AD209" i="14"/>
  <c r="AG209" i="14" s="1"/>
  <c r="AF296" i="14"/>
  <c r="AF232" i="14"/>
  <c r="AC110" i="14"/>
  <c r="AD110" i="14" s="1"/>
  <c r="AG110" i="14" s="1"/>
  <c r="AF687" i="13"/>
  <c r="AD674" i="13"/>
  <c r="AG674" i="13" s="1"/>
  <c r="AF325" i="13"/>
  <c r="AF293" i="13"/>
  <c r="AF261" i="13"/>
  <c r="AC134" i="13"/>
  <c r="AF508" i="13"/>
  <c r="AF444" i="13"/>
  <c r="AF45" i="11"/>
  <c r="AC435" i="15"/>
  <c r="AF318" i="15"/>
  <c r="AD129" i="15"/>
  <c r="AG129" i="15" s="1"/>
  <c r="AB662" i="14"/>
  <c r="AC662" i="14" s="1"/>
  <c r="AB646" i="14"/>
  <c r="AC646" i="14" s="1"/>
  <c r="AD534" i="14"/>
  <c r="AG534" i="14" s="1"/>
  <c r="AC52" i="15"/>
  <c r="AF497" i="14"/>
  <c r="AD366" i="14"/>
  <c r="AG366" i="14" s="1"/>
  <c r="AD350" i="14"/>
  <c r="AG350" i="14" s="1"/>
  <c r="AD334" i="14"/>
  <c r="AG334" i="14" s="1"/>
  <c r="AD318" i="14"/>
  <c r="AG318" i="14" s="1"/>
  <c r="AF276" i="14"/>
  <c r="AF212" i="14"/>
  <c r="AF258" i="14"/>
  <c r="AF194" i="14"/>
  <c r="AF256" i="14"/>
  <c r="AF192" i="14"/>
  <c r="AC335" i="14"/>
  <c r="AD335" i="14" s="1"/>
  <c r="AG335" i="14" s="1"/>
  <c r="AC45" i="14"/>
  <c r="AD45" i="14" s="1"/>
  <c r="AC350" i="13"/>
  <c r="AD350" i="13" s="1"/>
  <c r="AG350" i="13" s="1"/>
  <c r="AC87" i="11"/>
  <c r="AD87" i="11" s="1"/>
  <c r="AG87" i="11" s="1"/>
  <c r="AD263" i="14"/>
  <c r="AG263" i="14" s="1"/>
  <c r="AD214" i="14"/>
  <c r="AG214" i="14" s="1"/>
  <c r="AF376" i="13"/>
  <c r="AD458" i="13"/>
  <c r="AG458" i="13" s="1"/>
  <c r="AD52" i="11"/>
  <c r="AG52" i="11" s="1"/>
  <c r="AC365" i="14"/>
  <c r="AC349" i="14"/>
  <c r="AC333" i="14"/>
  <c r="AC317" i="14"/>
  <c r="AC379" i="14"/>
  <c r="AC315" i="14"/>
  <c r="AF298" i="13"/>
  <c r="AD85" i="15"/>
  <c r="AG85" i="15" s="1"/>
  <c r="AD57" i="15"/>
  <c r="AG57" i="15" s="1"/>
  <c r="AD41" i="15"/>
  <c r="AG41" i="15" s="1"/>
  <c r="AB631" i="14"/>
  <c r="AB629" i="14"/>
  <c r="AC629" i="14" s="1"/>
  <c r="AC628" i="14" s="1"/>
  <c r="AF111" i="14"/>
  <c r="AD96" i="14"/>
  <c r="AG96" i="14" s="1"/>
  <c r="AD64" i="14"/>
  <c r="AG64" i="14" s="1"/>
  <c r="AF270" i="14"/>
  <c r="AF206" i="14"/>
  <c r="AD342" i="13"/>
  <c r="AG342" i="13" s="1"/>
  <c r="AD272" i="13"/>
  <c r="AG272" i="13" s="1"/>
  <c r="AF317" i="15"/>
  <c r="AB571" i="15"/>
  <c r="AC571" i="15" s="1"/>
  <c r="AF483" i="14"/>
  <c r="AF467" i="14"/>
  <c r="AF451" i="14"/>
  <c r="AF435" i="14"/>
  <c r="AC460" i="14"/>
  <c r="AD169" i="14"/>
  <c r="AG169" i="14" s="1"/>
  <c r="AD134" i="13"/>
  <c r="AG134" i="13" s="1"/>
  <c r="AF83" i="11"/>
  <c r="AF423" i="14"/>
  <c r="AF407" i="14"/>
  <c r="AF391" i="14"/>
  <c r="AF366" i="14"/>
  <c r="AF350" i="14"/>
  <c r="AF318" i="14"/>
  <c r="AD297" i="14"/>
  <c r="AG297" i="14" s="1"/>
  <c r="AF154" i="13"/>
  <c r="AD410" i="13"/>
  <c r="AG410" i="13" s="1"/>
  <c r="AF172" i="15"/>
  <c r="AF78" i="15"/>
  <c r="AF392" i="15"/>
  <c r="AF200" i="15"/>
  <c r="AF106" i="15"/>
  <c r="AF148" i="14"/>
  <c r="AF695" i="13"/>
  <c r="AC700" i="13"/>
  <c r="AF146" i="13"/>
  <c r="AF399" i="13"/>
  <c r="AF68" i="13"/>
  <c r="AF372" i="15"/>
  <c r="AF175" i="15"/>
  <c r="AF117" i="15"/>
  <c r="AF111" i="15"/>
  <c r="AF98" i="15"/>
  <c r="AC661" i="14"/>
  <c r="AC645" i="14"/>
  <c r="AD71" i="15"/>
  <c r="AG71" i="15" s="1"/>
  <c r="AB339" i="15"/>
  <c r="AC339" i="15" s="1"/>
  <c r="AF297" i="14"/>
  <c r="AF295" i="14"/>
  <c r="AF182" i="13"/>
  <c r="AF199" i="13"/>
  <c r="AF115" i="13"/>
  <c r="AF59" i="13"/>
  <c r="AF49" i="13"/>
  <c r="AD13" i="17"/>
  <c r="AD12" i="17" s="1"/>
  <c r="AD11" i="17" s="1"/>
  <c r="AF229" i="15"/>
  <c r="AF295" i="13"/>
  <c r="AF459" i="13"/>
  <c r="AC472" i="13"/>
  <c r="AD472" i="13" s="1"/>
  <c r="AG472" i="13" s="1"/>
  <c r="AF600" i="15"/>
  <c r="AF230" i="15"/>
  <c r="AD79" i="15"/>
  <c r="AG79" i="15" s="1"/>
  <c r="AF117" i="13"/>
  <c r="AC211" i="15"/>
  <c r="AF170" i="13"/>
  <c r="AF62" i="11"/>
  <c r="AF176" i="14"/>
  <c r="AF132" i="13"/>
  <c r="AF443" i="13"/>
  <c r="AD354" i="15"/>
  <c r="AG354" i="15" s="1"/>
  <c r="AD283" i="15"/>
  <c r="AG283" i="15" s="1"/>
  <c r="AD580" i="15"/>
  <c r="AG580" i="15" s="1"/>
  <c r="AD152" i="15"/>
  <c r="AG152" i="15" s="1"/>
  <c r="AD204" i="14"/>
  <c r="AG204" i="14" s="1"/>
  <c r="AD399" i="15"/>
  <c r="AG399" i="15" s="1"/>
  <c r="AC609" i="15"/>
  <c r="AF459" i="15"/>
  <c r="AC381" i="15"/>
  <c r="AD381" i="15" s="1"/>
  <c r="AG381" i="15" s="1"/>
  <c r="AC349" i="15"/>
  <c r="AD331" i="15"/>
  <c r="AG331" i="15" s="1"/>
  <c r="AB373" i="14"/>
  <c r="AB357" i="14"/>
  <c r="AB341" i="14"/>
  <c r="AB325" i="14"/>
  <c r="AC518" i="14"/>
  <c r="AD518" i="14" s="1"/>
  <c r="AG518" i="14" s="1"/>
  <c r="AB347" i="14"/>
  <c r="AC347" i="14" s="1"/>
  <c r="AD236" i="14"/>
  <c r="AG236" i="14" s="1"/>
  <c r="AB257" i="14"/>
  <c r="AD312" i="14"/>
  <c r="AG312" i="14" s="1"/>
  <c r="AD248" i="14"/>
  <c r="AG248" i="14" s="1"/>
  <c r="AF149" i="14"/>
  <c r="AD27" i="14"/>
  <c r="AG27" i="14" s="1"/>
  <c r="AC245" i="14"/>
  <c r="AD245" i="14" s="1"/>
  <c r="AG245" i="14" s="1"/>
  <c r="AD680" i="13"/>
  <c r="AG680" i="13" s="1"/>
  <c r="AD307" i="13"/>
  <c r="AG307" i="13" s="1"/>
  <c r="AD243" i="13"/>
  <c r="AG243" i="13" s="1"/>
  <c r="AC167" i="13"/>
  <c r="AB347" i="15"/>
  <c r="AD648" i="14"/>
  <c r="AG648" i="14" s="1"/>
  <c r="AC503" i="14"/>
  <c r="AD503" i="14" s="1"/>
  <c r="AG503" i="14" s="1"/>
  <c r="AF465" i="14"/>
  <c r="AC461" i="14"/>
  <c r="AB375" i="14"/>
  <c r="AD355" i="14"/>
  <c r="AG355" i="14" s="1"/>
  <c r="AD705" i="13"/>
  <c r="AG705" i="13" s="1"/>
  <c r="AB205" i="14"/>
  <c r="AD270" i="15"/>
  <c r="AG270" i="15" s="1"/>
  <c r="AB320" i="15"/>
  <c r="AC320" i="15" s="1"/>
  <c r="AC280" i="15"/>
  <c r="AD280" i="15" s="1"/>
  <c r="AG280" i="15" s="1"/>
  <c r="Z12" i="16"/>
  <c r="Z11" i="16" s="1"/>
  <c r="AA13" i="16"/>
  <c r="AD424" i="15"/>
  <c r="AG424" i="15" s="1"/>
  <c r="AC356" i="15"/>
  <c r="AB319" i="15"/>
  <c r="AB287" i="15"/>
  <c r="AB268" i="15"/>
  <c r="AD224" i="15"/>
  <c r="AG224" i="15" s="1"/>
  <c r="AD160" i="15"/>
  <c r="AG160" i="15" s="1"/>
  <c r="AF313" i="15"/>
  <c r="AF48" i="15"/>
  <c r="AF54" i="15"/>
  <c r="AC484" i="14"/>
  <c r="AD484" i="14" s="1"/>
  <c r="AG484" i="14" s="1"/>
  <c r="AD489" i="14"/>
  <c r="AG489" i="14" s="1"/>
  <c r="AC368" i="14"/>
  <c r="AD368" i="14" s="1"/>
  <c r="AG368" i="14" s="1"/>
  <c r="AC352" i="14"/>
  <c r="AD352" i="14" s="1"/>
  <c r="AC336" i="14"/>
  <c r="AD336" i="14" s="1"/>
  <c r="AC320" i="14"/>
  <c r="AD320" i="14" s="1"/>
  <c r="AC259" i="14"/>
  <c r="AF390" i="14"/>
  <c r="AB197" i="14"/>
  <c r="AC142" i="14"/>
  <c r="AD142" i="14"/>
  <c r="AG142" i="14" s="1"/>
  <c r="AF351" i="14"/>
  <c r="AD461" i="15"/>
  <c r="AG461" i="15" s="1"/>
  <c r="AD29" i="14"/>
  <c r="AG29" i="14" s="1"/>
  <c r="AD271" i="15"/>
  <c r="AG271" i="15" s="1"/>
  <c r="AD105" i="15"/>
  <c r="AG105" i="15" s="1"/>
  <c r="AD581" i="15"/>
  <c r="AG581" i="15" s="1"/>
  <c r="AD376" i="15"/>
  <c r="AG376" i="15" s="1"/>
  <c r="AC351" i="15"/>
  <c r="AD351" i="15" s="1"/>
  <c r="AG351" i="15" s="1"/>
  <c r="AF337" i="15"/>
  <c r="AC266" i="15"/>
  <c r="AD266" i="15" s="1"/>
  <c r="AF633" i="14"/>
  <c r="AD369" i="14"/>
  <c r="AG369" i="14" s="1"/>
  <c r="AD353" i="14"/>
  <c r="AG353" i="14" s="1"/>
  <c r="AD321" i="14"/>
  <c r="AG321" i="14" s="1"/>
  <c r="AD331" i="14"/>
  <c r="AG331" i="14" s="1"/>
  <c r="AF307" i="14"/>
  <c r="AF243" i="14"/>
  <c r="AF250" i="14"/>
  <c r="AC225" i="14"/>
  <c r="AC280" i="14"/>
  <c r="AD280" i="14" s="1"/>
  <c r="AC216" i="14"/>
  <c r="AD216" i="14" s="1"/>
  <c r="AG216" i="14" s="1"/>
  <c r="AF165" i="14"/>
  <c r="AF540" i="13"/>
  <c r="AF673" i="13"/>
  <c r="AC696" i="13"/>
  <c r="AD696" i="13" s="1"/>
  <c r="AG696" i="13" s="1"/>
  <c r="AC452" i="13"/>
  <c r="AD452" i="13" s="1"/>
  <c r="AG452" i="13" s="1"/>
  <c r="AC388" i="13"/>
  <c r="AD388" i="13" s="1"/>
  <c r="AC323" i="13"/>
  <c r="AC259" i="13"/>
  <c r="AF188" i="13"/>
  <c r="AF105" i="13"/>
  <c r="AF39" i="13"/>
  <c r="AD396" i="15"/>
  <c r="AG396" i="15" s="1"/>
  <c r="AC323" i="15"/>
  <c r="AD323" i="15" s="1"/>
  <c r="AG323" i="15" s="1"/>
  <c r="AD570" i="15"/>
  <c r="AD393" i="15"/>
  <c r="AG393" i="15" s="1"/>
  <c r="AF305" i="15"/>
  <c r="AB269" i="15"/>
  <c r="AC269" i="15" s="1"/>
  <c r="AD223" i="15"/>
  <c r="AG223" i="15" s="1"/>
  <c r="AD191" i="15"/>
  <c r="AG191" i="15" s="1"/>
  <c r="AD159" i="15"/>
  <c r="AG159" i="15" s="1"/>
  <c r="AD125" i="15"/>
  <c r="AG125" i="15" s="1"/>
  <c r="AD93" i="15"/>
  <c r="AG93" i="15" s="1"/>
  <c r="AF462" i="14"/>
  <c r="AF430" i="14"/>
  <c r="AF658" i="14"/>
  <c r="AF642" i="14"/>
  <c r="AF409" i="14"/>
  <c r="AF393" i="14"/>
  <c r="AF505" i="14"/>
  <c r="AF469" i="14"/>
  <c r="AD656" i="14"/>
  <c r="AG656" i="14" s="1"/>
  <c r="AF449" i="14"/>
  <c r="AC400" i="14"/>
  <c r="AF493" i="14"/>
  <c r="AF445" i="14"/>
  <c r="AC359" i="14"/>
  <c r="AD359" i="14" s="1"/>
  <c r="AG359" i="14" s="1"/>
  <c r="AC274" i="14"/>
  <c r="AD274" i="14" s="1"/>
  <c r="AG274" i="14" s="1"/>
  <c r="AC210" i="14"/>
  <c r="AC272" i="14"/>
  <c r="AC208" i="14"/>
  <c r="AD208" i="14" s="1"/>
  <c r="AG208" i="14" s="1"/>
  <c r="AF47" i="14"/>
  <c r="AF67" i="14"/>
  <c r="AD694" i="13"/>
  <c r="AG694" i="13" s="1"/>
  <c r="AF556" i="13"/>
  <c r="AC531" i="13"/>
  <c r="AF384" i="13"/>
  <c r="AC320" i="13"/>
  <c r="AD320" i="13" s="1"/>
  <c r="AG320" i="13" s="1"/>
  <c r="AC256" i="13"/>
  <c r="AD256" i="13" s="1"/>
  <c r="AG256" i="13" s="1"/>
  <c r="AB29" i="11"/>
  <c r="AF63" i="13"/>
  <c r="AC332" i="15"/>
  <c r="AD332" i="15" s="1"/>
  <c r="AF608" i="15"/>
  <c r="AF407" i="15"/>
  <c r="AD368" i="15"/>
  <c r="AG368" i="15" s="1"/>
  <c r="AC176" i="15"/>
  <c r="AD176" i="15" s="1"/>
  <c r="AG176" i="15" s="1"/>
  <c r="AB335" i="15"/>
  <c r="AC335" i="15" s="1"/>
  <c r="AC40" i="15"/>
  <c r="AB653" i="14"/>
  <c r="AB637" i="14"/>
  <c r="AC46" i="15"/>
  <c r="AD487" i="14"/>
  <c r="AG487" i="14" s="1"/>
  <c r="AD471" i="14"/>
  <c r="AG471" i="14" s="1"/>
  <c r="AD455" i="14"/>
  <c r="AG455" i="14" s="1"/>
  <c r="AD439" i="14"/>
  <c r="AG439" i="14" s="1"/>
  <c r="AC663" i="14"/>
  <c r="AD663" i="14" s="1"/>
  <c r="AG663" i="14" s="1"/>
  <c r="AC647" i="14"/>
  <c r="AD647" i="14" s="1"/>
  <c r="AG647" i="14" s="1"/>
  <c r="AF468" i="14"/>
  <c r="AD473" i="14"/>
  <c r="AG473" i="14" s="1"/>
  <c r="AB50" i="15"/>
  <c r="AF636" i="14"/>
  <c r="AF227" i="14"/>
  <c r="AF141" i="14"/>
  <c r="AC207" i="14"/>
  <c r="AC161" i="14"/>
  <c r="AB314" i="14"/>
  <c r="AC314" i="14" s="1"/>
  <c r="AC293" i="14"/>
  <c r="AC94" i="14"/>
  <c r="AF536" i="13"/>
  <c r="AC334" i="13"/>
  <c r="AF349" i="13"/>
  <c r="AF317" i="13"/>
  <c r="AF285" i="13"/>
  <c r="AF253" i="13"/>
  <c r="AD221" i="13"/>
  <c r="AG221" i="13" s="1"/>
  <c r="AC118" i="13"/>
  <c r="AD118" i="13" s="1"/>
  <c r="AG118" i="13" s="1"/>
  <c r="AC476" i="13"/>
  <c r="AD476" i="13" s="1"/>
  <c r="AG476" i="13" s="1"/>
  <c r="AC412" i="13"/>
  <c r="AF380" i="13"/>
  <c r="AF109" i="13"/>
  <c r="AF103" i="13"/>
  <c r="AC427" i="15"/>
  <c r="AD427" i="15" s="1"/>
  <c r="AG427" i="15" s="1"/>
  <c r="AF302" i="15"/>
  <c r="AD113" i="15"/>
  <c r="AG113" i="15" s="1"/>
  <c r="AD662" i="14"/>
  <c r="AG662" i="14" s="1"/>
  <c r="AD646" i="14"/>
  <c r="AG646" i="14" s="1"/>
  <c r="AC44" i="15"/>
  <c r="AD44" i="15" s="1"/>
  <c r="AG44" i="15" s="1"/>
  <c r="AC58" i="15"/>
  <c r="AF528" i="14"/>
  <c r="AD378" i="14"/>
  <c r="AG378" i="14" s="1"/>
  <c r="AD362" i="14"/>
  <c r="AG362" i="14" s="1"/>
  <c r="AD346" i="14"/>
  <c r="AG346" i="14" s="1"/>
  <c r="AD330" i="14"/>
  <c r="AG330" i="14" s="1"/>
  <c r="AD501" i="14"/>
  <c r="AG501" i="14" s="1"/>
  <c r="AF285" i="14"/>
  <c r="AD72" i="13"/>
  <c r="AG72" i="13" s="1"/>
  <c r="AD343" i="15"/>
  <c r="AG343" i="15" s="1"/>
  <c r="AF121" i="15"/>
  <c r="AF321" i="15"/>
  <c r="AB659" i="14"/>
  <c r="AC659" i="14" s="1"/>
  <c r="AB643" i="14"/>
  <c r="AC643" i="14" s="1"/>
  <c r="AD365" i="14"/>
  <c r="AG365" i="14" s="1"/>
  <c r="AD349" i="14"/>
  <c r="AG349" i="14" s="1"/>
  <c r="AD333" i="14"/>
  <c r="AG333" i="14" s="1"/>
  <c r="AD630" i="14"/>
  <c r="AG630" i="14" s="1"/>
  <c r="AD379" i="14"/>
  <c r="AG379" i="14" s="1"/>
  <c r="AD315" i="14"/>
  <c r="AG315" i="14" s="1"/>
  <c r="AC193" i="14"/>
  <c r="AD193" i="14" s="1"/>
  <c r="AG193" i="14" s="1"/>
  <c r="AB319" i="14"/>
  <c r="AC319" i="14" s="1"/>
  <c r="AD309" i="14"/>
  <c r="AG309" i="14" s="1"/>
  <c r="AF708" i="13"/>
  <c r="AD552" i="13"/>
  <c r="AG552" i="13" s="1"/>
  <c r="AF266" i="13"/>
  <c r="AF77" i="11"/>
  <c r="AF327" i="15"/>
  <c r="AD300" i="15"/>
  <c r="AG300" i="15" s="1"/>
  <c r="AD77" i="15"/>
  <c r="AG77" i="15" s="1"/>
  <c r="AD37" i="15"/>
  <c r="AG37" i="15" s="1"/>
  <c r="AC631" i="14"/>
  <c r="AF453" i="14"/>
  <c r="AC42" i="15"/>
  <c r="AB433" i="14"/>
  <c r="AB429" i="14"/>
  <c r="AC429" i="14" s="1"/>
  <c r="AB343" i="14"/>
  <c r="AC343" i="14" s="1"/>
  <c r="AB323" i="14"/>
  <c r="AD269" i="14"/>
  <c r="AG269" i="14" s="1"/>
  <c r="AD532" i="13"/>
  <c r="AG532" i="13" s="1"/>
  <c r="AD69" i="13"/>
  <c r="AG69" i="13" s="1"/>
  <c r="AC613" i="15"/>
  <c r="AF452" i="15"/>
  <c r="AB338" i="15"/>
  <c r="AC338" i="15" s="1"/>
  <c r="AC303" i="15"/>
  <c r="AF224" i="15"/>
  <c r="AF32" i="15"/>
  <c r="AF38" i="15"/>
  <c r="AF479" i="14"/>
  <c r="AF463" i="14"/>
  <c r="AF447" i="14"/>
  <c r="AB281" i="15"/>
  <c r="AC456" i="14"/>
  <c r="AC452" i="14"/>
  <c r="AB404" i="14"/>
  <c r="AC667" i="14"/>
  <c r="AD667" i="14" s="1"/>
  <c r="AG667" i="14" s="1"/>
  <c r="AC195" i="14"/>
  <c r="AD195" i="14" s="1"/>
  <c r="AG195" i="14" s="1"/>
  <c r="AB153" i="14"/>
  <c r="AC153" i="14" s="1"/>
  <c r="AF261" i="14"/>
  <c r="AF81" i="15"/>
  <c r="AB640" i="14"/>
  <c r="AC640" i="14" s="1"/>
  <c r="AF378" i="14"/>
  <c r="AF346" i="14"/>
  <c r="AD283" i="14"/>
  <c r="AG283" i="14" s="1"/>
  <c r="AF709" i="13"/>
  <c r="AC414" i="14"/>
  <c r="AF447" i="15"/>
  <c r="AF193" i="15"/>
  <c r="AD357" i="15"/>
  <c r="AG357" i="15" s="1"/>
  <c r="AF184" i="15"/>
  <c r="AD289" i="15"/>
  <c r="AG289" i="15" s="1"/>
  <c r="AF90" i="15"/>
  <c r="AF152" i="15"/>
  <c r="AC657" i="14"/>
  <c r="AD657" i="14" s="1"/>
  <c r="AG657" i="14" s="1"/>
  <c r="AC641" i="14"/>
  <c r="AD641" i="14" s="1"/>
  <c r="AG641" i="14" s="1"/>
  <c r="AB660" i="14"/>
  <c r="AC660" i="14" s="1"/>
  <c r="AB377" i="14"/>
  <c r="AC377" i="14" s="1"/>
  <c r="AB361" i="14"/>
  <c r="AC361" i="14" s="1"/>
  <c r="AB345" i="14"/>
  <c r="AC345" i="14" s="1"/>
  <c r="AB329" i="14"/>
  <c r="AC329" i="14" s="1"/>
  <c r="AB652" i="14"/>
  <c r="AC652" i="14" s="1"/>
  <c r="AB363" i="14"/>
  <c r="AC363" i="14" s="1"/>
  <c r="AF289" i="14"/>
  <c r="AF157" i="14"/>
  <c r="AF27" i="14"/>
  <c r="AC277" i="14"/>
  <c r="AD277" i="14" s="1"/>
  <c r="AG277" i="14" s="1"/>
  <c r="AF41" i="14"/>
  <c r="AD700" i="13"/>
  <c r="AG700" i="13" s="1"/>
  <c r="AF680" i="13"/>
  <c r="AF130" i="13"/>
  <c r="AF394" i="13"/>
  <c r="AF463" i="13"/>
  <c r="AF42" i="13"/>
  <c r="AF336" i="15"/>
  <c r="AB355" i="15"/>
  <c r="AF292" i="15"/>
  <c r="AF109" i="15"/>
  <c r="AB437" i="14"/>
  <c r="AF481" i="14"/>
  <c r="AF477" i="14"/>
  <c r="AF422" i="14"/>
  <c r="AC371" i="14"/>
  <c r="AC237" i="14"/>
  <c r="AF589" i="15"/>
  <c r="AB288" i="15"/>
  <c r="AC612" i="15"/>
  <c r="AD612" i="15" s="1"/>
  <c r="AG612" i="15" s="1"/>
  <c r="AC326" i="15"/>
  <c r="AD326" i="15" s="1"/>
  <c r="AG326" i="15" s="1"/>
  <c r="AC272" i="15"/>
  <c r="AD272" i="15" s="1"/>
  <c r="AG272" i="15" s="1"/>
  <c r="AD56" i="15"/>
  <c r="AG56" i="15" s="1"/>
  <c r="AD645" i="14"/>
  <c r="AG645" i="14" s="1"/>
  <c r="AA29" i="15"/>
  <c r="AF655" i="14"/>
  <c r="AF639" i="14"/>
  <c r="AC436" i="14"/>
  <c r="AD436" i="14" s="1"/>
  <c r="AG436" i="14" s="1"/>
  <c r="AF441" i="14"/>
  <c r="AF396" i="14"/>
  <c r="AC644" i="14"/>
  <c r="AD644" i="14" s="1"/>
  <c r="AG644" i="14" s="1"/>
  <c r="AB291" i="14"/>
  <c r="AC291" i="14" s="1"/>
  <c r="AD398" i="14"/>
  <c r="AG398" i="14" s="1"/>
  <c r="AC382" i="14"/>
  <c r="AD382" i="14" s="1"/>
  <c r="AG382" i="14" s="1"/>
  <c r="AD229" i="14"/>
  <c r="AG229" i="14" s="1"/>
  <c r="AC560" i="13"/>
  <c r="AF654" i="14"/>
  <c r="AF638" i="14"/>
  <c r="AB664" i="14"/>
  <c r="AC221" i="14"/>
  <c r="AF704" i="13"/>
  <c r="AD408" i="15"/>
  <c r="AG408" i="15" s="1"/>
  <c r="AF383" i="15"/>
  <c r="AF125" i="13"/>
  <c r="AF558" i="13"/>
  <c r="AF83" i="13"/>
  <c r="AF143" i="15"/>
  <c r="AF411" i="13"/>
  <c r="AF46" i="11"/>
  <c r="AF91" i="13"/>
  <c r="AF101" i="14"/>
  <c r="AF140" i="15"/>
  <c r="AG649" i="14" l="1"/>
  <c r="AF649" i="14"/>
  <c r="AG420" i="14"/>
  <c r="AF420" i="14"/>
  <c r="AG274" i="13"/>
  <c r="AF274" i="13"/>
  <c r="AG701" i="13"/>
  <c r="AF701" i="13"/>
  <c r="AG34" i="11"/>
  <c r="AF34" i="11"/>
  <c r="AD130" i="14"/>
  <c r="AG130" i="14" s="1"/>
  <c r="AF130" i="14"/>
  <c r="AG160" i="13"/>
  <c r="AF160" i="13"/>
  <c r="AG674" i="14"/>
  <c r="AF674" i="14"/>
  <c r="AF388" i="14"/>
  <c r="AG372" i="14"/>
  <c r="AF372" i="14"/>
  <c r="AF338" i="13"/>
  <c r="AD485" i="14"/>
  <c r="AG485" i="14" s="1"/>
  <c r="AG258" i="13"/>
  <c r="AF258" i="13"/>
  <c r="AD118" i="14"/>
  <c r="AG118" i="14" s="1"/>
  <c r="AD388" i="14"/>
  <c r="AG388" i="14" s="1"/>
  <c r="AD338" i="13"/>
  <c r="AG338" i="13" s="1"/>
  <c r="AF661" i="14"/>
  <c r="AC19" i="11"/>
  <c r="AD20" i="11"/>
  <c r="AF20" i="11"/>
  <c r="AF19" i="11" s="1"/>
  <c r="AF457" i="14"/>
  <c r="AF431" i="14"/>
  <c r="AF279" i="15"/>
  <c r="AF518" i="14"/>
  <c r="AD50" i="11"/>
  <c r="AG50" i="11" s="1"/>
  <c r="AF333" i="14"/>
  <c r="AF353" i="14"/>
  <c r="AF705" i="13"/>
  <c r="AF648" i="14"/>
  <c r="AF116" i="14"/>
  <c r="AF288" i="13"/>
  <c r="AF342" i="13"/>
  <c r="AF312" i="14"/>
  <c r="AF251" i="14"/>
  <c r="AF377" i="15"/>
  <c r="AF304" i="13"/>
  <c r="AD367" i="14"/>
  <c r="AG367" i="14" s="1"/>
  <c r="AF394" i="15"/>
  <c r="AF41" i="13"/>
  <c r="AC407" i="13"/>
  <c r="AG481" i="13"/>
  <c r="AF481" i="13"/>
  <c r="AF366" i="13"/>
  <c r="AC534" i="13"/>
  <c r="AF23" i="13"/>
  <c r="AF664" i="13"/>
  <c r="AF492" i="13"/>
  <c r="AF179" i="14"/>
  <c r="AF524" i="13"/>
  <c r="AF66" i="13"/>
  <c r="AF107" i="13"/>
  <c r="AF337" i="14"/>
  <c r="AF262" i="14"/>
  <c r="AG465" i="13"/>
  <c r="AF465" i="13"/>
  <c r="AD661" i="14"/>
  <c r="AG661" i="14" s="1"/>
  <c r="AF412" i="14"/>
  <c r="AF142" i="14"/>
  <c r="AF480" i="13"/>
  <c r="AF315" i="14"/>
  <c r="AF349" i="14"/>
  <c r="AF134" i="13"/>
  <c r="AF340" i="14"/>
  <c r="AF331" i="14"/>
  <c r="AF369" i="14"/>
  <c r="AF355" i="14"/>
  <c r="AF322" i="14"/>
  <c r="AF219" i="14"/>
  <c r="AF150" i="13"/>
  <c r="AF328" i="14"/>
  <c r="AF69" i="13"/>
  <c r="AF352" i="13"/>
  <c r="AF532" i="13"/>
  <c r="AF267" i="15"/>
  <c r="AF49" i="15"/>
  <c r="AD193" i="13"/>
  <c r="AG193" i="13" s="1"/>
  <c r="AF132" i="14"/>
  <c r="AF243" i="13"/>
  <c r="AF281" i="13"/>
  <c r="AG461" i="13"/>
  <c r="AF461" i="13"/>
  <c r="AD93" i="14"/>
  <c r="AG93" i="14" s="1"/>
  <c r="AF386" i="14"/>
  <c r="AD141" i="13"/>
  <c r="AG141" i="13" s="1"/>
  <c r="AF24" i="14"/>
  <c r="AF494" i="13"/>
  <c r="AF514" i="13"/>
  <c r="AF191" i="13"/>
  <c r="AD158" i="13"/>
  <c r="AG158" i="13" s="1"/>
  <c r="AF158" i="13"/>
  <c r="AF87" i="13"/>
  <c r="AD513" i="13"/>
  <c r="AF313" i="13"/>
  <c r="AF430" i="13"/>
  <c r="AF482" i="13"/>
  <c r="AF428" i="13"/>
  <c r="AC98" i="11"/>
  <c r="AD98" i="11" s="1"/>
  <c r="AG98" i="11" s="1"/>
  <c r="AF423" i="13"/>
  <c r="AF86" i="11"/>
  <c r="AF335" i="14"/>
  <c r="AF240" i="13"/>
  <c r="AF93" i="14"/>
  <c r="AF396" i="15"/>
  <c r="AF330" i="14"/>
  <c r="AF296" i="15"/>
  <c r="AD317" i="14"/>
  <c r="AG317" i="14" s="1"/>
  <c r="AD167" i="13"/>
  <c r="AG167" i="13" s="1"/>
  <c r="AD300" i="14"/>
  <c r="AG300" i="14" s="1"/>
  <c r="AF645" i="14"/>
  <c r="AF700" i="13"/>
  <c r="AF379" i="14"/>
  <c r="AF365" i="14"/>
  <c r="AF229" i="13"/>
  <c r="AF272" i="13"/>
  <c r="AF656" i="14"/>
  <c r="AF321" i="14"/>
  <c r="AF195" i="15"/>
  <c r="AF263" i="14"/>
  <c r="AF283" i="14"/>
  <c r="AF520" i="13"/>
  <c r="AF358" i="14"/>
  <c r="AF44" i="11"/>
  <c r="AF58" i="11"/>
  <c r="AF307" i="13"/>
  <c r="AF236" i="14"/>
  <c r="AF479" i="13"/>
  <c r="AG445" i="13"/>
  <c r="AF445" i="13"/>
  <c r="AF441" i="15"/>
  <c r="AC290" i="13"/>
  <c r="AF136" i="13"/>
  <c r="AF249" i="13"/>
  <c r="AD407" i="13"/>
  <c r="AG407" i="13" s="1"/>
  <c r="AD691" i="13"/>
  <c r="AG691" i="13" s="1"/>
  <c r="AF84" i="14"/>
  <c r="AD544" i="13"/>
  <c r="AG544" i="13" s="1"/>
  <c r="AF668" i="14"/>
  <c r="AF206" i="15"/>
  <c r="AF677" i="13"/>
  <c r="AF138" i="13"/>
  <c r="AF693" i="13"/>
  <c r="AF306" i="13"/>
  <c r="AG385" i="15"/>
  <c r="AF385" i="15"/>
  <c r="AG397" i="15"/>
  <c r="AF397" i="15"/>
  <c r="AG304" i="15"/>
  <c r="AF304" i="15"/>
  <c r="AF294" i="15"/>
  <c r="AD437" i="15"/>
  <c r="AG437" i="15" s="1"/>
  <c r="AF437" i="15"/>
  <c r="AF376" i="15"/>
  <c r="AF147" i="15"/>
  <c r="AF574" i="15"/>
  <c r="AF169" i="15"/>
  <c r="AF75" i="15"/>
  <c r="AC198" i="15"/>
  <c r="AD198" i="15" s="1"/>
  <c r="AG198" i="15" s="1"/>
  <c r="AF190" i="15"/>
  <c r="AC30" i="15"/>
  <c r="AG583" i="15"/>
  <c r="AF583" i="15"/>
  <c r="AG311" i="15"/>
  <c r="AF311" i="15"/>
  <c r="AG171" i="15"/>
  <c r="AF171" i="15"/>
  <c r="AF295" i="15"/>
  <c r="AF167" i="15"/>
  <c r="AF45" i="15"/>
  <c r="AF308" i="15"/>
  <c r="AF580" i="15"/>
  <c r="AF424" i="15"/>
  <c r="AF41" i="15"/>
  <c r="AG134" i="15"/>
  <c r="AF134" i="15"/>
  <c r="AD217" i="15"/>
  <c r="AG217" i="15" s="1"/>
  <c r="AF587" i="15"/>
  <c r="AG102" i="15"/>
  <c r="AF102" i="15"/>
  <c r="AF346" i="15"/>
  <c r="AD571" i="15"/>
  <c r="AG571" i="15" s="1"/>
  <c r="AF315" i="15"/>
  <c r="AF207" i="15"/>
  <c r="AF97" i="15"/>
  <c r="AF199" i="15"/>
  <c r="AF291" i="15"/>
  <c r="AF160" i="15"/>
  <c r="AF368" i="15"/>
  <c r="AF273" i="15"/>
  <c r="AF384" i="15"/>
  <c r="AF137" i="15"/>
  <c r="AF34" i="15"/>
  <c r="AF61" i="15"/>
  <c r="AF37" i="15"/>
  <c r="AF354" i="15"/>
  <c r="AF57" i="15"/>
  <c r="AD312" i="15"/>
  <c r="AG312" i="15" s="1"/>
  <c r="AF456" i="15"/>
  <c r="AG70" i="15"/>
  <c r="AF70" i="15"/>
  <c r="AF381" i="15"/>
  <c r="AF53" i="15"/>
  <c r="AF73" i="15"/>
  <c r="AD616" i="15"/>
  <c r="AG616" i="15" s="1"/>
  <c r="AD328" i="15"/>
  <c r="AG328" i="15" s="1"/>
  <c r="AF65" i="15"/>
  <c r="AF360" i="15"/>
  <c r="AF352" i="15"/>
  <c r="AF270" i="15"/>
  <c r="AD149" i="15"/>
  <c r="AG149" i="15" s="1"/>
  <c r="AF149" i="15"/>
  <c r="AF217" i="15"/>
  <c r="AG336" i="14"/>
  <c r="AF336" i="14"/>
  <c r="AG268" i="14"/>
  <c r="AF268" i="14"/>
  <c r="AG199" i="14"/>
  <c r="AF199" i="14"/>
  <c r="AG62" i="14"/>
  <c r="AF62" i="14"/>
  <c r="AG239" i="14"/>
  <c r="AF239" i="14"/>
  <c r="AG227" i="13"/>
  <c r="AF227" i="13"/>
  <c r="AG683" i="13"/>
  <c r="AF683" i="13"/>
  <c r="AG650" i="14"/>
  <c r="AF650" i="14"/>
  <c r="AG278" i="14"/>
  <c r="AF278" i="14"/>
  <c r="AG78" i="14"/>
  <c r="AF78" i="14"/>
  <c r="AG322" i="15"/>
  <c r="AF322" i="15"/>
  <c r="AG56" i="14"/>
  <c r="AF56" i="14"/>
  <c r="AG213" i="14"/>
  <c r="AF213" i="14"/>
  <c r="AG364" i="14"/>
  <c r="AF364" i="14"/>
  <c r="AG429" i="15"/>
  <c r="AF429" i="15"/>
  <c r="AG332" i="15"/>
  <c r="AF332" i="15"/>
  <c r="AG352" i="14"/>
  <c r="AF352" i="14"/>
  <c r="AG45" i="14"/>
  <c r="AF45" i="14"/>
  <c r="AG291" i="13"/>
  <c r="AF291" i="13"/>
  <c r="AG88" i="14"/>
  <c r="AF88" i="14"/>
  <c r="AG316" i="14"/>
  <c r="AF316" i="14"/>
  <c r="AG380" i="14"/>
  <c r="AF380" i="14"/>
  <c r="AG388" i="13"/>
  <c r="AF388" i="13"/>
  <c r="AG280" i="14"/>
  <c r="AF280" i="14"/>
  <c r="AG266" i="15"/>
  <c r="AF266" i="15"/>
  <c r="AG201" i="14"/>
  <c r="AF201" i="14"/>
  <c r="AG384" i="14"/>
  <c r="AF384" i="14"/>
  <c r="AG33" i="11"/>
  <c r="AF33" i="11"/>
  <c r="AG201" i="13"/>
  <c r="AF201" i="13"/>
  <c r="AG392" i="14"/>
  <c r="AF392" i="14"/>
  <c r="AG253" i="14"/>
  <c r="AF253" i="14"/>
  <c r="AG332" i="14"/>
  <c r="AF332" i="14"/>
  <c r="AG350" i="15"/>
  <c r="AF350" i="15"/>
  <c r="AG320" i="14"/>
  <c r="AF320" i="14"/>
  <c r="AG340" i="15"/>
  <c r="AF340" i="15"/>
  <c r="AG306" i="15"/>
  <c r="AF306" i="15"/>
  <c r="AG416" i="14"/>
  <c r="AF416" i="14"/>
  <c r="AG316" i="15"/>
  <c r="AF316" i="15"/>
  <c r="AG500" i="13"/>
  <c r="AF500" i="13"/>
  <c r="AG634" i="14"/>
  <c r="AF634" i="14"/>
  <c r="AG198" i="14"/>
  <c r="AF198" i="14"/>
  <c r="AG36" i="15"/>
  <c r="AF36" i="15"/>
  <c r="AG424" i="14"/>
  <c r="AF424" i="14"/>
  <c r="AG49" i="11"/>
  <c r="AF49" i="11"/>
  <c r="AG348" i="14"/>
  <c r="AF348" i="14"/>
  <c r="AG301" i="14"/>
  <c r="AF301" i="14"/>
  <c r="AG665" i="14"/>
  <c r="AF665" i="14"/>
  <c r="AA12" i="16"/>
  <c r="AA11" i="16" s="1"/>
  <c r="AD221" i="14"/>
  <c r="AG221" i="14" s="1"/>
  <c r="AD339" i="15"/>
  <c r="AG339" i="15" s="1"/>
  <c r="AF398" i="14"/>
  <c r="AF436" i="14"/>
  <c r="AF56" i="15"/>
  <c r="AC288" i="15"/>
  <c r="AD288" i="15" s="1"/>
  <c r="AC355" i="15"/>
  <c r="AF696" i="13"/>
  <c r="AD345" i="14"/>
  <c r="AG345" i="14" s="1"/>
  <c r="AF641" i="14"/>
  <c r="AD414" i="14"/>
  <c r="AG414" i="14" s="1"/>
  <c r="AC404" i="14"/>
  <c r="AF176" i="15"/>
  <c r="AD531" i="13"/>
  <c r="AG531" i="13" s="1"/>
  <c r="AD42" i="15"/>
  <c r="AG42" i="15" s="1"/>
  <c r="AF552" i="13"/>
  <c r="AD659" i="14"/>
  <c r="AG659" i="14" s="1"/>
  <c r="AD58" i="15"/>
  <c r="AG58" i="15" s="1"/>
  <c r="AD40" i="15"/>
  <c r="AG40" i="15" s="1"/>
  <c r="AD269" i="15"/>
  <c r="AG269" i="15" s="1"/>
  <c r="AF489" i="14"/>
  <c r="AD356" i="15"/>
  <c r="AG356" i="15" s="1"/>
  <c r="AC257" i="14"/>
  <c r="AF331" i="15"/>
  <c r="AD257" i="14"/>
  <c r="AG257" i="14" s="1"/>
  <c r="AC373" i="14"/>
  <c r="AD291" i="14"/>
  <c r="AG291" i="14" s="1"/>
  <c r="AF64" i="14"/>
  <c r="AF274" i="14"/>
  <c r="AF211" i="13"/>
  <c r="AF277" i="14"/>
  <c r="AF113" i="15"/>
  <c r="AD94" i="14"/>
  <c r="AG94" i="14" s="1"/>
  <c r="AF487" i="14"/>
  <c r="AC323" i="14"/>
  <c r="AF193" i="14"/>
  <c r="AC637" i="14"/>
  <c r="AD637" i="14" s="1"/>
  <c r="AC29" i="11"/>
  <c r="AD192" i="15"/>
  <c r="AG192" i="15" s="1"/>
  <c r="AD275" i="13"/>
  <c r="AG275" i="13" s="1"/>
  <c r="AC357" i="14"/>
  <c r="AD357" i="14" s="1"/>
  <c r="AG357" i="14" s="1"/>
  <c r="AF128" i="13"/>
  <c r="AF291" i="14"/>
  <c r="AF306" i="14"/>
  <c r="AF488" i="13"/>
  <c r="AF427" i="14"/>
  <c r="AF491" i="14"/>
  <c r="AF230" i="14"/>
  <c r="AD265" i="14"/>
  <c r="AG265" i="14" s="1"/>
  <c r="AF214" i="14"/>
  <c r="AD669" i="13"/>
  <c r="AG669" i="13" s="1"/>
  <c r="AF82" i="15"/>
  <c r="AF125" i="15"/>
  <c r="AF185" i="13"/>
  <c r="AF44" i="15"/>
  <c r="AF290" i="15"/>
  <c r="AD416" i="13"/>
  <c r="AG416" i="13" s="1"/>
  <c r="AF254" i="14"/>
  <c r="AD304" i="14"/>
  <c r="AG304" i="14" s="1"/>
  <c r="AF454" i="14"/>
  <c r="AF431" i="15"/>
  <c r="AF44" i="13"/>
  <c r="AF155" i="15"/>
  <c r="AF43" i="14"/>
  <c r="AF29" i="13"/>
  <c r="AF221" i="13"/>
  <c r="AF152" i="14"/>
  <c r="AF368" i="13"/>
  <c r="AF95" i="14"/>
  <c r="AF218" i="14"/>
  <c r="AF344" i="15"/>
  <c r="AF275" i="15"/>
  <c r="AF456" i="13"/>
  <c r="AF195" i="13"/>
  <c r="AF686" i="13"/>
  <c r="AF74" i="14"/>
  <c r="AF209" i="14"/>
  <c r="AF446" i="14"/>
  <c r="AF369" i="15"/>
  <c r="AF119" i="14"/>
  <c r="AD349" i="15"/>
  <c r="AG349" i="15" s="1"/>
  <c r="AC437" i="14"/>
  <c r="AF72" i="11"/>
  <c r="AD452" i="14"/>
  <c r="AG452" i="14" s="1"/>
  <c r="AC433" i="14"/>
  <c r="AD433" i="14" s="1"/>
  <c r="AF85" i="15"/>
  <c r="AF387" i="14"/>
  <c r="AF31" i="15"/>
  <c r="AF203" i="13"/>
  <c r="AF690" i="13"/>
  <c r="AD14" i="16"/>
  <c r="AF114" i="13"/>
  <c r="AF98" i="14"/>
  <c r="AF362" i="14"/>
  <c r="AD404" i="14"/>
  <c r="AG404" i="14" s="1"/>
  <c r="AD314" i="14"/>
  <c r="AG314" i="14" s="1"/>
  <c r="AF503" i="14"/>
  <c r="AG570" i="15"/>
  <c r="AF570" i="15"/>
  <c r="AF229" i="14"/>
  <c r="AF62" i="15"/>
  <c r="AD237" i="14"/>
  <c r="AG237" i="14" s="1"/>
  <c r="AD363" i="14"/>
  <c r="AG363" i="14" s="1"/>
  <c r="AD361" i="14"/>
  <c r="AG361" i="14" s="1"/>
  <c r="AF657" i="14"/>
  <c r="AF357" i="15"/>
  <c r="AD412" i="13"/>
  <c r="AG412" i="13" s="1"/>
  <c r="AD303" i="15"/>
  <c r="AG303" i="15" s="1"/>
  <c r="AD343" i="14"/>
  <c r="AG343" i="14" s="1"/>
  <c r="AB628" i="14"/>
  <c r="AD629" i="14"/>
  <c r="AF309" i="14"/>
  <c r="AD161" i="14"/>
  <c r="AG161" i="14" s="1"/>
  <c r="AD460" i="14"/>
  <c r="AG460" i="14" s="1"/>
  <c r="AD46" i="15"/>
  <c r="AG46" i="15" s="1"/>
  <c r="AD335" i="15"/>
  <c r="AG335" i="15" s="1"/>
  <c r="AD29" i="11"/>
  <c r="AG29" i="11" s="1"/>
  <c r="AF359" i="14"/>
  <c r="AD225" i="14"/>
  <c r="AG225" i="14" s="1"/>
  <c r="AF408" i="15"/>
  <c r="AF461" i="15"/>
  <c r="AD259" i="13"/>
  <c r="AG259" i="13" s="1"/>
  <c r="AD347" i="14"/>
  <c r="AG347" i="14" s="1"/>
  <c r="AD373" i="14"/>
  <c r="AG373" i="14" s="1"/>
  <c r="AD609" i="15"/>
  <c r="AG609" i="15" s="1"/>
  <c r="AF294" i="14"/>
  <c r="AC664" i="14"/>
  <c r="AD664" i="14" s="1"/>
  <c r="AG664" i="14" s="1"/>
  <c r="AF382" i="14"/>
  <c r="AF612" i="15"/>
  <c r="AF96" i="14"/>
  <c r="AF216" i="14"/>
  <c r="AD52" i="15"/>
  <c r="AG52" i="15" s="1"/>
  <c r="AF427" i="15"/>
  <c r="AF195" i="14"/>
  <c r="AF439" i="14"/>
  <c r="AD210" i="14"/>
  <c r="AG210" i="14" s="1"/>
  <c r="AD400" i="14"/>
  <c r="AG400" i="14" s="1"/>
  <c r="AD464" i="14"/>
  <c r="AG464" i="14" s="1"/>
  <c r="AC653" i="14"/>
  <c r="AD653" i="14" s="1"/>
  <c r="AF351" i="15"/>
  <c r="AD211" i="15"/>
  <c r="AG211" i="15" s="1"/>
  <c r="AF548" i="13"/>
  <c r="AC268" i="15"/>
  <c r="AD268" i="15" s="1"/>
  <c r="AG268" i="15" s="1"/>
  <c r="AF280" i="15"/>
  <c r="AD339" i="13"/>
  <c r="AG339" i="13" s="1"/>
  <c r="AF245" i="14"/>
  <c r="AF449" i="15"/>
  <c r="AF231" i="14"/>
  <c r="AF118" i="13"/>
  <c r="AF35" i="14"/>
  <c r="AF256" i="13"/>
  <c r="AF72" i="14"/>
  <c r="AF248" i="14"/>
  <c r="AF129" i="15"/>
  <c r="AD185" i="14"/>
  <c r="AG185" i="14" s="1"/>
  <c r="AF443" i="14"/>
  <c r="AD240" i="14"/>
  <c r="AG240" i="14" s="1"/>
  <c r="AF105" i="15"/>
  <c r="AF646" i="14"/>
  <c r="AF314" i="14"/>
  <c r="AD208" i="15"/>
  <c r="AG208" i="15" s="1"/>
  <c r="AD682" i="13"/>
  <c r="AG682" i="13" s="1"/>
  <c r="AF350" i="13"/>
  <c r="AF35" i="15"/>
  <c r="AD207" i="14"/>
  <c r="AG207" i="14" s="1"/>
  <c r="AF486" i="14"/>
  <c r="AF71" i="15"/>
  <c r="AF458" i="13"/>
  <c r="AF69" i="15"/>
  <c r="AF246" i="15"/>
  <c r="AF74" i="11"/>
  <c r="AF106" i="13"/>
  <c r="AF672" i="13"/>
  <c r="AF220" i="14"/>
  <c r="AF432" i="13"/>
  <c r="AF299" i="14"/>
  <c r="AF515" i="14"/>
  <c r="AD371" i="14"/>
  <c r="AG371" i="14" s="1"/>
  <c r="AF81" i="11"/>
  <c r="AF60" i="15"/>
  <c r="AF476" i="13"/>
  <c r="AF674" i="13"/>
  <c r="AF273" i="14"/>
  <c r="AF208" i="14"/>
  <c r="AF478" i="14"/>
  <c r="AF79" i="15"/>
  <c r="AF88" i="13"/>
  <c r="AF159" i="15"/>
  <c r="AF403" i="14"/>
  <c r="AF47" i="15"/>
  <c r="AF110" i="14"/>
  <c r="AF43" i="13"/>
  <c r="AF667" i="13"/>
  <c r="AF405" i="15"/>
  <c r="AF82" i="14"/>
  <c r="AD153" i="14"/>
  <c r="AG153" i="14" s="1"/>
  <c r="AF501" i="14"/>
  <c r="AD456" i="14"/>
  <c r="AG456" i="14" s="1"/>
  <c r="AF272" i="15"/>
  <c r="AF323" i="15"/>
  <c r="AD652" i="14"/>
  <c r="AG652" i="14" s="1"/>
  <c r="AD377" i="14"/>
  <c r="AG377" i="14" s="1"/>
  <c r="AD640" i="14"/>
  <c r="AG640" i="14" s="1"/>
  <c r="AD338" i="15"/>
  <c r="AG338" i="15" s="1"/>
  <c r="AF269" i="14"/>
  <c r="AD429" i="14"/>
  <c r="AG429" i="14" s="1"/>
  <c r="AD631" i="14"/>
  <c r="AG631" i="14" s="1"/>
  <c r="AF300" i="15"/>
  <c r="AD319" i="14"/>
  <c r="AG319" i="14" s="1"/>
  <c r="AF630" i="14"/>
  <c r="AF343" i="15"/>
  <c r="AC50" i="15"/>
  <c r="AD50" i="15" s="1"/>
  <c r="AF647" i="14"/>
  <c r="AC197" i="14"/>
  <c r="AC287" i="15"/>
  <c r="AD287" i="15" s="1"/>
  <c r="AG287" i="15" s="1"/>
  <c r="AD323" i="13"/>
  <c r="AG323" i="13" s="1"/>
  <c r="AC325" i="14"/>
  <c r="AF169" i="14"/>
  <c r="AF204" i="14"/>
  <c r="AF667" i="14"/>
  <c r="AF455" i="14"/>
  <c r="AF129" i="14"/>
  <c r="AF472" i="13"/>
  <c r="AD197" i="14"/>
  <c r="AG197" i="14" s="1"/>
  <c r="AD320" i="15"/>
  <c r="AG320" i="15" s="1"/>
  <c r="AC375" i="14"/>
  <c r="AF347" i="14"/>
  <c r="AF233" i="14"/>
  <c r="AF339" i="15"/>
  <c r="AF692" i="13"/>
  <c r="AF177" i="14"/>
  <c r="AF278" i="15"/>
  <c r="AF320" i="13"/>
  <c r="AF104" i="14"/>
  <c r="AF363" i="14"/>
  <c r="AF361" i="14"/>
  <c r="AF283" i="15"/>
  <c r="AD435" i="15"/>
  <c r="AG435" i="15" s="1"/>
  <c r="AD303" i="14"/>
  <c r="AG303" i="14" s="1"/>
  <c r="AF459" i="14"/>
  <c r="AF571" i="15"/>
  <c r="AD578" i="15"/>
  <c r="AG578" i="15" s="1"/>
  <c r="AF629" i="14"/>
  <c r="AF628" i="14" s="1"/>
  <c r="AF179" i="15"/>
  <c r="AF662" i="14"/>
  <c r="AF68" i="14"/>
  <c r="AG19" i="13"/>
  <c r="AF52" i="11"/>
  <c r="AF525" i="14"/>
  <c r="AF31" i="14"/>
  <c r="AF51" i="15"/>
  <c r="AF241" i="14"/>
  <c r="AF678" i="13"/>
  <c r="AF103" i="15"/>
  <c r="AF101" i="15"/>
  <c r="AF425" i="15"/>
  <c r="AF41" i="11"/>
  <c r="AF396" i="13"/>
  <c r="AF77" i="15"/>
  <c r="AD272" i="14"/>
  <c r="AG272" i="14" s="1"/>
  <c r="AF226" i="15"/>
  <c r="AF581" i="15"/>
  <c r="AF410" i="13"/>
  <c r="AF191" i="15"/>
  <c r="AF135" i="15"/>
  <c r="AF419" i="14"/>
  <c r="AF90" i="14"/>
  <c r="AF80" i="14"/>
  <c r="AF450" i="14"/>
  <c r="AF144" i="15"/>
  <c r="AF452" i="13"/>
  <c r="AD355" i="15"/>
  <c r="AG355" i="15" s="1"/>
  <c r="AF368" i="14"/>
  <c r="AB13" i="16"/>
  <c r="AD13" i="16" s="1"/>
  <c r="AD12" i="16" s="1"/>
  <c r="AD11" i="16" s="1"/>
  <c r="AF644" i="14"/>
  <c r="AF326" i="15"/>
  <c r="AD329" i="14"/>
  <c r="AG329" i="14" s="1"/>
  <c r="AD660" i="14"/>
  <c r="AG660" i="14" s="1"/>
  <c r="AF289" i="15"/>
  <c r="AF334" i="14"/>
  <c r="AC281" i="15"/>
  <c r="AD281" i="15" s="1"/>
  <c r="AD613" i="15"/>
  <c r="AG613" i="15" s="1"/>
  <c r="AD336" i="13"/>
  <c r="AG336" i="13" s="1"/>
  <c r="AD643" i="14"/>
  <c r="AG643" i="14" s="1"/>
  <c r="AD293" i="14"/>
  <c r="AG293" i="14" s="1"/>
  <c r="AF324" i="14"/>
  <c r="AF473" i="14"/>
  <c r="AF663" i="14"/>
  <c r="AD259" i="14"/>
  <c r="AG259" i="14" s="1"/>
  <c r="AF484" i="14"/>
  <c r="AC319" i="15"/>
  <c r="AD319" i="15" s="1"/>
  <c r="AG319" i="15" s="1"/>
  <c r="AC205" i="14"/>
  <c r="AD461" i="14"/>
  <c r="AG461" i="14" s="1"/>
  <c r="AC347" i="15"/>
  <c r="AD341" i="14"/>
  <c r="AG341" i="14" s="1"/>
  <c r="AC341" i="14"/>
  <c r="AD560" i="13"/>
  <c r="AG560" i="13" s="1"/>
  <c r="AF399" i="15"/>
  <c r="AF471" i="14"/>
  <c r="AF335" i="15"/>
  <c r="AF365" i="15"/>
  <c r="AF29" i="14"/>
  <c r="AD205" i="14"/>
  <c r="AG205" i="14" s="1"/>
  <c r="AF677" i="14"/>
  <c r="AD223" i="13"/>
  <c r="AG223" i="13" s="1"/>
  <c r="AF271" i="14"/>
  <c r="AF652" i="14"/>
  <c r="AF377" i="14"/>
  <c r="AD334" i="13"/>
  <c r="AG334" i="13" s="1"/>
  <c r="AF475" i="14"/>
  <c r="AD242" i="14"/>
  <c r="AG242" i="14" s="1"/>
  <c r="AD408" i="14"/>
  <c r="AG408" i="14" s="1"/>
  <c r="AF319" i="14"/>
  <c r="AF87" i="11"/>
  <c r="AF461" i="14"/>
  <c r="AF135" i="13"/>
  <c r="AF534" i="14"/>
  <c r="AF82" i="13"/>
  <c r="AF93" i="15"/>
  <c r="AF271" i="15"/>
  <c r="AF360" i="13"/>
  <c r="AF127" i="14"/>
  <c r="AF460" i="13"/>
  <c r="AF190" i="14"/>
  <c r="AF513" i="14"/>
  <c r="AF133" i="15"/>
  <c r="AF57" i="13"/>
  <c r="AF301" i="15"/>
  <c r="AF694" i="13"/>
  <c r="AF72" i="13"/>
  <c r="AF52" i="13"/>
  <c r="AF361" i="15"/>
  <c r="AF679" i="13"/>
  <c r="AF595" i="15"/>
  <c r="AF474" i="13"/>
  <c r="AF223" i="15"/>
  <c r="AF267" i="14"/>
  <c r="AF482" i="14"/>
  <c r="AF393" i="15"/>
  <c r="AF516" i="13"/>
  <c r="AF468" i="13"/>
  <c r="AF98" i="11" l="1"/>
  <c r="AF197" i="14"/>
  <c r="AF404" i="14"/>
  <c r="AF290" i="13"/>
  <c r="AF317" i="14"/>
  <c r="AG513" i="13"/>
  <c r="AF513" i="13"/>
  <c r="AF167" i="13"/>
  <c r="AF407" i="13"/>
  <c r="AD290" i="13"/>
  <c r="AG290" i="13" s="1"/>
  <c r="AD19" i="11"/>
  <c r="AG19" i="11" s="1"/>
  <c r="AG20" i="11"/>
  <c r="AF367" i="14"/>
  <c r="AD534" i="13"/>
  <c r="AG534" i="13" s="1"/>
  <c r="AF118" i="14"/>
  <c r="AF375" i="14"/>
  <c r="AF341" i="14"/>
  <c r="AF205" i="14"/>
  <c r="AF659" i="14"/>
  <c r="AF257" i="14"/>
  <c r="AF300" i="14"/>
  <c r="AF141" i="13"/>
  <c r="AF193" i="13"/>
  <c r="AF485" i="14"/>
  <c r="AD375" i="14"/>
  <c r="AG375" i="14" s="1"/>
  <c r="AF345" i="14"/>
  <c r="AF29" i="11"/>
  <c r="AF373" i="14"/>
  <c r="AF544" i="13"/>
  <c r="AF691" i="13"/>
  <c r="AF50" i="11"/>
  <c r="AF616" i="15"/>
  <c r="AF198" i="15"/>
  <c r="AC29" i="15"/>
  <c r="AD30" i="15"/>
  <c r="AF287" i="15"/>
  <c r="AF328" i="15"/>
  <c r="AF312" i="15"/>
  <c r="AF269" i="15"/>
  <c r="AF355" i="15"/>
  <c r="AG653" i="14"/>
  <c r="AF653" i="14"/>
  <c r="AG637" i="14"/>
  <c r="AF637" i="14"/>
  <c r="AG281" i="15"/>
  <c r="AF281" i="15"/>
  <c r="AG50" i="15"/>
  <c r="AF50" i="15"/>
  <c r="AG433" i="14"/>
  <c r="AF433" i="14"/>
  <c r="AG288" i="15"/>
  <c r="AF288" i="15"/>
  <c r="AF640" i="14"/>
  <c r="AF319" i="15"/>
  <c r="AF643" i="14"/>
  <c r="AF329" i="14"/>
  <c r="AD323" i="14"/>
  <c r="AG323" i="14" s="1"/>
  <c r="AF242" i="14"/>
  <c r="AF265" i="14"/>
  <c r="AF356" i="15"/>
  <c r="AF210" i="14"/>
  <c r="AF52" i="15"/>
  <c r="AF207" i="14"/>
  <c r="AF414" i="14"/>
  <c r="AF452" i="14"/>
  <c r="AF192" i="15"/>
  <c r="AF357" i="14"/>
  <c r="AF613" i="15"/>
  <c r="AF46" i="15"/>
  <c r="AF460" i="14"/>
  <c r="AF268" i="15"/>
  <c r="AF259" i="13"/>
  <c r="AF320" i="15"/>
  <c r="AG629" i="14"/>
  <c r="AD628" i="14"/>
  <c r="AG628" i="14" s="1"/>
  <c r="AF343" i="14"/>
  <c r="AF153" i="14"/>
  <c r="AF664" i="14"/>
  <c r="AF429" i="14"/>
  <c r="AD437" i="14"/>
  <c r="AG437" i="14" s="1"/>
  <c r="AF682" i="13"/>
  <c r="AF40" i="15"/>
  <c r="AF631" i="14"/>
  <c r="AF272" i="14"/>
  <c r="AF94" i="14"/>
  <c r="AF240" i="14"/>
  <c r="AF323" i="13"/>
  <c r="AF161" i="14"/>
  <c r="AF456" i="14"/>
  <c r="AF334" i="13"/>
  <c r="AF669" i="13"/>
  <c r="AF223" i="13"/>
  <c r="AF609" i="15"/>
  <c r="AF400" i="14"/>
  <c r="AD347" i="15"/>
  <c r="AG347" i="15" s="1"/>
  <c r="AD325" i="14"/>
  <c r="AG325" i="14" s="1"/>
  <c r="AF338" i="15"/>
  <c r="AF578" i="15"/>
  <c r="AF293" i="14"/>
  <c r="AF560" i="13"/>
  <c r="AF304" i="14"/>
  <c r="AF339" i="13"/>
  <c r="AF259" i="14"/>
  <c r="AF58" i="15"/>
  <c r="AF371" i="14"/>
  <c r="AF303" i="14"/>
  <c r="AF42" i="15"/>
  <c r="AF237" i="14"/>
  <c r="AF412" i="13"/>
  <c r="AF464" i="14"/>
  <c r="AF408" i="14"/>
  <c r="AF349" i="15"/>
  <c r="AF531" i="13"/>
  <c r="AB12" i="16"/>
  <c r="AB11" i="16" s="1"/>
  <c r="AE13" i="16"/>
  <c r="AE12" i="16" s="1"/>
  <c r="AE11" i="16" s="1"/>
  <c r="AF660" i="14"/>
  <c r="AF185" i="14"/>
  <c r="AF416" i="13"/>
  <c r="AF225" i="14"/>
  <c r="AF303" i="15"/>
  <c r="AF208" i="15"/>
  <c r="AF336" i="13"/>
  <c r="AF275" i="13"/>
  <c r="AF211" i="15"/>
  <c r="AF221" i="14"/>
  <c r="AF435" i="15"/>
  <c r="AF323" i="14" l="1"/>
  <c r="AF534" i="13"/>
  <c r="AG30" i="15"/>
  <c r="AF30" i="15"/>
  <c r="AF29" i="15" s="1"/>
  <c r="AD29" i="15"/>
  <c r="AG29" i="15" s="1"/>
  <c r="AF437" i="14"/>
  <c r="AF347" i="15"/>
  <c r="AF325" i="14"/>
</calcChain>
</file>

<file path=xl/sharedStrings.xml><?xml version="1.0" encoding="utf-8"?>
<sst xmlns="http://schemas.openxmlformats.org/spreadsheetml/2006/main" count="21150" uniqueCount="2189">
  <si>
    <t>No Urut</t>
  </si>
  <si>
    <t>Jenis Barang/ Nama Barang</t>
  </si>
  <si>
    <t>Kode Barang</t>
  </si>
  <si>
    <t>Nomor Register</t>
  </si>
  <si>
    <t>Status Tanah</t>
  </si>
  <si>
    <t>Merk/Type</t>
  </si>
  <si>
    <t>Ukuran/CC</t>
  </si>
  <si>
    <t>Bahan</t>
  </si>
  <si>
    <t>Nomor</t>
  </si>
  <si>
    <t>Asal usul cara perolehan</t>
  </si>
  <si>
    <t>Hak</t>
  </si>
  <si>
    <t>Sertifikat</t>
  </si>
  <si>
    <t>Penggunaan</t>
  </si>
  <si>
    <t>Asal Usul</t>
  </si>
  <si>
    <t>Pabrik</t>
  </si>
  <si>
    <t>Rangka</t>
  </si>
  <si>
    <t>Mesin</t>
  </si>
  <si>
    <t>Polisi</t>
  </si>
  <si>
    <t>BPKB</t>
  </si>
  <si>
    <t>Tanggal</t>
  </si>
  <si>
    <t>1.1</t>
  </si>
  <si>
    <t>1.1.1</t>
  </si>
  <si>
    <t>1.2</t>
  </si>
  <si>
    <t xml:space="preserve">Peralatan dan Mesin </t>
  </si>
  <si>
    <t>1.2.1</t>
  </si>
  <si>
    <t xml:space="preserve">Alat-Alat Berat </t>
  </si>
  <si>
    <t>1.2.2</t>
  </si>
  <si>
    <t xml:space="preserve">Alat-Alat Angkutan </t>
  </si>
  <si>
    <t>1.2.3</t>
  </si>
  <si>
    <t xml:space="preserve">Alat-Alat Bengkel </t>
  </si>
  <si>
    <t>1.2.4</t>
  </si>
  <si>
    <t xml:space="preserve">Alat-Alat Pertanian dan Peternakan </t>
  </si>
  <si>
    <t>1.2.5</t>
  </si>
  <si>
    <t xml:space="preserve">Alat-Alat Kantor dan Rumah Tangga </t>
  </si>
  <si>
    <t>1.2.6</t>
  </si>
  <si>
    <t xml:space="preserve">Alat-Alat Studio dan Komunikasi </t>
  </si>
  <si>
    <t>1.2.7</t>
  </si>
  <si>
    <t xml:space="preserve">Alat-Alat Ukur </t>
  </si>
  <si>
    <t>1.2.8</t>
  </si>
  <si>
    <t xml:space="preserve">Alat-Alat Kedokteran </t>
  </si>
  <si>
    <t>1.2.9</t>
  </si>
  <si>
    <t>Alat-Alat Laboratorium</t>
  </si>
  <si>
    <t>1.2.10</t>
  </si>
  <si>
    <t xml:space="preserve">Alat-Alat Keamanan </t>
  </si>
  <si>
    <t>1.3</t>
  </si>
  <si>
    <t>1.3.1</t>
  </si>
  <si>
    <t>1.3.2</t>
  </si>
  <si>
    <t>1.4</t>
  </si>
  <si>
    <t>1.4.1</t>
  </si>
  <si>
    <t>1.4.2</t>
  </si>
  <si>
    <t>1.4.3</t>
  </si>
  <si>
    <t>1.4.4</t>
  </si>
  <si>
    <t>1.5</t>
  </si>
  <si>
    <t>1.5.1</t>
  </si>
  <si>
    <t>1.5.2</t>
  </si>
  <si>
    <t>1.5.3</t>
  </si>
  <si>
    <t>1.6</t>
  </si>
  <si>
    <t>Konstruksi Bangunan</t>
  </si>
  <si>
    <t>Luas Lantai (M2)</t>
  </si>
  <si>
    <t>Bertingkat Tidak</t>
  </si>
  <si>
    <t>Beton/Tidak</t>
  </si>
  <si>
    <t>Dokumen Gedung</t>
  </si>
  <si>
    <t>Nomor Kode Tanah</t>
  </si>
  <si>
    <t>Buku Perpustakaan</t>
  </si>
  <si>
    <t>Barang bercorak Kesesian/Kebudayaan</t>
  </si>
  <si>
    <t>Hewan/Ternak dan Tumbuhan</t>
  </si>
  <si>
    <t>Judul/Pencipta</t>
  </si>
  <si>
    <t>Spesifikasi</t>
  </si>
  <si>
    <t>Asal Daerah</t>
  </si>
  <si>
    <t>Pencipta</t>
  </si>
  <si>
    <t>Jenis</t>
  </si>
  <si>
    <t>Ukuran</t>
  </si>
  <si>
    <t>Bangunan (P, SP, D)</t>
  </si>
  <si>
    <t>Panjang (M2)</t>
  </si>
  <si>
    <t>Lebar (M)</t>
  </si>
  <si>
    <t>Luas (M2)</t>
  </si>
  <si>
    <t>Tahun Pengadaan</t>
  </si>
  <si>
    <t>Tahun Pembelian</t>
  </si>
  <si>
    <t>Letak/Lokasi Alamat</t>
  </si>
  <si>
    <t>Jumlah</t>
  </si>
  <si>
    <t>Harga</t>
  </si>
  <si>
    <t>Ket</t>
  </si>
  <si>
    <t>Keterangan</t>
  </si>
  <si>
    <t>Kondisi Bangunan  (B, KB,RB)</t>
  </si>
  <si>
    <t>Tgl, Bln, Thn Mulai</t>
  </si>
  <si>
    <t>A</t>
  </si>
  <si>
    <t>No</t>
  </si>
  <si>
    <t>Luas</t>
  </si>
  <si>
    <t>Letak/Alamat</t>
  </si>
  <si>
    <t>Harga(Ribuan Rp)</t>
  </si>
  <si>
    <t>Register</t>
  </si>
  <si>
    <t>B</t>
  </si>
  <si>
    <t>Harga (Rp)</t>
  </si>
  <si>
    <t>C</t>
  </si>
  <si>
    <t>Kondisi Bangunan (B, KB,RB)</t>
  </si>
  <si>
    <t>Asal usul</t>
  </si>
  <si>
    <t>D</t>
  </si>
  <si>
    <t>Konstruksi</t>
  </si>
  <si>
    <t>Letak/Lokasi</t>
  </si>
  <si>
    <t>Dokumen</t>
  </si>
  <si>
    <t>E</t>
  </si>
  <si>
    <t>Tahun Cetak/Pembelian</t>
  </si>
  <si>
    <t>F</t>
  </si>
  <si>
    <t>Asal usul pembiayaan</t>
  </si>
  <si>
    <t>Nilai Kontrak (Ribuan Rp)</t>
  </si>
  <si>
    <t>Bertingkat/Tidak</t>
  </si>
  <si>
    <t>Keterangan Mutasi</t>
  </si>
  <si>
    <t>Letak</t>
  </si>
  <si>
    <t>Dokumen Mutasi</t>
  </si>
  <si>
    <t>Tgl</t>
  </si>
  <si>
    <t>PENGURUS BARANG</t>
  </si>
  <si>
    <t>MENGETAHUI</t>
  </si>
  <si>
    <t>KABUPATEN KUANTAN SINGINGI</t>
  </si>
  <si>
    <t>-</t>
  </si>
  <si>
    <t>APBD</t>
  </si>
  <si>
    <t>KURSI BIASA</t>
  </si>
  <si>
    <t>STAVOL</t>
  </si>
  <si>
    <t>KURSI PUTAR</t>
  </si>
  <si>
    <t>KURSI</t>
  </si>
  <si>
    <t>TELEVISI</t>
  </si>
  <si>
    <t>MEJA KERJA</t>
  </si>
  <si>
    <t>MEJA LOBBY</t>
  </si>
  <si>
    <t>KURSI TAMU</t>
  </si>
  <si>
    <t>KURSI LIPAT</t>
  </si>
  <si>
    <t>KURSI TUNGGU</t>
  </si>
  <si>
    <t>MEJA</t>
  </si>
  <si>
    <t>LEMARI BESI</t>
  </si>
  <si>
    <t>MEJA PIMPONG</t>
  </si>
  <si>
    <t>FILLING CABINET</t>
  </si>
  <si>
    <t>AC</t>
  </si>
  <si>
    <t>PAPAN TULIS</t>
  </si>
  <si>
    <t>FILLING BESI</t>
  </si>
  <si>
    <t>MEJA TELEVISI</t>
  </si>
  <si>
    <t>LEMARI</t>
  </si>
  <si>
    <t>MONITOR</t>
  </si>
  <si>
    <t>PRINTER</t>
  </si>
  <si>
    <t>KIPAS ANGIN</t>
  </si>
  <si>
    <t>KURSI HADAP</t>
  </si>
  <si>
    <t>DISPENSER</t>
  </si>
  <si>
    <t>KULKAS</t>
  </si>
  <si>
    <t>BRANKAS</t>
  </si>
  <si>
    <t>PENGHISAP BEDU</t>
  </si>
  <si>
    <t>PENGHANCUR KERTAS</t>
  </si>
  <si>
    <t>CPU</t>
  </si>
  <si>
    <t>AIR FILTER</t>
  </si>
  <si>
    <t>MESIN TIK</t>
  </si>
  <si>
    <t>MEJA KABAG</t>
  </si>
  <si>
    <t>MEJA TELEPHONE</t>
  </si>
  <si>
    <t>MEJA RAPAT</t>
  </si>
  <si>
    <t>MEJA KOMPUTER</t>
  </si>
  <si>
    <t>BOFET</t>
  </si>
  <si>
    <t>LEMARI KACA</t>
  </si>
  <si>
    <t>MEJA KETUA / PIMPINAN</t>
  </si>
  <si>
    <t>MEJA SEKWAN</t>
  </si>
  <si>
    <t>MIMBAR</t>
  </si>
  <si>
    <t>KURSI KETUA</t>
  </si>
  <si>
    <t>MEJA TAMU</t>
  </si>
  <si>
    <t>MEJA SPEAKER</t>
  </si>
  <si>
    <t>GUCI / KERAMIK</t>
  </si>
  <si>
    <t>LAMPU GANTUNG</t>
  </si>
  <si>
    <t>TEMPAT SAMPAH</t>
  </si>
  <si>
    <t>LEMARI BOFET</t>
  </si>
  <si>
    <t>UPS</t>
  </si>
  <si>
    <t>MESIN PHOTO COPY</t>
  </si>
  <si>
    <t>BOFET KACA</t>
  </si>
  <si>
    <t>TV</t>
  </si>
  <si>
    <t>GENERATOR SET</t>
  </si>
  <si>
    <t>LAMPU HIAS</t>
  </si>
  <si>
    <t>MEJA CAMAT</t>
  </si>
  <si>
    <t>LEMARI BUKU</t>
  </si>
  <si>
    <t>AQUARIUM</t>
  </si>
  <si>
    <t>PENYEJUK UDARA</t>
  </si>
  <si>
    <t>LAP TOP</t>
  </si>
  <si>
    <t>LEMARI ARSIP</t>
  </si>
  <si>
    <t>WHITE BOARD</t>
  </si>
  <si>
    <t>AC TEGAK</t>
  </si>
  <si>
    <t>LAYAR INFOCUS</t>
  </si>
  <si>
    <t>MEJA BIASA</t>
  </si>
  <si>
    <t>KURSI PLASTIK</t>
  </si>
  <si>
    <t>LEMARI ES</t>
  </si>
  <si>
    <t>LCD MONITOR</t>
  </si>
  <si>
    <t>STABILIZER</t>
  </si>
  <si>
    <t>Podium</t>
  </si>
  <si>
    <t>Meja Pimpinan Rapat</t>
  </si>
  <si>
    <t>Meja Sekwan</t>
  </si>
  <si>
    <t>Meja Tamu Undangan Tamu VIP</t>
  </si>
  <si>
    <t>Kursi Pimpinan Rapat</t>
  </si>
  <si>
    <t>Kursi Sekwan</t>
  </si>
  <si>
    <t>Kursi Undangan Tamu VIP</t>
  </si>
  <si>
    <t>Sofa</t>
  </si>
  <si>
    <t>Rak Buku</t>
  </si>
  <si>
    <t>Komputer Centrino</t>
  </si>
  <si>
    <t>Note Book</t>
  </si>
  <si>
    <t>Meja Sidang (Kapasitas 40 Orang)</t>
  </si>
  <si>
    <t>Kursi Kerja Eksekutif</t>
  </si>
  <si>
    <t>Kursi Sidang (80 unit)</t>
  </si>
  <si>
    <t>Komputer</t>
  </si>
  <si>
    <t>Filing Kabinet 4 Laci</t>
  </si>
  <si>
    <t>Meja Kerja Eksekutif</t>
  </si>
  <si>
    <t>Meja Samping Eksekutif</t>
  </si>
  <si>
    <t>Meja Sidang ( 4 Set Kapasitas 10 Orang)</t>
  </si>
  <si>
    <t>Kursi Pimpinan Sidang</t>
  </si>
  <si>
    <t>Kursi Sidang (40 unit)</t>
  </si>
  <si>
    <t>Kursi Hadap</t>
  </si>
  <si>
    <t>Kursi Tamu</t>
  </si>
  <si>
    <t>Tiang Besi (80 btg)</t>
  </si>
  <si>
    <t>Umbul-umbul (80 buah)</t>
  </si>
  <si>
    <t>Peningkatan Taman dan Tiang Bendera Kantor DPRD</t>
  </si>
  <si>
    <t>Mesin Foto Copy</t>
  </si>
  <si>
    <t>Papan Nama Ruang Paripurna (40 buah)</t>
  </si>
  <si>
    <t>Papan Nama Ruang Kantor DPRD (20 buah)</t>
  </si>
  <si>
    <t>TV Monitor LCD</t>
  </si>
  <si>
    <t>Papan Nama Anggota Dewan</t>
  </si>
  <si>
    <t>TV (1  Set)</t>
  </si>
  <si>
    <t>Piring, gelas</t>
  </si>
  <si>
    <t>Infokus</t>
  </si>
  <si>
    <t>DVD/MP3 Player + AM/AM Tuner</t>
  </si>
  <si>
    <t>Rack System</t>
  </si>
  <si>
    <t>Instalasi dan Training</t>
  </si>
  <si>
    <t>Note Book (Laptop)  37 Unit</t>
  </si>
  <si>
    <t>Gorden Ruang Rapat ( 1 ls)</t>
  </si>
  <si>
    <t xml:space="preserve">Meja Kerja </t>
  </si>
  <si>
    <t>Kursi Pimpinan</t>
  </si>
  <si>
    <t>02.06.02.01.31.0001</t>
  </si>
  <si>
    <t>02.06.02.01.156.0001</t>
  </si>
  <si>
    <t>02.06.02.01.30.0001</t>
  </si>
  <si>
    <t>02.06.02.01.125.0001</t>
  </si>
  <si>
    <t>02.06.02.06.03.0001</t>
  </si>
  <si>
    <t>02.06.02.06.29.0001</t>
  </si>
  <si>
    <t>02.06.02.06.113.0001</t>
  </si>
  <si>
    <t>02.06.02.01.61.0001</t>
  </si>
  <si>
    <t>02.06.02.01.28.0001</t>
  </si>
  <si>
    <t>02.06.02.01.123.0001</t>
  </si>
  <si>
    <t>02.06.01.04.25.0001</t>
  </si>
  <si>
    <t>02.06.01.04.04.0001</t>
  </si>
  <si>
    <t>02.06.02.01.13.0001</t>
  </si>
  <si>
    <t>02.06.02.06.39.0001</t>
  </si>
  <si>
    <t>02.06.01.04.11.0001</t>
  </si>
  <si>
    <t>02.06.02.04.06.0001</t>
  </si>
  <si>
    <t>02.06.02.01.34.0001</t>
  </si>
  <si>
    <t>02.06.02.04.01.0001</t>
  </si>
  <si>
    <t>02.06.01.05.05.0001</t>
  </si>
  <si>
    <t>02.06.02.04.14.0001</t>
  </si>
  <si>
    <t>02.06.01.04.01.0001</t>
  </si>
  <si>
    <t>02.06.02.01.126.0001</t>
  </si>
  <si>
    <t>02.06.02.01.10.0001</t>
  </si>
  <si>
    <t>02.06.02.01.37.0001</t>
  </si>
  <si>
    <t>02.06.04.07.07.0001</t>
  </si>
  <si>
    <t>02.06.02.01.62.0001</t>
  </si>
  <si>
    <t>02.06.01.04.12.0001</t>
  </si>
  <si>
    <t>02.06.04.07.08.0001</t>
  </si>
  <si>
    <t>02.06.02.01.104.0001</t>
  </si>
  <si>
    <t>02.06.03.03.06.0001</t>
  </si>
  <si>
    <t>02.06.02.04.07.0001</t>
  </si>
  <si>
    <t>02.06.02.01.48.0001</t>
  </si>
  <si>
    <t>02.06.01.04.06.0001</t>
  </si>
  <si>
    <t>02.06.01.03.07.0001</t>
  </si>
  <si>
    <t>02.06.01.05.62.0001</t>
  </si>
  <si>
    <t>02.06.03.05.13.0001</t>
  </si>
  <si>
    <t>02.06.03.05.02.0001</t>
  </si>
  <si>
    <t>02.06.02.06.89.0001</t>
  </si>
  <si>
    <t>02.06.02.06.131.0001</t>
  </si>
  <si>
    <t>02.06.02.01.16.0001</t>
  </si>
  <si>
    <t>02.06.02.01.102.0001</t>
  </si>
  <si>
    <t>02.06.02.01.101.0001</t>
  </si>
  <si>
    <t>02.06.02.06.31.0001</t>
  </si>
  <si>
    <t>02.06.03.05.03.0001</t>
  </si>
  <si>
    <t>02.06.02.04.02.0001</t>
  </si>
  <si>
    <t>02.06.04.01.04.0001</t>
  </si>
  <si>
    <t>02.06.01.05.10.0001</t>
  </si>
  <si>
    <t>02.06.01.04.15.0001</t>
  </si>
  <si>
    <t>02.06.02.06.16.0001</t>
  </si>
  <si>
    <t>02.06.01.05.86.0001</t>
  </si>
  <si>
    <t>02.06.02.06.07.0001</t>
  </si>
  <si>
    <t>02.06.02.01.127.0001</t>
  </si>
  <si>
    <t>02.06.02.06.125.0001</t>
  </si>
  <si>
    <t>02.06.02.01.124.0001</t>
  </si>
  <si>
    <t>02.06.01.05.08.0001</t>
  </si>
  <si>
    <t>02.06.02.01.107.0001</t>
  </si>
  <si>
    <t>02.06.02.03.01.0001</t>
  </si>
  <si>
    <t>02.06.02.06.91.0001</t>
  </si>
  <si>
    <t>02.06.02.06.114.0001</t>
  </si>
  <si>
    <t>02.06.02.06.20.0001</t>
  </si>
  <si>
    <t>02.06.02.06.120.0001</t>
  </si>
  <si>
    <t>02.06.02.06.40</t>
  </si>
  <si>
    <t>02.06.02.01.10</t>
  </si>
  <si>
    <t>02.06.04.01.03</t>
  </si>
  <si>
    <t>02.06.04.02.08</t>
  </si>
  <si>
    <t>02.06.04.04.03</t>
  </si>
  <si>
    <t>02.06.04.03.03</t>
  </si>
  <si>
    <t>02.06.04.06.03</t>
  </si>
  <si>
    <t>02.06.02.01.49</t>
  </si>
  <si>
    <t>02.06.01.04.03</t>
  </si>
  <si>
    <t>02.06.03.02.01</t>
  </si>
  <si>
    <t>02.06.03.02.03</t>
  </si>
  <si>
    <t>02.06.02.01.20</t>
  </si>
  <si>
    <t>02.06.04.04.07</t>
  </si>
  <si>
    <t>02.06.02.01.02</t>
  </si>
  <si>
    <t>02.06.01.04.04</t>
  </si>
  <si>
    <t>02.06.02.01.18</t>
  </si>
  <si>
    <t>02.06.04.05.03</t>
  </si>
  <si>
    <t>02.06.02.01.28</t>
  </si>
  <si>
    <t>02.06.02.06.32</t>
  </si>
  <si>
    <t>02.06.01.03.07</t>
  </si>
  <si>
    <t>02.06.02.06.03</t>
  </si>
  <si>
    <t>02.06.02.05.05</t>
  </si>
  <si>
    <t>02.07.01.01.03</t>
  </si>
  <si>
    <t>02.07.01.02.43</t>
  </si>
  <si>
    <t>02.06.04.06.04</t>
  </si>
  <si>
    <t>02.06.02.01.61</t>
  </si>
  <si>
    <t>02.06.04.01.04</t>
  </si>
  <si>
    <t>02.06.04.03.04</t>
  </si>
  <si>
    <t>02.06.04.05.04</t>
  </si>
  <si>
    <t>INDACHI</t>
  </si>
  <si>
    <t>MATSUNA</t>
  </si>
  <si>
    <t>SHARP</t>
  </si>
  <si>
    <t>LOKAL</t>
  </si>
  <si>
    <t>FUTURA</t>
  </si>
  <si>
    <t>LION</t>
  </si>
  <si>
    <t>ALBA</t>
  </si>
  <si>
    <t>SANSUI</t>
  </si>
  <si>
    <t>SONY</t>
  </si>
  <si>
    <t>GBC SHAREDMATER</t>
  </si>
  <si>
    <t>CHUBB SAFES</t>
  </si>
  <si>
    <t>SANYO</t>
  </si>
  <si>
    <t>PANASONIC</t>
  </si>
  <si>
    <t>GEA</t>
  </si>
  <si>
    <t>ACER</t>
  </si>
  <si>
    <t>MODERA</t>
  </si>
  <si>
    <t>COBRA</t>
  </si>
  <si>
    <t>SUPER POWER</t>
  </si>
  <si>
    <t>MASPION</t>
  </si>
  <si>
    <t>HANSOL</t>
  </si>
  <si>
    <t>PHOENIX</t>
  </si>
  <si>
    <t>HARTECH</t>
  </si>
  <si>
    <t>ROYAL</t>
  </si>
  <si>
    <t>VIP</t>
  </si>
  <si>
    <t>EPSON</t>
  </si>
  <si>
    <t>UNITAL</t>
  </si>
  <si>
    <t>DAIKIN</t>
  </si>
  <si>
    <t>PHILIPS</t>
  </si>
  <si>
    <t>BRETFORD</t>
  </si>
  <si>
    <t>INTER M</t>
  </si>
  <si>
    <t>OKI</t>
  </si>
  <si>
    <t>VISIONER</t>
  </si>
  <si>
    <t>SAMSUNG</t>
  </si>
  <si>
    <t>UCIDA</t>
  </si>
  <si>
    <t>POWERTECH</t>
  </si>
  <si>
    <t>LG</t>
  </si>
  <si>
    <t>STANDARD</t>
  </si>
  <si>
    <t>MODERN</t>
  </si>
  <si>
    <t>SUPER POWER TECH</t>
  </si>
  <si>
    <t>AECO</t>
  </si>
  <si>
    <t>HP</t>
  </si>
  <si>
    <t>VENUS</t>
  </si>
  <si>
    <t>ICA</t>
  </si>
  <si>
    <t>SAKO</t>
  </si>
  <si>
    <t>VICTOR</t>
  </si>
  <si>
    <t>Indachi</t>
  </si>
  <si>
    <t>Acer</t>
  </si>
  <si>
    <t>Lion</t>
  </si>
  <si>
    <t>Frontline</t>
  </si>
  <si>
    <t>Develop</t>
  </si>
  <si>
    <t>Deco Glass Elegance</t>
  </si>
  <si>
    <t xml:space="preserve">Epson </t>
  </si>
  <si>
    <t>Bosch</t>
  </si>
  <si>
    <t>Maribet-123</t>
  </si>
  <si>
    <t>Toshiba</t>
  </si>
  <si>
    <t>BESI + BUSA</t>
  </si>
  <si>
    <t>BESI PLAT</t>
  </si>
  <si>
    <t xml:space="preserve">PLASTIK + BUSA </t>
  </si>
  <si>
    <t>EBONIT KACA</t>
  </si>
  <si>
    <t>KAYU + KACA</t>
  </si>
  <si>
    <t>SERBUK PRESS</t>
  </si>
  <si>
    <t>KAYU + BUSA</t>
  </si>
  <si>
    <t>BESI + KAYU</t>
  </si>
  <si>
    <t>KAYU</t>
  </si>
  <si>
    <t>SERBUK PRESS + KACA</t>
  </si>
  <si>
    <t>PLASTIK</t>
  </si>
  <si>
    <t>EBONIT</t>
  </si>
  <si>
    <t>EBONIT + BUSA</t>
  </si>
  <si>
    <t>STAINLESS + BUSA</t>
  </si>
  <si>
    <t>KAYU + KACA + TRIPLEK</t>
  </si>
  <si>
    <t>BESI</t>
  </si>
  <si>
    <t>BESI + KACA</t>
  </si>
  <si>
    <t>KAYU + TRIPLEK</t>
  </si>
  <si>
    <t>SERBUK PRESS + STAINLESS</t>
  </si>
  <si>
    <t>BESI + PLASTIK</t>
  </si>
  <si>
    <t>BESI + EBONIT</t>
  </si>
  <si>
    <t>ALUMINIUM + KACA</t>
  </si>
  <si>
    <t>TRIPLEK + MIKA</t>
  </si>
  <si>
    <t>KAYU + BUSA + TRIPLEK</t>
  </si>
  <si>
    <t>KRISTAL</t>
  </si>
  <si>
    <t>KERAMIK</t>
  </si>
  <si>
    <t>Kayu</t>
  </si>
  <si>
    <t>Busa+Kayu</t>
  </si>
  <si>
    <t>Kayu dll</t>
  </si>
  <si>
    <t>Fibber dll</t>
  </si>
  <si>
    <t>Semi Kayu</t>
  </si>
  <si>
    <t>Busa+Besi</t>
  </si>
  <si>
    <t>Kayu, Busa</t>
  </si>
  <si>
    <t>Besi dll</t>
  </si>
  <si>
    <t>semi Kayu</t>
  </si>
  <si>
    <t>Besi+ Busa</t>
  </si>
  <si>
    <t>Kayu+Busa</t>
  </si>
  <si>
    <t>Stainlees</t>
  </si>
  <si>
    <t>Kain</t>
  </si>
  <si>
    <t>Beton</t>
  </si>
  <si>
    <t>Plastik, dll</t>
  </si>
  <si>
    <t>Fibber+Kaca dll</t>
  </si>
  <si>
    <t>Fibber+Kaca</t>
  </si>
  <si>
    <t>Kaca</t>
  </si>
  <si>
    <t>Plasstik dll</t>
  </si>
  <si>
    <t>Kayu+Bussa dll</t>
  </si>
  <si>
    <t>Besi + Kain dll</t>
  </si>
  <si>
    <t>Busa+kayu dll</t>
  </si>
  <si>
    <t>DIGITAL ANTENA</t>
  </si>
  <si>
    <t>DIGITAL QUIT SWITCHER</t>
  </si>
  <si>
    <t>INFOKUS</t>
  </si>
  <si>
    <t>HANDY CAM</t>
  </si>
  <si>
    <t>MIC TABLE</t>
  </si>
  <si>
    <t>LOUDSPEAKER</t>
  </si>
  <si>
    <t>MIXING CONSOLE</t>
  </si>
  <si>
    <t>PAPAN TULIS ELECTRIC</t>
  </si>
  <si>
    <t>KAMERA DIGITAL</t>
  </si>
  <si>
    <t>Sound System Mixer 12 Chanel</t>
  </si>
  <si>
    <t>Speaker</t>
  </si>
  <si>
    <t>Sound System (Ruangan Hearing DPRD)</t>
  </si>
  <si>
    <t>Tape Recorder ( Perekam)</t>
  </si>
  <si>
    <t>Kamera Digital</t>
  </si>
  <si>
    <t>Kamera Shoting</t>
  </si>
  <si>
    <t>Miccropon</t>
  </si>
  <si>
    <t>Comperence System Control/Power Supplay</t>
  </si>
  <si>
    <t>Comperence System Chairman</t>
  </si>
  <si>
    <t>Comperence System Delegate (26 Unit)</t>
  </si>
  <si>
    <t>Mixer Amplifier</t>
  </si>
  <si>
    <t>Colom Speaker</t>
  </si>
  <si>
    <t>02.06.01.05.59.0001</t>
  </si>
  <si>
    <t>02.06.02.01.65.0001</t>
  </si>
  <si>
    <t>02.06.02.06.49.0001</t>
  </si>
  <si>
    <t>02.06.03.02.02.0001</t>
  </si>
  <si>
    <t>02.06.02.06.08</t>
  </si>
  <si>
    <t>02.06.02.06.07</t>
  </si>
  <si>
    <t>02.07.01.01.01</t>
  </si>
  <si>
    <t>02.07.01.02.62</t>
  </si>
  <si>
    <t>02.07.02.01.05</t>
  </si>
  <si>
    <t>02.07.02.01.06</t>
  </si>
  <si>
    <t>02.07.01.02.45</t>
  </si>
  <si>
    <t>02.07.01.01.44</t>
  </si>
  <si>
    <t>02.07.01.01.69</t>
  </si>
  <si>
    <t>02.07.01.01.45</t>
  </si>
  <si>
    <t>02.07.01.01.64</t>
  </si>
  <si>
    <t>TOSHIBA</t>
  </si>
  <si>
    <t>NAPOLLY</t>
  </si>
  <si>
    <t>COMPAQ</t>
  </si>
  <si>
    <t>Sony</t>
  </si>
  <si>
    <t>Yorkville</t>
  </si>
  <si>
    <t>Nikon</t>
  </si>
  <si>
    <t>EBONIT + BESI PLAT</t>
  </si>
  <si>
    <t>BESI + TRIPLEK</t>
  </si>
  <si>
    <t>Besi + Aluminium dll</t>
  </si>
  <si>
    <t>Fibber + Kaca dll</t>
  </si>
  <si>
    <t>Fibber+besi dll</t>
  </si>
  <si>
    <t>GEDUNG SEKRETARIAT DEWAN</t>
  </si>
  <si>
    <t>GEDUNG UTAMA SEKWAN</t>
  </si>
  <si>
    <t>GEDUNG ANGGOTA SEKWAN</t>
  </si>
  <si>
    <t>TEMPAT GENSET</t>
  </si>
  <si>
    <t>01.01.11.04.01.0001</t>
  </si>
  <si>
    <t>29"</t>
  </si>
  <si>
    <t>N I H I L</t>
  </si>
  <si>
    <t>Kayu+Besi</t>
  </si>
  <si>
    <t>KURSI RAPAT</t>
  </si>
  <si>
    <t>FANG-XIN</t>
  </si>
  <si>
    <t>Besi  + Busa</t>
  </si>
  <si>
    <t>KOMPUTER</t>
  </si>
  <si>
    <t>LENOVO 2580 AB1</t>
  </si>
  <si>
    <t>Fiber</t>
  </si>
  <si>
    <t>1855 - G 6A</t>
  </si>
  <si>
    <t>S 12 LFG</t>
  </si>
  <si>
    <t>GORDEN</t>
  </si>
  <si>
    <t>PERTIKAL BLIND/SHIN-ICHI</t>
  </si>
  <si>
    <t>Kain + Besi</t>
  </si>
  <si>
    <t>Besi + Fiber</t>
  </si>
  <si>
    <t>KURSI RAPAT PUTAR</t>
  </si>
  <si>
    <t>SVS</t>
  </si>
  <si>
    <t>Besi + Busa</t>
  </si>
  <si>
    <t>TV DAN KELENGKAPANNYA</t>
  </si>
  <si>
    <t>LC-40M500M-BK</t>
  </si>
  <si>
    <t>LEXUS</t>
  </si>
  <si>
    <t>Kayu + Busa</t>
  </si>
  <si>
    <t>video syuting</t>
  </si>
  <si>
    <t>CANON</t>
  </si>
  <si>
    <t>STANDARD'</t>
  </si>
  <si>
    <t>FIBER</t>
  </si>
  <si>
    <t>INSTALASI LISTRIK TAMAN</t>
  </si>
  <si>
    <t>KARTU INVENTARIS BARANG (KIB)</t>
  </si>
  <si>
    <t xml:space="preserve">NO. KODE LOKASI </t>
  </si>
  <si>
    <t>KARTU INVENTARIS BARANG (KIB) B</t>
  </si>
  <si>
    <t>PERALATAN DAN MESIN</t>
  </si>
  <si>
    <t>SEKRETARIS DPRD</t>
  </si>
  <si>
    <t xml:space="preserve">KARTU INVENTARIS BARANG (KIB) </t>
  </si>
  <si>
    <t>C. GEDUNG DAN BANGUNAN</t>
  </si>
  <si>
    <t>BERTINGKAT</t>
  </si>
  <si>
    <t>TIDAK</t>
  </si>
  <si>
    <t>BETON</t>
  </si>
  <si>
    <t>Drs. H. SUMARLI, MM</t>
  </si>
  <si>
    <t>Pembina Utama Muda</t>
  </si>
  <si>
    <t>NIP. 19600711 198503 1 003</t>
  </si>
  <si>
    <t>PJB LK</t>
  </si>
  <si>
    <t>KAMERA</t>
  </si>
  <si>
    <t>Mesin TIK</t>
  </si>
  <si>
    <t>Mesin Penghisap Udara</t>
  </si>
  <si>
    <t>Mesin Air</t>
  </si>
  <si>
    <t>Pek. Almari arsip komisi-komisi fin HPL</t>
  </si>
  <si>
    <t>Pek. Almari arsip risalah fin HPL</t>
  </si>
  <si>
    <t>Pek. Almari arsip umum fin HPL</t>
  </si>
  <si>
    <t>Pek. Almari arsip</t>
  </si>
  <si>
    <t>Bunga Anggrek</t>
  </si>
  <si>
    <t>Lumut</t>
  </si>
  <si>
    <t>Daun Keladi</t>
  </si>
  <si>
    <t>Bunga Matahari</t>
  </si>
  <si>
    <t>Dauan Pakis Sikas</t>
  </si>
  <si>
    <t>Acc. Rumput</t>
  </si>
  <si>
    <t>Acc. Bintang</t>
  </si>
  <si>
    <t>Daun Puding Panjang</t>
  </si>
  <si>
    <t>Pohon Cemara</t>
  </si>
  <si>
    <t>Batu Lumut</t>
  </si>
  <si>
    <t>Lili Tiger Putih</t>
  </si>
  <si>
    <t>Bunga Ros</t>
  </si>
  <si>
    <t>Bunga Rosely</t>
  </si>
  <si>
    <t>Pasir Bali</t>
  </si>
  <si>
    <t>Busa</t>
  </si>
  <si>
    <t>Rumput Taman</t>
  </si>
  <si>
    <t>Pot Besar</t>
  </si>
  <si>
    <t>Pot Oval</t>
  </si>
  <si>
    <t>Pot Kecil</t>
  </si>
  <si>
    <t>Isolasi Bunga</t>
  </si>
  <si>
    <t>Lem Bakar</t>
  </si>
  <si>
    <t>Lidi Tusuk Sate</t>
  </si>
  <si>
    <t>Lem Putih</t>
  </si>
  <si>
    <t>Bunga Asoka</t>
  </si>
  <si>
    <t>Jasa Design Bunga Panggung</t>
  </si>
  <si>
    <t>Jasa Transportasi</t>
  </si>
  <si>
    <t>Kamera dan Kelengkapannya</t>
  </si>
  <si>
    <t>Pengadaan Infocus</t>
  </si>
  <si>
    <t>TV Dan Kelengkapannya</t>
  </si>
  <si>
    <t>Pek. Pem Meja Counter/Pengelola Pustaka</t>
  </si>
  <si>
    <t>Pek. Lemari Rak Buku Besar Fin HPL</t>
  </si>
  <si>
    <t>Pek. Lemari Rak Buku Kecil Fin HPL</t>
  </si>
  <si>
    <t>Pek. Pemb Meja Baca Fin HPL</t>
  </si>
  <si>
    <t>Pek. Pemb Meja Sofa Fin HPL</t>
  </si>
  <si>
    <t>Pek. Pemb Sofa Bahan Kain Model (L)</t>
  </si>
  <si>
    <t>Pek. Pemb Sofa 1 Dudukan Bahan Kain</t>
  </si>
  <si>
    <t>Komputer/PC</t>
  </si>
  <si>
    <t>Notebook</t>
  </si>
  <si>
    <t>Printer Injeksi</t>
  </si>
  <si>
    <t>Printer</t>
  </si>
  <si>
    <t>Canon</t>
  </si>
  <si>
    <t>Samsung</t>
  </si>
  <si>
    <t>Pedrollo</t>
  </si>
  <si>
    <t>ASUS</t>
  </si>
  <si>
    <t>02.06.01.01</t>
  </si>
  <si>
    <t>02.06.02.03.01</t>
  </si>
  <si>
    <t>Pek. Pas. Engsel pintu 4"</t>
  </si>
  <si>
    <t>Pek. Pasang kunci pintu satu daun</t>
  </si>
  <si>
    <t>Pek. Pasang partisi gipsum fin  wall paper</t>
  </si>
  <si>
    <t>Pek. Pasang partisi gipsum dinding pintu lama fin cat</t>
  </si>
  <si>
    <t>Pek. Pasang partisi dinding tempel T=80 cm fin HPL</t>
  </si>
  <si>
    <t>Pek. Pasang wall paper dinding sisi dalam R. Arsip</t>
  </si>
  <si>
    <t>Pek. Pembersihan akhir</t>
  </si>
  <si>
    <t>Pek. Pembongkaran Pintu Lama dan Dinding</t>
  </si>
  <si>
    <t>Pek. Pasang Kosen Pintu Blok Board Fin HPL</t>
  </si>
  <si>
    <t>Pek. Pintu Dua Daun Rangka Blok Board Pin HPL</t>
  </si>
  <si>
    <t>Pek. Pintu Satu Daun Rangka Blok Board Fib HPL</t>
  </si>
  <si>
    <t>Pek&gt; Pasang Engsel Pintu 4</t>
  </si>
  <si>
    <t>Pek. Pasang Kunci Pintu Satu Daun</t>
  </si>
  <si>
    <t>Pek. Pasang Tarikan Pintu Dua Daun Stainless</t>
  </si>
  <si>
    <t>Pek. Pasang Anak Kunci Pelor Pintu Dua Daun</t>
  </si>
  <si>
    <t>Pek. Pasang Grendel Kunci Tanam 25 Cm</t>
  </si>
  <si>
    <t>Pek. Pasang Partisi Kaca 8 mm Ruang Pengelola</t>
  </si>
  <si>
    <t>Pek. Pasang Dinding Lapis Wall Paper</t>
  </si>
  <si>
    <t>Pek. Pasang Karpet Lantai</t>
  </si>
  <si>
    <t>Pek. Pembersihan Akhir</t>
  </si>
  <si>
    <t xml:space="preserve">NIP. </t>
  </si>
  <si>
    <t>eks</t>
  </si>
  <si>
    <t>Kabel Fiberoptic Singlemode 24 core dan pemasangan</t>
  </si>
  <si>
    <t>Kabel Fiberoptic Singlemode 2 core dan pemasangan</t>
  </si>
  <si>
    <t>OTB 24 core dan Terminasi</t>
  </si>
  <si>
    <t>Distribution Panel 24 Core dan Pemasangan</t>
  </si>
  <si>
    <t>Converter FO to LAN 1000 mbps</t>
  </si>
  <si>
    <t>SFP Modules</t>
  </si>
  <si>
    <t>Wireless Router</t>
  </si>
  <si>
    <t>Indoor Accesspoint</t>
  </si>
  <si>
    <t>Instalasi Wireless Router</t>
  </si>
  <si>
    <t>Instalasi Wireless Accesspoint</t>
  </si>
  <si>
    <t>Grounding</t>
  </si>
  <si>
    <t>Surge Arrester</t>
  </si>
  <si>
    <t>LAN urge Protector</t>
  </si>
  <si>
    <t>LAN dan Instalasi</t>
  </si>
  <si>
    <t>Wireless</t>
  </si>
  <si>
    <t xml:space="preserve">  - Pengadaan Bunga dan Taman Bunga Kering</t>
  </si>
  <si>
    <t xml:space="preserve">  - Almari arsip komisi-komisi</t>
  </si>
  <si>
    <t xml:space="preserve">  - Almari arsip</t>
  </si>
  <si>
    <t xml:space="preserve">  - Almari arsip risalah</t>
  </si>
  <si>
    <t>Lokal</t>
  </si>
  <si>
    <t xml:space="preserve">  - Almari Umum</t>
  </si>
  <si>
    <t>Papan struktur organisasi SKPD dan Papan Daftar Urut kepangkatan</t>
  </si>
  <si>
    <t>Gorden</t>
  </si>
  <si>
    <t>Meja staf</t>
  </si>
  <si>
    <t xml:space="preserve"> Rak buku pustaka</t>
  </si>
  <si>
    <t>: 12.04.06.18.01.13.00</t>
  </si>
  <si>
    <t>ENDRIPON, S.Pd</t>
  </si>
  <si>
    <t>Teluk Kuantan, 31 Desember  2013</t>
  </si>
  <si>
    <t>X</t>
  </si>
  <si>
    <t>0001 - 0072</t>
  </si>
  <si>
    <t>0001 - 0020</t>
  </si>
  <si>
    <t>0001 - 0020,5</t>
  </si>
  <si>
    <t>0001 - 0002</t>
  </si>
  <si>
    <t>0001 - 0087</t>
  </si>
  <si>
    <t>0001 - 0024</t>
  </si>
  <si>
    <t>0001 - 0036</t>
  </si>
  <si>
    <t>0001 - 0007</t>
  </si>
  <si>
    <t>0001 - 0010</t>
  </si>
  <si>
    <t>0001</t>
  </si>
  <si>
    <t>0001 - 0006</t>
  </si>
  <si>
    <t>0001 - 0011</t>
  </si>
  <si>
    <t>0001 - 0013</t>
  </si>
  <si>
    <t>0001 - 0005</t>
  </si>
  <si>
    <t>0001 - 0100</t>
  </si>
  <si>
    <t>Gelas HS</t>
  </si>
  <si>
    <t>Piring Makan</t>
  </si>
  <si>
    <t>Piring Kue</t>
  </si>
  <si>
    <t>Cangkir</t>
  </si>
  <si>
    <t>Tutup Gelas Steanles</t>
  </si>
  <si>
    <t>Asbak</t>
  </si>
  <si>
    <t>Mangkok</t>
  </si>
  <si>
    <t>Sendok/Garpu</t>
  </si>
  <si>
    <t>Baki</t>
  </si>
  <si>
    <t>Ceret Non Listrik</t>
  </si>
  <si>
    <t>0001-0005</t>
  </si>
  <si>
    <t>0001-0004</t>
  </si>
  <si>
    <t>0001-0003</t>
  </si>
  <si>
    <t>0001-0012</t>
  </si>
  <si>
    <t>0001-0002</t>
  </si>
  <si>
    <t xml:space="preserve">Kaca </t>
  </si>
  <si>
    <t>Campuran</t>
  </si>
  <si>
    <t>Sampul Kursi</t>
  </si>
  <si>
    <t>Umbul-Umbul</t>
  </si>
  <si>
    <t>Tiang Umbul-Umbul</t>
  </si>
  <si>
    <t>Bendera Pinggir dinding</t>
  </si>
  <si>
    <t>0001-0100</t>
  </si>
  <si>
    <t>0001-0009</t>
  </si>
  <si>
    <t>WIRELES</t>
  </si>
  <si>
    <t>TELE</t>
  </si>
  <si>
    <t>NIKON</t>
  </si>
  <si>
    <t>SDHC</t>
  </si>
  <si>
    <t>DVR</t>
  </si>
  <si>
    <t>H 246</t>
  </si>
  <si>
    <t>Bunga Sulaiman</t>
  </si>
  <si>
    <t>Bunga Keladi</t>
  </si>
  <si>
    <t>Bunga Palam Bintang</t>
  </si>
  <si>
    <t>Bunga Puring Telor</t>
  </si>
  <si>
    <t>Bunga khalifah</t>
  </si>
  <si>
    <t>Bunga Lidah Mertua</t>
  </si>
  <si>
    <t>Bunga Wali Songo</t>
  </si>
  <si>
    <t>Bibit Polybeg Bunga Melati</t>
  </si>
  <si>
    <t>Bunga Pinang</t>
  </si>
  <si>
    <t>Kelapa Mini</t>
  </si>
  <si>
    <t>Bunga Kertas 3 Warna</t>
  </si>
  <si>
    <t>Bunga Pucuk Merah</t>
  </si>
  <si>
    <t>10 buah</t>
  </si>
  <si>
    <t>12 buah</t>
  </si>
  <si>
    <t>15 buah</t>
  </si>
  <si>
    <t>12 btg</t>
  </si>
  <si>
    <t>10 btg</t>
  </si>
  <si>
    <t>5 btg</t>
  </si>
  <si>
    <t>20 btg</t>
  </si>
  <si>
    <t>6 btg</t>
  </si>
  <si>
    <t>200 btg</t>
  </si>
  <si>
    <t>3 btg</t>
  </si>
  <si>
    <t>4 btg</t>
  </si>
  <si>
    <t>1 m3</t>
  </si>
  <si>
    <t>'0001-0002</t>
  </si>
  <si>
    <t>0001-0007</t>
  </si>
  <si>
    <t>0001-0008</t>
  </si>
  <si>
    <t>VACUM CLEANER</t>
  </si>
  <si>
    <t>UMBUL-UMBUL</t>
  </si>
  <si>
    <t>MEJA 1 BIRO</t>
  </si>
  <si>
    <t>MEJA RAPAT DEWAN</t>
  </si>
  <si>
    <t>KURSI RAPAT SUSUN</t>
  </si>
  <si>
    <t>MEJA KERJA PIMPINAN</t>
  </si>
  <si>
    <t>KURSI KERJA PIMPINAN DPRD</t>
  </si>
  <si>
    <t>KOMPUTER/PC</t>
  </si>
  <si>
    <t>LAPTOP PIMPINAN FRAKSI</t>
  </si>
  <si>
    <t>PRINTER CETAK PHOTO</t>
  </si>
  <si>
    <t>PAPAN NAMA/BILLBOARD</t>
  </si>
  <si>
    <t>OLYMPIA</t>
  </si>
  <si>
    <t>ELECTROLUX FLEXIO</t>
  </si>
  <si>
    <t>SHURE</t>
  </si>
  <si>
    <t>MIYAKO</t>
  </si>
  <si>
    <t>LENOVO</t>
  </si>
  <si>
    <t>BROTHER</t>
  </si>
  <si>
    <t>0001-0006</t>
  </si>
  <si>
    <t>0001-0016</t>
  </si>
  <si>
    <t>SWITCHER VIDEO AUDIO</t>
  </si>
  <si>
    <t>ROLLAND</t>
  </si>
  <si>
    <t>Teluk Kuantan, 31 Desember  2015</t>
  </si>
  <si>
    <t>ALMARI BAG. KEUANGAN</t>
  </si>
  <si>
    <t>ALMARI BAG. FRAKSI</t>
  </si>
  <si>
    <t>0001-0014</t>
  </si>
  <si>
    <t>0001-0010</t>
  </si>
  <si>
    <t>PEMBUATAN SUMUR BOR</t>
  </si>
  <si>
    <t>TANAH</t>
  </si>
  <si>
    <t>NO URUT</t>
  </si>
  <si>
    <t>JENIS BARANG/ NAMA BARANG</t>
  </si>
  <si>
    <t xml:space="preserve">NOMOR  </t>
  </si>
  <si>
    <t>LUAS (M2)</t>
  </si>
  <si>
    <t>TAHUN PENGADAAN</t>
  </si>
  <si>
    <t>LETAK/ LOKASI ALAMAT</t>
  </si>
  <si>
    <t>STATUS TANAH</t>
  </si>
  <si>
    <t>ASAL USUL</t>
  </si>
  <si>
    <t>KODE BARANG</t>
  </si>
  <si>
    <t>NOMOR REGISTER</t>
  </si>
  <si>
    <t>HAK</t>
  </si>
  <si>
    <t>SERTIFIKAT</t>
  </si>
  <si>
    <t>PENGGUNAAN</t>
  </si>
  <si>
    <t>TANGGAL</t>
  </si>
  <si>
    <t>NOMOR</t>
  </si>
  <si>
    <t>TELUK KUANTAN, 30 DESEMBER 2016</t>
  </si>
  <si>
    <t>NO. KODE LOKASI : 12.04.06.18.01.13.00</t>
  </si>
  <si>
    <t>MENGETAHUI,</t>
  </si>
  <si>
    <t>MASTUR, SE</t>
  </si>
  <si>
    <t>NIP. 19620814 198210 1 001</t>
  </si>
  <si>
    <t>JUSWARDI</t>
  </si>
  <si>
    <t>NIP. 19760428 200701 1 003</t>
  </si>
  <si>
    <t>HARGA PEROLEHAN (Rp)</t>
  </si>
  <si>
    <t>MERK/ TYPE</t>
  </si>
  <si>
    <t>UKURAN/ CC</t>
  </si>
  <si>
    <t>BAHAN</t>
  </si>
  <si>
    <t>TAHUN PEMBELIAN</t>
  </si>
  <si>
    <t>ASAL USUL CARA PEROLEHAN</t>
  </si>
  <si>
    <t>HARGA</t>
  </si>
  <si>
    <t>KETERANGAN</t>
  </si>
  <si>
    <t>PABRIK</t>
  </si>
  <si>
    <t>RANGKA</t>
  </si>
  <si>
    <t>MESIN</t>
  </si>
  <si>
    <t>POLISI</t>
  </si>
  <si>
    <t/>
  </si>
  <si>
    <t>SOUND SYSTEM MIXER 12 CHANEL</t>
  </si>
  <si>
    <t>PODIUM</t>
  </si>
  <si>
    <t>MEJA PIMPINAN RAPAT</t>
  </si>
  <si>
    <t>MEJA TAMU UNDANGAN TAMU VIP</t>
  </si>
  <si>
    <t>KURSI PIMPINAN RAPAT</t>
  </si>
  <si>
    <t>KURSI SEKWAN</t>
  </si>
  <si>
    <t>KURSI UNDANGAN TAMU VIP</t>
  </si>
  <si>
    <t>SOFA</t>
  </si>
  <si>
    <t>RAK BUKU</t>
  </si>
  <si>
    <t>KOMPUTER CENTRINO</t>
  </si>
  <si>
    <t>NOTE BOOK</t>
  </si>
  <si>
    <t>SPEAKER</t>
  </si>
  <si>
    <t>SOUND SYSTEM (RUANGAN HEARING DPRD)</t>
  </si>
  <si>
    <t>TAPE RECORDER ( PEREKAM)</t>
  </si>
  <si>
    <t>MEJA SIDANG (KAPASITAS 40 ORANG)</t>
  </si>
  <si>
    <t>KURSI KERJA EKSEKUTIF</t>
  </si>
  <si>
    <t>KURSI SIDANG (80 UNIT)</t>
  </si>
  <si>
    <t>FILING KABINET 4 LACI</t>
  </si>
  <si>
    <t>MEJA KERJA EKSEKUTIF</t>
  </si>
  <si>
    <t>MEJA SAMPING EKSEKUTIF</t>
  </si>
  <si>
    <t>MEJA SIDANG ( 4 SET KAPASITAS 10 ORANG)</t>
  </si>
  <si>
    <t>KURSI PIMPINAN SIDANG</t>
  </si>
  <si>
    <t>KURSI SIDANG (40 UNIT)</t>
  </si>
  <si>
    <t>TIANG BESI (80 BTG)</t>
  </si>
  <si>
    <t>UMBUL-UMBUL (80 BUAH)</t>
  </si>
  <si>
    <t>PENINGKATAN TAMAN DAN TIANG BENDERA KANTOR DPRD</t>
  </si>
  <si>
    <t>MESIN FOTO COPY</t>
  </si>
  <si>
    <t>PAPAN NAMA RUANG PARIPURNA (40 BUAH)</t>
  </si>
  <si>
    <t>PAPAN NAMA RUANG KANTOR DPRD (20 BUAH)</t>
  </si>
  <si>
    <t>PAPAN NAMA ANGGOTA DEWAN</t>
  </si>
  <si>
    <t>TV (1  SET)</t>
  </si>
  <si>
    <t>PIRING, GELAS</t>
  </si>
  <si>
    <t>NOTE BOOK (LAPTOP)  37 UNIT</t>
  </si>
  <si>
    <t>GORDEN RUANG RAPAT ( 1 LS)</t>
  </si>
  <si>
    <t xml:space="preserve">MEJA KERJA </t>
  </si>
  <si>
    <t>KURSI PIMPINAN</t>
  </si>
  <si>
    <t>MESIN PENGHISAP UDARA</t>
  </si>
  <si>
    <t>MESIN AIR</t>
  </si>
  <si>
    <t xml:space="preserve">  - ALMARI ARSIP KOMISI-KOMISI</t>
  </si>
  <si>
    <t xml:space="preserve">  - ALMARI ARSIP</t>
  </si>
  <si>
    <t xml:space="preserve">  - ALMARI ARSIP RISALAH</t>
  </si>
  <si>
    <t xml:space="preserve">  - ALMARI UMUM</t>
  </si>
  <si>
    <t>PEK. PAS. ENGSEL PINTU 4"</t>
  </si>
  <si>
    <t>PEK. PASANG KUNCI PINTU SATU DAUN</t>
  </si>
  <si>
    <t>PEK. PASANG PARTISI GIPSUM FIN  WALL PAPER</t>
  </si>
  <si>
    <t>PEK. PASANG PARTISI GIPSUM DINDING PINTU LAMA FIN CAT</t>
  </si>
  <si>
    <t>PEK. PASANG PARTISI DINDING TEMPEL T=80 CM FIN HPL</t>
  </si>
  <si>
    <t>PEK. PASANG WALL PAPER DINDING SISI DALAM R. ARSIP</t>
  </si>
  <si>
    <t>PEK. ALMARI ARSIP KOMISI-KOMISI FIN HPL</t>
  </si>
  <si>
    <t>PEK. ALMARI ARSIP RISALAH FIN HPL</t>
  </si>
  <si>
    <t>PEK. ALMARI ARSIP UMUM FIN HPL</t>
  </si>
  <si>
    <t>PEK. ALMARI ARSIP</t>
  </si>
  <si>
    <t>PEK. PEMBERSIHAN AKHIR</t>
  </si>
  <si>
    <t xml:space="preserve">  - PENGADAAN BUNGA DAN TAMAN BUNGA KERING</t>
  </si>
  <si>
    <t>ACC. RUMPUT</t>
  </si>
  <si>
    <t>RUMPUT TAMAN</t>
  </si>
  <si>
    <t>JASA DESIGN BUNGA PANGGUNG</t>
  </si>
  <si>
    <t>JASA TRANSPORTASI</t>
  </si>
  <si>
    <t>PAPAN STRUKTUR ORGANISASI SKPD DAN PAPAN DAFTAR URUT KEPANGKATAN</t>
  </si>
  <si>
    <t>MEJA STAF</t>
  </si>
  <si>
    <t xml:space="preserve"> RAK BUKU PUSTAKA</t>
  </si>
  <si>
    <t>PEK. PEMBONGKARAN PINTU LAMA DAN DINDING</t>
  </si>
  <si>
    <t>PEK. PASANG KOSEN PINTU BLOK BOARD FIN HPL</t>
  </si>
  <si>
    <t>PEK. PINTU DUA DAUN RANGKA BLOK BOARD PIN HPL</t>
  </si>
  <si>
    <t>PEK. PINTU SATU DAUN RANGKA BLOK BOARD FIB HPL</t>
  </si>
  <si>
    <t>PEK&gt; PASANG ENGSEL PINTU 4</t>
  </si>
  <si>
    <t>PEK. PASANG TARIKAN PINTU DUA DAUN STAINLESS</t>
  </si>
  <si>
    <t>PEK. PASANG ANAK KUNCI PELOR PINTU DUA DAUN</t>
  </si>
  <si>
    <t>PEK. PASANG GRENDEL KUNCI TANAM 25 CM</t>
  </si>
  <si>
    <t>PEK. PASANG PARTISI KACA 8 MM RUANG PENGELOLA</t>
  </si>
  <si>
    <t>PEK. PEM MEJA COUNTER/PENGELOLA PUSTAKA</t>
  </si>
  <si>
    <t>PEK. LEMARI RAK BUKU BESAR FIN HPL</t>
  </si>
  <si>
    <t>PEK. LEMARI RAK BUKU KECIL FIN HPL</t>
  </si>
  <si>
    <t>PEK. PEMB MEJA BACA FIN HPL</t>
  </si>
  <si>
    <t>PEK. PEMB MEJA SOFA FIN HPL</t>
  </si>
  <si>
    <t>PEK. PEMB SOFA BAHAN KAIN MODEL (L)</t>
  </si>
  <si>
    <t>PEK. PEMB SOFA 1 DUDUKAN BAHAN KAIN</t>
  </si>
  <si>
    <t>PEK. PASANG DINDING LAPIS WALL PAPER</t>
  </si>
  <si>
    <t>PEK. PASANG KARPET LANTAI</t>
  </si>
  <si>
    <t>NOTEBOOK</t>
  </si>
  <si>
    <t>PRINTER INJEKSI</t>
  </si>
  <si>
    <t>KABEL FIBEROPTIC SINGLEMODE 24 CORE DAN PEMASANGAN</t>
  </si>
  <si>
    <t>KABEL FIBEROPTIC SINGLEMODE 2 CORE DAN PEMASANGAN</t>
  </si>
  <si>
    <t>OTB 24 CORE DAN TERMINASI</t>
  </si>
  <si>
    <t>DISTRIBUTION PANEL 24 CORE DAN PEMASANGAN</t>
  </si>
  <si>
    <t>CONVERTER FO TO LAN 1000 MBPS</t>
  </si>
  <si>
    <t>SFP MODULES</t>
  </si>
  <si>
    <t>WIRELESS ROUTER</t>
  </si>
  <si>
    <t>INDOOR ACCESSPOINT</t>
  </si>
  <si>
    <t>INSTALASI WIRELESS ROUTER</t>
  </si>
  <si>
    <t>INSTALASI WIRELESS ACCESSPOINT</t>
  </si>
  <si>
    <t>GROUNDING</t>
  </si>
  <si>
    <t>SURGE ARRESTER</t>
  </si>
  <si>
    <t>LAN URGE PROTECTOR</t>
  </si>
  <si>
    <t>LAN DAN INSTALASI</t>
  </si>
  <si>
    <t>WIRELESS</t>
  </si>
  <si>
    <t>CERET LISTRIK</t>
  </si>
  <si>
    <t>TERMOS</t>
  </si>
  <si>
    <t>MESIN FHOTO COPY</t>
  </si>
  <si>
    <t xml:space="preserve">ALAT PENGHISAP UDARA </t>
  </si>
  <si>
    <t>VAKUM CLEANER</t>
  </si>
  <si>
    <t>BENDERA RUANG PIMPINAN</t>
  </si>
  <si>
    <t>BENDERA RUANG PARIPURNA</t>
  </si>
  <si>
    <t>BENDERA KANTOR</t>
  </si>
  <si>
    <t>PENGADAAN KARPET RUANG PIMPINAN  DAN LOBY</t>
  </si>
  <si>
    <t>PARABOLA</t>
  </si>
  <si>
    <t>RECEIVER</t>
  </si>
  <si>
    <t>TEMPAT TIDUR</t>
  </si>
  <si>
    <t>KURSI SOFA 3 SHEAT</t>
  </si>
  <si>
    <t>KURSI SOFA 2 SHEAT</t>
  </si>
  <si>
    <t>KURSI SOFA 1 SHEAT</t>
  </si>
  <si>
    <t xml:space="preserve">PEMB MEJA SOFA </t>
  </si>
  <si>
    <t>KOMPUTER/ PC</t>
  </si>
  <si>
    <t>PRINTER EPSON LQ</t>
  </si>
  <si>
    <t>AC 1 1/2 PK</t>
  </si>
  <si>
    <t>DISPENSER HOT DAN COOL</t>
  </si>
  <si>
    <t>PENGADAAN KOMPUTER LENGKAP</t>
  </si>
  <si>
    <t>KAMERA SHOTING</t>
  </si>
  <si>
    <t>TV MONITOR LCD</t>
  </si>
  <si>
    <t>MICCROPON</t>
  </si>
  <si>
    <t>COMPERENCE SYSTEM CONTROL/POWER SUPPLAY</t>
  </si>
  <si>
    <t>COMPERENCE SYSTEM CHAIRMAN</t>
  </si>
  <si>
    <t>COMPERENCE SYSTEM DELEGATE (26 UNIT)</t>
  </si>
  <si>
    <t>MIXER AMPLIFIER</t>
  </si>
  <si>
    <t>COLOM SPEAKER</t>
  </si>
  <si>
    <t>DVD/MP3 PLAYER + AM/AM TUNER</t>
  </si>
  <si>
    <t>RACK SYSTEM</t>
  </si>
  <si>
    <t>INSTALASI DAN TRAINING</t>
  </si>
  <si>
    <t>VIDEO SYUTING</t>
  </si>
  <si>
    <t>KAMERA DAN KELENGKAPANNYA</t>
  </si>
  <si>
    <t>PENGADAAN INFOCUS</t>
  </si>
  <si>
    <t>LAMPU FLASH</t>
  </si>
  <si>
    <t>MEMORY CARD</t>
  </si>
  <si>
    <t xml:space="preserve">CCTV LUAR RUANGAN </t>
  </si>
  <si>
    <t>CCTV DALAM RUANGAN</t>
  </si>
  <si>
    <t>LAYAR MONITOR</t>
  </si>
  <si>
    <t>PENGADAAN SOUND SYSTEM RUANG BKOMISI A , B DAN C</t>
  </si>
  <si>
    <t xml:space="preserve">PERALATAN DAN MESIN </t>
  </si>
  <si>
    <t xml:space="preserve">ALAT-ALAT BERAT </t>
  </si>
  <si>
    <t xml:space="preserve">ALAT-ALAT ANGKUTAN </t>
  </si>
  <si>
    <t xml:space="preserve">ALAT-ALAT BENGKEL </t>
  </si>
  <si>
    <t xml:space="preserve">ALAT-ALAT PERTANIAN DAN PETERNAKAN </t>
  </si>
  <si>
    <t xml:space="preserve">ALAT-ALAT KANTOR DAN RUMAH TANGGA </t>
  </si>
  <si>
    <t xml:space="preserve">ALAT-ALAT STUDIO DAN KOMUNIKASI </t>
  </si>
  <si>
    <t xml:space="preserve">ALAT-ALAT UKUR </t>
  </si>
  <si>
    <t xml:space="preserve">ALAT-ALAT KEDOKTERAN </t>
  </si>
  <si>
    <t>ALAT-ALAT LABORATORIUM</t>
  </si>
  <si>
    <t xml:space="preserve">ALAT-ALAT KEAMANAN </t>
  </si>
  <si>
    <t>KONDISI BANGUNAN/ BARANG (B, KB, RB, H)</t>
  </si>
  <si>
    <t>KONSTRUKSI BANGUNAN</t>
  </si>
  <si>
    <t>DOKUMEN GEDUNG</t>
  </si>
  <si>
    <t>NOMOR KODE TANAH</t>
  </si>
  <si>
    <t>HARGA (Rp)</t>
  </si>
  <si>
    <t>BERTINGKAT/ TIDAK</t>
  </si>
  <si>
    <t>BETON/ TIDAK</t>
  </si>
  <si>
    <t>LUAS LANTAI (M2)</t>
  </si>
  <si>
    <t xml:space="preserve">GEDUNG DAN BANGUNAN </t>
  </si>
  <si>
    <t>BANGUNAN GEDUNG</t>
  </si>
  <si>
    <t>PENINGKATAN GERBANG MASUK KANTOR DPRD</t>
  </si>
  <si>
    <t xml:space="preserve">BANGUNAN MONUMEN </t>
  </si>
  <si>
    <t>PANJANG (M2)</t>
  </si>
  <si>
    <t>LEBAR(M)</t>
  </si>
  <si>
    <t>ASAL USUL PEMBIAYAAN</t>
  </si>
  <si>
    <t>KONDISI (B,KB,RB)</t>
  </si>
  <si>
    <t xml:space="preserve">JALAN, IRIGASI DAN JARINGAN </t>
  </si>
  <si>
    <t xml:space="preserve">JALAN DAN JEMBATAN </t>
  </si>
  <si>
    <t>BANGUNAN AIR (IRIGASI)</t>
  </si>
  <si>
    <t>INSTALASI</t>
  </si>
  <si>
    <t xml:space="preserve">JARINGAN </t>
  </si>
  <si>
    <t>BUKU PERPUSTAKAAN</t>
  </si>
  <si>
    <t>BARANG BERCORAK KESENIAN/ KEBUDAYAAN</t>
  </si>
  <si>
    <t>HEWAN/ TERNAK DAN TUMBUHAN</t>
  </si>
  <si>
    <t>JUMLAH</t>
  </si>
  <si>
    <t>TAHUN CETAK/ PEMBELIAN</t>
  </si>
  <si>
    <t>JUDUL/ PENCIPTA</t>
  </si>
  <si>
    <t>SPESIFIKASI</t>
  </si>
  <si>
    <t>ASAL DAERAH</t>
  </si>
  <si>
    <t>PENCIPTA</t>
  </si>
  <si>
    <t xml:space="preserve">JENIS </t>
  </si>
  <si>
    <t>UKURAN</t>
  </si>
  <si>
    <t>ASET TETAP LAINNYA</t>
  </si>
  <si>
    <t>BUKU DAN PERPUSTAKAAN</t>
  </si>
  <si>
    <t>BUKU PERATURAN PERUNDANG-UNDANGAN RI TAHUN 2005</t>
  </si>
  <si>
    <t>BUKU PEDOMAN ADD</t>
  </si>
  <si>
    <t>BUKU PENYUSUNAN RPJMD &amp; RPJPD</t>
  </si>
  <si>
    <t>HIMPUNAN PERATURAN KEPEGAWAIAN RI THN. 1974 &amp; 2004</t>
  </si>
  <si>
    <t>UNDANG-UNDANG BIDANG KEUANGAN</t>
  </si>
  <si>
    <t>KEPALA DAERAH PILIHAN RAKYAT</t>
  </si>
  <si>
    <t>KEDUDUKAN PROTOKOLER DAN KEUANGAN DPRD DAN PEDOMAN PENYUSUNAN PERATURAN TATIB DPRD</t>
  </si>
  <si>
    <t>PEDOMAN PENGELOLAAN KEUANGAN DAERAH TAHUN 2004</t>
  </si>
  <si>
    <t>HIMPUNAN PERT. PENGELOLAAN LINGKUNGAN HIDUP</t>
  </si>
  <si>
    <t>KUMPULAN PERATURAN KEUANGAN DAN PAJAK DAERAH</t>
  </si>
  <si>
    <t>UU RI NO. 32 &amp; UU RI NO. 33 TAHUN 2004</t>
  </si>
  <si>
    <t>PILIHAN PERATURAN DI BIDANG PERTANAHAN TAHUN 2005</t>
  </si>
  <si>
    <t>UU TTG PATEN, MERK, PERINDUSTRIAN, DESAIN INDUSTRI, DESAIN TATA LETAK, PERDAGANGAN BARANG2 DLM PENGAWASAN</t>
  </si>
  <si>
    <t>TATA CARA PENGHAPUSAN PIUTANG NEGARA/DAERAH</t>
  </si>
  <si>
    <t>PENINGKATAN KUALITAS PELAYANAN PUBLIK YANG BEBAS KKN</t>
  </si>
  <si>
    <t>PP RI NOMOR 47 TAHUN 2005</t>
  </si>
  <si>
    <t>PERATURAN PELAKSANAAN PERIMBANGAN KEUANGAN ANTARA PUSAT DAN DAERAH</t>
  </si>
  <si>
    <t>PP &amp; PEPRES THN 2006 TTG TUNJANGAN STRUKTURAL &amp; FUNGSINAL</t>
  </si>
  <si>
    <t>PETUNJUK PEMOTONGAN PPH PS. 21 &amp; 26 TAHUN 2006</t>
  </si>
  <si>
    <t>PEDOMAN TENTANG PELAKSANAAN APBN</t>
  </si>
  <si>
    <t>PEPRES NO. 7 TH. 2005 RPJM NASIONAL</t>
  </si>
  <si>
    <t>PERMENDAGRI NO. 13 TH. 2006 TTG PENGELOLAAN KEUDA</t>
  </si>
  <si>
    <t>PEDOMAN PEMBAYARAN DALAM PELAKSANAAN APBN DAN PENGELOLAAN KEUDA TAHUN 2006</t>
  </si>
  <si>
    <t>EFEKTIFITAS IMPLEMENTASI KEBIJAKAN DAERAH</t>
  </si>
  <si>
    <t>PP RI NOMOR 6 TAHUN 2005</t>
  </si>
  <si>
    <t>PEDOMAN BAGI PEMERINTAH DAERAH DALAM PELAKSANAAN PILKADA</t>
  </si>
  <si>
    <t>STRATEGI PEMERIKSAAN PADA LEMBAGA/PEMERINTAH/BUMN/BUMD TAHUN 2005</t>
  </si>
  <si>
    <t>PERENCANAAN PEMBANGUNAN DAERAH OTONOM &amp; PEMBERDAYAAN MASYARAKAT</t>
  </si>
  <si>
    <t>PERATURAN PELAKSANAAN UU PERIMBANGAN KEUANGAN ANTARA PEMERINTAH PUSAT DAN DAERAH</t>
  </si>
  <si>
    <t>PENGAKUAN HAK MILIK ATAS TANAH MENURUT POKOK AGRARIA</t>
  </si>
  <si>
    <t>HIMPUNAN YURISPRUSDENSI HUKUM KEPASTIAN HUTANG PIUTANG</t>
  </si>
  <si>
    <t>BUKU PERATURAN PERUNDANGAN</t>
  </si>
  <si>
    <t>UU NO. 1 TAHUN 2013 TENTANG LEMBAGA KEUANGAN MIKRO</t>
  </si>
  <si>
    <t>PP NO. 32 TAHUN 2013 TENTAN PERUBAHAN ATAS PP NO. 19 TAHUN 2005 TTG STANDAR NASIONAL PENDIDIKAN</t>
  </si>
  <si>
    <t>PP NOMOR 19 TAHUN 2013 TENTANG PERUBAHAN KEEMPAT ATAS PP NOMOR 32 TAHUN 1979 TENTANG PEMBERHENTIAN PEGAWAI NEGERI SIPIL</t>
  </si>
  <si>
    <t>PP NO. 17 TAHUN 2013 TENTANG PELAKSANAAN UU USAHA MIKRO, KECIL &amp; MENEGAH</t>
  </si>
  <si>
    <t>PP TAHUN 2013 &amp; 2012 TENTANG K3, JAMSOSTEK &amp; TENAGA KERJA</t>
  </si>
  <si>
    <t>PERPRES NO. 12 TAHUN 2013 &amp; PP NO. 101 TAHUN 2012 TENTANG JAMINAN KESEHATAN SERTA PP NO. 33 TAHUN 2012 TENTANG PEMBERIAN AIR SUSU IBU EKSKLUSIF</t>
  </si>
  <si>
    <t>DANA ALOKASI UMUM (DAU) DAERAH PROVINSI DAN KABUPATEN/KOTA TA. 2013 (PERPRES NO. 10 THN 2013)</t>
  </si>
  <si>
    <t>PEDOMAN PENYUSUNAN PENGENDALIAN DAN EVALUASI RENCANA KERJA PEMBANGUNAN DAERAH TAHUN 2014 (PERMENDAGRI N0. 23 TAHUN 2013)</t>
  </si>
  <si>
    <t>4 PERMENDAGRI TAHUN 2013 &amp; 2012 TTG KEPENDUDUKAN, PEMBERDAYAAN MASYARAKAT &amp; WAWASAN KEBANGSAAN</t>
  </si>
  <si>
    <t>PEDOMAN PAKAIAN DINAS, PERLENGKAPAN DAN PERALATAN OPERASIONAL SATPOL PP (PERMENDAGRI N0. 19 TAHUN 2013) DAN PEDOMAN PENETAPAN JUMLAH POLISI PAMONG PRAJA (PERMENDAGRI 60 TAHUN 2012)</t>
  </si>
  <si>
    <t>PENYELENGGARAAN TUGAS &amp; WEWENANG GUBERNUR SEBAGAI WAKIL PEMERINTAH DI WILAYAH PROVINSI (PERMENDAGRI NO. 17 TAHUN 2013, NO. 27 TAHUN 2012, N0. 18 TAHUN 2012 &amp; NO. 24 TAHUN 2011)</t>
  </si>
  <si>
    <t>PERMENDAGRI NO. 16 TAHUN 2013 &amp; NO. 37 TAHUN 2012 TENTANG PEDOMAN PENYUSUNAN APBD T.A. 2013</t>
  </si>
  <si>
    <t>PEDOMAN PENGEMBANGAN SISTEM DIKLAT BERBASIS KOMPETENSI DI LINGKUNGAN KEMDAGRI DAN PEMDA (PERMENDAGRI NO. 2 TAHUN 2013)</t>
  </si>
  <si>
    <t>UU NO. 18 TAHUN 2012 TENTANG PANGAN</t>
  </si>
  <si>
    <t>UU NO. 17 TAHUN 2012 TENTANG PERKOPERASIAN</t>
  </si>
  <si>
    <t>UU NO. 12 TAHUN 2012 TENTANG PENDIDIKAN TINGGI</t>
  </si>
  <si>
    <t>UU NO. 11 TAHUN 2012 TENTANG SISTEM PERADILAN PIDANA ANAK</t>
  </si>
  <si>
    <t>UU NO. 7 TAHUN 2012 TENTANG PENANGANAN KONFLIK</t>
  </si>
  <si>
    <t>PP NO. 102 TAHUN 2012 TENTANG PELAKSANAAN UNDANG-UNDANG ADMINISTRASI KEPENDUDUKAN</t>
  </si>
  <si>
    <t>PP NO. 96 TAHUN 2012 TENTANG PELAKSANAAN UNDANG-UNDANG PELAYANAN PUBLIK</t>
  </si>
  <si>
    <t>BANTUAN KEUANGAN KEPADA PARTAI POLITIK (PP NO. 83 TAHUN 2012)</t>
  </si>
  <si>
    <t>PP NO. 81 THN 2012 TTG PENGELOLAAN SAMPAH RUMAH TANGGA &amp; SAMPAH SEJENIS SAMPAH RUMAH TANGGA</t>
  </si>
  <si>
    <t>PP NO. 74 TAHUN 2012 TENTANG PERUBAHAN ATAS PP NO. 23 TAHUN 2005 TTG PENGELOLAAN KEUANGAN BLU</t>
  </si>
  <si>
    <t>3 PP TAHUN 2012 TENTANG TRANSPORTASI &amp; KENDARAAN</t>
  </si>
  <si>
    <t>PP NO. 56 TAHUN 2012 TENTANG PERUBAHAN PP TENTANG PENGANGKATAN TENAGA HONORER MENJADI CALON PNS</t>
  </si>
  <si>
    <t>PP NO. 47 TAHUN 2012 TENTANG TANGGUNG JAWAB SOSIAL &amp; LINGKUNGAN PERSEROAN TERBATAS</t>
  </si>
  <si>
    <t>PP NO. 44 TAHUN 2012 TENTANG DANA DARURAT</t>
  </si>
  <si>
    <t>PP NO. 39 TAHUN 2012 TENTANG PENYELENGGARAAN KESEJAHTERAAN SOSIAL</t>
  </si>
  <si>
    <t>PP NO. 28 TAHUN 2012 TENTANG PELAKSANAAN UU NOMOR 43 TAHUN 2009 TENTANG KEARSIPAN</t>
  </si>
  <si>
    <t>PP NO. 27 TAHUN 2012 TENTANG IZIN LINGKUNGAN</t>
  </si>
  <si>
    <t>PERPRES NO. 71 TAHUN 2012 TENTANG PENYELENGGARAAN PENGADAAN TANAH BAGI PEMBANGUNAN UNTUK KEPENTINGAN UMUM</t>
  </si>
  <si>
    <t>PERPRES NO. 70 TAHUN 2012 TTG PERUBAHAN KEDUA ATAS PERPRES NO. 54 TAHUN 2010 TENTANG PENGADAAN BARANG/JASA PEMERINTAH</t>
  </si>
  <si>
    <t>KERANGKA NASIONAL PENGEMBANGAN KAPASITAS PEMERINTAHAN DAERAH (PERPRES NO. 59 TAHUN 2012)</t>
  </si>
  <si>
    <t xml:space="preserve">PERPRES NO. 33 TAHUN 2012 TENTANG JARINGAN DOKUMENTASI DAN INFORMASI HUKUM NASIONAL </t>
  </si>
  <si>
    <t>TATA KEARSIPAN DI LINGKUNGAN KEMDAGRI &amp; PEMDA (PERMENDAGRI NO. 78 TAHUN 2012)</t>
  </si>
  <si>
    <t>PARAMETER HAM DALAM PEMBENTUKAN PRODUK HUKUM DAERAH (PERMENDAGRI NO. 77 TAHUN 2012)</t>
  </si>
  <si>
    <t>PEDOMAN PENEGASAN BATAS DAERAH (PERMENDAGRI NO. 76 TAHUN 2012) DAN PEDOMAN PEMBERIAN NAMA DAERAH, PEMBERIAN NAMA IBU KOTA, PERUBAHAN NAMA DAERAH, PERUBAHAN NAMA IBU KOTA, DAN PEMINDAHAN IBU KOTA (PERMENDAGRI NO. 30 TAHUN 2012)</t>
  </si>
  <si>
    <t>PEDOMAN KERJASAMA PEMERINTAH DAERAH DENGAN BADAN SWASTA ASING (PERMENDAGRI NO. 74 TAHUN 2012)</t>
  </si>
  <si>
    <t>BIAYA OPERASIOANL DAN BIAYA PENDUKUNG PENYELENGGARAAN PENGADAAN TANAH BAGI PEMBANGUNAN UNTUK KEPENTINGAN UMUM YANG BERSUMBER DARI APBD (PERMENDAGRI NO. 72 TAHUN 2012)</t>
  </si>
  <si>
    <t>KEBIJAKAN  PENGAWASAN DI LINGKUNGAN KEMDAGRI DAN PENYELENGGARAAN PEMERINTAHAN DAERAH TAHUN 2013 (PERMENDAGRI NO. 70 TAHUN 2012)</t>
  </si>
  <si>
    <t>STANDAR PELAYANAN MINIMAL BIDANG PEMERINTAHAN DALAM NEGERI DI KABUPATEN/KOTA (PERMENDAGRI NO. 69 TAHUN 2012 &amp; NO. 62 TAHUN 2008)</t>
  </si>
  <si>
    <t>PEDOMAN PELAKSANAAN KAJIAN LINGKUNGAN HIDUP STRATEGIS DALAM PENYUSUNAN ATAU EVALUASI RENCANA PEMBANGUNAN DAERAH (PERMENDAGRI NO. 67 TAHUN 2012)</t>
  </si>
  <si>
    <t>PEDOMAN PELAKSANAAN PEMBERIAN INSENTIF DAN PEMBERIAN KEMUDAHAN PENANAMAN MODAL DI DAERAH (PERMENDAGRI NO. 64 TAHUN 2012)</t>
  </si>
  <si>
    <t>PEDOMAN PENGELOLAAN INVESTASI PEMDA (PERMENDAGRI NO. 52 TAHUN 2012)</t>
  </si>
  <si>
    <t>OPTIMALISASI PENGAWASAN KETENAGAKERJAAN DI PROVINSI DAN KABUPATEN/KOTA (PERATURAN BERSAMA MENAKERTRANS DAN MENDAGRI NO. 14 TAHUN 2012 &amp; NO. 51 TAHUN 2012) DILENGKAPI : PERMENDAGRI NO. 26 TAHUN 2012 TENTANG PEMBERDAYAAN MASYARAKAT YANG AKAN MENJADI CALON &amp; PURNA TENAGA KERJA INDONESIA</t>
  </si>
  <si>
    <t>PEDOMAN PENYUSUNAN PERDA TENTANG RENCANA TATA RUANG WILAYAH PROVINSI DAN KABUPATEN/KOTA (PERMENDAGRI NO. 47 TAHUN 2012)</t>
  </si>
  <si>
    <t>PEDOMAN PENATAAN DAN PEMBERDAYAAN PEDAGANG KAKI LIMA (PERMENDAGRI NO. 41 TAHUN 2012)</t>
  </si>
  <si>
    <t>ANALISIS JABATAN DI LINGKUNGAN KEMDAGRI &amp; PEMDA (PERMENDAGRI NO. 35 TAHUN 2012)</t>
  </si>
  <si>
    <t>PEDOMAN PENDAFTARAN ORMAS DI LINGKUNGAN KEMDAGRI &amp; PEMDA (PERMENDAGRI NO. 33 TAHUN 2012)</t>
  </si>
  <si>
    <t>PEDOMAN PENYUSUNAN, PENGENDALIAN DAN EVALUASI RENCANA KERJA PEMBANGUNAN DAERAH TAHUN 2013 (PERMENDAGRI NO. 32 TAHUN 2012)</t>
  </si>
  <si>
    <t>PERUBAHAN PERATURAN PEMERINTAH TENTANG PEMBERHENTIAN PEGAWAI NEGERI SIPIL (PP NO. 44 THN 2011)</t>
  </si>
  <si>
    <t>PERATURAN KEPALA LKPP NO. 6 TAHUN 2012 TENTANG PETUNJUK TEKNIS PERPRES NO. 70 TAHUN 2012</t>
  </si>
  <si>
    <t>HIMPUNAN PERATURAN PERUNDANG-UNDANGAN DI LINGKUNGAN KEMENTRIAN DALAM NEGERI TAHUN 2011 (2 JLD)</t>
  </si>
  <si>
    <t>HIMPUNAN PERATURAN PERUNDANG-UNDANGAN BIDANG KESEHATAN &amp; RUMAH SAKIT TAHUN 2011-2012</t>
  </si>
  <si>
    <t>PEDOMAN UMUM SISTEM AKUNTANSI PEMERINTAHAN (SAP) (PERMENKEU NO. 238/PMK.05/2012 DAN PEDOMAN PENYUSUNAN KEBIJAKAN AKUNTANSI PEMERINTAH DAERAH</t>
  </si>
  <si>
    <t>PERMENKEU NO. 113 TAHUN 2012 TENTANG PERJALANAN DINAS DALAM NEGERI BAGI PEJABAT NEGARA, PEGAWAI NEGERI SIPIL, DAN PEGAWAI TIDAK TETAP DAN PERMENDAGRI NO. 35 TAHUN 2012 TENTANG ANALISIS JABATAN DI LINGKUNGAN KEMENDAGRI DAN PEMERINTAH DAERAH</t>
  </si>
  <si>
    <t>STANDAR BIAYA TA. 2013 (PMK 37/PMK.02/2012) &amp; TATA CARA PENYAMPAIAN INFORMASI KEUANGAN DAERAH</t>
  </si>
  <si>
    <t>HIMPUNAN PERATURAN TENTANG TUNJANGAN JABATAN FUNGSIONAL PENGAWAS PEMERINTAHAN DAN PEDOMAN JABATAN FUNGSIONAL UMUM DI LINGKUNGAN PEMERINTAH DAERAH (EDISI 2012)</t>
  </si>
  <si>
    <t>PEDOMAN PENGHITUNGAN TUNJANGAN KINERJA PEGAWAI NEGERI SIPIL (PNS) DAN PEDOMAN PENGELOLAAN TATA NASKAH KEPEGAWAIAN PEGAWAI NEGERI SIPIL (PNS) EDISI 2012</t>
  </si>
  <si>
    <t>PETUNJUK TEKNIS PENGGUNAAN DANA BANTUAN OPERASIONAL SEKOLAH (BOS) DAN PEDOMAN UMUM DAN ALOKASI BANTUAN OPERASIONAL SEKOLAH (BOS) TAHUN ANGGARAN 2012</t>
  </si>
  <si>
    <t>PEDOMAN TEKNIS VERIFIKASI SYARAT CALON PENGGANTI ANTAR WAKTU (PAW) ANGGOTA DPR, DPD DAN DPRD PROVINSI DAN DPRD KABUPATEN/KOTA HASIL PEMILIHAN UMUM DILENGKAPI :PEDOMAN TEKNIS TATACARA PENGISIAN KEANGGOTAAN DPRD PROVINSI ATAU DPRD KABUPATEN INDUK DAN DPRD PROVINSI ATAU DPRD KOTA YANG DI BENTUK SETELAH PENYELENGGARAAN PEMILIHAN UMUM</t>
  </si>
  <si>
    <t>SISTEM AKUNTANSI HIBAH DAN PEDOMAN SISTEM DAN PROSEDUR PENATAUSAHAAN DAN AKUNTANSI PELAPORAN PERTANGGUNGJAWABAN KEUANGAN DAERAH EDISI 2012</t>
  </si>
  <si>
    <t>BUKU SAKU UU PEMILU &amp; POLITIK 2012 BERISIKAN 5 UU YANG DIMUAT DALAM 1 BUKU:</t>
  </si>
  <si>
    <t>UNDANG-UNDANG RI NO. 2 TAHUN 2012 TTG PENGADAAN TANAH BAGI PEMBANGUNAN UNTUK KEPENTINAGN UMUM</t>
  </si>
  <si>
    <t>PERATURAN PEMERINTAH RI NO. 12 TAHUN 2012 TTG INSENTIF PERLINDUNGAN LAHAN PERTANIAN PANGAN BERKELANJUTAN</t>
  </si>
  <si>
    <t>PERATURAN PEMERINTAH RI NO. 14 TAHUN 2012 TTG KEGIATAN USAHA PENYEDIAAN TENAGA LISTRIK</t>
  </si>
  <si>
    <t>PERATURAN PEMERINTAH RI NO. 2 TAHUN 2012 TTG HIBAH DAERAH</t>
  </si>
  <si>
    <t>PENGELOLAAN DAN PEMBERDAYAAN PASAR TRADISIONAL (PERMENDAGRI NO. 20 TAHUN 2012)</t>
  </si>
  <si>
    <t>PEDOMAN PENDOKUMENTASIAN HASIL PENDAFTARAN PENDUDUK DAN PENCATATAN SIPIL DI DAERAH (PERMENDAGRI NO. 19 TAHUN 2012)</t>
  </si>
  <si>
    <t>PERMENDAGRI NO. 13 TAHUN 2012 TTG MONOGRAFI DESA DAN KELURAHAN</t>
  </si>
  <si>
    <t>UU RI NO. 23 TAHUN 2011 TTG PENGELOLAAN ZAKAT DAN UU RI NO. 24 TAHUN 2011 TTG BPJS</t>
  </si>
  <si>
    <t>UNDANG-UNDANG RI NO. 13 TAHUN 2011 TTG PENANGANAN FAKIR MISKIN</t>
  </si>
  <si>
    <t>UNDANG-UNDANG NO. 12 TAHUN 2011 TTG PEMBENTUKAN PERATURAN PERUNDANG-UNDANGAN</t>
  </si>
  <si>
    <t>TATA CARA PELAKSANAAN HAK DAN PEMENUHAN KEWAJIBAN PERPAJAKAN (PP NO. 74 TAHUN 2011)</t>
  </si>
  <si>
    <t>PERATURAN PEMERINTAH RI NO. 48 TAHUN 2011 TTG SUMBER DAYA GENETIK HEWAN DAN PERBIBITAN TERNAK</t>
  </si>
  <si>
    <t>PERATURAN PEMERINTAH RI NO. 46 TAHUN 2011 TTG PENILAIAN PRESTASI KERJA PNS</t>
  </si>
  <si>
    <t>PENGEMBANGAN KEWIRAUSAHAAN DAN KEPELOPORAN PEMUDA, SERTA PENYEDIAAN PRASARANA DAN SARANA KEPEMUDAAN (PP NO. 41 TAHUN 2011)</t>
  </si>
  <si>
    <t>PERATURAN PEMERINTAH RI NO. 38 TAHUN 2011 TTG SUNGAI</t>
  </si>
  <si>
    <t>PERATURAN PEMERINTAH RI NO. 30 TAHUN 2011 TTG PINJAMAN DAERAH</t>
  </si>
  <si>
    <t>PP TTG PENGELOLAAN KAWASAN SUAKA ALAM &amp; KAWASAN PELESTARIAN ALAM, SERTA PERPRES TTG KEBUN RAYA 2011</t>
  </si>
  <si>
    <t>PERATURAN PEMERINTAH RI NO. 24 TAHUN 2011 TTG BADAN PERTIMBANGAN KEPEGAWAIAN</t>
  </si>
  <si>
    <t>PERPRES NO. 73 TAHUN 2011 TTG PEMBANGUNAN GEDUNG NEGARA</t>
  </si>
  <si>
    <t>PENERAPAN KTP BERBASIS NIP SECARA NASIONAL (PERPRES NO. 67 TAHUN 2011)</t>
  </si>
  <si>
    <t>TATA CARA PELAKSANAAN KEWENANGAN PUSAT PELAPORAN &amp; ANALISIS  TRANSAKSI KEUANGAN (PERPRES NO. 50 TAHUN 2011)</t>
  </si>
  <si>
    <t>RENCANA AKSI NASIONAL HAM INDONESIA TAHUN 2011-2014 (PERPRES NO. 23 TAHUN 2011)</t>
  </si>
  <si>
    <t>PERATURAN MENTERI KEUANGAN NO. 64/PMK.05/2011 TTG PERUBAHAN ATAS PMK NO.97/PMK.05/2010 TTG PERJALANAN DINAS LUAR NEGERI BAGI PEJABAT NEGARA, PEGAWAI NEGERI, PEGAWAI TIDAK TETAP</t>
  </si>
  <si>
    <t>PEDOMAN JABATAN FUNGSIONAL UMUM DI LINGKUNGAN KEMENDAGRI DAN PEMDA 2011</t>
  </si>
  <si>
    <t>KODE DAN DATA WILAYAH ADMINISTRASI PEMERINTAHAN 2011 (PERMENDAGRI NO. 66 TAHUN 2011)</t>
  </si>
  <si>
    <t>PEDOMAN PENELITIAN DAN PENGEMBANGAN DI LINGKUNGAN KEMDAGRI DAN PEMERINTAHAN DAERAH (PERMENDAGRI NO. 20 TAHUN 2011) DAN PEDOMAN PENERBITAN REKOMENDASI PENELITIAN (PERMENDAGRI NO. 64 TAHUN 2011)</t>
  </si>
  <si>
    <t>PERMENDAGRI NO. 62 TAHUN 2011 TTG PEDOMAN PENGELOLAAN BANTUAN OPERASIONAL SEKOLAH (BOS)</t>
  </si>
  <si>
    <t>PEDOMAN PEMANTAUAN, PELAPORAN DAN EVALUASI PERKEMBANGAN POLITIK DI DAERAH (PERMENDAGRI NO. 61/2011)</t>
  </si>
  <si>
    <t>PEDOMAN ORIENTASI DAN PENDALAMAN TUGAS ANGOTA DPRD PROVINSI DAN DPRD KABUPATEN/KOTA (PERMENDAGRI NO. 57 TAHUN 2011)</t>
  </si>
  <si>
    <t>PEDOMAN PEMBINAAN PENYELENGGARAAN PEMERINTAHAN DI DAERAH OTONOMI BARU (PERMENDAGRI NO. 55 TAHUN 2011)</t>
  </si>
  <si>
    <t>STANDAR OPERASIONAL PROSEDUR SERTA PEDOMAN ORGANISASI DAN TATA KERJA SATPOL PP 2011</t>
  </si>
  <si>
    <t>PEMBENTUKAN PRODUK HUKUM DAERAH (PERMENDAGRI NO. 53 TAHUN 2011)</t>
  </si>
  <si>
    <t>KEBIJAKAN PENGAWASAN DI LINGKUNGAN KEMENTRIAN DALAM NEGERI DAN PENYELENGGARAAN PEMERINTAHAN DAERAH TAHUN 2012 (PERMENDAGRI NO. 47 TAHUN 2011)</t>
  </si>
  <si>
    <t>PEDOMAN KERJA SAMA KEMENTRIAN DALAM NEGERI DAN PEMERINTAH DAERAH DENGAN ORMAS DAN LEMBAGA NIRLABA LAINNYA DALAM BIDANG KESBANGPOL DALAM NEGERI (PERMENDAGRI NO. 39 TAHUN 2011)</t>
  </si>
  <si>
    <t>PEDOMAN DIKLAT JABATAN FUNGSIONAL PENGAWAS PENYELENGGARAAN URUSAN PEMERINTAHAN DI DAERAH (PERMENDAGRI NO. 37 TAHUN 2011)</t>
  </si>
  <si>
    <t>TATA CARA EVALUASI RANCANGAN PERDA TTG APBD DAN RANCANGAN PERATURAN KEPALA DAERAH TTG PENJABARAN APBD (PERMENDAGRI NO. 36 TAHUN 2011)</t>
  </si>
  <si>
    <t>PEDOMAN FASILITASI PENGADUAN DI LINGKUNGAN KEMENTERIAN DALAM NEGERI DAN PEMERINTAHAN DAERAH (PERMENDAGRI NO. 33 TAHUN 2011)</t>
  </si>
  <si>
    <t>PEDOMAN PEMBERIAN HIBAH DAN BANTUAN SOSIAL YANG BERSUMBER DARI APBD (PERMENDAGRI NO. 39 TAHUN 2012 &amp; NO. 32 TAHUN 2011)</t>
  </si>
  <si>
    <t>KODE ETIK PNS DI LINGKUNGAN KEMENTERIAN DALAM NEGERI (PERMENDAGRI NO. 31 TAHUN 2011)</t>
  </si>
  <si>
    <t>PEDOMAN PEMDA DALAM RANGKA REVITALISASI DAN AKTUALISASI NILAI-NILAI PANCASILA (PERMENDAGRI NO. 29 TAHUN 2011)</t>
  </si>
  <si>
    <t>PERMENDAGRI TAHUN 2011 TTG ADMINISTRASI KEPENDUDUKAN</t>
  </si>
  <si>
    <t>PERMENDAGRI NO. 21 TAHUN 2011 TTG PERUBAHAN KEDUA PERMENDAGRI NO. 13 TAHUN 2006 TTG PEDOMAN PENGELOLAAN KEUANGAN DAERAH</t>
  </si>
  <si>
    <t>PEDOMAN PENGINTEGRASIAN LAYANAN SOSIAL DASAR DI POS PELAYANAN TERPADU (PERMENDAGRI NO. 19 TAHUN 2011)</t>
  </si>
  <si>
    <t>PEDOMAN PELAKSANAAN TUGAS KEHUMASAN DI LINGKUNGAN KEMENTERIAN DALAM NEGERI DAN PEMERINTAH DAERAH (PERMENDAGRI NO. 13 TAHUN 2011)</t>
  </si>
  <si>
    <t>HIMPUNAN POKOK-POKOK PERATURAN KEPEGAWAIAN NEGARA TAHUN 2011 (1 SET = 3 JLD)</t>
  </si>
  <si>
    <t>HIMPUNAN PERATURAN PERUNDANG-UNDANGAN RI (HPP RI) TAHUN 2011 (1 SET = 4 JLD) (BERISIKAN : UU, PP, PERPRES, KEPRES, INPRES JANUARI S/D DESEMBER 2011)</t>
  </si>
  <si>
    <t>PERATURAN MENTERI KEUANGAN &amp; DIRJEN PAJAK TTG PENGHITUNGAN PEMOTONGAN PAJAK PENGHASIAN (PPH) 2012</t>
  </si>
  <si>
    <t>PERATURAN MENTERI KEUANGAN &amp; DIRJEN PAJAK TTG PAJAK PERTAMBAHAN NILAI (PPN) 2012</t>
  </si>
  <si>
    <t>PELAKSANAAN DAN PERTANGGUNGJAWABAN ANGGARAN TRANSFER KE DAERAH</t>
  </si>
  <si>
    <t>KETENTUAN PELAKSANAAN PP NO. 53 TAHUN 2010 TTG DISIPLIN PEGAWAI NEGERI SIPIL</t>
  </si>
  <si>
    <t>PP NO. 53 TAHUN 2010 TTG DISIPLIN PEGAWAI NEGERI SIPIL</t>
  </si>
  <si>
    <t>UU NO. 9 TAHUN 2010 TTG KEPROTOKOLAN</t>
  </si>
  <si>
    <t>PELAKSANAAN KITAB UNDANG-UNDANG HUKUM ACARA PIDANA (PPNO. 58 TAHUN 2010)</t>
  </si>
  <si>
    <t>3 PERMENDAGRI TAHUN 2010 MENGENAI POLISI PAMONG PRAJA</t>
  </si>
  <si>
    <t>ORGANISASI DAN TATA KERJA SERTA TATA NASKAH DINAS KEMDAGRI (PERMENDAGRI 55 &amp; 41 TAHUN 2010)</t>
  </si>
  <si>
    <t>PEDOMAN PEMBERIAN PERTIMBANGAN TEKNIS FORMASI GURU PNS DI LINGKUNGAN PEMDA PROVINSI/KABUPATEN/KOTA (PERATURAN KEPALA BKN NO. 4 TAHUN 2010)</t>
  </si>
  <si>
    <t>STANDAR PEMERIKSAAN KEUANGAN NEGARA</t>
  </si>
  <si>
    <t>PEMANTAUAN PELAKSANAAN TINDAK LANJUT REKOMENDASI HASIL PEMERIKSAAN BPK</t>
  </si>
  <si>
    <t>PP MENGENAI PAJAK &amp; RETRIBUSI DAERAH (PP NO. 69 &amp; 91 TAHUN 2010) SERTA TRANSPARANSI PENDAPATAN NEGARA &amp; DAERAH (PERPRES NO. 26 TAHUN 2010) DILENGKAPI : PERBER MENKEU &amp; MENDAGRI 2010 TTG TAHAPAN PERSIAPAN PENGALIHAN BPHTB SEBAGAI PAJAK DAERAH</t>
  </si>
  <si>
    <t>UU NO. 13 TAHUN 2010 TTG HORTIKULTURA DAN PP NO. 1 TAHUN 2011 TTG PENETAPAN DAN ALIH FUNGSI LAHAN PERTANIAN PANGAN BERKELANJUTAN</t>
  </si>
  <si>
    <t>PEDOMAN PENGELOLAAN SAMPAH (PERMENDAGRI NO. 33 TAHUN 2010)</t>
  </si>
  <si>
    <t>PEDOMAN PEMANTAUAN ORANG ASING, ORMAS ASING SERTA TENAGA KERJA ASING DI DAERAH (PERMENDAGRI NO. 49 &amp; 50 TAHUN 2010)</t>
  </si>
  <si>
    <t>PMK NO. 93 &amp; 176 TAHUN 2010 TTG JUKLAK LELANG DAN BALAI LELANG</t>
  </si>
  <si>
    <t>HIMPUNAN PERATURAN PERUNDANG-UNDANGAN BIDANG KESEHATAN &amp; RS 2005-2010 EDISI 2011</t>
  </si>
  <si>
    <t>PP NO. 7 TAHUN 2011 TTG PELAYANAN DAERAH DILENGKAPI : PERMENKES TTG KLINIK</t>
  </si>
  <si>
    <t>IMPLEMENTASI PRINSIP &amp; STANDAR HAM DALAM PENYELENGGARAAN TUGAS POLRI (PERKAPOLRI NO. 8/2009)</t>
  </si>
  <si>
    <t>PERMENDIKNAS NO. 7 TAHUN 2010 TTG PEMENUHAN KEBUTUHAN, PENINGKATAN PROFESIONALISME &amp; PENINGKATAN KESEJAHTERAAN GURU, KEPALA SEKOLAH/MADRASAH &amp; PENGAWAS DI PERBATASAN &amp; PULAU KECIL TERLUAR</t>
  </si>
  <si>
    <t>PERATURAN MENTERI AGAMA NO. 16 TAHUN 2010 TTG PENGELOLAAN PENDIDIKAN AGAMA PADA SEKOLAH DILENGKAPI : PERMENAG NO. 4 TAHUN 2009 TTG ADM PENDAFTARAN WAKAF UANG</t>
  </si>
  <si>
    <t xml:space="preserve">KUMPULAN PERATURAN MENTERI KEHUTANAN TAHUN 2010-2011 </t>
  </si>
  <si>
    <t>3 PERMENAKERTRANS TAHUN 2010 TTG TENAGA KERJA</t>
  </si>
  <si>
    <t>KUMPULAN PERATURAN KPU &amp; BAWASLU TAHUN 2010</t>
  </si>
  <si>
    <t>PERATURAN LAN TTG DIKLAT DAN WIDYAISWARA</t>
  </si>
  <si>
    <t>5 (LIMA) PERATURAN MENTERI LINGKUNGAN HIDUP TAHUN 2010</t>
  </si>
  <si>
    <t>PEDOMAN PELAKSANAAN FUNGSI PENGAWASAN DPRD TERHADAP TINDAK LANJUT HASIL PEMERIKSAAN BPK (PERMENDAGRI NO. 13 TAHUN 2010)</t>
  </si>
  <si>
    <t>PP NO. 14 TAHUN 2010 TTG PENDIDIKAN KEDINASAN</t>
  </si>
  <si>
    <t>PP NO. 40 TAHUN 2010 TTG PERUBAHAN ATAS PP NO. 16 TAHUN 1994 TTG JABATAN FUNGSIONAL PNS</t>
  </si>
  <si>
    <t>PEDOMAN PELAYANAN ADMINISTRASI TERPADU KECAMATAN (PERMENDAGRI NO. 4 TAHUN 2010)</t>
  </si>
  <si>
    <t>4 PP TAHUN 2010 TTG KEHUTANAN (PP 10-2010, PP 12-2010, PP 24-2010, PP 36-2010) DILENGKAPI : PP 60-2009 &amp; PP 45-2004 TTG PERLINDUNGAN HUTAN</t>
  </si>
  <si>
    <t>PP NO. 11 TAHUN 2010 TTG PENERTIBAN DAN PENDAYAGUNAAN TANAH TERLANTAR</t>
  </si>
  <si>
    <t xml:space="preserve">PP NO. 22 &amp; 23 TAHUN 2010 TTG PERTAMBANGAN </t>
  </si>
  <si>
    <t>PP NO. 18 TAHUN 2010 TTG USAHA BIDIDAYA TANAMAN</t>
  </si>
  <si>
    <t>PERMENDAGRI NO. 11 &amp; 12 TAHUN 2010 TTG DOKUMEN KEPENDUDUKAN DAN PENCATATAN PERKAWINAN</t>
  </si>
  <si>
    <t>PERMENDAGRI NO. 15 &amp; 18 TAHUN 2010 TTG PELAPORAN KEMATIAN DAN PEJABAT PENCATATAN SIPIL</t>
  </si>
  <si>
    <t>PAKAIAN DINAS PNS DI LINGKUNGAN DEPDAGRI &amp; PERMDA (PERMENDAGRI NO. 53 TAHUN 2009 &amp; NO. 60 TAHUN 2007)</t>
  </si>
  <si>
    <t>HIMPUNAN PERATURAN PEMERINTAH RI TENTANG USAHA JASA KONSTRUKSI</t>
  </si>
  <si>
    <t>UU NO. 18 TAHUN 2009 TTG PETERNAKAN DAN KESEHATAN HEWAN</t>
  </si>
  <si>
    <t>PP NO. 3 TAHUN 2009 TTG PERUBAHAN ATAS PP NO. 6 TAHUN 2007 TTG TATA HUTAN DAN PENYUSUNAN RENCANA PENGELOLAAN HUTAN, SERTA PEMANFAATAN HUTAN</t>
  </si>
  <si>
    <t>UU RI NO. 43 TAHUN 2007 TTG PERPUSTAKAAN</t>
  </si>
  <si>
    <t>KODE ETIK PENYIDIK PEGAWAI NEGERI SIPIL DAERAH (PERMENDAGRI NO. 11 TAHUN 2009)</t>
  </si>
  <si>
    <t>PERMENDAGRI NO. 16 TAHUN 2009 TTG STANDAR KUALIFIKASI APARATUR PEMADAM KEBAKARAN DI DAERAH</t>
  </si>
  <si>
    <t>UNDANG-UNDANG NO. 9 TAHUN 2009 TTG BADAN HUKUM PENDIDIKAN</t>
  </si>
  <si>
    <t>PERATURAN TTG APARATUR PENGAWASAN INTERN PEMERINTAH EDISI 2009</t>
  </si>
  <si>
    <t>PERATURAN MENGENAI KECAMATAN, DESA &amp; KELURAHAN EDISI 2009</t>
  </si>
  <si>
    <t>UNDANG-UNDANG NO. 4 TAHUN 2009 TTG PERTAMBANGAN MINERAL DAN BATU BARA</t>
  </si>
  <si>
    <t>PERATURAN PEMERINTAH N0. 24 TAHUN 2009 TTG KAWASAN INDUSTRI</t>
  </si>
  <si>
    <t>PERATURAN PEMERINTAH N0. 74 TAHUN 2008 TTG GURU</t>
  </si>
  <si>
    <t>PERATURAN PEMERINTAH NO. 1 TAHUN 2009 TTG PERUBAHAN PP PENYELENGGARAAN PROGRAM JAMSOSTEK</t>
  </si>
  <si>
    <t>PEDOMAN PEMERIKSAAN DALAM RANGKA BERAKHIRNYA MASA JABATAN KEPALA DAERAH (PERMENDAGRI NO. 24 TAHUN 2007) &amp; PEDOMAN PENGELOLAAN BELANJA PEMILIHAN UMUM KEPALA DAERAH DAN WAKIL KEPALA DAERAH (PERMENDAGRI NO. 44 TAHUN 2007)</t>
  </si>
  <si>
    <t>PENGELOLAAN BARANG MILIK NEGARA DAN DAERAH (PP NO. 38 TAHUN 2008) SERTA PENGELOLAAN UANG NEGARA/DAERAH (PP NO. 39 TAHUN 2007)</t>
  </si>
  <si>
    <t>PP NO. 78 TAHUN 2007 TTG TATA CARA PEMBENTUKAN, PENGHAPUSAN DAN PENGGABUNGAN DAERAH</t>
  </si>
  <si>
    <t>UNDANG-UNDANG RI NO. 40 TAHUN 2007 TTG PERSEROAN TERBATAS (PT)</t>
  </si>
  <si>
    <t>PERATURAN PEMERINTAH RI N0. 54 TAHUN 2007 TTG PELAKSANAAN PENGANGKATAN ANAK</t>
  </si>
  <si>
    <t>PENATAAN RUANG TERBUKA HIJAU KAWASAN PERKOTAAN 2007</t>
  </si>
  <si>
    <t>PERATURAN TTG PERUSAHAAN DAERAH AIR MINUM 2007</t>
  </si>
  <si>
    <t>PENGELOLAAN BPR MILIK PEMERINTAH DAERAH 2006 DILENGKAPI: UU PERUSAHAAN DAERAH</t>
  </si>
  <si>
    <t>PEDOMAN PENILAIAN CALON SEKDA PROVINSI &amp; KABUPATEN/KOTA SERTA PEJABAT STRUKTURAL ESELON II DI LINGKUNGAN KABUPATEN/KOTA 2005</t>
  </si>
  <si>
    <t>UNDANG-UNDANG PERKEBUNAN BESERTA PERATURAN TTG PERTANIAN</t>
  </si>
  <si>
    <t xml:space="preserve">UNDANG-UNDANG DAN PP PERIKANAN </t>
  </si>
  <si>
    <t>7 KEAJAIBAN REZEKI</t>
  </si>
  <si>
    <t>HIKAYAT 1001 MALAM</t>
  </si>
  <si>
    <t>1000 TIPS MENCAPAI KELUARGA BAHAGIA</t>
  </si>
  <si>
    <t>10 SEBAB DICINTAI ALLAH</t>
  </si>
  <si>
    <t>WAKTU-WAKTU PENUH BERKAH (KHAZANAH ISLAM KLASIK)</t>
  </si>
  <si>
    <t xml:space="preserve">SABAR </t>
  </si>
  <si>
    <t>PERATURAN TENTANG PENCARIAN DAN PERTOLONGAN (MUSIBAH/BENCANA/KECELAKAAN)</t>
  </si>
  <si>
    <t>PROBLEMANTIKA RUMAH TANGGA &amp; KUNCI PENYELESAIANNYA</t>
  </si>
  <si>
    <t>MENGENDALIKAN HAWA NAFSU : UPAYA MERAIH RIDHA ALLAH</t>
  </si>
  <si>
    <t>MEMPERSIAPKAN GENERASI CERDAS</t>
  </si>
  <si>
    <t>MASUK SURGA TANPA HISAP</t>
  </si>
  <si>
    <t>TATA HUTAN PENYUSUNAN RENCANA PENGELOLAAN HUTAN SERTA PEMANFAATAN HUTAN (PP NO. 6 TH 2007)</t>
  </si>
  <si>
    <t>PERATURAN PEMERINTAH TENTANG LEMBAGA NEGARA</t>
  </si>
  <si>
    <t>LA TAHZAN : JANGAN BERSEDIH</t>
  </si>
  <si>
    <t>OBAT HATI</t>
  </si>
  <si>
    <t>MENJADI MANUSIA PILIHAN DENGAN JIWA BESAR: 10 LANGKAH PRAKTIS MENYEHATKAN JIWA</t>
  </si>
  <si>
    <t>PERATURAN PELAKSANAAN UNDANG-UNDANG TENTANG BANGUNAN GEDUNG</t>
  </si>
  <si>
    <t>PERSYARATAN DAN TATA CARA PENDAFTARAN PENDUDUK DAN PENCATATAN SIPIL</t>
  </si>
  <si>
    <t>MOST INSPIRING PEOPLE : MENIMBA SEMANGAT DARI ORANG-ORANG HEBAT</t>
  </si>
  <si>
    <t xml:space="preserve">7 KEBIASAAN MANUSIA YANG SANGAT EFEKTIF BY STEPHEN </t>
  </si>
  <si>
    <t xml:space="preserve">6 KEBIASAAN BOS YANG SANGAT EFEKTIF BY STEPHEN </t>
  </si>
  <si>
    <t>PIDATO YANG MENGGUGAH DUNIA</t>
  </si>
  <si>
    <t>KEPEMIMPINAN YANG EFEKTIF</t>
  </si>
  <si>
    <t>BUKU BESTSELLER RIWAYAT KEHIDUPAN NABI BESAR MUHAMMAD SAW</t>
  </si>
  <si>
    <t>RASULULLAH IS MY DOCTOR</t>
  </si>
  <si>
    <t>60 PEDOMAN RUMAH TANGGA ISLAM</t>
  </si>
  <si>
    <t>BEKAL MENGGAPAI KEMATIAN KHUSNUL KHATIMAH</t>
  </si>
  <si>
    <t>BIOGRAFI RASULULLAH</t>
  </si>
  <si>
    <t>BUNGA RAMPAI WAWASAN ISLAM DEWASA INI</t>
  </si>
  <si>
    <t>DINAMIKA ISLAM FHILIPINA</t>
  </si>
  <si>
    <t>DZIKIR DAN DO'A (HARD COVER)</t>
  </si>
  <si>
    <t>ENSIKLOPEDI ISLAM INDONESIA</t>
  </si>
  <si>
    <t>ETIKA AKADEMIS DALAM ISLAM: STUDI KITAB TAZKIRAT AL-SAMI WA AL-MUTAKALLIM KARYA IBN JAMA'AH</t>
  </si>
  <si>
    <t>ETIKA KEPEMIMPINAN, PERSPEKTIF AGAMA DAN MORAL</t>
  </si>
  <si>
    <t>FIKIH PENDIDIKAN ANAK</t>
  </si>
  <si>
    <t>FIKIH SUNAH WANITA</t>
  </si>
  <si>
    <t>HADIST NABI: TELAAH HISTORITAS &amp; METODOLOGIS (EDISI KEDUA)</t>
  </si>
  <si>
    <t>HIKMAH DAN RAHASIA SHOLAT</t>
  </si>
  <si>
    <t>HIKMAH DIBALIK KEMISKINAN</t>
  </si>
  <si>
    <t>HUKUM QISAS: DARI TRADISI ARAB MENUJU HUKUM ISLAM</t>
  </si>
  <si>
    <t>IBDA BI NAFSIKA</t>
  </si>
  <si>
    <t>IKHWAN &amp; DEMOCRACY: IKHWANUL MUSLIMIN MEMBEDAH DEMIKRASI</t>
  </si>
  <si>
    <t>INDAHNYA IBADAH HAJI</t>
  </si>
  <si>
    <t>INSYA ALLAH MENJADI HAJI MABRUR</t>
  </si>
  <si>
    <t>ISLAM DAN ETNISITAS</t>
  </si>
  <si>
    <t>ISLAM DAN REFORMASI TNI</t>
  </si>
  <si>
    <t>ISLAM DI TINJAU DARI BERBAGAI ASPEKNYA, JILID I</t>
  </si>
  <si>
    <t>ISLAM DI TINJAU DARI BERBAGAI ASPEKNYA, JILID II</t>
  </si>
  <si>
    <t>ISLAM PASCA ORDE BARU</t>
  </si>
  <si>
    <t>ISLAM PRA PARADIGMA</t>
  </si>
  <si>
    <t>ISLAM REALITAS BARU DAN ORIENTASI MASA DEPAN BANGSA</t>
  </si>
  <si>
    <t>ISLAM UNTUK BERBAGI ASPEK KEHIDUPAN</t>
  </si>
  <si>
    <t>ISLAM: MELACAK TEKS, MENGUAK KONTEKS</t>
  </si>
  <si>
    <t>ISLAM: TRANSPORMASI SOSIAL DAN KONTINUITAS SEJARAH</t>
  </si>
  <si>
    <t>ISRAK MI'RAJ</t>
  </si>
  <si>
    <t>JANGAN DEKATI ZINA</t>
  </si>
  <si>
    <t>JANGAN MENYERAH ADA HIKMAH DIBALIK MUSIBAH</t>
  </si>
  <si>
    <t>JILBABKU PESONAKU</t>
  </si>
  <si>
    <t>KADO PERNIKAHAN</t>
  </si>
  <si>
    <t>KEPEMIMPINAN KIAI DALAM PASANTREN</t>
  </si>
  <si>
    <t>KHOTBAH NIKAH</t>
  </si>
  <si>
    <t>KIAMAT &amp; AKHIRAT</t>
  </si>
  <si>
    <t>KIAMAT SUDAH DEKAT</t>
  </si>
  <si>
    <t>KIAT BERHAJI SEHAT</t>
  </si>
  <si>
    <t>KIRI ISLAM HASAN HANAFI</t>
  </si>
  <si>
    <t>KONSEP-KONSEP ETIKA RELIGIUS DALAM AL QURAN</t>
  </si>
  <si>
    <t>KU BANGUN RUMAH TANGGAKU DENGAN MODAL AKHLAK MULIA</t>
  </si>
  <si>
    <t>MALAM PERTAMA DI ALAM KUBUR</t>
  </si>
  <si>
    <t>MASUK SURGA TANPA HISAB</t>
  </si>
  <si>
    <t>MENCARI ISLAM: STUDI ISLAM DENGAN BERBAGAI PENDEKATAN</t>
  </si>
  <si>
    <t>MENELADANI AKHLAK NABI</t>
  </si>
  <si>
    <t>MENGUNGKAP RAHASIA IBLIS</t>
  </si>
  <si>
    <t>MENYIKAPI MUSIBAH SEBAGAI ANUGERAH</t>
  </si>
  <si>
    <t>MERAIH SUKSES DAN KEBAHAGIAAN HIDUP</t>
  </si>
  <si>
    <t>MISTERI PANJANG UMUR</t>
  </si>
  <si>
    <t>MISTERI POTENSI GAIB MANUSIA</t>
  </si>
  <si>
    <t>MISTIK ISLAM KEJAWEN</t>
  </si>
  <si>
    <t>MORAL DAN KOGNISI ISLAM PENUNTUN PERKULIAHAN UNTUK PERGURUAN TINGGI</t>
  </si>
  <si>
    <t>MUHAMMAD ABDUH DAN TEOLOGI RASIONAL MU'TAZILLAH</t>
  </si>
  <si>
    <t>MUHAMMAD SAW THE GREATEST LEADER</t>
  </si>
  <si>
    <t>MUTIARA-MUTIARA HIKMAH KEBAHAGIAAN SEJATI</t>
  </si>
  <si>
    <t>MUTIARA-MUTIARA KEIMANAN</t>
  </si>
  <si>
    <t>NABI-NABI ALLAH</t>
  </si>
  <si>
    <t>NUKILAN PEMIKIRAN ISLAM KLASIK</t>
  </si>
  <si>
    <t>ORANG INDONESIA BERHAJI: TUNTUNAN PERJALANAN HAJI</t>
  </si>
  <si>
    <t>PAJAK MENURUT TEOLOGI KRISTEN</t>
  </si>
  <si>
    <t>PANDUAN PRAKTIS MENGURUS JENAZAH</t>
  </si>
  <si>
    <t>PELAYANAN BIMBINGAN DAN KONSELING BERORIENTASI KHALIFAH FIL ARDH</t>
  </si>
  <si>
    <t>PEMBANGUNAN BERDIMENSI KEUMATAN</t>
  </si>
  <si>
    <t>PEMBARUAN PENDIDIKAN ISLAM</t>
  </si>
  <si>
    <t>PEMIKIRAN FALSAFA ISLAM</t>
  </si>
  <si>
    <t>PEMIKIRAN KALAM AL-BAQILLANI</t>
  </si>
  <si>
    <t>PENCERAHAN SPIRITUALITAS ISLAM DI TENGAH KEMELUT ZAMAN EDAN</t>
  </si>
  <si>
    <t>PERGURUAN TINGGI ISLAM DI ERA GLOBALISASI</t>
  </si>
  <si>
    <t>PERKAWINAN IDAMAN</t>
  </si>
  <si>
    <t>POLIGAMI SYARIAH DAN PERJUANGAN KAUM PEREMPUAN</t>
  </si>
  <si>
    <t>POLITIK HUKUM ISLAM</t>
  </si>
  <si>
    <t>POLITIK KEBANGKITAN ISLAM</t>
  </si>
  <si>
    <t>POLITIKMPENDIDIKAN AGAMA DALAM ERA PLURALISME: TELAAH HISTORIS ATAS KEBIJAKSANAAN PENDIDIKAN AGAMA KONFESIONAL DI INDONESIA</t>
  </si>
  <si>
    <t>PROBLEMANTIKA PEMIKIRAN MUSLIM: SUATU ANALISIS SYAR'IYYAH</t>
  </si>
  <si>
    <t>PROBLEMANTIKA RUMAH TANGGA DAN KUNCI PENYELESAIANNYA</t>
  </si>
  <si>
    <t>PROSES KEHIDUPAN MANUSIA DAN NILAI EKSISTENSIALNYA</t>
  </si>
  <si>
    <t>RATIBB SAMMAN</t>
  </si>
  <si>
    <t>REVITALISASI PENDIDIKAN ISLAM</t>
  </si>
  <si>
    <t>REZKI</t>
  </si>
  <si>
    <t>ROMO KYAI QODIR</t>
  </si>
  <si>
    <t>SHOLAWAT CINTA UNTUK RASUL</t>
  </si>
  <si>
    <t>SOSOK PARA SAHABAT NABI</t>
  </si>
  <si>
    <t>STUDI AGAMA: SUATU PENGANTAR</t>
  </si>
  <si>
    <t>STUDI AL QURAN KONTEMPORER</t>
  </si>
  <si>
    <t>STUDI ISLAM KLASIK, WACANA KRITIK SEJARAH</t>
  </si>
  <si>
    <t>SURGA YANG ALLAH JANJIKAN</t>
  </si>
  <si>
    <t>TEORI KOMPREHENSIP TENTANG ZAKAT DAN PAJAK</t>
  </si>
  <si>
    <t>TERAMPIL BERDIALOG</t>
  </si>
  <si>
    <t>TERAPI MENSUCIKAN JIWA</t>
  </si>
  <si>
    <t>TERAPI PENYAKIT HATI</t>
  </si>
  <si>
    <t>TOBAT DAN INABAH</t>
  </si>
  <si>
    <t>TUNTUNAN BERTOBAT</t>
  </si>
  <si>
    <t>TUNTUNAN QIYAMUL LAIL</t>
  </si>
  <si>
    <t>UMUR DAN SILSILAH PARA NABI</t>
  </si>
  <si>
    <t>WACANA TEOLOGI ISLAM KONTEMPORER</t>
  </si>
  <si>
    <t>YAKINLAH, DOSA PASTI DIAMPUNI</t>
  </si>
  <si>
    <t>201 CARA KARYAWAN BERKINERJA</t>
  </si>
  <si>
    <t>36 JAM BELAJAR MICROSOFT WORD 97</t>
  </si>
  <si>
    <t>50 GAGASAN BESAR YG PERLU ANDA KETAHUI</t>
  </si>
  <si>
    <t>ANATOMI ORGANISASI DAN KEPEMIMPINAN PENDIDIKAN</t>
  </si>
  <si>
    <t>ANEKA RESEP JUS DETOKS</t>
  </si>
  <si>
    <t>ANEKA RESEP JUS SEHAT</t>
  </si>
  <si>
    <t>APA DAN SIAPA ALUMNI UGM I</t>
  </si>
  <si>
    <t>ASI: DARI AYAH UNTUK IBU DAN BAYI</t>
  </si>
  <si>
    <t>AZAS KOMUNIKASI ANTAR MANUSIA</t>
  </si>
  <si>
    <t>BELAJAR CEPAT COREL DRAW</t>
  </si>
  <si>
    <t>BELAJAR DAN PEMBELAJARAN</t>
  </si>
  <si>
    <t>BIOLOGI LAUT</t>
  </si>
  <si>
    <t>CAKRAWALA ROOSSENO</t>
  </si>
  <si>
    <t>CARA MUDAH MEMAHAMI DAN MENGISI SPT PPN</t>
  </si>
  <si>
    <t xml:space="preserve">CARA MUDAH MENGISI SPT </t>
  </si>
  <si>
    <t>CARA PRAKTIS MENGHITUNG DAN MELAPORKAN PPH</t>
  </si>
  <si>
    <t>CHIC IN BATIK</t>
  </si>
  <si>
    <t>DASAR-DASAR KEWIRAUSAHAAN</t>
  </si>
  <si>
    <t>DASAR-DASAR PROFESI ADVOKAT</t>
  </si>
  <si>
    <t>DIMENSI 2 PEND. KARAKTER: WAWASAN, STRATEGI, LANGKAH PARKTIS</t>
  </si>
  <si>
    <t>ENTREPRENEURSHIP FROM MINDSET TO STRATEGY</t>
  </si>
  <si>
    <t>FLORA</t>
  </si>
  <si>
    <t>GARUDA SEBAGAI IDENTUTAS BUDAYA</t>
  </si>
  <si>
    <t>GIYUGUN: CIKAL BAKAL TNI DI SUMATERA</t>
  </si>
  <si>
    <t>HITAM PUTIH POLIGAMI</t>
  </si>
  <si>
    <t>HUKUM PERSEROAN TERBATAS</t>
  </si>
  <si>
    <t>ILMU BANGUNAN 3</t>
  </si>
  <si>
    <t>IRIGASI DI INDONESIA (I)</t>
  </si>
  <si>
    <t>KEPEMIMPINANBERBASIS MULTIPLE INTELLIGENCE</t>
  </si>
  <si>
    <t>KESAKSIAN PARA JENDERAL</t>
  </si>
  <si>
    <t>KOMPUTASI NUMERIK (FU)</t>
  </si>
  <si>
    <t>KOMPUTASI NUMERIK (PI)</t>
  </si>
  <si>
    <t>LIFETIME: MSDPN, MS LALU ANDA</t>
  </si>
  <si>
    <t>LINUX, SEMUDAH WINDAWS</t>
  </si>
  <si>
    <t>LOAN WORD IN INDONESIA AND MALAY</t>
  </si>
  <si>
    <t>LOGAM DALAM SISTEM BIOLOGI MAKHLUK HIDUP</t>
  </si>
  <si>
    <t>MANAJEMEN KEUANGAN DAERAH</t>
  </si>
  <si>
    <t>MANAJEMEN STRATEGI</t>
  </si>
  <si>
    <t>MANAJER JUARA</t>
  </si>
  <si>
    <t>MELESTARIKAN ALAM INDONESIA</t>
  </si>
  <si>
    <t>MENGATASI GANGGUAN PADA PENCERNAAN DENGAN RAMUAN TRADISIONAL</t>
  </si>
  <si>
    <t>MENGENAL PMI &amp; BASARNAS</t>
  </si>
  <si>
    <t xml:space="preserve">MERAIH PREDIKAT GURU DAN DOSEN PARIPURNA </t>
  </si>
  <si>
    <t>MERAJUT BATAM MASA DEPAN</t>
  </si>
  <si>
    <t>MERINGKAS MATA PELAJARAN</t>
  </si>
  <si>
    <t>MINI BOOK: RESEP JAJANAN PASAR, SNACK LEZAT, MINUMAN SEHAT</t>
  </si>
  <si>
    <t>MISTERI UFO TERBESAR DI DUNIA</t>
  </si>
  <si>
    <t>MULTI FINANCE HANDBOOK</t>
  </si>
  <si>
    <t>MY TAX SPT-1770S</t>
  </si>
  <si>
    <t>NEGOSIASI JUARA</t>
  </si>
  <si>
    <t>NYERI KEPALA MENAHUN</t>
  </si>
  <si>
    <t>PANDUAN WAWANCARA SUPER LENGKAP</t>
  </si>
  <si>
    <t>PEMASARAN PARIWISATA</t>
  </si>
  <si>
    <t>PENCATATAN DAN PENGOLAHAN DATA KEUANGAN DENGAN EXCEL</t>
  </si>
  <si>
    <t>PENCEMARAN PESISIR DAN KELAUTAN</t>
  </si>
  <si>
    <t>PENDIDIKAN DI TENGAH GELOMBANG PERUBAHAN</t>
  </si>
  <si>
    <t>PENDIDIKAN KECAKAPAN HIDUP (LIFE SKILL EDUCATON)</t>
  </si>
  <si>
    <t>PENDIDIKAN NONFORMAL , PENGEMBANGAN MELALUI PKBM</t>
  </si>
  <si>
    <t>PENDIDIKAN PANCASILA UNTUK PERGURUAN TINGGI</t>
  </si>
  <si>
    <t>PENGANTAR PENDIDIKAN KEWARGANEGARAAN</t>
  </si>
  <si>
    <t>PENGEMBANGAN KESWADAYAAN NASIONAL</t>
  </si>
  <si>
    <t>PERENCANAAN INVENTARISASI HUTAN</t>
  </si>
  <si>
    <t>PETUNJUK PRAKTIS: APLIKASI LINUX</t>
  </si>
  <si>
    <t>PINJAMAN LUAR NEGERI SERTA PROSEDUR ASMINISTRATIF DALAM PEMBIAYAAN PROYEK PEMBANGUNAN</t>
  </si>
  <si>
    <t>PPHDI 6 : HUKUM PERTANGGUNGAN</t>
  </si>
  <si>
    <t>PPHDI 7 : HUKUM SURAT BERHARGA</t>
  </si>
  <si>
    <t>PRAGMATISME DAN UTOPIA</t>
  </si>
  <si>
    <t>PRAKTIK ETIKA PENDIDIKAN DI SELURUH WILAYAH NKRI</t>
  </si>
  <si>
    <t>PROFESI KEPENDIDIKAN</t>
  </si>
  <si>
    <t>PROFESIONALISASI DAN ETIKA PROFESI GURU</t>
  </si>
  <si>
    <t>PROFESIONALISME DAN IDEOLOGI MILITER</t>
  </si>
  <si>
    <t>PROSES VERIFIKASI PIRANTI LUNAK BASIS DATA</t>
  </si>
  <si>
    <t>PSIKOLOGI KLINIS</t>
  </si>
  <si>
    <t>PSIKOLOGI OLAHRAGA</t>
  </si>
  <si>
    <t>RAHASIA MENJADI SISWA UNGGUL</t>
  </si>
  <si>
    <t>REKONSTRUKSI PERTAMINA</t>
  </si>
  <si>
    <t>SEJARAH CINA CONTEMPORER JILID 2</t>
  </si>
  <si>
    <t>SEJARAH DAN FILSAFAT OLAHRAGA</t>
  </si>
  <si>
    <t>SENI PERANG SUN TZU/1</t>
  </si>
  <si>
    <t>SERBA-SERBI ILMU KONSERVASI GIGI</t>
  </si>
  <si>
    <t>SERI BASICS: DESAIN &amp; KEHIDUPAN</t>
  </si>
  <si>
    <t>SERI BASICS: GAMBAR TEKNIK</t>
  </si>
  <si>
    <t>SERI BASICS: IDE-IDE DESAIN</t>
  </si>
  <si>
    <t>SERI BASICS: KONSTRUKSI KAYU</t>
  </si>
  <si>
    <t>SERI BASICS: PEMBUATAN MAKET</t>
  </si>
  <si>
    <t>SS: TRIK KAYA KEJTHAN HRG SHM</t>
  </si>
  <si>
    <t>STATISTIKA DESKRIPTIF UNTUK MANAGER</t>
  </si>
  <si>
    <t>STRATEGI PUBLIC RELATIONS</t>
  </si>
  <si>
    <t>SUBSTANSI PERJANJIAN GATT/WTO DAN MEKANISME PENYELESAIAN SENKETA</t>
  </si>
  <si>
    <t>SUKSES TANPA MAJIKAN</t>
  </si>
  <si>
    <t>SUMBER DAYA AIR DAN LINGKUNGAN</t>
  </si>
  <si>
    <t>SUMBER LUAR NEGERI BAGI PEMBANGUNAN INDONESIA</t>
  </si>
  <si>
    <t>TEKNIK INSTRUMENTASI</t>
  </si>
  <si>
    <t>TIM JUARA</t>
  </si>
  <si>
    <t>TINAUAN ULANG GAGASAN, PENGELOLAAN AIR V.B UNTUK PULAU JAWA</t>
  </si>
  <si>
    <t>TRANSPORMASI MASYARAKAT INDONESIA</t>
  </si>
  <si>
    <t>TRIK MEMBANGUN SITUS</t>
  </si>
  <si>
    <t>UGM MENUJU UNIVERSITAS PENELITIAN</t>
  </si>
  <si>
    <t>UJIAN KOMPREHENSIF BIDANG MANAJEMEN</t>
  </si>
  <si>
    <t>URUGUAY ROUND DAN SISTEM PERDAGANGAN MASA DEPAN</t>
  </si>
  <si>
    <t>UTILITAS BANGUNAN</t>
  </si>
  <si>
    <t>WANITA2 MENGUBAH DUNIA 1 MNT</t>
  </si>
  <si>
    <t>WINDOWS XP UNTUK PEMULA</t>
  </si>
  <si>
    <t>ANTROPOLOGI KESEHATAN</t>
  </si>
  <si>
    <t>BANGUNAN TEORI: METODOLOGI PENELITIAN UNTUK BIDANG SOSIAL, PSIKOLOGI, DAN PENDIDIKAN</t>
  </si>
  <si>
    <t>BANTEN PERGUMULAN SEJARAH</t>
  </si>
  <si>
    <t>BIAS GENDER DALAM DEMOKRASI</t>
  </si>
  <si>
    <t>BIO AKUMULASI SENYAWAAN XENOBIOTIK</t>
  </si>
  <si>
    <t>BIO KIMIA NUTRISI DAN METABOLISME</t>
  </si>
  <si>
    <t>BUDAYA DAN MASYARAKAT</t>
  </si>
  <si>
    <t>BUDAYA KERJA PENBANKAN: JALAN LURUS MUNUJU INTEGRITAS</t>
  </si>
  <si>
    <t>BUKU TEKS HISTOLOGI VETERINER II</t>
  </si>
  <si>
    <t>DASAR KONSEP PENDIDIKAN MORAL</t>
  </si>
  <si>
    <t>DIABETES MELITUS TIPE SIROSIS HEPATITIS</t>
  </si>
  <si>
    <t>DUA ABAD PENGUAAAN TANAH</t>
  </si>
  <si>
    <t>ENDODONTIK KLINIK</t>
  </si>
  <si>
    <t>FORKOMINKRO</t>
  </si>
  <si>
    <t>GENDER DALAM BIDANG KESEHATAN</t>
  </si>
  <si>
    <t>HAK RAKYAT ATAS PEMBANGUNAN</t>
  </si>
  <si>
    <t>INOVASI PENDIDIKAN</t>
  </si>
  <si>
    <t>INVSTASI DALAM PEMMBANGUNAN, JILID I</t>
  </si>
  <si>
    <t>KELAS MENENGAH BUKAN RATU ADIL</t>
  </si>
  <si>
    <t>KEMAMPUAN PROFESIONAL GURU DAN TENAGA KEPENDIDIKAN</t>
  </si>
  <si>
    <t>KEMBALI SEHAT DENGAN OBAT</t>
  </si>
  <si>
    <t>KEPEMIMPINAN KEPALA SEKOLAH</t>
  </si>
  <si>
    <t>KONSELING KELUARGA</t>
  </si>
  <si>
    <t>LAPORAN KEADAAN MANUSIA INDONESIA TH. 1982/1983</t>
  </si>
  <si>
    <t>LEADERSHIP AND MONKEY BUSINESS</t>
  </si>
  <si>
    <t>MANAJEMEN MUTU PENDIDIKAN</t>
  </si>
  <si>
    <t>MASALAH KESEHATAN PASCA TSUNAMI</t>
  </si>
  <si>
    <t>MASYARAKAT INDONESIA DALAM TRANSISI: KAJIAN PERUBAHAN SOSIAL</t>
  </si>
  <si>
    <t>MENJADI GURU YANG EFEKTIF : BAGAIMANA MENCAPAI PENGEMBANGAN BARU</t>
  </si>
  <si>
    <t>METODE DAN MODE-MODEL MENGAJAR IPS</t>
  </si>
  <si>
    <t>METODE MENGAJAR DALAM BIDANG KESEHATAN</t>
  </si>
  <si>
    <t>MIGRATION WITHIN CITIES: A STUDY OF SOCIOECON PROCESS AND INTRACITY IN</t>
  </si>
  <si>
    <t>NANOTECHNOLOGY MANAGEMENT STYLE</t>
  </si>
  <si>
    <t>NEUROLOGIE</t>
  </si>
  <si>
    <t>PAKET MUTIARA MANAJEMEN</t>
  </si>
  <si>
    <t>PEDOMAN PERBAIKAN PENGAJARAN</t>
  </si>
  <si>
    <t>PEMAHAMAN LINTAS BUDAYA</t>
  </si>
  <si>
    <t>PEMOGOKAN BURUH: SEBUAH KAJIAN SEJARAH</t>
  </si>
  <si>
    <t>PENDIDIKAN ANAK BERKONFLIK HUKUM</t>
  </si>
  <si>
    <t>PENDIDKAN DAN INVESTASI SOSIAL</t>
  </si>
  <si>
    <t>PENDIDIKAN ISTRI</t>
  </si>
  <si>
    <t>PENDIDIKAN KAUM TERTINDAS</t>
  </si>
  <si>
    <t>PENDIDIKAN MORAL</t>
  </si>
  <si>
    <t>PENDUDUK DAN AKSESIBILITAS KOTA DI INDONESIA</t>
  </si>
  <si>
    <t>PENGANTAR ILMU SEJARAH</t>
  </si>
  <si>
    <t>PENGANTAR SEMIOTIKA: TANDA-TANDA DALAM KEBUDAYAAN KONTEMPORER</t>
  </si>
  <si>
    <t>PENGANTAR SOSIOLOGI: ED.3</t>
  </si>
  <si>
    <t>PENGANTAR STATISTIK SOSIAL</t>
  </si>
  <si>
    <t>PENGEMBANGAN PROFESI GURU</t>
  </si>
  <si>
    <t>PERJALANAN PANJANG ANAK BUMI</t>
  </si>
  <si>
    <t>PERLINDUNGAN HAK DUNIA KETIGA ATAS SUMBER DAYA ALAM</t>
  </si>
  <si>
    <t>PRINSIP-PRINSIP KEPEMIMPINAN</t>
  </si>
  <si>
    <t>PRINSIP-PRINSIP KESEIMBANGAN KIMIA</t>
  </si>
  <si>
    <t>PSIKOLOGI DALAM PENDIDIKAN</t>
  </si>
  <si>
    <t>PSIKOLOGI PERKEMBANGAN PRIBADI</t>
  </si>
  <si>
    <t>SANGU PATI: SAAT MALAIKAT MAUT MENJEMPUT</t>
  </si>
  <si>
    <t>SISTEM PENDIDIKAN NASIONAL</t>
  </si>
  <si>
    <t>SKETSA DI TANAH MERDEKA, KUMPULAN KARIKATUR</t>
  </si>
  <si>
    <t>SOSIAL LIFE SKILL I: EMPATI</t>
  </si>
  <si>
    <t>SOSIAL LIFE SKILL II: AFILIASI &amp; RESOLUSI KONFLIK</t>
  </si>
  <si>
    <t>SPIRITUALITY OF MARKETING</t>
  </si>
  <si>
    <t>SUKSES BERBISNIS SEBELUM MENIKAH</t>
  </si>
  <si>
    <t>TEKNIK KUANTITATIF UNTUK KEPUTUSAN MANAJEMEN, JILID II</t>
  </si>
  <si>
    <t>TEORI DAN PARADIGMA PENELITIAN SOSIAL: BUKU SUMBER UNTUK PENELITIAN KUALITATIF (EDISI KEDUA)</t>
  </si>
  <si>
    <t>URBANISASI DAN ADAPTASI</t>
  </si>
  <si>
    <t>WAYANG DAN LINGKUNGAN</t>
  </si>
  <si>
    <t>ADMINISTRASI NEGARA</t>
  </si>
  <si>
    <t>ADMINISTRASI NEGARA BARU</t>
  </si>
  <si>
    <t>ANTARA TRADISI DAN KONFLIK</t>
  </si>
  <si>
    <t>ASAS-ASAS HUKUM PERBURUHAN</t>
  </si>
  <si>
    <t>ASIMILASI CINA-MELAYU DI BANGKA</t>
  </si>
  <si>
    <t>ASPEK HUKUM &amp; RALITAS BISNIS PERUSAHAAN GRUP DI INDONESIA</t>
  </si>
  <si>
    <t>AZAS NEGARA HUKUM, PERATURAN KEBIJAKAN, ASAS UMUM PEMERINTAH</t>
  </si>
  <si>
    <t>BAMBU RUNCING &amp; MESIU, MASALAH KEBIJAKAN PEMBINAAN PERTAHANAN INDONESIA</t>
  </si>
  <si>
    <t>BEKERJA SEBAGAI POLISI</t>
  </si>
  <si>
    <t>BERJUANG DARI PINGGIR</t>
  </si>
  <si>
    <t>BIROKRASI</t>
  </si>
  <si>
    <t>CINA DAN MASYARAKATNYA</t>
  </si>
  <si>
    <t>DARI OREDE BARU KE INDONESIA BARU</t>
  </si>
  <si>
    <t>DASAR-DASAR KEBIJAKAN PUBLIK</t>
  </si>
  <si>
    <t>DEMOKRASI DALAM BUDAYA LOKAL</t>
  </si>
  <si>
    <t>DEMOKRASI DAN INTERNET, KAWAN ATAU LAWAN</t>
  </si>
  <si>
    <t>DEMOKRASI DI PERSIMPANGAN MAKNA: RENPONS INTELEKTUAL MUSLIM INDONESIA TERHADAP DEMOKRASI (1966-1993)</t>
  </si>
  <si>
    <t>DILEMA MAHATIR; KEBIJAKAN EKONOMI POLITIK MALAYSIA</t>
  </si>
  <si>
    <t>DILEMA TIONGHOA MISKIN</t>
  </si>
  <si>
    <t>DI SEPUTAR DINAMIKA POLITIK BANGSA : SEJARAH 50 THN UGM</t>
  </si>
  <si>
    <t>ELITE LOKAL DAN CIVIL SOCIETY</t>
  </si>
  <si>
    <t>ENGLISH FOR SPECIFIC P. LAW</t>
  </si>
  <si>
    <t>FUNDAMENTALISME</t>
  </si>
  <si>
    <t>GAGALNYA ORGANISASI DESA DALAM PEMBANGUNAN DI INDONESIA</t>
  </si>
  <si>
    <t>GENDER AND POLITICS</t>
  </si>
  <si>
    <t>GLOBALISASI MENGHEMPAS INDONESIA</t>
  </si>
  <si>
    <t>GOOD COOPRPORATE GOVERNANCE</t>
  </si>
  <si>
    <t>GULA RASA NEOLIBERALISME</t>
  </si>
  <si>
    <t>GUS DUR SIAPA SIH SAMPEYAN</t>
  </si>
  <si>
    <t>HUKUM &amp; MORALITAS (TINJAUAN FILSAFAT HUKUM)</t>
  </si>
  <si>
    <t>HUKUM DIVESTASI DI INDONESIA</t>
  </si>
  <si>
    <t>HUKUM KEWARISAN ISLAM DI INDONESIA</t>
  </si>
  <si>
    <t>HUKUM LINGKUNGAN &amp; EKOLOGI PEMBANGUNAN</t>
  </si>
  <si>
    <t>HUKUM LINGKUNGAN PERSPEKTIF GLOBAL DAN LINGKUNGAN</t>
  </si>
  <si>
    <t>HUKUM PEMERINTAHAN DAERAH DI INDONESIA</t>
  </si>
  <si>
    <t>HUKUM PERUSAHAAN &amp; KEPAILITAN</t>
  </si>
  <si>
    <t>HUKUM PIDANA INTERNASIONAL</t>
  </si>
  <si>
    <t>HUKUM TTG JAMINAN HUTANG</t>
  </si>
  <si>
    <t>IDEOLOGI, HEGEMONI DAN OTORITAS AGAMA : WACANA KETEGANGAN KREATIF ANTARA ISLAM DAN PANCASILA</t>
  </si>
  <si>
    <t>ILMU POLITIK, DARI ILMU POLITIK SAMPAI SISTEM PEMERINTAHAN</t>
  </si>
  <si>
    <t>ISLAM DAN PERKEMBANGAN POLITIK DI TURKI</t>
  </si>
  <si>
    <t>JALAN KE PENGASINGAN</t>
  </si>
  <si>
    <t>JALAN MENUJU STABILITAS</t>
  </si>
  <si>
    <t>KAPITALISME SEMU</t>
  </si>
  <si>
    <t>KEBEBASAN BERPIKIR DALAM ISLAM</t>
  </si>
  <si>
    <t>KEKUASAAN, PENGHIANATAN DAN OTORITAS AGAMA</t>
  </si>
  <si>
    <t>KEKUATAN-KEKUATAN POLITIK DI INDONESIA</t>
  </si>
  <si>
    <t>KEMELUT DEMOKRASI LIBERAL</t>
  </si>
  <si>
    <t>KEPEMIMPINAN BIROKRASI</t>
  </si>
  <si>
    <t>KEWARGAAN MULTIKULTURAL</t>
  </si>
  <si>
    <t>KITAB UU HUKUM PERUSAHAAN</t>
  </si>
  <si>
    <t>KOMUNIKASI ANTAR PRIBADI</t>
  </si>
  <si>
    <t>KOMUNIKASI DAN IDENTITAS : KEPEMIMPINA HABIBI</t>
  </si>
  <si>
    <t>KOMUNIKASI MASA, TELEVISI DAN TAYANGAN KEKERASAN</t>
  </si>
  <si>
    <t>KONFLIK TIMUR TENGAH: AKTOR, ISU DAN DIMENSI KONFLIK</t>
  </si>
  <si>
    <t>KONSEP HUKUM PERDATA</t>
  </si>
  <si>
    <t>KORUPSI</t>
  </si>
  <si>
    <t>MANAJEMEN PEMERINTAHAN, DALAM PERSPEKTIF PELAYANAN PUBLIK</t>
  </si>
  <si>
    <t>MANAJEMEN SDM DALAM ORGANISASI PUBLIK DAN BISNIS</t>
  </si>
  <si>
    <t>MEMAHAMI KONSTITUSI MAKNA DAN AKTUALISASI</t>
  </si>
  <si>
    <t>MEMAJUKAN DEMOKRASI MENCEGAH INTEGRASI: SEBUAH WACANA PEMBANGUAN POLITIK</t>
  </si>
  <si>
    <t>MEMBANGUN KARAKTER BANGSA</t>
  </si>
  <si>
    <t>MEMBANGUN POLISI SIPIL</t>
  </si>
  <si>
    <t>MEMBUMIKAN HUKUIM LANGIT : NASIONALISASI HUKUM ISLAM DAN ISLAISASI HUKUM NASIONAL PASCA REFORMASI</t>
  </si>
  <si>
    <t>MENGAPA INDONESIA HARUS MENJADI NEGARA FEDERASI</t>
  </si>
  <si>
    <t>MENGGUGAT PENGUASA</t>
  </si>
  <si>
    <t>MENGUSIR MATAHARI : FABEL-FABEL POLITIK</t>
  </si>
  <si>
    <t>MENUJU REVOLUSI DEMOKRATIK</t>
  </si>
  <si>
    <t>MENYEMAI KULTUR DEMOKRASI</t>
  </si>
  <si>
    <t>MERAJUT DEMOKRASI</t>
  </si>
  <si>
    <t>MILITERDAN GERAKAN PRO DEMOKRASI STUDI ANALISIS RESPONS MILITER TERHADAP GERAKAN PRO DEMOKRASI DI INDONESIA</t>
  </si>
  <si>
    <t>MODERNISASI DI DUNIA KETIGA: SUATU TEORI UMUM PEMBANGUNAN</t>
  </si>
  <si>
    <t>NEGARA DAN PEMINGGIRAN ISLAM POLITIK</t>
  </si>
  <si>
    <t>NEGARA MARITIM NUSANTARA, JEJAK SEJARAH YANG TERHAPUS</t>
  </si>
  <si>
    <t>NGRASANI SBY</t>
  </si>
  <si>
    <t>NU, GUSDURISME DAN POLITIK KIAI</t>
  </si>
  <si>
    <t>PAHAM PERATURAN DAERAH</t>
  </si>
  <si>
    <t>PEMBERANTASAN &amp; PENCEGAHAN; TINDAK PIDANA TERHADAP PERBANKAN</t>
  </si>
  <si>
    <t>PEMILU YANG JURDIL</t>
  </si>
  <si>
    <t>PENANTIAN PANJANG REFORMASI POLRI</t>
  </si>
  <si>
    <t>PENDAPA UMUM</t>
  </si>
  <si>
    <t>PENDEKATAN ANTROPOLOGI PADA PERILAKUNPOLITIK</t>
  </si>
  <si>
    <t>PENDIDIKAN KEWARGANEGARAAN DI PERGURUAN TINGGI MUHAMMADIYAH</t>
  </si>
  <si>
    <t>PENDIDIKAN KEWARGANEGARAAN, PANCASILA DAN UUD 45</t>
  </si>
  <si>
    <t>PENDIDIKAN TANPA KEKERASAN: TIPOLOGI, KONDISI, KASUS DAN KONSEP</t>
  </si>
  <si>
    <t>PENGADILAN TERHADAP KEJAHATAN HAM</t>
  </si>
  <si>
    <t>PENGANTAR ADMINISTRASI PEMBANGUNAN</t>
  </si>
  <si>
    <t>PENGANTAR HUKUM INDONESIA (ISHAQ)</t>
  </si>
  <si>
    <t>PENGANTAR HUKUM ORGANISASI INTERNASIONAL</t>
  </si>
  <si>
    <t>PENGANTAR ILMU HUKUM</t>
  </si>
  <si>
    <t>PENGANTAR POLITIK EKONOMI</t>
  </si>
  <si>
    <t>PENGAWASAN MELEKAT</t>
  </si>
  <si>
    <t>PENJELASAN SEJARAH (HISTORICAL EXPLANATION)</t>
  </si>
  <si>
    <t>PERATURAN PEMERINTAH TTG WAJIB BELAJAR DAN PENDANAAN PENDIDIKAN</t>
  </si>
  <si>
    <t>PERBANDINGAN POLITIK ED. 6</t>
  </si>
  <si>
    <t>PEREMPUAN BERSELIMUT KONFLIK</t>
  </si>
  <si>
    <t>PERENCANAAN PEMBANGUNA  DALAM ERA OTONOMI</t>
  </si>
  <si>
    <t>PERGOLAKAN DI JANTUNG TRADISI</t>
  </si>
  <si>
    <t>PERGOLAKAN PEMIKIRAN ISLAM</t>
  </si>
  <si>
    <t>POKOK-POKOK ETIKA PROFESI HUKUM</t>
  </si>
  <si>
    <t>POLITIK HUKUM DI INDONESIA</t>
  </si>
  <si>
    <t>POLITIK HUKUM HAK ASASI MANUSIA</t>
  </si>
  <si>
    <t>POLITIK INTERNASIONAL 2</t>
  </si>
  <si>
    <t>POLITIK LINGKUNGAN</t>
  </si>
  <si>
    <t>POLMAS DAN PROFESIONALISME POLRI</t>
  </si>
  <si>
    <t>REFORMASI POLRI</t>
  </si>
  <si>
    <t>REFORMASI POLITIK &amp; KEKUATAN MASYARAKAT</t>
  </si>
  <si>
    <t>REKAM JEJAK KEBANGSAAN DAN KEMANUSIAAN</t>
  </si>
  <si>
    <t>REKONSTRUKSI CIVIL SOCIETY</t>
  </si>
  <si>
    <t>REKONSTRUKSI SISTEM HUKUM PABEAN IND.</t>
  </si>
  <si>
    <t>REVOLUSI DI SERAMBI MEKAH</t>
  </si>
  <si>
    <t>SANG PEMIMPIN MENURUT ASTHABRATA, WULANG REH, TRIPAMA, DASA DARMA RAJA</t>
  </si>
  <si>
    <t>SANG PROFESIONAL</t>
  </si>
  <si>
    <t>SARI PENDIDKAN PANCASILA DAN UUD 1945 BESERTA PERUBAHANNYA</t>
  </si>
  <si>
    <t>SIASAT ANGGARAN: POSISI MASYARAKAT DALAM PERUMUSAN ANGGARAN DAERAH</t>
  </si>
  <si>
    <t>SOEMANTRI BRODJONEGOROTEGUH DI JALAN LURUS</t>
  </si>
  <si>
    <t>STRATEGI PEMERINTAHAN : MANAJEMEN ORGANISASI PUBLIK</t>
  </si>
  <si>
    <t>STRATEGI SEBAGAI LANDASAN</t>
  </si>
  <si>
    <t>STUDI TENTANG ADMINISTRASI PUBLIK</t>
  </si>
  <si>
    <t>SUKARNO DAN PERJUANGAN KEMERDEKAAN</t>
  </si>
  <si>
    <t>TAN MALAKA, GERAKAN KIRI, DAN REVOLUSI INDONESIA</t>
  </si>
  <si>
    <t>TEKNOLOGI INFORMASI ADMINISTRASI</t>
  </si>
  <si>
    <t>TENTARA &amp; KAUM BERSENJATA</t>
  </si>
  <si>
    <t>TEORI &amp; HUKUM PEMBUKTIAN</t>
  </si>
  <si>
    <t>TEORI-TEORI MUTAKIR PARTAI POLITIK</t>
  </si>
  <si>
    <t>TIGA KOTA SATU PENGABDIAN</t>
  </si>
  <si>
    <t>TINDAK PIDANA PEMALSUAN</t>
  </si>
  <si>
    <t>TNI DI ERA PERUBAHAN</t>
  </si>
  <si>
    <t>UNDANG UNDANG TTG PBB</t>
  </si>
  <si>
    <t>UNDANG UNDANG REPUBLIK INDINESIA NOMOR 2 TAHUN 2002 TTG KEPOLISIAN NEGARA RI DAN PENJELASANNYA</t>
  </si>
  <si>
    <t>UNDANG UNDANG KETERBUKAAN INFORMASI PUBLIK</t>
  </si>
  <si>
    <t>UNDANG UNDANG MAHKAMAH AGUNG</t>
  </si>
  <si>
    <t>UNDANG UNDANG OMBUDSMAN</t>
  </si>
  <si>
    <t>UNDANG UNDANG PORNOGRAFI</t>
  </si>
  <si>
    <t>UNDANG UNDANG PSIKOLOGI DAN NARKOTIKS</t>
  </si>
  <si>
    <t>UNDANG UNDANG YAYASAN</t>
  </si>
  <si>
    <t>UUD 1945, AMANDEMEN LENGKAP</t>
  </si>
  <si>
    <t>WAKIL RAKYAT</t>
  </si>
  <si>
    <t>WOMEN IN PUBLIC SECTOR (PERMPUANDI SEKTOR PUBLIK)</t>
  </si>
  <si>
    <t>ALIRAN TAGMEMIK : TEORI, ANALISA &amp; PENERPAN DALAM PEMBELAJARAN BAHASA</t>
  </si>
  <si>
    <t>BAHASA ARAB INTERNASIONAL</t>
  </si>
  <si>
    <t>BAHASA JAWA KREATIF</t>
  </si>
  <si>
    <t>BAHASA MANDARIN PRAKTIS</t>
  </si>
  <si>
    <t>DASAR-DASAR LINGUISTIK UMUM EDISI 2</t>
  </si>
  <si>
    <t>DIMENSI- 2 KEBAHASAAN</t>
  </si>
  <si>
    <t>ISTILAH HUKUM</t>
  </si>
  <si>
    <t>KAMUS AKUNTANSI</t>
  </si>
  <si>
    <t>KAMUS BESAR BAHASA INDONESIA</t>
  </si>
  <si>
    <t>KAMUS HUKUM</t>
  </si>
  <si>
    <t>KAMUS INDONESIA-INGGRIS</t>
  </si>
  <si>
    <t>KAMUS INGGRIS - INDONESIA</t>
  </si>
  <si>
    <t>KAMUS ISTILAH ANEKA HUKUM</t>
  </si>
  <si>
    <t>KAMUS ISTILAH ARAB INDONESIA</t>
  </si>
  <si>
    <t>KAMUS JAWA-BELANDA, BELANDA-JAWA</t>
  </si>
  <si>
    <t>KAMUS JERMAN-INDONESIA : INDONESIA JERMAN</t>
  </si>
  <si>
    <t>KAMUS KOMPONEN ELEKTRONIKA</t>
  </si>
  <si>
    <t>KAMUS LENGKAP PSIKOLOGI</t>
  </si>
  <si>
    <t>KAMUS LENGKAP TEKNIK SIPIL</t>
  </si>
  <si>
    <t>KAMUS PENYAKIT PADA MANUSIA</t>
  </si>
  <si>
    <t>KAMUS PERCAKAPAN BAHASA ARAB SEHARI-HARI</t>
  </si>
  <si>
    <t>KAMUS PERIBAHASA</t>
  </si>
  <si>
    <t>KAMUS PINTAR FOTOGRAFER</t>
  </si>
  <si>
    <t>KAMUS POPULER ISTILAH INVESTASI</t>
  </si>
  <si>
    <t>KAMUS POPULER TRANSPORTASI &amp; LOGISTIK</t>
  </si>
  <si>
    <t>KAMUS UMUM BAHASA INDONESIA LENGKAP</t>
  </si>
  <si>
    <t>KAMUS VISUAL ARSITEKTUR ED. 2</t>
  </si>
  <si>
    <t>LINGUISTIK UMUM</t>
  </si>
  <si>
    <t>MENJADI PENERJEMAH: MOTODE DAN WAWASAN MENERJEMAH TEKS ARAB</t>
  </si>
  <si>
    <t>MENUJU BUDAYA MENULIS, SUATU BUNGA RAMPAI</t>
  </si>
  <si>
    <t>PANDUAN BAGI GURU BAHASA INGGRIS</t>
  </si>
  <si>
    <t>PELAJARAN BAHASA PRANCIS</t>
  </si>
  <si>
    <t>PELBBA 18</t>
  </si>
  <si>
    <t>PEMBELAJARAN BAHASA DAN SASTRA DAERAH DALAM KERANGKA BUDAYA</t>
  </si>
  <si>
    <t>PENYUNTUNGAN BAHASA INDONESIA</t>
  </si>
  <si>
    <t>AKUNTANSI FORENSIK DAN AUDIT INVESTIGATIF</t>
  </si>
  <si>
    <t>AKUNTANSI KESEHATAN</t>
  </si>
  <si>
    <t>AKUNTANSI KOPERASI</t>
  </si>
  <si>
    <t>AKUNTANSI MANAJEMEN</t>
  </si>
  <si>
    <t>AKUNTANSI PENDIDIKAN</t>
  </si>
  <si>
    <t>AKUNTANSI SEKTOR PUBLIK (EL)</t>
  </si>
  <si>
    <t>AKUNTANSI SEKTOR PUBLIK (PI)</t>
  </si>
  <si>
    <t>AKUNTANSI U/LSM &amp; PARPOL</t>
  </si>
  <si>
    <t>AKUNTANSI YAYASAN &amp; LEMBAGA PUBLIK</t>
  </si>
  <si>
    <t>AKUNTANSI INDONESIA DI TENGAH KANCAH PERUBAHAN</t>
  </si>
  <si>
    <t>AN ECONOMERTIC MODEL FOR INDONESIA 1965-1990</t>
  </si>
  <si>
    <t>ANALISA EKONOMI UTANG LUAR NEGERI</t>
  </si>
  <si>
    <t>ANALISA LAPORAN KEUANGAN</t>
  </si>
  <si>
    <t>ANALISIS KINERJA KEUANGAN</t>
  </si>
  <si>
    <t>ANAISIS LAPORAN KEUANGAN</t>
  </si>
  <si>
    <t>ASPEK-ASPEK HUKUM PERKREDITAN PADA BANK</t>
  </si>
  <si>
    <t>AUDITING PEMERIKSAAN AKUNTAN OLEH KANTOR AKUNTAN PUBLIK 1, ED. 3</t>
  </si>
  <si>
    <t>AUDITING PEMERIKSAAN AKUNTAN OLEH KANTOR AKUNTAN PUBLIK 2, ED. 3</t>
  </si>
  <si>
    <t>BANK &amp; LEMBAGA KEUANGAN LAIN</t>
  </si>
  <si>
    <t>BANK BRI TERBAIK DI AWAL MILENIUM</t>
  </si>
  <si>
    <t>BANK INDONESIA DALAM KILASAN SEJARAH BANGSA</t>
  </si>
  <si>
    <t>BANKING ASSETS AND LIABILITY MANAGEMENT</t>
  </si>
  <si>
    <t>BISNIS INTERNASIONAL</t>
  </si>
  <si>
    <t>DASAR AKUNTANSI U/SEKRETARIS</t>
  </si>
  <si>
    <t>DASAR-DASAR AKUNTANSI</t>
  </si>
  <si>
    <t>DINAMIKA EKONOMI INFORMAL DI JAKARTA</t>
  </si>
  <si>
    <t>EKONOMETRIKA I</t>
  </si>
  <si>
    <t>EKONOMETRIKA II</t>
  </si>
  <si>
    <t>EKONOMI INDONESIA: GAMBARAN DAN PROSPEK 1987/1988</t>
  </si>
  <si>
    <t>EKONOMI INDONESIA: MASALAH DAN PROSPEK 1988/1989</t>
  </si>
  <si>
    <t>EKONOMI INDONESIA KERJA SAMA EKONOMI KOREA</t>
  </si>
  <si>
    <t>EKONOMI KOPERASI</t>
  </si>
  <si>
    <t>EKONOMI KOPERASI UNTUK PERGURUAN TINGGI ED. 2</t>
  </si>
  <si>
    <t>EKONOMI PEMBANGUNAN</t>
  </si>
  <si>
    <t>ENGLISH FOR SPECIFIC P. ECONOMICS</t>
  </si>
  <si>
    <t>FEUI : LINTAS PERJALANAN PERCIK PEMIKIRAN (HARD COVER)</t>
  </si>
  <si>
    <t>GATT, WTO, DAN HASIL URUGUAY ROUND</t>
  </si>
  <si>
    <t>GLOBALISASI &amp; DESENTRALISASI PERSPEKTIF EKONOMI LOKAL</t>
  </si>
  <si>
    <t>GLOSARIUM EKONOMI, KEUANGAN DAN PEMBANGUNAN</t>
  </si>
  <si>
    <t>HUKUM EKONOMI DALAM DINAMIKA</t>
  </si>
  <si>
    <t>IKHTISAR LENGKAP PENGANTAR AKUNTANSI</t>
  </si>
  <si>
    <t>ILMU EKONOMI PEMBANGUNAN</t>
  </si>
  <si>
    <t>ILUSTRASI PROBLEM PRINSIP AKUNTANSI</t>
  </si>
  <si>
    <t>KEUANGAN PERBANKAN DAN PASAR KEUANGAN</t>
  </si>
  <si>
    <t>KONSOLIDASI PERBANKAN NASIONAL</t>
  </si>
  <si>
    <t>MANAJEMEN KEUANGAN BISNIS</t>
  </si>
  <si>
    <t>MANAJEMEN LEMBAGA KEUANGAN ED. 5</t>
  </si>
  <si>
    <t>MANAJEMEN PERBANKAN INDONESIA</t>
  </si>
  <si>
    <t>MANAJEMEN PERKREDITAN BANK UMUM</t>
  </si>
  <si>
    <t>MEMBONGKAR BANK DUNIA (LUX)</t>
  </si>
  <si>
    <t>MENUJU KEDERDASAN FINANSIAL</t>
  </si>
  <si>
    <t>MODAL ASING, BEBAN HUTANG LUAR NEGERI DAN EKONOMI INDONESIA</t>
  </si>
  <si>
    <t>MORALITAS, BUDAYA DAN KEPATUHAN PAJAK</t>
  </si>
  <si>
    <t>OBLIGASI DAERAH</t>
  </si>
  <si>
    <t>OBLIGASI REKAPITALISASI PERBANKAN</t>
  </si>
  <si>
    <t>PAJAK PENGHASILAN</t>
  </si>
  <si>
    <t>PASAR MODAL</t>
  </si>
  <si>
    <t>PEDOMAN PENYAJIAN LAPORAN KEUANGAN</t>
  </si>
  <si>
    <t>PEMBANGUNAN EKONOMI STUDY TENTANG SEJARAH PEMIKIRAN</t>
  </si>
  <si>
    <t>PEMERATAAN DAN PEMBANGUNAN EKONOMI</t>
  </si>
  <si>
    <t>PENGANTAR AKUNTANSI 1</t>
  </si>
  <si>
    <t>PENGANTAR MANAJEMEN PERKREDITAN</t>
  </si>
  <si>
    <t>PENGANTAR TEORI MONETER SERTA APLIKASINYA PADA SISTEM EKONOMI KONVENSIONAL DAN SYARIAH</t>
  </si>
  <si>
    <t>PERPAJAKAN DAN AKUNTANSI PAJAK, ED. 4</t>
  </si>
  <si>
    <t>PERPAJAKAN DAN AKUNTANSI PAJAK, ED. 5</t>
  </si>
  <si>
    <t>PURCHASING</t>
  </si>
  <si>
    <t>REKONSTRUKSI PERTAMINA (ED LUX)</t>
  </si>
  <si>
    <t>RISET OPERASI</t>
  </si>
  <si>
    <t>SBK: BEKERJA SEBAGAI AKUNTAN</t>
  </si>
  <si>
    <t>SISTEM EKONOMI INDONESIA</t>
  </si>
  <si>
    <t>STATISTIKA UNTUK EKONOMI &amp; BISNIS</t>
  </si>
  <si>
    <t>TEKHNO EKONOMI BANGUNAN</t>
  </si>
  <si>
    <t>TEORI DAN APLIKASI ETIKA BISNIS ISLAM</t>
  </si>
  <si>
    <t>TEORI EKONOMI MIKRO</t>
  </si>
  <si>
    <t>TEORI KEBIJAKSANAAN EKONOMI MAKRO</t>
  </si>
  <si>
    <t>TEORI MAKRO EKONOMI ISLAM - KONSEP, TEORI DAN ANALISIS</t>
  </si>
  <si>
    <t>TERAMPIL DAN SUKSES MELAKUKAN AUDIT MUTU INTERNAL ISO 9001:2000</t>
  </si>
  <si>
    <t>TRANSISI EKONOMI TAHUN 1990-1N</t>
  </si>
  <si>
    <t>UANG DAN PERBANKAN EKONOMI MONETER</t>
  </si>
  <si>
    <t>ABSOPASI, LEACHING DAN EKSTAKSI PADA INDUSTRI KIMIA</t>
  </si>
  <si>
    <t>ADMINISTRASI PERUSAHAAN NEGARA</t>
  </si>
  <si>
    <t>AKUNTANSI PERUSAHAAN JASA DAN DAGANG</t>
  </si>
  <si>
    <t>ANALISIS SIKLUS-SIKLUS TEKNIK</t>
  </si>
  <si>
    <t>ANALISIS USAHA TANI</t>
  </si>
  <si>
    <t>DOKUMENTASI DAN KONSTRUKSI I</t>
  </si>
  <si>
    <t>GLOBALISASI INDUSTRI MICE</t>
  </si>
  <si>
    <t>INDUSTRI PERFILMAN INDONESIA</t>
  </si>
  <si>
    <t>INDUSTRIAN PERTELAVISIAN INDONESIA</t>
  </si>
  <si>
    <t xml:space="preserve">INDUSTRI TELEKOMUNIKASI: LOKOMOTIF PERTUMBUHAN EKONOMI DAN KEMAJUAN BANGSA </t>
  </si>
  <si>
    <t>INDUSTRIALISASI DI ASEAN</t>
  </si>
  <si>
    <t>INDUSTRIALISASI DI INDONESIA</t>
  </si>
  <si>
    <t>KALKULUS LANJUTAN</t>
  </si>
  <si>
    <t>KEKUATAN DAN STRUKTUR KAPAL</t>
  </si>
  <si>
    <t>KESEHATAN, KESELAMATAN DAN KEAMANAN KERJA BIDANG PERHOTELAN</t>
  </si>
  <si>
    <t>KIMIA FISIK DAN SOAL-SOAL</t>
  </si>
  <si>
    <t>MANAJEMEN INVESTASI SYARIAH</t>
  </si>
  <si>
    <t>MANAJEMEN PERUSAHAAN KOPERASI</t>
  </si>
  <si>
    <t>MANAJEMEN PRODUKSI &amp; OPERASI</t>
  </si>
  <si>
    <t>MANAJEMEN RITEL</t>
  </si>
  <si>
    <t>MARI BERKENALAN DENGAN MANAJEMEN LOGISTIK</t>
  </si>
  <si>
    <t>MEMAHAMI VALUTA ASING</t>
  </si>
  <si>
    <t>MENGENAL USAHA BENGKEL</t>
  </si>
  <si>
    <t>MENGENAL USAHA TOKO HANDPHONE</t>
  </si>
  <si>
    <t>MENITI WAKTU</t>
  </si>
  <si>
    <t>MESIN INDUKSI</t>
  </si>
  <si>
    <t>METODE EKOLOGI UNTUK PENYELIDIKAN LADANG DAN LABORATORIUM</t>
  </si>
  <si>
    <t>METODE KONSTRUKSI PELABUHAN</t>
  </si>
  <si>
    <t>METODE KONSTRUKSI DAN ALAT-ALAT BERAT</t>
  </si>
  <si>
    <t>MINYAK ATSIRI VOL. III A</t>
  </si>
  <si>
    <t>MODERNISASI INDONESIA</t>
  </si>
  <si>
    <t>MODUL LABORATORIUM PENGANGGARAN PERUSAHAAN</t>
  </si>
  <si>
    <t>PARIWISATA DAN PERHOTELAN</t>
  </si>
  <si>
    <t>PENGANTAR BENTUK SEDIAAN FARMASI</t>
  </si>
  <si>
    <t>PENGENALAN USAHA: WARUNG MAKAN</t>
  </si>
  <si>
    <t>PENGENDALIAN  MUTU UNTUK INDUSTRI TEKSTIL DAN KONFEKSI</t>
  </si>
  <si>
    <t>PERDAGANGAN DAN PEMBANGUNAN</t>
  </si>
  <si>
    <t>PERENCANAAN STRATEGI PEMASARAN DAERAH TUJUAN WISATA</t>
  </si>
  <si>
    <t>PERENCANAAN TRANSPORTASI</t>
  </si>
  <si>
    <t>PERSAINGAN USAHA DAN PENGAMBILAN KEPUTUSAN MANEJERIAL</t>
  </si>
  <si>
    <t>PETUNJUK MENGUTUS IZIN DAN REKOMENDASI : SEKTOR INDUSTRI</t>
  </si>
  <si>
    <t>PM: MANAJEMEN PROYEK</t>
  </si>
  <si>
    <t>POTRET PROFESI AUDIT INTERNAL (DI PERUSAHAAN SWASTA DAN BUMN TERKEMUKA)</t>
  </si>
  <si>
    <t>PROGRAM SIMULASI KELAYAKAN USAHA HOTEL DAN PENGINAPAN</t>
  </si>
  <si>
    <t>RESIKO BISNIS SEKTOR HUU PERMINYAKAN</t>
  </si>
  <si>
    <t>ROOSSENO: JEMBATAN DAN MENJEMBATANI</t>
  </si>
  <si>
    <t>SIMULASI BISNIS PERUSAHAAN MANUFAKTUR</t>
  </si>
  <si>
    <t>STRATEGI MANUFAKTURING</t>
  </si>
  <si>
    <t>STUDI KELAYAKAN USAHA BIDANG MANUFAKTUR</t>
  </si>
  <si>
    <t>SUKSES BERBISNIS RITEL</t>
  </si>
  <si>
    <t>TANGGUNG JAWAB HUKUM PADA PERUSAHAAN GRUP DI INDONESIA</t>
  </si>
  <si>
    <t>TEORI DAN PRAKTEK FARMASI INDUSTRI, JILID I</t>
  </si>
  <si>
    <t>TEORI DAN PRAKTEK FARMASI INDUSTRI, JILID II</t>
  </si>
  <si>
    <t>UNDANG-UNDANG NO. 30 TAHUN 2014 TENTANG ADMINISTRASI PEMERINTAHAN</t>
  </si>
  <si>
    <t>UNDANG-UNDANG NO. 23 TAHUN 2014 TENTANG PEMERINTAHAN DAERAH</t>
  </si>
  <si>
    <t>UNDANG-UNDANG NO. 17 TAHUN 2014 TENTANG MPR, DPR, DPD DAN DPRD</t>
  </si>
  <si>
    <t>UNDANG-UNDANG NO. 7 TAHUN 2014 TENTANG PERDAGANGAN</t>
  </si>
  <si>
    <t>UNDANG-UNDANG NO. 6 TAHUN 2014 TENTANG DESA</t>
  </si>
  <si>
    <t>UNDANG-UNDANG NO. 5 TAHUN 2014 TENTANG APARATUR SIPIL NEGARA</t>
  </si>
  <si>
    <t>UNDANG-UNDANG NO. 3 TAHUN 2014 TENTANG PERINDUSTRIAN</t>
  </si>
  <si>
    <t>PP NO. 88 TAHUN 2014 TENTANG PEMBINAAN PENYELENGGARAAN PERUMAHAN DAN KAWASAN PERMUKIMAN</t>
  </si>
  <si>
    <t>PP NO. 78 TAHUN 2014 TENTANG PERCEPATAN PEMBANGUNA DAERAH TERTINGGAL</t>
  </si>
  <si>
    <t>PP NO. 66 TAHUN 2014 TENTANG KESEHATAN LINGKUNGAN</t>
  </si>
  <si>
    <t>PP NO. 43 TAHUN 2014 TENTANG PERATURAN PELAKSANAAN UU NOMOR: 6 TAHUN 2014 TENTANG DESA DAN PP N0. 60 TAHUN 2014 TENTANG DANA DESA YANG BERSUMBER DARI APBN</t>
  </si>
  <si>
    <t>PP NO. 27 TAHUN 2014 TENTANG PENGELOLAAN BARANG MILIK NEGARA/DAERAH</t>
  </si>
  <si>
    <t>PP NO. 24 TAHUN 2014 TENTANG PELAKSANAAN UU NO. 43 TAHUN 2007 TTG PERPUSTAKAAN</t>
  </si>
  <si>
    <t>PERATURAN MENTERI DALAM NEGERI NO. 56 TAHUN 2014 TENTANG TATA CARA PERAN MASYARAKAT DALAM PERNCANAAN TATA RUANG DAERAH</t>
  </si>
  <si>
    <t>PERATURAN MENTERI DALAM NEGERI NO. 37 TAHUN 2014 TENTANG PEDOMAN PENYUSUNAN APBD T.A. 2015</t>
  </si>
  <si>
    <t>PERATURAN MENTERI DALAM NEGERI NO. 36 TAHUN 2014 TENTANG ORIENTASI KEPEMIMPINAN DALAM PENYELENGGARAAN PEMERINTAH DAERAH</t>
  </si>
  <si>
    <t>PERATURAN MENTERI DALAM NEGERI NO. 27 TAHUN 2014 TENTANG PEDOMAN PENYUSUNAN &amp; EVALUASI RENCANA KERJA PEMBANGUNAN DAERAH (RKPD) TAHUN 2015</t>
  </si>
  <si>
    <t>PERATURAN MENTERI DALAM NEGERI NO. 12 TAHUN 2014 TENTANG PEDOMAN PENANGANAN PERKARA DI LINGKUNGAN KEMENTRIAN DALAM NEGERI DAN PEMERINTAH DAERAH</t>
  </si>
  <si>
    <t>PERATURAN MENTERI DALAM NEGERI NO. 1 TAHUN 2014 TENTANG PEMBENTUKAN PRODUK HUKUM DAERAH</t>
  </si>
  <si>
    <t>PERATURAN BARU PEDOMAN PERJALANAN DINAS DALAM NEGERI DAN LUAR NEGERI BAGI PEJABAT NEGARA, PEGAWAI NEGERI, DAN PEGAWAI TIDAK TETAP</t>
  </si>
  <si>
    <t>PERMENDAGRI NO. 64 TAHUN 2013 TENTANG PENERAPAN STANDAR AKUNTANSI PEMERINTAHAN BEBASIS AKTUAL PADA PEMERINTAH DAERAH</t>
  </si>
  <si>
    <t>HIMPUNAN PERATURAN PERUNDANG-UNDANGAN DI LINGKUNGAN KEMENTRIAN DALAM NEGERI TAHUN 2012 (2 JILID)</t>
  </si>
  <si>
    <t>STANDAR DAN PEDOMAN PENGADAAN PEKERJAAN KONSTRUKSI DAN JASA KONSULTANSI</t>
  </si>
  <si>
    <t>UU NO. 17 TAHUN 2013 TENTANG ORGANISASI KEMASYARAKATAN</t>
  </si>
  <si>
    <t>UU NO. 9 TAHUN 2013 TENTANG PENCEGAHAN &amp; PEMBERANTASAN TINDAK PIDANA PENDANAAN TERORISME</t>
  </si>
  <si>
    <t>PERATURAN MENTERI DALAM NEGERI NO. 35 TAHUN 2013 TENTANG TATA CARA PELANTIKAN KEPALA DESA DAN/ATAU WAKIL KEPALA DAERAH</t>
  </si>
  <si>
    <t xml:space="preserve">TINDAKAN/ KEBIJAKAN YANG DIANGGAP KORUPSI (PEDOMAN PENCEGAHAN KORUPSI) </t>
  </si>
  <si>
    <t>HIMPUNAN PERATURAN PERUNDANG-UNDANGAN RI (HPP RI) TAHUN 2013 SEMESTER I (BERISIKAN : UU, PP, PERPRES, KEPRES, INPRES)</t>
  </si>
  <si>
    <t>PP NO. 31 TAHUN 2013 TENTANG PERATURAN PELAKSANAAN UU NOMOR: 6 TAHUN 2011 TENTANG KEIMIGRASIAN</t>
  </si>
  <si>
    <t>PP NO. 20 TAHUN 2013 TENTANG PERUBAHAN ATAS PP NOMOR 25 TAHUN 1981 TTG ASURANSI SOSIAL PNS</t>
  </si>
  <si>
    <t>PP NO. 8 TAHUN 2013 TENTANG KETELITIAN PETA RENCANA TATA RUANG</t>
  </si>
  <si>
    <t>PP NO. 6 TAHUN 2013 TENTANG PEMBERDAYAAN PETERNAK DAN PP NOMOR 95 TAHUN 2012 TTG KESEHATAN MASYARAKAT VETERINER &amp; KESEJAHTERAAN HEWAN</t>
  </si>
  <si>
    <t>PP NO. 2 TAHUN 2013 TENTANG PELAKSANAAN UNDANG-UNDANG TENTANG YAYASAN</t>
  </si>
  <si>
    <t>PENYELENGGARAAN PENGELOLAAN KEGIATAN USAHA HULU MINYAK DAN GAS BUMI (PERPRES NO. 9 TAHUN 2013)</t>
  </si>
  <si>
    <t>PERMENDAGRI NO. 21 TAHUN 2013 TENTANG FASILITASI PENCEGAHAN PENYALAHGUNAAN NARKOTIKA</t>
  </si>
  <si>
    <t>PEDOMAN KERJA SAMA DEPDAGRI &amp; PEMDA DENGAN ORMAS &amp; LEMBAGA NIRLABA LAINNYA DALAM BIDANG KESBANGPOLDAGRI (PERMENDAGRI NO. 20 TAHUN 2013, NO. 39 TAHUN 2011 &amp; NO. 44 TAHUN 2009)</t>
  </si>
  <si>
    <t>KODE &amp; DATA WILAYAH AMINISTRASI PEMERINTAHAN (PERMENDAGRI NO. 18 THN 2013)</t>
  </si>
  <si>
    <t>UU NO. 15 TAHUN 2012 TENTANG VETERAN RI DAN UU NO. 16 TAHUN 2012 TENTANG INDUSTRI PERTAHANAN</t>
  </si>
  <si>
    <t>SISTEM MANAJEMEN SUMBER DAYA MANUSIA KOMISI PEMBERANTASAN KORUPSI (PP NO. 103 TAHUN 2012)</t>
  </si>
  <si>
    <t>SYARAT DAN TATA CARA PELAKSANAAN HAK WARGA BINAAN PEMASYARAKATAN (PP. NO. 99 TAHUN 2012)</t>
  </si>
  <si>
    <t>3 PP TAHUN 2012 TENTANG PERPAJAKAN, AKUNTAN PUBLIK &amp; RETRIBUSI</t>
  </si>
  <si>
    <t>PP NO. 82 TAHUN 2012 TENTANG PENYELENGGARAAN SISTEM DANTRANSAKSI ELEKTRONIK</t>
  </si>
  <si>
    <t>PP NO. 79 TAHUN 2012 TENTANG PELAKSANAAN UU PEYELENGGARAAN IBADAH HAJI</t>
  </si>
  <si>
    <t>PP NO. 78 TAHUN 2012 TENTANG PERUBAHAN KEEMPAT ATAS PP NO. 6 TAHUN 2005 TENTANG PEMILIHAN, PENGESAHAN PENGANGKATAN DAN PEMBERHENTIAN KEPALA DAERAH DAN WAKIL KEPALA DARAH</t>
  </si>
  <si>
    <t>4 PP TAHUN 2012 TENTANG KAWASAN HUTAN, ALIRAN SUNGAI &amp; LH BANDAR UDARA</t>
  </si>
  <si>
    <t>STRATEGI NASIONAL PENCEGAHAN DAN PEMBERANTASAN KORUPSI JANGKA PANJANG TAHUN 2012-2025 DAN JANGKA MENENGAH TAHUN 2012-2014 (PERPRES NO. 55 TAHUN 2012)</t>
  </si>
  <si>
    <t>RENCANA UMUM PENANAMAN MODAL (PERPRES NO. 16 TAHUN 2012)</t>
  </si>
  <si>
    <t>PERMENDAGRI NO. 39 TAHUN 2012 TENTANG PERUBAHAN ATAS PERMENDAGRI NO. 32 TAHUN 2011 TENTANG PEDOMAN PEMBERIAN HIBAH DAN BANTUAN SOSIAL YANG BERSUMBER DAR DANA APBD</t>
  </si>
  <si>
    <t>PERATURAN BERSAMA MENRISTEK DAN MENDAGRI NO. 03 TAHUN 2012 &amp; NO. 36 TAHUN 2012 TENTANG PENGUATAN SISTEM INOVASI DAERAH</t>
  </si>
  <si>
    <t>PEMBERIAN IZIN BELAJAR DAN KENAIKAN PANGKAT PENYESUAIAN IJAZAH PNS DI LINGKUNGAN KEMENDAGRI (PERMENDAGRI 34 TAHUN 20120</t>
  </si>
  <si>
    <t>JUKLAK PENYELENGGARAAN SISTEM PENGENDALIAN INTERN PEMERINTAH DI LINGKUNGAN KEMENTRIAN DALAM NEGERI (PERMENDAGRI NO. 21 TAHUN 2012)</t>
  </si>
  <si>
    <t>HIMPUNAN PERATURAN PERUNDANG-UNDANGAN RI (HPP RI) TAHUN 2012 (BERISIKAN : UU, PP, PERPRES, KEPRES, INPRES)</t>
  </si>
  <si>
    <t>HIMPUNAN PERATURAN DI BIDANG PERTAHANAN /AGRARIA SERTA PENGELOLAAN PENGKAJIAN DAN PENANGANAN KASUS PERTANAHAN DAN PERATURAN TTG RUMAH SUSUN (UNDANG-UNDANG RI NO. 20 TAHUN 2011) EDISI 2012</t>
  </si>
  <si>
    <t>PERATURAN PEMERINTAH RI NO.1 TAHUN 2012 TTG PELAKSANAAN PPN DAN PPN BM</t>
  </si>
  <si>
    <t>RENCANA TATA RUANG PULAU SUMATERA, KALIMANTAN DAN SULAWESI (PERPRES NO. 13 &amp; 3 TAHUN 2012, PERPRES NO. 87 &amp; 88 TAHUN 2011)</t>
  </si>
  <si>
    <t>PERPRES NO. 2 TAHUN 2012 TTG KOMITE NASIONAL KESELAMATAN TRANSPORTASI (KNKT)</t>
  </si>
  <si>
    <t>UNDANG-UNDANG RI NO. 21 TAHUN 2011 TENTANG OTORITAS JASA KEUANGAN</t>
  </si>
  <si>
    <t>UNDANG-UNDANG RI NO. 20 TAHUN 2011 TENTANG RUMAH SUSUN</t>
  </si>
  <si>
    <t>UNDANG-UNDANG RI NO. 17 TAHUN 2011 TENTANG INTELIJEN NEGARA</t>
  </si>
  <si>
    <t>UNDANG-UNDANG RI NO. 15 TAHUN 2011 TENTANG PENYELENGGARA PEMILIHAN UMUM</t>
  </si>
  <si>
    <t>UU RI NO. 9 TAHUN 2011 TENTANG SISTEM RESI GUDANG DAN UU RI NO. 10 TAHUN 2011 TENTANG PERDAGANGAN BERJANGKA KOMODITI</t>
  </si>
  <si>
    <t>UNDANG-UNDANG RI NO. 8 TAHUN 2011 TENTANG MAHKAMAH KONSTITUSI</t>
  </si>
  <si>
    <t>UNDANG-UNDANG RI NO. 7 TAHUN 2011 TENTANG MATA UANG</t>
  </si>
  <si>
    <t>UNDANG-UNDANG RI NO. 5 TAHUN 2011 TENTANG AKUNTAN PUBLIK</t>
  </si>
  <si>
    <t>RENCANA INDUK PEMBANGUNAN KEPARIWISATAAN NASIONAL 2010-2025 (PP NO. 50 TAHUN 2011)</t>
  </si>
  <si>
    <t>PERUBAHAN PP TTG PEMBERHENTIAN PEGAWAI NEGERI SIPIL (PP NO. 44 TAHUN 2011)</t>
  </si>
  <si>
    <t>PELAKSANAAN WAJIB LAPOR PECANDU NARKOTIKA (PP NO; 25 TAHUN 2011)</t>
  </si>
  <si>
    <t>TATA CARA PENGADAAN PINJAMAN LUAR NEGERI DAN PENERIMAAN HIBAH (PP NO. 10 TAHUN 2011)</t>
  </si>
  <si>
    <t>PERPRES NO. 80 TAHUN 2011 TTG DANA PERWALIAN</t>
  </si>
  <si>
    <t>PEDOMAN UMUM PELAKSANAAN PANGARUSUTAMAAN GENDER DI DAERAH (PERMENDAGRI NO. 67 TAHUN 2011)</t>
  </si>
  <si>
    <t>PERMENDAGRI NO. 54 TAHUN 2010 TTG TAHAPAN, TATA CARA PENYUSUNAN, PENGENDALIAN DAN EVALUASI PELAKSANAAN RENCANA PEMBANGUNAN DAERAH (BESERTA LAMPIRAN)</t>
  </si>
  <si>
    <t>100 IDE MEMBIMBING ANAK ADHD</t>
  </si>
  <si>
    <t>100 IDE MEMBIMBING ANAK AUTIS</t>
  </si>
  <si>
    <t>1000 KUCING UNTUK KAKEK</t>
  </si>
  <si>
    <t>150 CARA ANAK MERAIH SUKSES</t>
  </si>
  <si>
    <t>ADMINISTRASI PENDIDIKAN KONTEMPORER</t>
  </si>
  <si>
    <t>AKU INGIN MENJADI NAHKODA (SC)</t>
  </si>
  <si>
    <t>APA YANG BERBEDA DARI GURU HEBAT</t>
  </si>
  <si>
    <t>BERKELANA KE TIMUR TENGAH</t>
  </si>
  <si>
    <t>BUNGA-BUNGA BANGKAI</t>
  </si>
  <si>
    <t>CINTA DI MARINDO OIL</t>
  </si>
  <si>
    <t>DASAR-DASAR PENULISAN KARYA ILMIAH</t>
  </si>
  <si>
    <t>DESAIN EKSPERIMEN UNTUK PENELITIAN ILMIAH</t>
  </si>
  <si>
    <t>DONG YONG: MENJADI BUDAK</t>
  </si>
  <si>
    <t>DUA PELANGI</t>
  </si>
  <si>
    <t>FENOMENOLOGI, DALAM KONTEKS ARSITEKTUR</t>
  </si>
  <si>
    <t>FOLK TELES FROM BALI AND LOMBOK</t>
  </si>
  <si>
    <t>FOLK TELES FROM INDONESIA</t>
  </si>
  <si>
    <t>GURU PINANDITA</t>
  </si>
  <si>
    <t>GURU SATU MENIT</t>
  </si>
  <si>
    <t>HEMAT TANPA SENGSARA</t>
  </si>
  <si>
    <t>HIDE ANG SEEK</t>
  </si>
  <si>
    <t>HUKUM &amp; POLITIK KEDIRGANTARAAN</t>
  </si>
  <si>
    <t>IN DEFENSE OF ANARCHISM</t>
  </si>
  <si>
    <t>INDONESIAN DREAMS : CERMINAN MASYARAKAT, PEMBUKAAN DIRI</t>
  </si>
  <si>
    <t>ISTRI ISTRI ORANG SEBERANG</t>
  </si>
  <si>
    <t>JANGAN JUAL TRISTAN</t>
  </si>
  <si>
    <t>KAISAR HAN WENDI : MENYUAPI SENDIRI</t>
  </si>
  <si>
    <t>KAISAR SHUM: BAKTINYA PADA ORANG TUA</t>
  </si>
  <si>
    <t>KEARIFAN INDONESIA: BATAK TOBA</t>
  </si>
  <si>
    <t>KIAT JITU MENULIS &amp; MENERBITKAN BUKU</t>
  </si>
  <si>
    <t>KIAT JITU MENULIS SKIRIPSI, TESIS &amp; DISERTASI</t>
  </si>
  <si>
    <t>KISAH : CINTA MELAMPAUI MASA</t>
  </si>
  <si>
    <t>KOMEDI ALA PERSIA</t>
  </si>
  <si>
    <t>KORESPONDENSI BISNIS MODERN</t>
  </si>
  <si>
    <t>KORESPONDENSI BISNIS PROFESIONAL</t>
  </si>
  <si>
    <t>LESTI : NYATAKAH DIA ?</t>
  </si>
  <si>
    <t>LIBERTY, FOUR ESSAY ON</t>
  </si>
  <si>
    <t>MEMAHAMI ANAK AUTISTIK (KAJIAN TEORITIK DAN EMPIRIK)</t>
  </si>
  <si>
    <t>MEMAHAMI BUDAYA ORGANISASI</t>
  </si>
  <si>
    <t>MEMAHAMI PEMBENTUKAN PER UU AN</t>
  </si>
  <si>
    <t>MEMAHAMI PENELITIAN KUALITATIF - MPK</t>
  </si>
  <si>
    <t>MEMBUAT SURAT INGGRIS</t>
  </si>
  <si>
    <t>MEMORI INTELEGEN: RAHASIA U/MENINGKATKAN MEMORI ANDA</t>
  </si>
  <si>
    <t>MENULIS ARTIKEL OPINI &amp; KOLOM DI MEDIA MASSA</t>
  </si>
  <si>
    <t>MENULIS TESIS DAN DISERTASI</t>
  </si>
  <si>
    <t>METODE ANALISA GEOGRAFI</t>
  </si>
  <si>
    <t>METODE DAN TEKNIK MENYUSUN PROPOSAL PENELITIAN</t>
  </si>
  <si>
    <t>METODE DAN TEKNIK MENYUSUN TESIS</t>
  </si>
  <si>
    <t>METODE PENELITIAN ADMINISTRASI DILENGKAPIMETODE R&amp;D - MPA</t>
  </si>
  <si>
    <t>METODE PENELITIAN KUANTITATIF, KUALITATIF DAN R&amp;D - MPKK</t>
  </si>
  <si>
    <t>METODE PENELITIAN PENDIDIKAN, PENDEKATAN KUANTITATIF, KUALITATIF DAN R&amp;D - MPP</t>
  </si>
  <si>
    <t>METODOLOGI KAJIAN TRADISI LISAN</t>
  </si>
  <si>
    <t>METODOLOGI PENELITIAN SOSIAL DAN EKONOMI</t>
  </si>
  <si>
    <t>METODOLOGI PENULISAN ILMIAH</t>
  </si>
  <si>
    <t>MIN ZIGIAN ; MEMINTA PENGAMPUNAN BAGI IBU TIRI</t>
  </si>
  <si>
    <t>MOLLY BONDAN: IN LOVE EITH A NATION</t>
  </si>
  <si>
    <t>MOMOYE MEREKA MEMANGGILKU</t>
  </si>
  <si>
    <t>NEFERTARI SANG RATU HERETIK</t>
  </si>
  <si>
    <t>NEFERTITI SANG RATU KEABADIAN</t>
  </si>
  <si>
    <t>NULIS YUK : NOVEL CERPEN BAGI PEMULA</t>
  </si>
  <si>
    <t>PAGAR KAWAT BERDURI</t>
  </si>
  <si>
    <t>PAKET TENTANG CINTA</t>
  </si>
  <si>
    <t>PANEN RUPIAH DARI BUDI DAYA LELE</t>
  </si>
  <si>
    <t>PASSWORD MENUJU SUKSES</t>
  </si>
  <si>
    <t>PATH ANALYSIS (SNALISIS JALUR)</t>
  </si>
  <si>
    <t>PEDAGANG PECI KECURIAN</t>
  </si>
  <si>
    <t>PELARIAN ROMANTIS</t>
  </si>
  <si>
    <t>PEMBALASAN YANG MANIS</t>
  </si>
  <si>
    <t>PENELITIAN TINDAKAN (ACTION RESEARCH)</t>
  </si>
  <si>
    <t>PENGANTAR METODE STATISTIK II</t>
  </si>
  <si>
    <t>PEREMPUAN DIRANTAI KEKERASAN</t>
  </si>
  <si>
    <t>PM : MEMIMPIN TIM</t>
  </si>
  <si>
    <t>PM : MENYELENGGARAKAN RAPAT</t>
  </si>
  <si>
    <t>PP : MERAWAT AC MOBIL</t>
  </si>
  <si>
    <t>PP : SURAT PRIBADI, DINAS, NIAGA</t>
  </si>
  <si>
    <t>PRINSIP-PRINSIP PRAMATIK</t>
  </si>
  <si>
    <t>REMANG-REMANG INDONESIA</t>
  </si>
  <si>
    <t>RENCANA PENYERBUAN 1</t>
  </si>
  <si>
    <t>RENCANA PENYERBUAN 2</t>
  </si>
  <si>
    <t>SELENE PUTRI SANG CLEOPATRA</t>
  </si>
  <si>
    <t>SIAPA PUNYA KUALI PANJANG</t>
  </si>
  <si>
    <t>SIMPLE TIPS: BERPIKIR KREATIF</t>
  </si>
  <si>
    <t>SIMPLE TIPS: FUN DI KANTOR</t>
  </si>
  <si>
    <t>SIMPLE TIPS: MERAIH PROMOSI</t>
  </si>
  <si>
    <t>SIMPLE TIPS: RAHASIA MENJADI KAYA</t>
  </si>
  <si>
    <t>SKALA PENGUKURAN VARIABEL-VARIABEL PENELITIAN</t>
  </si>
  <si>
    <t>STRATEGI PENGAJARAN: STRATEGI BELAJAR</t>
  </si>
  <si>
    <t>STRATEGI PENGAJARAN: STRATEGI MANAJEMEN PERILAKU</t>
  </si>
  <si>
    <t>STRATEGI PENGAJARAN: STRATEGI MEMBIMBING &amp; MENGARAHKAN</t>
  </si>
  <si>
    <t>STRATEGI PENGAJARAN: STRATEGI PENGAJARAN BERPIKIR</t>
  </si>
  <si>
    <t>STRATEGI PENGAJARAN: STRATEGI PENGAJARAN KREATIF</t>
  </si>
  <si>
    <t>STRATEGI PENGAJARAN: STRATEGI PERCEPATAN BELAJAR</t>
  </si>
  <si>
    <t>SUFISTIK : BERBOHONG ITU NIKMAT/REV</t>
  </si>
  <si>
    <t>SUFISTIK : HARGA SEBUAH LOYALITAS/REV</t>
  </si>
  <si>
    <t>SUFISTIK : KEJUJURAN MEMBAWA SENGSARA/REV</t>
  </si>
  <si>
    <t>SUFISTIK : KEKUASAAN SERING DISALAHGUNAKAN/REV</t>
  </si>
  <si>
    <t>SUFISTIK : MASKOT TEKOWASIAT/REV</t>
  </si>
  <si>
    <t>SUFISTIK : MELAYANI MALING/REV</t>
  </si>
  <si>
    <t>SUFISTIK : MENANTI GILIRAN/REV</t>
  </si>
  <si>
    <t>SUFISTIK : MENJAGA MATA TETAP SEHAT/REV</t>
  </si>
  <si>
    <t>SUFISTIK : PEMIMPIN YANG GEMBLUNG/REV</t>
  </si>
  <si>
    <t>SUFISTIK : TERPIKAT JERAT SETAN/REV</t>
  </si>
  <si>
    <t>SUKSES MENGHADAPI TKU UNTUK CPNS DAN SWASTA</t>
  </si>
  <si>
    <t>SURAT-SURAT LENGKAP</t>
  </si>
  <si>
    <t>TEKA-TEKI PALING MENANTANG</t>
  </si>
  <si>
    <t>TERAMPIL BERBAHASA, MENYUSUN KARYA TULIS AKADEMIK, MEMANDU ACARA DAN MENULIS SURAT</t>
  </si>
  <si>
    <t>TERTAWA ALA PERSIA</t>
  </si>
  <si>
    <t>TERTAWA SAMPAI MATI</t>
  </si>
  <si>
    <t>THE CHAMELEON EFFECT</t>
  </si>
  <si>
    <t>THE SALAD MAN</t>
  </si>
  <si>
    <t>THE SIRCLING SONG</t>
  </si>
  <si>
    <t>W.A. MOZART</t>
  </si>
  <si>
    <t>WHERE IS SPOT</t>
  </si>
  <si>
    <t>WHO AM I</t>
  </si>
  <si>
    <t>ZENGSHEN; JANTUNGNYA SAKIT MERASAKAN</t>
  </si>
  <si>
    <t>ZILU ; MEMANGGUL BERAS</t>
  </si>
  <si>
    <t>BARANG BERCORAK KESENIAN/KEBUDAYAAN</t>
  </si>
  <si>
    <t>INTERIOR FISIK (MAKET/MINIATUR/DIORAMA)</t>
  </si>
  <si>
    <t xml:space="preserve">PERENCANAAN TEKNIS </t>
  </si>
  <si>
    <t>PENGAWASAN TEKNIS</t>
  </si>
  <si>
    <t>TIANG UKIRAN KIRI KANAN RUANG RAPAT PARIPURNA</t>
  </si>
  <si>
    <t>SINGAP UKIRAN DALAM RUANG RAPAT PARIPURNA</t>
  </si>
  <si>
    <t>LES UKIRAN DALAM RUANG RAPAT PARIPURNA</t>
  </si>
  <si>
    <t>LES LES PLANG DEPAN LUAR PINTU MASUK UTAMA</t>
  </si>
  <si>
    <t>SINGAP LUAR GEDUNG UTAMA</t>
  </si>
  <si>
    <t>PAGAR UKIR RUANG RAPAT PARIPURNA</t>
  </si>
  <si>
    <t>LAMBANG BURUNG GARUDA</t>
  </si>
  <si>
    <t xml:space="preserve">HEWAN/ TERNAK DAN TUMBUHAN </t>
  </si>
  <si>
    <t>POT PETAK BESAR</t>
  </si>
  <si>
    <t>POT PETAK SEDANG</t>
  </si>
  <si>
    <t>POT PETAK KECIL</t>
  </si>
  <si>
    <t>BUNGA SULAIMAN</t>
  </si>
  <si>
    <t>BUNGA KELADI</t>
  </si>
  <si>
    <t>BUNGA PALAM BINTANG</t>
  </si>
  <si>
    <t>BUNGA PURING TELOR</t>
  </si>
  <si>
    <t>BUNGA KHALIFAH</t>
  </si>
  <si>
    <t>BUNGA LIDAH MERTUA</t>
  </si>
  <si>
    <t>BUNGA WALI SONGO</t>
  </si>
  <si>
    <t>BIBIT POLYBEG BUNGA MELATI</t>
  </si>
  <si>
    <t>BUNGA PINANG</t>
  </si>
  <si>
    <t>KELAPA MINI</t>
  </si>
  <si>
    <t>BUNGA KERTAS 3 WARNA</t>
  </si>
  <si>
    <t>BUNGA PUCUK MERAH</t>
  </si>
  <si>
    <t>TANAH HITAM</t>
  </si>
  <si>
    <t>BANGUNAN (P, SP, D)</t>
  </si>
  <si>
    <t>LETAK LOKASI/ ALAMAT</t>
  </si>
  <si>
    <t>TGL, BLN, THN MULAI</t>
  </si>
  <si>
    <t>ASAL USUL CARA PEMBIAYAAN</t>
  </si>
  <si>
    <t>NILAI KONTRAK (Rp)</t>
  </si>
  <si>
    <t>KONSTRUKSI DALAM PENGERJAAN</t>
  </si>
  <si>
    <t>Kd Kelompok</t>
  </si>
  <si>
    <t>Nama Barang</t>
  </si>
  <si>
    <t>Masa Manfaat</t>
  </si>
  <si>
    <t>Penyusutan tahunan</t>
  </si>
  <si>
    <t>Jumlah tahun s.d 2013</t>
  </si>
  <si>
    <t>Besarnya Penyusutan 2013</t>
  </si>
  <si>
    <t>Jumlah tahun s.d 2014</t>
  </si>
  <si>
    <t>Besarnya Penyusutan SD 2014</t>
  </si>
  <si>
    <t>Besarnya penyusutan Th 2015</t>
  </si>
  <si>
    <t>Besarnya penyusutan Th 2016</t>
  </si>
  <si>
    <t>Tahun</t>
  </si>
  <si>
    <t>NILAI BUKU</t>
  </si>
  <si>
    <t>Besarnya penyusutan Th 2017</t>
  </si>
  <si>
    <t>PENYUSUTAN S/D 2017</t>
  </si>
  <si>
    <t>2000</t>
  </si>
  <si>
    <t>-AC STANDING FLOOR</t>
  </si>
  <si>
    <t>-SPRINGBAD</t>
  </si>
  <si>
    <t>-KOMPOR GAS</t>
  </si>
  <si>
    <t>-KULKAS 2 PINTU</t>
  </si>
  <si>
    <t xml:space="preserve">MAGIC COM </t>
  </si>
  <si>
    <t>PIRING ROSE CEPER</t>
  </si>
  <si>
    <t xml:space="preserve">BLENDER PHILLIPS 2 IN 1 </t>
  </si>
  <si>
    <t xml:space="preserve">TEKO LISTRIK </t>
  </si>
  <si>
    <t xml:space="preserve">TAPLAK MEJA </t>
  </si>
  <si>
    <t xml:space="preserve">SENDOK ROSE </t>
  </si>
  <si>
    <t>TEMPAT AIR NENAS</t>
  </si>
  <si>
    <t>KUALI HITAM</t>
  </si>
  <si>
    <t>SENDOK MAKAN</t>
  </si>
  <si>
    <t xml:space="preserve">RAK PIRING </t>
  </si>
  <si>
    <t xml:space="preserve">TEMPAT KUE BOLU </t>
  </si>
  <si>
    <t xml:space="preserve">TEMPAT SENDOK ROSE </t>
  </si>
  <si>
    <t xml:space="preserve">SENDOK GORENG </t>
  </si>
  <si>
    <t xml:space="preserve">PIRING BUAH KAKI </t>
  </si>
  <si>
    <t xml:space="preserve">PIRING CEPER BIRU KECIL </t>
  </si>
  <si>
    <t xml:space="preserve">TROLI </t>
  </si>
  <si>
    <t xml:space="preserve">MANGKOK ROSE ( PORCELAIN ) </t>
  </si>
  <si>
    <t>TEMPAT BUMBU X4</t>
  </si>
  <si>
    <t>TEMPAT BUMBU X3</t>
  </si>
  <si>
    <t xml:space="preserve">TEMPAT MASAK </t>
  </si>
  <si>
    <t xml:space="preserve">TEMPAT TISSUE </t>
  </si>
  <si>
    <t>PIRING CAFADIMONTE ISI 3</t>
  </si>
  <si>
    <t xml:space="preserve">PIRING KUE ROSE ISI 3 </t>
  </si>
  <si>
    <t xml:space="preserve">TEMPAT BUAH FRUIT PLATE </t>
  </si>
  <si>
    <t>MANGKOK ROSE ( QUEEN ROSE )</t>
  </si>
  <si>
    <t>PIRING ROSE ( PORCELAIN )</t>
  </si>
  <si>
    <t xml:space="preserve">MUG PENGANTIN X2 </t>
  </si>
  <si>
    <t xml:space="preserve">GELAS THE SEBI </t>
  </si>
  <si>
    <t xml:space="preserve">RICE COOKER </t>
  </si>
  <si>
    <t xml:space="preserve">PIRING RICE CEPER </t>
  </si>
  <si>
    <t>BLENDER PHILLIPS 2 IN 1</t>
  </si>
  <si>
    <t xml:space="preserve">TEMPAT AIR NENAS </t>
  </si>
  <si>
    <t xml:space="preserve">KUALI HITAM </t>
  </si>
  <si>
    <t xml:space="preserve">SENDOK MAKAN </t>
  </si>
  <si>
    <t>SENDOK GORENG</t>
  </si>
  <si>
    <t>MANGKOK ROSE</t>
  </si>
  <si>
    <t xml:space="preserve">TEMPAT BUMBU X 4 </t>
  </si>
  <si>
    <t xml:space="preserve">PIRING COPODIMONTE ISI 3 </t>
  </si>
  <si>
    <t xml:space="preserve">PIRING ROSE </t>
  </si>
  <si>
    <t>MUG PENGANTIN X2</t>
  </si>
  <si>
    <t>PECAH BELAH</t>
  </si>
  <si>
    <t>-JEMURAN KAIN</t>
  </si>
  <si>
    <t>-KARPET</t>
  </si>
  <si>
    <t>-MESIN CUCI</t>
  </si>
  <si>
    <t>-TELEVISI 40"/43"/49" DAN KELENGKAPANNYA</t>
  </si>
  <si>
    <t>-LAPTOP PIMPINAN DPRD</t>
  </si>
  <si>
    <t>-LAPTOP ANGGOTA DPRD</t>
  </si>
  <si>
    <t>-PENGADAAN AC SPLIT</t>
  </si>
  <si>
    <t>-TV DAN KELENGKAPANNYA</t>
  </si>
  <si>
    <t>REVIEW PERENCANAAN INTERIOR RUANG ALAT KELENGKAPAN DPRD</t>
  </si>
  <si>
    <t>kkp</t>
  </si>
  <si>
    <t>kib</t>
  </si>
  <si>
    <t>02.06.04.07.06</t>
  </si>
  <si>
    <t>02.06.02.04.04</t>
  </si>
  <si>
    <t>02.06.02.04.03</t>
  </si>
  <si>
    <t>02.06.01.04.01</t>
  </si>
  <si>
    <t>02.06.03.05.01</t>
  </si>
  <si>
    <t>02.06.02.06.39</t>
  </si>
  <si>
    <t>02.06.02.06.49</t>
  </si>
  <si>
    <t xml:space="preserve">02.06.02.04.06 </t>
  </si>
  <si>
    <t>02.06.02.05.02</t>
  </si>
  <si>
    <t>02.06.02.04.01</t>
  </si>
  <si>
    <t xml:space="preserve">02.06.02.01.31 </t>
  </si>
  <si>
    <t>02.06.02.01.30</t>
  </si>
  <si>
    <t>02.06.02.01.27</t>
  </si>
  <si>
    <t xml:space="preserve">02.06.03.02.02 </t>
  </si>
  <si>
    <t>02.06.02.01.48</t>
  </si>
  <si>
    <t>02.06.04.01.05</t>
  </si>
  <si>
    <t>02.06.02.01.13</t>
  </si>
  <si>
    <t>02.06.03.04.08</t>
  </si>
  <si>
    <t>02.06.04.02.11</t>
  </si>
  <si>
    <t xml:space="preserve">02.06.02.01.03 </t>
  </si>
  <si>
    <t>02.06.02.01.17</t>
  </si>
  <si>
    <t>02.06.02.01.34</t>
  </si>
  <si>
    <t>02.06.03.05.02</t>
  </si>
  <si>
    <t>KET</t>
  </si>
  <si>
    <t>02.06.02.01.05</t>
  </si>
  <si>
    <t>02.06.01.05.08</t>
  </si>
  <si>
    <t>02.06.01.05.05</t>
  </si>
  <si>
    <t>02.06.01.01.02</t>
  </si>
  <si>
    <t>02.06.02.01.37</t>
  </si>
  <si>
    <t>02.06.01.04.12</t>
  </si>
  <si>
    <t>02.06.02.01.01</t>
  </si>
  <si>
    <t>02.06.02.06.12</t>
  </si>
  <si>
    <t>02.06.01.05.10</t>
  </si>
  <si>
    <t>02.06.04.03.08</t>
  </si>
  <si>
    <t>02.06.04.02.03</t>
  </si>
  <si>
    <t>02.06.01.05.06</t>
  </si>
  <si>
    <t>B. PERALATAN DAN MESIN</t>
  </si>
  <si>
    <t>NO. URUT</t>
  </si>
  <si>
    <t>BESI + ALUMINIUM DLL</t>
  </si>
  <si>
    <t>BUSA+KAYU</t>
  </si>
  <si>
    <t>KAYU DLL</t>
  </si>
  <si>
    <t>FIBBER DLL</t>
  </si>
  <si>
    <t>KAYU+BESI</t>
  </si>
  <si>
    <t>SEMI KAYU</t>
  </si>
  <si>
    <t>BUSA+BESI</t>
  </si>
  <si>
    <t>KAYU, BUSA</t>
  </si>
  <si>
    <t>BESI DLL</t>
  </si>
  <si>
    <t>BESI+ BUSA</t>
  </si>
  <si>
    <t>KAYU+BUSA</t>
  </si>
  <si>
    <t>STAINLEES</t>
  </si>
  <si>
    <t>KAIN</t>
  </si>
  <si>
    <t>PLASTIK, DLL</t>
  </si>
  <si>
    <t>FIBBER+KACA</t>
  </si>
  <si>
    <t>KACA</t>
  </si>
  <si>
    <t>KAYU+BUSSA DLL</t>
  </si>
  <si>
    <t>BESI + KAIN DLL</t>
  </si>
  <si>
    <t>BUSA+KAYU DLL</t>
  </si>
  <si>
    <t>BESI  + BUSA</t>
  </si>
  <si>
    <t>KAIN + BESI</t>
  </si>
  <si>
    <t>BESI + FIBER</t>
  </si>
  <si>
    <t>02.06.02.06.20</t>
  </si>
  <si>
    <t>02.06.02.06.50</t>
  </si>
  <si>
    <t>02.06.02.06.21</t>
  </si>
  <si>
    <t>02.06.02.01.08</t>
  </si>
  <si>
    <t>02.06.02.03.04</t>
  </si>
  <si>
    <t>02.06.02.01.15</t>
  </si>
  <si>
    <t>02.06.01.05.09</t>
  </si>
  <si>
    <t>02.06.01.05.07</t>
  </si>
  <si>
    <t>02.06.02.06.31</t>
  </si>
  <si>
    <t>02.06.02.06.41</t>
  </si>
  <si>
    <t>02.06.01.04.02</t>
  </si>
  <si>
    <t>02.06.02.06.14</t>
  </si>
  <si>
    <t>02.06.03.03.02</t>
  </si>
  <si>
    <t>02.07.01.01.81</t>
  </si>
  <si>
    <t>02.07.01.01.82</t>
  </si>
  <si>
    <t>02.07.01.02.39</t>
  </si>
  <si>
    <t>02.07.01.03.05</t>
  </si>
  <si>
    <t>02.07.01.02.77</t>
  </si>
  <si>
    <t>02.07.02.06.02</t>
  </si>
  <si>
    <t>03.11.01.01.01</t>
  </si>
  <si>
    <t>03.11.01.01.04</t>
  </si>
  <si>
    <t>03.11.01.02.07</t>
  </si>
  <si>
    <t>04.14.05.02.02</t>
  </si>
  <si>
    <t>04.15.06.03.02</t>
  </si>
  <si>
    <t>05.17.01.04.05</t>
  </si>
  <si>
    <t>05.17.01.04.06</t>
  </si>
  <si>
    <t>05.17.01.04.03</t>
  </si>
  <si>
    <t>05.17.01.03.01</t>
  </si>
  <si>
    <t>05.17.01.04.08</t>
  </si>
  <si>
    <t>05.17.01.01.01</t>
  </si>
  <si>
    <t>05.18.01.01.02</t>
  </si>
  <si>
    <t>05.18.01.02.06</t>
  </si>
  <si>
    <t>05.18.01.05.04</t>
  </si>
  <si>
    <t>05.19.02.01.07</t>
  </si>
  <si>
    <t>02.06.02.01.31</t>
  </si>
  <si>
    <t>02.06.02.01.03</t>
  </si>
  <si>
    <t>02.06.02.04.06</t>
  </si>
  <si>
    <t>02.06.02.06.18</t>
  </si>
  <si>
    <t>02.06.03.02.02</t>
  </si>
  <si>
    <t>02.03.01.02.04</t>
  </si>
  <si>
    <t>MINIBUS</t>
  </si>
  <si>
    <t>TOYOTA LAND CRUISER PRADO</t>
  </si>
  <si>
    <t>2.5</t>
  </si>
  <si>
    <t>TJR150-0040075</t>
  </si>
  <si>
    <t>2TR1399431</t>
  </si>
  <si>
    <t>BM 3 K</t>
  </si>
  <si>
    <t>PAJERO SPORT 2.3 E GLS</t>
  </si>
  <si>
    <t>MMBGNKG40ED025708</t>
  </si>
  <si>
    <t>4D56UCFJ1339</t>
  </si>
  <si>
    <t>BM 8 K</t>
  </si>
  <si>
    <t>MMBGNKG40ED025658</t>
  </si>
  <si>
    <t>4D56UCFJ0779</t>
  </si>
  <si>
    <t>BM 9 K</t>
  </si>
  <si>
    <t>TOYOTA/INNOVA-G M/T New Luxury</t>
  </si>
  <si>
    <t>BAJA</t>
  </si>
  <si>
    <t>MHFXW42G4C2237733</t>
  </si>
  <si>
    <t>1TR-7403073</t>
  </si>
  <si>
    <t>BM 23 K</t>
  </si>
  <si>
    <t>J05063533D</t>
  </si>
  <si>
    <t>AVANZA - NEW 1.3 E M/T</t>
  </si>
  <si>
    <t>MHKM5EA2JFJ004450</t>
  </si>
  <si>
    <t>1NRF045560</t>
  </si>
  <si>
    <t>BM 78 K</t>
  </si>
  <si>
    <t>MHKM5EA2JFJ004669</t>
  </si>
  <si>
    <t>1NRF047417</t>
  </si>
  <si>
    <t>BM 79 K</t>
  </si>
  <si>
    <t>MHKM5EA2JFJ003998</t>
  </si>
  <si>
    <t>1NRF028728</t>
  </si>
  <si>
    <t>BM 80 K</t>
  </si>
  <si>
    <t>02.03.01.02.02</t>
  </si>
  <si>
    <t>KENDERAAN DINAS / OPERASIONAL SETWAN DOUBLE CABIN</t>
  </si>
  <si>
    <t>TOYOTA HILUX</t>
  </si>
  <si>
    <t>MR0KS8CD1G1033479</t>
  </si>
  <si>
    <t>2KD-U870986</t>
  </si>
  <si>
    <t>BM 8110 K</t>
  </si>
  <si>
    <t>02.03.01.01.04</t>
  </si>
  <si>
    <t>KENDARAAN DINAS UNTUK OPERASIONAL PEMDA</t>
  </si>
  <si>
    <t>Toyota Innova G M/T</t>
  </si>
  <si>
    <t>MHFXW42G3A2158728</t>
  </si>
  <si>
    <t>1TR-6910566</t>
  </si>
  <si>
    <t>BM 1077 KP</t>
  </si>
  <si>
    <t>H-00579768</t>
  </si>
  <si>
    <t>MITSUBISHI L300 BC</t>
  </si>
  <si>
    <t>MHMLOWY399K003711</t>
  </si>
  <si>
    <t>4D56C-E55309</t>
  </si>
  <si>
    <t>BM 7012 KP</t>
  </si>
  <si>
    <t>Gorden Rumah Dinas Ketua</t>
  </si>
  <si>
    <t>Gorden Rumah DinasWatua I</t>
  </si>
  <si>
    <t>Gorden Rumah Dinas Watua II</t>
  </si>
  <si>
    <t xml:space="preserve">Sofa </t>
  </si>
  <si>
    <t>Almari</t>
  </si>
  <si>
    <t>Kursi Kerja</t>
  </si>
  <si>
    <t>Papan Nama Anggota DPRD</t>
  </si>
  <si>
    <t>02.06.03.05.03</t>
  </si>
  <si>
    <t>02.06.02.01.</t>
  </si>
  <si>
    <t>F. KONSTRUKSI DALAM PENGERJAAN</t>
  </si>
  <si>
    <t>TELUK KUANTAN, 31 DESEMBER 2019</t>
  </si>
  <si>
    <t>KEPALA BAGIAN UMUM</t>
  </si>
  <si>
    <t>SEKRETARIAT DPRD</t>
  </si>
  <si>
    <t>KABUPATEN KUANTAN SINGINGI,</t>
  </si>
  <si>
    <t>PENGURUS BARANG,</t>
  </si>
  <si>
    <t>E. ASET TETAP LAINNYA</t>
  </si>
  <si>
    <t>D. JALAN, IRIGASI DAN JARINGAN</t>
  </si>
  <si>
    <t>SUDARMO, S.Pd</t>
  </si>
  <si>
    <t>NIP. 19641011 198512 1 002</t>
  </si>
  <si>
    <t xml:space="preserve">              NO. KODE LOKASI : 12.04.06.18.01.13.00</t>
  </si>
  <si>
    <t>A. TANAH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</si>
</sst>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43" formatCode="_(* #,##0.00_);_(* \(#,##0.00\);_(* &quot;-&quot;??_);_(@_)"/>
    <numFmt numFmtId="164" formatCode="_(* #,##0.00_);_(* \(#,##0.00\);_(* &quot;-&quot;_);_(@_)"/>
  </numFmts>
  <fonts count="47">
    <font>
      <sz val="11"/>
      <color theme="1"/>
      <name val="Calibri"/>
      <family val="2"/>
      <charset val="1"/>
      <scheme val="minor"/>
    </font>
    <font>
      <sz val="11"/>
      <color theme="1"/>
      <name val="Calibri"/>
      <family val="2"/>
      <scheme val="minor"/>
    </font>
    <font>
      <sz val="11"/>
      <color indexed="8"/>
      <name val="Calibri"/>
      <family val="2"/>
      <charset val="1"/>
    </font>
    <font>
      <sz val="10"/>
      <color theme="1"/>
      <name val="Calibri"/>
      <family val="2"/>
      <scheme val="minor"/>
    </font>
    <font>
      <b/>
      <sz val="11"/>
      <color theme="1"/>
      <name val="Calibri"/>
      <family val="2"/>
      <scheme val="minor"/>
    </font>
    <font>
      <sz val="11"/>
      <color theme="1"/>
      <name val="Calibri"/>
      <family val="2"/>
      <scheme val="minor"/>
    </font>
    <font>
      <sz val="9"/>
      <color theme="1"/>
      <name val="Calibri"/>
      <family val="2"/>
      <scheme val="minor"/>
    </font>
    <font>
      <b/>
      <sz val="16"/>
      <color theme="1"/>
      <name val="Calibri"/>
      <family val="2"/>
      <scheme val="minor"/>
    </font>
    <font>
      <b/>
      <sz val="20"/>
      <color theme="1"/>
      <name val="Calibri"/>
      <family val="2"/>
      <scheme val="minor"/>
    </font>
    <font>
      <b/>
      <u/>
      <sz val="11"/>
      <color theme="1"/>
      <name val="Calibri"/>
      <family val="2"/>
      <scheme val="minor"/>
    </font>
    <font>
      <sz val="11"/>
      <color indexed="8"/>
      <name val="Calibri"/>
      <family val="2"/>
    </font>
    <font>
      <sz val="11"/>
      <color theme="1"/>
      <name val="Calibri"/>
      <family val="2"/>
      <charset val="1"/>
      <scheme val="minor"/>
    </font>
    <font>
      <b/>
      <sz val="11"/>
      <name val="Calibri"/>
      <family val="2"/>
      <scheme val="minor"/>
    </font>
    <font>
      <b/>
      <sz val="10"/>
      <color theme="1"/>
      <name val="Calibri"/>
      <family val="2"/>
      <scheme val="minor"/>
    </font>
    <font>
      <b/>
      <sz val="10"/>
      <color rgb="FFFF0000"/>
      <name val="Calibri"/>
      <family val="2"/>
      <scheme val="minor"/>
    </font>
    <font>
      <sz val="10"/>
      <color rgb="FFFF0000"/>
      <name val="Calibri"/>
      <family val="2"/>
      <scheme val="minor"/>
    </font>
    <font>
      <sz val="10"/>
      <name val="Calibri"/>
      <family val="2"/>
      <scheme val="minor"/>
    </font>
    <font>
      <sz val="12"/>
      <color theme="1"/>
      <name val="Calibri"/>
      <family val="2"/>
      <scheme val="minor"/>
    </font>
    <font>
      <b/>
      <sz val="12"/>
      <color theme="1"/>
      <name val="Calibri"/>
      <family val="2"/>
      <scheme val="minor"/>
    </font>
    <font>
      <b/>
      <u/>
      <sz val="10"/>
      <color theme="1"/>
      <name val="Calibri"/>
      <family val="2"/>
      <scheme val="minor"/>
    </font>
    <font>
      <sz val="8"/>
      <name val="Calibri"/>
      <family val="2"/>
      <charset val="1"/>
      <scheme val="minor"/>
    </font>
    <font>
      <sz val="11"/>
      <color theme="1"/>
      <name val="Cambria"/>
      <family val="1"/>
      <scheme val="major"/>
    </font>
    <font>
      <b/>
      <sz val="20"/>
      <color theme="1"/>
      <name val="Cambria"/>
      <family val="1"/>
      <scheme val="major"/>
    </font>
    <font>
      <b/>
      <sz val="11"/>
      <color theme="1"/>
      <name val="Cambria"/>
      <family val="1"/>
      <scheme val="major"/>
    </font>
    <font>
      <b/>
      <sz val="10"/>
      <color theme="1"/>
      <name val="Cambria"/>
      <family val="1"/>
      <scheme val="major"/>
    </font>
    <font>
      <sz val="10"/>
      <color theme="1"/>
      <name val="Cambria"/>
      <family val="1"/>
      <scheme val="major"/>
    </font>
    <font>
      <b/>
      <sz val="14"/>
      <color theme="1"/>
      <name val="Cambria"/>
      <family val="1"/>
      <scheme val="major"/>
    </font>
    <font>
      <b/>
      <u/>
      <sz val="11"/>
      <color theme="1"/>
      <name val="Cambria"/>
      <family val="1"/>
      <scheme val="major"/>
    </font>
    <font>
      <b/>
      <u/>
      <sz val="10"/>
      <color theme="1"/>
      <name val="Cambria"/>
      <family val="1"/>
      <scheme val="major"/>
    </font>
    <font>
      <b/>
      <sz val="9"/>
      <color theme="1"/>
      <name val="Cambria"/>
      <family val="1"/>
      <scheme val="major"/>
    </font>
    <font>
      <b/>
      <sz val="10"/>
      <color rgb="FFFF0000"/>
      <name val="Cambria"/>
      <family val="1"/>
      <scheme val="major"/>
    </font>
    <font>
      <b/>
      <sz val="12"/>
      <color theme="1"/>
      <name val="Cambria"/>
      <family val="1"/>
      <scheme val="major"/>
    </font>
    <font>
      <sz val="12"/>
      <color theme="1"/>
      <name val="Cambria"/>
      <family val="1"/>
      <scheme val="major"/>
    </font>
    <font>
      <b/>
      <sz val="11"/>
      <name val="Cambria"/>
      <family val="1"/>
      <scheme val="major"/>
    </font>
    <font>
      <sz val="10"/>
      <name val="Cambria"/>
      <family val="1"/>
      <scheme val="major"/>
    </font>
    <font>
      <b/>
      <u val="singleAccounting"/>
      <sz val="10"/>
      <color theme="1"/>
      <name val="Cambria"/>
      <family val="1"/>
      <scheme val="major"/>
    </font>
    <font>
      <b/>
      <sz val="16"/>
      <color theme="1"/>
      <name val="Cambria"/>
      <family val="1"/>
      <scheme val="major"/>
    </font>
    <font>
      <b/>
      <sz val="10"/>
      <name val="Cambria"/>
      <family val="1"/>
      <scheme val="major"/>
    </font>
    <font>
      <sz val="10"/>
      <color indexed="8"/>
      <name val="Cambria"/>
      <family val="1"/>
      <scheme val="major"/>
    </font>
    <font>
      <sz val="10"/>
      <color rgb="FFFF0000"/>
      <name val="Cambria"/>
      <family val="1"/>
      <scheme val="major"/>
    </font>
    <font>
      <b/>
      <sz val="10"/>
      <color theme="3"/>
      <name val="Cambria"/>
      <family val="1"/>
      <scheme val="major"/>
    </font>
    <font>
      <sz val="11"/>
      <color theme="0"/>
      <name val="Cambria"/>
      <family val="1"/>
      <scheme val="major"/>
    </font>
    <font>
      <b/>
      <sz val="11"/>
      <color rgb="FFFF0000"/>
      <name val="Cambria"/>
      <family val="1"/>
      <scheme val="major"/>
    </font>
    <font>
      <sz val="11"/>
      <name val="Cambria"/>
      <family val="1"/>
      <scheme val="major"/>
    </font>
    <font>
      <b/>
      <sz val="11"/>
      <color theme="0"/>
      <name val="Cambria"/>
      <family val="1"/>
      <scheme val="major"/>
    </font>
    <font>
      <sz val="10"/>
      <color indexed="8"/>
      <name val="Calibri"/>
      <family val="2"/>
    </font>
    <font>
      <sz val="11"/>
      <name val="Calibri"/>
      <family val="2"/>
      <scheme val="minor"/>
    </font>
  </fonts>
  <fills count="9">
    <fill>
      <patternFill patternType="none"/>
    </fill>
    <fill>
      <patternFill patternType="gray125"/>
    </fill>
    <fill>
      <patternFill patternType="solid">
        <fgColor theme="0"/>
        <bgColor indexed="64"/>
      </patternFill>
    </fill>
    <fill>
      <patternFill patternType="solid">
        <fgColor theme="6"/>
        <bgColor indexed="64"/>
      </patternFill>
    </fill>
    <fill>
      <patternFill patternType="solid">
        <fgColor rgb="FFFFFF00"/>
        <bgColor indexed="64"/>
      </patternFill>
    </fill>
    <fill>
      <patternFill patternType="solid">
        <fgColor theme="6" tint="0.39997558519241921"/>
        <bgColor indexed="64"/>
      </patternFill>
    </fill>
    <fill>
      <patternFill patternType="solid">
        <fgColor theme="8" tint="0.79998168889431442"/>
        <bgColor indexed="64"/>
      </patternFill>
    </fill>
    <fill>
      <patternFill patternType="solid">
        <fgColor rgb="FF00B050"/>
        <bgColor indexed="64"/>
      </patternFill>
    </fill>
    <fill>
      <patternFill patternType="solid">
        <fgColor theme="3" tint="0.59999389629810485"/>
        <bgColor indexed="64"/>
      </patternFill>
    </fill>
  </fills>
  <borders count="4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right/>
      <top/>
      <bottom style="thin">
        <color auto="1"/>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double">
        <color auto="1"/>
      </left>
      <right style="thin">
        <color auto="1"/>
      </right>
      <top/>
      <bottom style="thin">
        <color auto="1"/>
      </bottom>
      <diagonal/>
    </border>
    <border>
      <left style="thin">
        <color auto="1"/>
      </left>
      <right style="double">
        <color auto="1"/>
      </right>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bottom style="double">
        <color auto="1"/>
      </bottom>
      <diagonal/>
    </border>
    <border>
      <left style="double">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double">
        <color auto="1"/>
      </right>
      <top style="thin">
        <color auto="1"/>
      </top>
      <bottom style="medium">
        <color auto="1"/>
      </bottom>
      <diagonal/>
    </border>
    <border>
      <left style="medium">
        <color auto="1"/>
      </left>
      <right style="medium">
        <color auto="1"/>
      </right>
      <top style="thin">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hair">
        <color auto="1"/>
      </top>
      <bottom style="hair">
        <color auto="1"/>
      </bottom>
      <diagonal/>
    </border>
    <border>
      <left style="thin">
        <color auto="1"/>
      </left>
      <right style="thin">
        <color auto="1"/>
      </right>
      <top style="thin">
        <color auto="1"/>
      </top>
      <bottom style="hair">
        <color auto="1"/>
      </bottom>
      <diagonal/>
    </border>
    <border>
      <left style="thin">
        <color auto="1"/>
      </left>
      <right style="thin">
        <color auto="1"/>
      </right>
      <top style="medium">
        <color auto="1"/>
      </top>
      <bottom style="double">
        <color auto="1"/>
      </bottom>
      <diagonal/>
    </border>
    <border>
      <left/>
      <right style="medium">
        <color auto="1"/>
      </right>
      <top style="thin">
        <color auto="1"/>
      </top>
      <bottom/>
      <diagonal/>
    </border>
    <border>
      <left/>
      <right style="medium">
        <color auto="1"/>
      </right>
      <top/>
      <bottom/>
      <diagonal/>
    </border>
    <border>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double">
        <color indexed="64"/>
      </bottom>
      <diagonal/>
    </border>
    <border>
      <left style="thin">
        <color auto="1"/>
      </left>
      <right style="medium">
        <color auto="1"/>
      </right>
      <top style="medium">
        <color auto="1"/>
      </top>
      <bottom style="double">
        <color indexed="64"/>
      </bottom>
      <diagonal/>
    </border>
  </borders>
  <cellStyleXfs count="6">
    <xf numFmtId="0" fontId="0" fillId="0" borderId="0"/>
    <xf numFmtId="0" fontId="2" fillId="0" borderId="0"/>
    <xf numFmtId="0" fontId="5" fillId="0" borderId="0"/>
    <xf numFmtId="41" fontId="10" fillId="0" borderId="0" applyFont="0" applyFill="0" applyBorder="0" applyAlignment="0" applyProtection="0"/>
    <xf numFmtId="41" fontId="11" fillId="0" borderId="0" applyFont="0" applyFill="0" applyBorder="0" applyAlignment="0" applyProtection="0"/>
    <xf numFmtId="43" fontId="11" fillId="0" borderId="0" applyFont="0" applyFill="0" applyBorder="0" applyAlignment="0" applyProtection="0"/>
  </cellStyleXfs>
  <cellXfs count="940">
    <xf numFmtId="0" fontId="0" fillId="0" borderId="0" xfId="0"/>
    <xf numFmtId="0" fontId="6" fillId="2" borderId="1" xfId="2" applyFont="1" applyFill="1" applyBorder="1" applyAlignment="1">
      <alignment horizontal="center" vertical="center"/>
    </xf>
    <xf numFmtId="0" fontId="3" fillId="3" borderId="1" xfId="1" applyFont="1" applyFill="1" applyBorder="1" applyAlignment="1">
      <alignment horizontal="center" vertical="center"/>
    </xf>
    <xf numFmtId="0" fontId="3" fillId="2" borderId="1" xfId="1" applyFont="1" applyFill="1" applyBorder="1" applyAlignment="1">
      <alignment horizontal="center" vertical="center"/>
    </xf>
    <xf numFmtId="0" fontId="3" fillId="3" borderId="1" xfId="2" applyFont="1" applyFill="1" applyBorder="1" applyAlignment="1">
      <alignment horizontal="center" vertical="center"/>
    </xf>
    <xf numFmtId="0" fontId="3" fillId="3" borderId="1" xfId="2" applyFont="1" applyFill="1" applyBorder="1" applyAlignment="1">
      <alignment vertical="center"/>
    </xf>
    <xf numFmtId="0" fontId="6" fillId="3" borderId="1" xfId="2" applyFont="1" applyFill="1" applyBorder="1" applyAlignment="1">
      <alignment horizontal="center" vertical="center"/>
    </xf>
    <xf numFmtId="0" fontId="7" fillId="0" borderId="0" xfId="0" applyFont="1" applyAlignment="1">
      <alignment vertical="center"/>
    </xf>
    <xf numFmtId="0" fontId="0" fillId="0" borderId="0" xfId="0" applyFill="1"/>
    <xf numFmtId="0" fontId="0" fillId="0" borderId="0" xfId="0" applyAlignment="1">
      <alignment horizontal="center" vertical="center"/>
    </xf>
    <xf numFmtId="0" fontId="0" fillId="0" borderId="0" xfId="0" applyFill="1" applyAlignment="1">
      <alignment horizontal="center"/>
    </xf>
    <xf numFmtId="0" fontId="3" fillId="0" borderId="2" xfId="0" applyFont="1" applyFill="1" applyBorder="1" applyAlignment="1">
      <alignment horizontal="left" vertical="center"/>
    </xf>
    <xf numFmtId="0" fontId="13" fillId="0" borderId="2" xfId="0" applyFont="1" applyFill="1" applyBorder="1" applyAlignment="1">
      <alignment horizontal="left" wrapText="1"/>
    </xf>
    <xf numFmtId="0" fontId="3" fillId="0" borderId="2" xfId="0" applyFont="1" applyFill="1" applyBorder="1"/>
    <xf numFmtId="0" fontId="3" fillId="0" borderId="2" xfId="0" applyFont="1" applyFill="1" applyBorder="1" applyAlignment="1">
      <alignment horizontal="center"/>
    </xf>
    <xf numFmtId="43" fontId="14" fillId="0" borderId="2" xfId="0" applyNumberFormat="1" applyFont="1" applyFill="1" applyBorder="1"/>
    <xf numFmtId="0" fontId="3" fillId="0" borderId="6" xfId="0" applyFont="1" applyFill="1" applyBorder="1" applyAlignment="1">
      <alignment horizontal="left" vertical="center"/>
    </xf>
    <xf numFmtId="0" fontId="13" fillId="0" borderId="6" xfId="0" applyFont="1" applyFill="1" applyBorder="1" applyAlignment="1">
      <alignment horizontal="left" wrapText="1"/>
    </xf>
    <xf numFmtId="0" fontId="3" fillId="0" borderId="6" xfId="0" applyFont="1" applyFill="1" applyBorder="1"/>
    <xf numFmtId="0" fontId="3" fillId="0" borderId="6" xfId="0" applyFont="1" applyFill="1" applyBorder="1" applyAlignment="1">
      <alignment horizontal="center"/>
    </xf>
    <xf numFmtId="0" fontId="3" fillId="0" borderId="1" xfId="0" applyFont="1" applyFill="1" applyBorder="1"/>
    <xf numFmtId="0" fontId="15" fillId="0" borderId="6" xfId="0" applyFont="1" applyFill="1" applyBorder="1" applyAlignment="1"/>
    <xf numFmtId="0" fontId="3" fillId="0" borderId="6" xfId="0" applyFont="1" applyFill="1" applyBorder="1" applyAlignment="1"/>
    <xf numFmtId="0" fontId="13" fillId="0" borderId="1" xfId="0" applyFont="1" applyFill="1" applyBorder="1" applyAlignment="1">
      <alignment horizontal="center"/>
    </xf>
    <xf numFmtId="0" fontId="3" fillId="0" borderId="0" xfId="0" applyFont="1" applyFill="1"/>
    <xf numFmtId="0" fontId="3" fillId="0" borderId="0" xfId="0" applyFont="1"/>
    <xf numFmtId="0" fontId="3" fillId="0" borderId="1" xfId="0" applyFont="1" applyFill="1" applyBorder="1" applyAlignment="1">
      <alignment horizontal="center" vertical="center"/>
    </xf>
    <xf numFmtId="0" fontId="13" fillId="0" borderId="0" xfId="0" applyFont="1" applyFill="1"/>
    <xf numFmtId="0" fontId="13" fillId="0" borderId="0" xfId="0" applyFont="1" applyFill="1" applyAlignment="1">
      <alignment horizontal="center"/>
    </xf>
    <xf numFmtId="0" fontId="13" fillId="0" borderId="0" xfId="0" applyFont="1"/>
    <xf numFmtId="0" fontId="13" fillId="0" borderId="1" xfId="0" applyFont="1" applyFill="1" applyBorder="1" applyAlignment="1">
      <alignment horizontal="center" wrapText="1"/>
    </xf>
    <xf numFmtId="0" fontId="13" fillId="0" borderId="1" xfId="1" applyFont="1" applyFill="1" applyBorder="1" applyAlignment="1">
      <alignment horizontal="center" vertical="center"/>
    </xf>
    <xf numFmtId="0" fontId="13" fillId="0" borderId="1" xfId="0" applyFont="1" applyFill="1" applyBorder="1" applyAlignment="1">
      <alignment horizontal="center" vertical="center"/>
    </xf>
    <xf numFmtId="0" fontId="3" fillId="0" borderId="5" xfId="0" applyFont="1" applyFill="1" applyBorder="1"/>
    <xf numFmtId="0" fontId="13" fillId="0" borderId="6" xfId="0" applyFont="1" applyFill="1" applyBorder="1" applyAlignment="1">
      <alignment horizontal="center"/>
    </xf>
    <xf numFmtId="0" fontId="3" fillId="0" borderId="6" xfId="0" applyFont="1" applyBorder="1"/>
    <xf numFmtId="0" fontId="3" fillId="0" borderId="6" xfId="0" applyFont="1" applyFill="1" applyBorder="1" applyAlignment="1">
      <alignment horizontal="left" wrapText="1"/>
    </xf>
    <xf numFmtId="0" fontId="16" fillId="0" borderId="6" xfId="2" applyFont="1" applyFill="1" applyBorder="1" applyAlignment="1">
      <alignment horizontal="left" vertical="center"/>
    </xf>
    <xf numFmtId="41" fontId="16" fillId="0" borderId="6" xfId="3" applyFont="1" applyFill="1" applyBorder="1" applyAlignment="1">
      <alignment horizontal="left" vertical="center" wrapText="1"/>
    </xf>
    <xf numFmtId="0" fontId="16" fillId="0" borderId="6" xfId="2" applyFont="1" applyFill="1" applyBorder="1" applyAlignment="1">
      <alignment horizontal="left" vertical="center" wrapText="1"/>
    </xf>
    <xf numFmtId="0" fontId="3" fillId="0" borderId="6" xfId="0" applyFont="1" applyFill="1" applyBorder="1" applyAlignment="1">
      <alignment horizontal="left"/>
    </xf>
    <xf numFmtId="0" fontId="16" fillId="0" borderId="6" xfId="2" applyFont="1" applyFill="1" applyBorder="1" applyAlignment="1">
      <alignment horizontal="center" vertical="center"/>
    </xf>
    <xf numFmtId="164" fontId="16" fillId="0" borderId="6" xfId="3" applyNumberFormat="1" applyFont="1" applyFill="1" applyBorder="1" applyAlignment="1">
      <alignment vertical="center"/>
    </xf>
    <xf numFmtId="0" fontId="16" fillId="0" borderId="6" xfId="2" quotePrefix="1" applyFont="1" applyFill="1" applyBorder="1" applyAlignment="1">
      <alignment horizontal="left" vertical="center"/>
    </xf>
    <xf numFmtId="164" fontId="16" fillId="0" borderId="6" xfId="3" applyNumberFormat="1" applyFont="1" applyFill="1" applyBorder="1" applyAlignment="1">
      <alignment horizontal="center" vertical="center"/>
    </xf>
    <xf numFmtId="41" fontId="3" fillId="0" borderId="6" xfId="3" applyFont="1" applyFill="1" applyBorder="1" applyAlignment="1">
      <alignment horizontal="left" vertical="center" wrapText="1"/>
    </xf>
    <xf numFmtId="0" fontId="3" fillId="0" borderId="6" xfId="2" applyFont="1" applyFill="1" applyBorder="1" applyAlignment="1">
      <alignment horizontal="left" vertical="center" wrapText="1"/>
    </xf>
    <xf numFmtId="164" fontId="3" fillId="0" borderId="6" xfId="3" applyNumberFormat="1" applyFont="1" applyFill="1" applyBorder="1" applyAlignment="1">
      <alignment horizontal="right" vertical="center" wrapText="1"/>
    </xf>
    <xf numFmtId="0" fontId="3" fillId="0" borderId="6" xfId="2" applyFont="1" applyFill="1" applyBorder="1" applyAlignment="1">
      <alignment horizontal="left" vertical="center"/>
    </xf>
    <xf numFmtId="164" fontId="3" fillId="0" borderId="6" xfId="3" applyNumberFormat="1" applyFont="1" applyFill="1" applyBorder="1" applyAlignment="1">
      <alignment horizontal="center" vertical="center"/>
    </xf>
    <xf numFmtId="164" fontId="3" fillId="0" borderId="6" xfId="3" applyNumberFormat="1" applyFont="1" applyFill="1" applyBorder="1" applyAlignment="1">
      <alignment vertical="center"/>
    </xf>
    <xf numFmtId="164" fontId="16" fillId="0" borderId="6" xfId="3" applyNumberFormat="1" applyFont="1" applyFill="1" applyBorder="1" applyAlignment="1">
      <alignment horizontal="right" vertical="center" wrapText="1"/>
    </xf>
    <xf numFmtId="40" fontId="3" fillId="0" borderId="6" xfId="2" applyNumberFormat="1" applyFont="1" applyFill="1" applyBorder="1" applyAlignment="1">
      <alignment horizontal="right" vertical="center" wrapText="1"/>
    </xf>
    <xf numFmtId="0" fontId="3" fillId="0" borderId="6" xfId="2" quotePrefix="1" applyFont="1" applyFill="1" applyBorder="1" applyAlignment="1">
      <alignment horizontal="left"/>
    </xf>
    <xf numFmtId="0" fontId="3" fillId="0" borderId="6" xfId="2" quotePrefix="1" applyFont="1" applyFill="1" applyBorder="1" applyAlignment="1">
      <alignment horizontal="center" vertical="center"/>
    </xf>
    <xf numFmtId="0" fontId="3" fillId="0" borderId="6" xfId="2" quotePrefix="1" applyFont="1" applyFill="1" applyBorder="1" applyAlignment="1">
      <alignment horizontal="center"/>
    </xf>
    <xf numFmtId="0" fontId="0" fillId="0" borderId="7" xfId="0" applyBorder="1"/>
    <xf numFmtId="0" fontId="3" fillId="0" borderId="6" xfId="0" applyFont="1" applyBorder="1" applyAlignment="1">
      <alignment horizontal="center"/>
    </xf>
    <xf numFmtId="0" fontId="0" fillId="0" borderId="7" xfId="0" applyBorder="1" applyAlignment="1">
      <alignment horizontal="center"/>
    </xf>
    <xf numFmtId="0" fontId="0" fillId="0" borderId="0" xfId="0" applyAlignment="1">
      <alignment horizontal="center"/>
    </xf>
    <xf numFmtId="0" fontId="17" fillId="0" borderId="6" xfId="0" applyFont="1" applyFill="1" applyBorder="1" applyAlignment="1">
      <alignment horizontal="left" vertical="center"/>
    </xf>
    <xf numFmtId="0" fontId="18" fillId="0" borderId="6" xfId="0" applyFont="1" applyFill="1" applyBorder="1" applyAlignment="1">
      <alignment horizontal="left" wrapText="1"/>
    </xf>
    <xf numFmtId="0" fontId="17" fillId="0" borderId="6" xfId="0" applyFont="1" applyFill="1" applyBorder="1"/>
    <xf numFmtId="0" fontId="17" fillId="0" borderId="6" xfId="0" applyFont="1" applyFill="1" applyBorder="1" applyAlignment="1">
      <alignment horizontal="center"/>
    </xf>
    <xf numFmtId="0" fontId="17" fillId="0" borderId="5" xfId="0" applyFont="1" applyFill="1" applyBorder="1"/>
    <xf numFmtId="0" fontId="17" fillId="0" borderId="1" xfId="0" applyFont="1" applyFill="1" applyBorder="1"/>
    <xf numFmtId="0" fontId="17" fillId="0" borderId="0" xfId="0" applyFont="1"/>
    <xf numFmtId="0" fontId="0" fillId="0" borderId="0" xfId="0" applyFill="1" applyAlignment="1">
      <alignment horizontal="left"/>
    </xf>
    <xf numFmtId="0" fontId="13" fillId="0" borderId="0" xfId="0" applyFont="1" applyFill="1" applyAlignment="1">
      <alignment horizontal="left"/>
    </xf>
    <xf numFmtId="0" fontId="13" fillId="0" borderId="1" xfId="0" applyFont="1" applyFill="1" applyBorder="1" applyAlignment="1">
      <alignment horizontal="left" vertical="center"/>
    </xf>
    <xf numFmtId="0" fontId="3" fillId="0" borderId="6" xfId="0" applyFont="1" applyBorder="1" applyAlignment="1">
      <alignment horizontal="left"/>
    </xf>
    <xf numFmtId="0" fontId="0" fillId="0" borderId="7" xfId="0" applyBorder="1" applyAlignment="1">
      <alignment horizontal="left"/>
    </xf>
    <xf numFmtId="0" fontId="0" fillId="0" borderId="0" xfId="0" applyAlignment="1">
      <alignment horizontal="left"/>
    </xf>
    <xf numFmtId="0" fontId="3" fillId="0" borderId="7" xfId="0" applyFont="1" applyBorder="1"/>
    <xf numFmtId="0" fontId="16" fillId="0" borderId="7" xfId="2" applyFont="1" applyFill="1" applyBorder="1" applyAlignment="1">
      <alignment horizontal="left" vertical="center"/>
    </xf>
    <xf numFmtId="41" fontId="16" fillId="0" borderId="7" xfId="3" applyFont="1" applyFill="1" applyBorder="1" applyAlignment="1">
      <alignment horizontal="left" vertical="center" wrapText="1"/>
    </xf>
    <xf numFmtId="0" fontId="3" fillId="0" borderId="7" xfId="0" applyFont="1" applyFill="1" applyBorder="1" applyAlignment="1">
      <alignment horizontal="left"/>
    </xf>
    <xf numFmtId="0" fontId="16" fillId="0" borderId="7" xfId="2" applyFont="1" applyFill="1" applyBorder="1" applyAlignment="1">
      <alignment horizontal="left" vertical="center" wrapText="1"/>
    </xf>
    <xf numFmtId="0" fontId="16" fillId="0" borderId="7" xfId="2" applyFont="1" applyFill="1" applyBorder="1" applyAlignment="1">
      <alignment horizontal="center" vertical="center"/>
    </xf>
    <xf numFmtId="0" fontId="3" fillId="0" borderId="7" xfId="0" applyFont="1" applyFill="1" applyBorder="1" applyAlignment="1"/>
    <xf numFmtId="164" fontId="16" fillId="0" borderId="7" xfId="3" applyNumberFormat="1" applyFont="1" applyFill="1" applyBorder="1" applyAlignment="1">
      <alignment vertical="center"/>
    </xf>
    <xf numFmtId="164" fontId="16" fillId="0" borderId="7" xfId="3" applyNumberFormat="1" applyFont="1" applyFill="1" applyBorder="1" applyAlignment="1">
      <alignment horizontal="center" vertical="center"/>
    </xf>
    <xf numFmtId="0" fontId="3" fillId="0" borderId="7" xfId="2" applyFont="1" applyFill="1" applyBorder="1" applyAlignment="1">
      <alignment horizontal="left" vertical="center"/>
    </xf>
    <xf numFmtId="0" fontId="3" fillId="0" borderId="7" xfId="2" applyFont="1" applyFill="1" applyBorder="1" applyAlignment="1">
      <alignment horizontal="left" vertical="center" wrapText="1"/>
    </xf>
    <xf numFmtId="164" fontId="3" fillId="0" borderId="7" xfId="3" applyNumberFormat="1" applyFont="1" applyFill="1" applyBorder="1" applyAlignment="1">
      <alignment horizontal="right" vertical="center" wrapText="1"/>
    </xf>
    <xf numFmtId="0" fontId="13" fillId="0" borderId="6" xfId="0" applyFont="1" applyBorder="1"/>
    <xf numFmtId="0" fontId="13" fillId="0" borderId="6" xfId="0" applyFont="1" applyBorder="1" applyAlignment="1">
      <alignment horizontal="center"/>
    </xf>
    <xf numFmtId="0" fontId="13" fillId="0" borderId="6" xfId="0" applyFont="1" applyFill="1" applyBorder="1" applyAlignment="1">
      <alignment vertical="top"/>
    </xf>
    <xf numFmtId="0" fontId="13" fillId="0" borderId="6" xfId="0" applyFont="1" applyBorder="1" applyAlignment="1">
      <alignment horizontal="left"/>
    </xf>
    <xf numFmtId="0" fontId="3" fillId="0" borderId="7" xfId="2" quotePrefix="1" applyFont="1" applyFill="1" applyBorder="1" applyAlignment="1">
      <alignment horizontal="center" vertical="center"/>
    </xf>
    <xf numFmtId="0" fontId="3" fillId="0" borderId="7" xfId="2" quotePrefix="1" applyFont="1" applyFill="1" applyBorder="1" applyAlignment="1">
      <alignment horizontal="center"/>
    </xf>
    <xf numFmtId="0" fontId="3" fillId="0" borderId="0" xfId="2" applyFont="1" applyFill="1" applyAlignment="1">
      <alignment horizontal="center"/>
    </xf>
    <xf numFmtId="0" fontId="3" fillId="0" borderId="0" xfId="0" applyFont="1" applyFill="1" applyAlignment="1">
      <alignment horizontal="center" vertical="center"/>
    </xf>
    <xf numFmtId="0" fontId="3" fillId="0" borderId="0" xfId="2" applyFont="1" applyAlignment="1">
      <alignment horizontal="center"/>
    </xf>
    <xf numFmtId="0" fontId="3" fillId="0" borderId="0" xfId="2" applyFont="1" applyAlignment="1">
      <alignment horizontal="center" vertical="center"/>
    </xf>
    <xf numFmtId="0" fontId="3" fillId="0" borderId="0" xfId="2" applyFont="1"/>
    <xf numFmtId="0" fontId="3" fillId="0" borderId="0" xfId="0" applyFont="1" applyAlignment="1">
      <alignment horizontal="left"/>
    </xf>
    <xf numFmtId="0" fontId="13" fillId="0" borderId="0" xfId="0" applyFont="1" applyFill="1" applyBorder="1"/>
    <xf numFmtId="0" fontId="3" fillId="0" borderId="0" xfId="2" applyFont="1" applyAlignment="1"/>
    <xf numFmtId="0" fontId="3" fillId="0" borderId="7" xfId="0" applyFont="1" applyFill="1" applyBorder="1" applyAlignment="1">
      <alignment horizontal="left" vertical="center"/>
    </xf>
    <xf numFmtId="164" fontId="13" fillId="0" borderId="6" xfId="0" applyNumberFormat="1" applyFont="1" applyBorder="1" applyAlignment="1">
      <alignment horizontal="center" vertical="center"/>
    </xf>
    <xf numFmtId="38" fontId="3" fillId="0" borderId="0" xfId="0" applyNumberFormat="1" applyFont="1" applyAlignment="1">
      <alignment vertical="center"/>
    </xf>
    <xf numFmtId="43" fontId="3" fillId="0" borderId="0" xfId="5" applyFont="1"/>
    <xf numFmtId="43" fontId="13" fillId="0" borderId="0" xfId="5" applyFont="1" applyAlignment="1">
      <alignment vertical="center"/>
    </xf>
    <xf numFmtId="0" fontId="13" fillId="0" borderId="0" xfId="0" applyFont="1" applyAlignment="1">
      <alignment vertical="center"/>
    </xf>
    <xf numFmtId="43" fontId="3" fillId="0" borderId="0" xfId="0" applyNumberFormat="1" applyFont="1"/>
    <xf numFmtId="43" fontId="12" fillId="0" borderId="6" xfId="0" applyNumberFormat="1" applyFont="1" applyFill="1" applyBorder="1"/>
    <xf numFmtId="164" fontId="3" fillId="2" borderId="6" xfId="3" applyNumberFormat="1" applyFont="1" applyFill="1" applyBorder="1" applyAlignment="1">
      <alignment horizontal="right" vertical="center" wrapText="1"/>
    </xf>
    <xf numFmtId="43" fontId="17" fillId="0" borderId="0" xfId="5" applyFont="1"/>
    <xf numFmtId="43" fontId="13" fillId="0" borderId="0" xfId="5" applyFont="1"/>
    <xf numFmtId="0" fontId="3" fillId="0" borderId="0" xfId="2" applyFont="1" applyFill="1" applyBorder="1" applyAlignment="1">
      <alignment horizontal="left" vertical="center" wrapText="1"/>
    </xf>
    <xf numFmtId="0" fontId="3" fillId="0" borderId="7" xfId="0" applyFont="1" applyBorder="1" applyAlignment="1">
      <alignment horizontal="center" vertical="center"/>
    </xf>
    <xf numFmtId="0" fontId="3" fillId="0" borderId="0" xfId="0" applyFont="1" applyAlignment="1">
      <alignment horizontal="center" vertical="center"/>
    </xf>
    <xf numFmtId="0" fontId="0" fillId="0" borderId="0" xfId="0" applyAlignment="1">
      <alignment vertical="center"/>
    </xf>
    <xf numFmtId="164" fontId="13" fillId="0" borderId="6" xfId="0" applyNumberFormat="1" applyFont="1" applyBorder="1" applyAlignment="1">
      <alignment vertical="center"/>
    </xf>
    <xf numFmtId="0" fontId="3" fillId="0" borderId="7" xfId="0" applyFont="1" applyBorder="1" applyAlignment="1">
      <alignment vertical="center"/>
    </xf>
    <xf numFmtId="0" fontId="3" fillId="0" borderId="0" xfId="0" applyFont="1" applyAlignment="1">
      <alignment vertical="center"/>
    </xf>
    <xf numFmtId="0" fontId="3" fillId="0" borderId="0" xfId="0" applyFont="1" applyAlignment="1">
      <alignment horizontal="center"/>
    </xf>
    <xf numFmtId="0" fontId="13" fillId="0" borderId="0" xfId="0" applyFont="1" applyAlignment="1">
      <alignment horizontal="center"/>
    </xf>
    <xf numFmtId="0" fontId="3" fillId="0" borderId="7" xfId="2" applyFont="1" applyFill="1" applyBorder="1" applyAlignment="1">
      <alignment horizontal="center" vertical="center"/>
    </xf>
    <xf numFmtId="0" fontId="3" fillId="0" borderId="0" xfId="0" applyFont="1" applyAlignment="1">
      <alignment horizontal="center"/>
    </xf>
    <xf numFmtId="0" fontId="3" fillId="0" borderId="0" xfId="2" applyFont="1" applyAlignment="1">
      <alignment horizontal="center"/>
    </xf>
    <xf numFmtId="0" fontId="3" fillId="0" borderId="6" xfId="2" applyFont="1" applyFill="1" applyBorder="1" applyAlignment="1">
      <alignment horizontal="center" vertical="center" wrapText="1"/>
    </xf>
    <xf numFmtId="0" fontId="3" fillId="0" borderId="6" xfId="2" applyFont="1" applyFill="1" applyBorder="1" applyAlignment="1">
      <alignment horizontal="center" vertical="center"/>
    </xf>
    <xf numFmtId="0" fontId="13" fillId="0" borderId="6" xfId="0" applyFont="1" applyFill="1" applyBorder="1" applyAlignment="1">
      <alignment horizontal="left" vertical="center"/>
    </xf>
    <xf numFmtId="0" fontId="3" fillId="0" borderId="0" xfId="2" applyFont="1" applyAlignment="1">
      <alignment horizontal="center" vertical="center"/>
    </xf>
    <xf numFmtId="0" fontId="16" fillId="0" borderId="6" xfId="2" applyFont="1" applyFill="1" applyBorder="1" applyAlignment="1">
      <alignment horizontal="center" vertical="center" wrapText="1"/>
    </xf>
    <xf numFmtId="0" fontId="16" fillId="0" borderId="7" xfId="2" applyFont="1" applyFill="1" applyBorder="1" applyAlignment="1">
      <alignment horizontal="center" vertical="center" wrapText="1"/>
    </xf>
    <xf numFmtId="0" fontId="16" fillId="0" borderId="6" xfId="2" applyFont="1" applyFill="1" applyBorder="1" applyAlignment="1">
      <alignment horizontal="center" vertical="center" wrapText="1"/>
    </xf>
    <xf numFmtId="41" fontId="3" fillId="0" borderId="0" xfId="3" applyFont="1" applyFill="1"/>
    <xf numFmtId="0" fontId="3" fillId="0" borderId="0" xfId="0" applyFont="1" applyAlignment="1"/>
    <xf numFmtId="43" fontId="13" fillId="0" borderId="0" xfId="0" applyNumberFormat="1" applyFont="1" applyFill="1"/>
    <xf numFmtId="0" fontId="3" fillId="0" borderId="6" xfId="0" quotePrefix="1" applyFont="1" applyBorder="1" applyAlignment="1">
      <alignment horizontal="center"/>
    </xf>
    <xf numFmtId="0" fontId="0" fillId="0" borderId="6" xfId="0" applyBorder="1"/>
    <xf numFmtId="0" fontId="0" fillId="0" borderId="6" xfId="0" applyBorder="1" applyAlignment="1">
      <alignment horizontal="left"/>
    </xf>
    <xf numFmtId="0" fontId="0" fillId="0" borderId="6" xfId="0" applyBorder="1" applyAlignment="1">
      <alignment horizontal="center"/>
    </xf>
    <xf numFmtId="0" fontId="0" fillId="0" borderId="6" xfId="0" quotePrefix="1" applyBorder="1"/>
    <xf numFmtId="41" fontId="0" fillId="0" borderId="6" xfId="4" applyFont="1" applyBorder="1"/>
    <xf numFmtId="41" fontId="0" fillId="0" borderId="0" xfId="0" applyNumberFormat="1"/>
    <xf numFmtId="0" fontId="3" fillId="0" borderId="6" xfId="2" applyFont="1" applyFill="1" applyBorder="1" applyAlignment="1">
      <alignment horizontal="center" vertical="center" wrapText="1"/>
    </xf>
    <xf numFmtId="0" fontId="3" fillId="0" borderId="0" xfId="0" applyFont="1" applyAlignment="1">
      <alignment horizontal="center"/>
    </xf>
    <xf numFmtId="0" fontId="3" fillId="0" borderId="0" xfId="2" applyFont="1" applyAlignment="1">
      <alignment horizontal="center"/>
    </xf>
    <xf numFmtId="0" fontId="3" fillId="0" borderId="6" xfId="2" applyFont="1" applyFill="1" applyBorder="1" applyAlignment="1">
      <alignment horizontal="center" vertical="center"/>
    </xf>
    <xf numFmtId="0" fontId="3" fillId="0" borderId="7" xfId="2" applyFont="1" applyFill="1" applyBorder="1" applyAlignment="1">
      <alignment horizontal="center" vertical="center"/>
    </xf>
    <xf numFmtId="0" fontId="13" fillId="0" borderId="6" xfId="0" applyFont="1" applyFill="1" applyBorder="1" applyAlignment="1">
      <alignment horizontal="left" vertical="center"/>
    </xf>
    <xf numFmtId="0" fontId="3" fillId="0" borderId="0" xfId="2" applyFont="1" applyAlignment="1">
      <alignment horizontal="center" vertical="center"/>
    </xf>
    <xf numFmtId="0" fontId="16" fillId="0" borderId="6" xfId="2" applyFont="1" applyFill="1" applyBorder="1" applyAlignment="1">
      <alignment horizontal="center" vertical="center" wrapText="1"/>
    </xf>
    <xf numFmtId="0" fontId="16" fillId="0" borderId="7" xfId="2" applyFont="1" applyFill="1" applyBorder="1" applyAlignment="1">
      <alignment horizontal="center" vertical="center" wrapText="1"/>
    </xf>
    <xf numFmtId="0" fontId="3" fillId="0" borderId="6" xfId="2" applyFont="1" applyFill="1" applyBorder="1" applyAlignment="1">
      <alignment horizontal="center" vertical="center"/>
    </xf>
    <xf numFmtId="0" fontId="3" fillId="0" borderId="7" xfId="2" applyFont="1" applyFill="1" applyBorder="1" applyAlignment="1">
      <alignment horizontal="center" vertical="center"/>
    </xf>
    <xf numFmtId="0" fontId="3" fillId="0" borderId="1" xfId="2" applyFont="1" applyFill="1" applyBorder="1" applyAlignment="1">
      <alignment horizontal="center" vertical="center" wrapText="1"/>
    </xf>
    <xf numFmtId="0" fontId="3" fillId="0" borderId="1" xfId="2" applyFont="1" applyFill="1" applyBorder="1" applyAlignment="1">
      <alignment horizontal="center" vertical="center"/>
    </xf>
    <xf numFmtId="0" fontId="16" fillId="0" borderId="1" xfId="2" applyFont="1" applyFill="1" applyBorder="1" applyAlignment="1">
      <alignment horizontal="center" vertical="center" wrapText="1"/>
    </xf>
    <xf numFmtId="0" fontId="16" fillId="0" borderId="7" xfId="2" applyFont="1" applyFill="1" applyBorder="1" applyAlignment="1">
      <alignment horizontal="center" vertical="center" wrapText="1"/>
    </xf>
    <xf numFmtId="0" fontId="16" fillId="0" borderId="1" xfId="2" applyFont="1" applyFill="1" applyBorder="1" applyAlignment="1">
      <alignment horizontal="center" vertical="center"/>
    </xf>
    <xf numFmtId="0" fontId="13" fillId="0" borderId="5" xfId="1" applyFont="1" applyFill="1" applyBorder="1" applyAlignment="1">
      <alignment horizontal="center" vertical="center"/>
    </xf>
    <xf numFmtId="0" fontId="3" fillId="0" borderId="13" xfId="0" applyFont="1" applyFill="1" applyBorder="1" applyAlignment="1">
      <alignment horizontal="left" vertical="center"/>
    </xf>
    <xf numFmtId="164" fontId="13" fillId="0" borderId="1" xfId="0" applyNumberFormat="1" applyFont="1" applyBorder="1" applyAlignment="1">
      <alignment horizontal="center" vertical="center"/>
    </xf>
    <xf numFmtId="0" fontId="16" fillId="0" borderId="1" xfId="2" applyFont="1" applyFill="1" applyBorder="1" applyAlignment="1">
      <alignment horizontal="left" vertical="center"/>
    </xf>
    <xf numFmtId="41" fontId="16" fillId="0" borderId="1" xfId="3" applyFont="1" applyFill="1" applyBorder="1" applyAlignment="1">
      <alignment horizontal="left" vertical="center" wrapText="1"/>
    </xf>
    <xf numFmtId="0" fontId="16" fillId="0" borderId="1" xfId="2" applyFont="1" applyFill="1" applyBorder="1" applyAlignment="1">
      <alignment horizontal="left" vertical="center" wrapText="1"/>
    </xf>
    <xf numFmtId="164" fontId="16" fillId="0" borderId="1" xfId="3" applyNumberFormat="1" applyFont="1" applyFill="1" applyBorder="1" applyAlignment="1">
      <alignment vertical="center"/>
    </xf>
    <xf numFmtId="0" fontId="16" fillId="0" borderId="1" xfId="2" quotePrefix="1" applyFont="1" applyFill="1" applyBorder="1" applyAlignment="1">
      <alignment horizontal="left" vertical="center"/>
    </xf>
    <xf numFmtId="164" fontId="16" fillId="0" borderId="1" xfId="3" applyNumberFormat="1" applyFont="1" applyFill="1" applyBorder="1" applyAlignment="1">
      <alignment horizontal="center" vertical="center"/>
    </xf>
    <xf numFmtId="41" fontId="3" fillId="0" borderId="1" xfId="3" applyFont="1" applyFill="1" applyBorder="1" applyAlignment="1">
      <alignment horizontal="left" vertical="center" wrapText="1"/>
    </xf>
    <xf numFmtId="0" fontId="3" fillId="0" borderId="1" xfId="2" applyFont="1" applyFill="1" applyBorder="1" applyAlignment="1">
      <alignment horizontal="left" vertical="center" wrapText="1"/>
    </xf>
    <xf numFmtId="164" fontId="3" fillId="0" borderId="1" xfId="3" applyNumberFormat="1" applyFont="1" applyFill="1" applyBorder="1" applyAlignment="1">
      <alignment horizontal="right" vertical="center" wrapText="1"/>
    </xf>
    <xf numFmtId="0" fontId="3" fillId="0" borderId="1" xfId="2" quotePrefix="1" applyFont="1" applyFill="1" applyBorder="1" applyAlignment="1">
      <alignment horizontal="center" vertical="center"/>
    </xf>
    <xf numFmtId="0" fontId="3" fillId="0" borderId="1" xfId="2" applyFont="1" applyFill="1" applyBorder="1" applyAlignment="1">
      <alignment horizontal="left" vertical="center"/>
    </xf>
    <xf numFmtId="164" fontId="3" fillId="0" borderId="1" xfId="3" applyNumberFormat="1" applyFont="1" applyFill="1" applyBorder="1" applyAlignment="1">
      <alignment horizontal="center" vertical="center"/>
    </xf>
    <xf numFmtId="164" fontId="3" fillId="0" borderId="1" xfId="3" applyNumberFormat="1" applyFont="1" applyFill="1" applyBorder="1" applyAlignment="1">
      <alignment vertical="center"/>
    </xf>
    <xf numFmtId="164" fontId="16" fillId="0" borderId="1" xfId="3" applyNumberFormat="1" applyFont="1" applyFill="1" applyBorder="1" applyAlignment="1">
      <alignment horizontal="right" vertical="center" wrapText="1"/>
    </xf>
    <xf numFmtId="40" fontId="3" fillId="0" borderId="1" xfId="2" applyNumberFormat="1" applyFont="1" applyFill="1" applyBorder="1" applyAlignment="1">
      <alignment horizontal="right" vertical="center" wrapText="1"/>
    </xf>
    <xf numFmtId="164" fontId="3" fillId="4" borderId="1" xfId="3" applyNumberFormat="1" applyFont="1" applyFill="1" applyBorder="1" applyAlignment="1">
      <alignment horizontal="right" vertical="center" wrapText="1"/>
    </xf>
    <xf numFmtId="164" fontId="3" fillId="2" borderId="1" xfId="3" applyNumberFormat="1" applyFont="1" applyFill="1" applyBorder="1" applyAlignment="1">
      <alignment horizontal="right" vertical="center" wrapText="1"/>
    </xf>
    <xf numFmtId="164" fontId="13" fillId="0" borderId="1" xfId="0" applyNumberFormat="1" applyFont="1" applyBorder="1" applyAlignment="1">
      <alignment vertical="center"/>
    </xf>
    <xf numFmtId="0" fontId="13" fillId="0" borderId="13" xfId="0" applyFont="1" applyFill="1" applyBorder="1" applyAlignment="1">
      <alignment horizontal="left" vertical="center"/>
    </xf>
    <xf numFmtId="38" fontId="13" fillId="0" borderId="0" xfId="0" applyNumberFormat="1" applyFont="1" applyAlignment="1">
      <alignment vertical="center"/>
    </xf>
    <xf numFmtId="0" fontId="4" fillId="0" borderId="1" xfId="0" applyFont="1" applyFill="1" applyBorder="1" applyAlignment="1">
      <alignment horizontal="center" vertical="center"/>
    </xf>
    <xf numFmtId="0" fontId="13" fillId="0" borderId="0" xfId="0" applyFont="1" applyAlignment="1">
      <alignment horizontal="center" vertical="center"/>
    </xf>
    <xf numFmtId="0" fontId="13" fillId="0" borderId="1" xfId="0" applyFont="1" applyFill="1" applyBorder="1" applyAlignment="1">
      <alignment horizontal="center" vertical="center" wrapText="1"/>
    </xf>
    <xf numFmtId="0" fontId="13" fillId="0" borderId="1" xfId="0" applyFont="1" applyFill="1" applyBorder="1" applyAlignment="1">
      <alignment horizontal="left" vertical="center" wrapText="1"/>
    </xf>
    <xf numFmtId="0" fontId="3" fillId="0" borderId="1" xfId="0" applyFont="1" applyFill="1" applyBorder="1" applyAlignment="1">
      <alignment vertical="center"/>
    </xf>
    <xf numFmtId="43" fontId="14" fillId="0" borderId="1" xfId="0" applyNumberFormat="1" applyFont="1" applyFill="1" applyBorder="1" applyAlignment="1">
      <alignment vertical="center"/>
    </xf>
    <xf numFmtId="0" fontId="3" fillId="0" borderId="14" xfId="0" applyFont="1" applyFill="1" applyBorder="1" applyAlignment="1">
      <alignment horizontal="center" vertical="center"/>
    </xf>
    <xf numFmtId="0" fontId="3" fillId="0" borderId="5" xfId="0" applyFont="1" applyFill="1" applyBorder="1" applyAlignment="1">
      <alignment vertical="center"/>
    </xf>
    <xf numFmtId="0" fontId="18" fillId="0" borderId="1" xfId="0" applyFont="1" applyFill="1" applyBorder="1" applyAlignment="1">
      <alignment horizontal="left" vertical="center" wrapText="1"/>
    </xf>
    <xf numFmtId="0" fontId="17" fillId="0" borderId="1" xfId="0" applyFont="1" applyFill="1" applyBorder="1" applyAlignment="1">
      <alignment vertical="center"/>
    </xf>
    <xf numFmtId="0" fontId="17" fillId="0" borderId="1" xfId="0" applyFont="1" applyFill="1" applyBorder="1" applyAlignment="1">
      <alignment horizontal="center" vertical="center"/>
    </xf>
    <xf numFmtId="43" fontId="12" fillId="0" borderId="1" xfId="0" applyNumberFormat="1" applyFont="1" applyFill="1" applyBorder="1" applyAlignment="1">
      <alignment vertical="center"/>
    </xf>
    <xf numFmtId="0" fontId="17" fillId="0" borderId="14" xfId="0" applyFont="1" applyFill="1" applyBorder="1" applyAlignment="1">
      <alignment horizontal="center" vertical="center"/>
    </xf>
    <xf numFmtId="0" fontId="17" fillId="0" borderId="5" xfId="0" applyFont="1" applyFill="1" applyBorder="1" applyAlignment="1">
      <alignment vertical="center"/>
    </xf>
    <xf numFmtId="43" fontId="17" fillId="0" borderId="0" xfId="5" applyFont="1" applyAlignment="1">
      <alignment vertical="center"/>
    </xf>
    <xf numFmtId="41" fontId="3" fillId="0" borderId="0" xfId="3" applyFont="1" applyFill="1" applyAlignment="1">
      <alignment vertical="center"/>
    </xf>
    <xf numFmtId="0" fontId="17" fillId="0" borderId="0" xfId="0" applyFont="1" applyAlignment="1">
      <alignment vertical="center"/>
    </xf>
    <xf numFmtId="0" fontId="14" fillId="0" borderId="1" xfId="0" applyFont="1" applyFill="1" applyBorder="1" applyAlignment="1">
      <alignment vertical="center"/>
    </xf>
    <xf numFmtId="0" fontId="13" fillId="0" borderId="1" xfId="0" applyFont="1" applyFill="1" applyBorder="1" applyAlignment="1">
      <alignment vertical="center"/>
    </xf>
    <xf numFmtId="0" fontId="13" fillId="0" borderId="14" xfId="0" applyFont="1" applyFill="1" applyBorder="1" applyAlignment="1">
      <alignment horizontal="center" vertical="center"/>
    </xf>
    <xf numFmtId="0" fontId="13" fillId="0" borderId="5" xfId="0" applyFont="1" applyFill="1" applyBorder="1" applyAlignment="1">
      <alignment vertical="center"/>
    </xf>
    <xf numFmtId="43" fontId="13" fillId="0" borderId="0" xfId="0" applyNumberFormat="1" applyFont="1" applyAlignment="1">
      <alignment vertical="center"/>
    </xf>
    <xf numFmtId="41" fontId="13" fillId="0" borderId="0" xfId="3" applyFont="1" applyFill="1" applyAlignment="1">
      <alignment vertical="center"/>
    </xf>
    <xf numFmtId="0" fontId="3" fillId="0" borderId="13" xfId="0" applyFont="1" applyBorder="1" applyAlignment="1">
      <alignment vertical="center"/>
    </xf>
    <xf numFmtId="0" fontId="3" fillId="0" borderId="1" xfId="0" applyFont="1" applyBorder="1" applyAlignment="1">
      <alignment horizontal="lef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3" fillId="0" borderId="14" xfId="0" applyFont="1" applyBorder="1" applyAlignment="1">
      <alignment vertical="center"/>
    </xf>
    <xf numFmtId="43" fontId="3" fillId="0" borderId="0" xfId="0" applyNumberFormat="1" applyFont="1" applyAlignment="1">
      <alignment vertical="center"/>
    </xf>
    <xf numFmtId="0" fontId="13" fillId="0" borderId="1" xfId="0" applyFont="1" applyBorder="1" applyAlignment="1">
      <alignment vertical="center"/>
    </xf>
    <xf numFmtId="0" fontId="13" fillId="0" borderId="1" xfId="0" applyFont="1" applyBorder="1" applyAlignment="1">
      <alignment horizontal="center" vertical="center"/>
    </xf>
    <xf numFmtId="0" fontId="13" fillId="0" borderId="14" xfId="0" applyFont="1" applyBorder="1" applyAlignment="1">
      <alignment vertical="center"/>
    </xf>
    <xf numFmtId="0" fontId="3" fillId="0" borderId="1" xfId="0" applyFont="1" applyFill="1" applyBorder="1" applyAlignment="1">
      <alignment horizontal="left" vertical="center"/>
    </xf>
    <xf numFmtId="164" fontId="3" fillId="0" borderId="0" xfId="0" applyNumberFormat="1" applyFont="1" applyAlignment="1">
      <alignment vertical="center"/>
    </xf>
    <xf numFmtId="0" fontId="3" fillId="0" borderId="1" xfId="2" quotePrefix="1" applyFont="1" applyFill="1" applyBorder="1" applyAlignment="1">
      <alignment horizontal="left" vertical="center"/>
    </xf>
    <xf numFmtId="43" fontId="3" fillId="0" borderId="0" xfId="5" applyFont="1" applyAlignment="1">
      <alignment vertical="center"/>
    </xf>
    <xf numFmtId="0" fontId="3" fillId="0" borderId="14" xfId="0" applyFont="1" applyBorder="1" applyAlignment="1">
      <alignment horizontal="center" vertical="center"/>
    </xf>
    <xf numFmtId="0" fontId="3" fillId="0" borderId="1" xfId="0" quotePrefix="1" applyFont="1" applyBorder="1" applyAlignment="1">
      <alignment horizontal="center" vertical="center"/>
    </xf>
    <xf numFmtId="0" fontId="13" fillId="0" borderId="13" xfId="0" applyFont="1" applyFill="1" applyBorder="1" applyAlignment="1">
      <alignment vertical="center"/>
    </xf>
    <xf numFmtId="0" fontId="3" fillId="0" borderId="1" xfId="0" quotePrefix="1" applyFont="1" applyBorder="1" applyAlignment="1">
      <alignment vertical="center"/>
    </xf>
    <xf numFmtId="0" fontId="13" fillId="0" borderId="13" xfId="0" applyFont="1" applyBorder="1" applyAlignment="1">
      <alignment vertical="center"/>
    </xf>
    <xf numFmtId="0" fontId="13" fillId="0" borderId="1" xfId="0" applyFont="1" applyBorder="1" applyAlignment="1">
      <alignment horizontal="left" vertical="center"/>
    </xf>
    <xf numFmtId="0" fontId="0" fillId="0" borderId="23" xfId="0" applyBorder="1" applyAlignment="1">
      <alignment vertical="center"/>
    </xf>
    <xf numFmtId="0" fontId="0" fillId="0" borderId="24" xfId="0" applyBorder="1" applyAlignment="1">
      <alignment horizontal="left" vertical="center"/>
    </xf>
    <xf numFmtId="0" fontId="0" fillId="0" borderId="24" xfId="0" applyBorder="1" applyAlignment="1">
      <alignment vertical="center"/>
    </xf>
    <xf numFmtId="0" fontId="0" fillId="0" borderId="24" xfId="0" applyBorder="1" applyAlignment="1">
      <alignment horizontal="center" vertical="center"/>
    </xf>
    <xf numFmtId="0" fontId="0" fillId="0" borderId="25" xfId="0" applyBorder="1" applyAlignment="1">
      <alignment vertical="center"/>
    </xf>
    <xf numFmtId="0" fontId="4" fillId="0" borderId="13" xfId="1" applyFont="1" applyFill="1" applyBorder="1" applyAlignment="1">
      <alignment horizontal="center" vertical="center"/>
    </xf>
    <xf numFmtId="0" fontId="4" fillId="0" borderId="1" xfId="1" applyFont="1" applyFill="1" applyBorder="1" applyAlignment="1">
      <alignment horizontal="center" vertical="center"/>
    </xf>
    <xf numFmtId="0" fontId="4" fillId="0" borderId="1" xfId="0" applyFont="1" applyFill="1" applyBorder="1" applyAlignment="1">
      <alignment horizontal="center" vertical="center" wrapText="1"/>
    </xf>
    <xf numFmtId="0" fontId="4" fillId="0" borderId="14" xfId="1" applyFont="1" applyFill="1" applyBorder="1" applyAlignment="1">
      <alignment horizontal="center" vertical="center"/>
    </xf>
    <xf numFmtId="0" fontId="13" fillId="0" borderId="22" xfId="0" applyFont="1" applyFill="1" applyBorder="1" applyAlignment="1"/>
    <xf numFmtId="0" fontId="18" fillId="0" borderId="13" xfId="0" applyFont="1" applyFill="1" applyBorder="1" applyAlignment="1">
      <alignment horizontal="left" vertical="center"/>
    </xf>
    <xf numFmtId="0" fontId="3" fillId="0" borderId="18" xfId="0" applyFont="1" applyBorder="1" applyAlignment="1">
      <alignment vertical="center"/>
    </xf>
    <xf numFmtId="0" fontId="3" fillId="0" borderId="7" xfId="0" applyFont="1" applyFill="1" applyBorder="1" applyAlignment="1">
      <alignment vertical="center"/>
    </xf>
    <xf numFmtId="0" fontId="3" fillId="0" borderId="19" xfId="0" applyFont="1" applyBorder="1" applyAlignment="1">
      <alignment vertical="center"/>
    </xf>
    <xf numFmtId="0" fontId="3" fillId="0" borderId="23" xfId="0" applyFont="1" applyBorder="1" applyAlignment="1">
      <alignment vertical="center"/>
    </xf>
    <xf numFmtId="0" fontId="16" fillId="0" borderId="24" xfId="2" applyFont="1" applyFill="1" applyBorder="1" applyAlignment="1">
      <alignment horizontal="left" vertical="center"/>
    </xf>
    <xf numFmtId="41" fontId="16" fillId="0" borderId="24" xfId="3" applyFont="1" applyFill="1" applyBorder="1" applyAlignment="1">
      <alignment horizontal="left" vertical="center" wrapText="1"/>
    </xf>
    <xf numFmtId="0" fontId="3" fillId="0" borderId="24" xfId="0" applyFont="1" applyBorder="1" applyAlignment="1">
      <alignment vertical="center"/>
    </xf>
    <xf numFmtId="0" fontId="16" fillId="0" borderId="24" xfId="2" applyFont="1" applyFill="1" applyBorder="1" applyAlignment="1">
      <alignment horizontal="center" vertical="center" wrapText="1"/>
    </xf>
    <xf numFmtId="0" fontId="3" fillId="0" borderId="24" xfId="0" applyFont="1" applyFill="1" applyBorder="1" applyAlignment="1">
      <alignment horizontal="left" vertical="center"/>
    </xf>
    <xf numFmtId="0" fontId="16" fillId="0" borderId="24" xfId="2" applyFont="1" applyFill="1" applyBorder="1" applyAlignment="1">
      <alignment horizontal="left" vertical="center" wrapText="1"/>
    </xf>
    <xf numFmtId="0" fontId="16" fillId="0" borderId="24" xfId="2" applyFont="1" applyFill="1" applyBorder="1" applyAlignment="1">
      <alignment horizontal="center" vertical="center"/>
    </xf>
    <xf numFmtId="0" fontId="3" fillId="0" borderId="24" xfId="0" applyFont="1" applyFill="1" applyBorder="1" applyAlignment="1">
      <alignment vertical="center"/>
    </xf>
    <xf numFmtId="164" fontId="16" fillId="0" borderId="24" xfId="3" applyNumberFormat="1" applyFont="1" applyFill="1" applyBorder="1" applyAlignment="1">
      <alignment horizontal="center" vertical="center"/>
    </xf>
    <xf numFmtId="0" fontId="3" fillId="0" borderId="25" xfId="0" applyFont="1" applyBorder="1" applyAlignment="1">
      <alignment vertical="center"/>
    </xf>
    <xf numFmtId="164" fontId="16" fillId="0" borderId="24" xfId="3" applyNumberFormat="1" applyFont="1" applyFill="1" applyBorder="1" applyAlignment="1">
      <alignment vertical="center"/>
    </xf>
    <xf numFmtId="0" fontId="16" fillId="0" borderId="24" xfId="2" quotePrefix="1" applyFont="1" applyFill="1" applyBorder="1" applyAlignment="1">
      <alignment horizontal="left" vertical="center"/>
    </xf>
    <xf numFmtId="41" fontId="3" fillId="0" borderId="7" xfId="3" applyFont="1" applyFill="1" applyBorder="1" applyAlignment="1">
      <alignment horizontal="left" vertical="center" wrapText="1"/>
    </xf>
    <xf numFmtId="41" fontId="3" fillId="0" borderId="24" xfId="3" applyFont="1" applyFill="1" applyBorder="1" applyAlignment="1">
      <alignment horizontal="left" vertical="center" wrapText="1"/>
    </xf>
    <xf numFmtId="0" fontId="3" fillId="0" borderId="24" xfId="2" quotePrefix="1" applyFont="1" applyFill="1" applyBorder="1" applyAlignment="1">
      <alignment horizontal="center" vertical="center"/>
    </xf>
    <xf numFmtId="0" fontId="3" fillId="0" borderId="24" xfId="2" applyFont="1" applyFill="1" applyBorder="1" applyAlignment="1">
      <alignment horizontal="left" vertical="center"/>
    </xf>
    <xf numFmtId="0" fontId="3" fillId="0" borderId="24" xfId="2" applyFont="1" applyFill="1" applyBorder="1" applyAlignment="1">
      <alignment horizontal="center" vertical="center"/>
    </xf>
    <xf numFmtId="164" fontId="3" fillId="0" borderId="24" xfId="3" applyNumberFormat="1" applyFont="1" applyFill="1" applyBorder="1" applyAlignment="1">
      <alignment horizontal="right" vertical="center" wrapText="1"/>
    </xf>
    <xf numFmtId="0" fontId="3" fillId="0" borderId="24" xfId="2" applyFont="1" applyFill="1" applyBorder="1" applyAlignment="1">
      <alignment horizontal="left" vertical="center" wrapText="1"/>
    </xf>
    <xf numFmtId="0" fontId="3" fillId="0" borderId="7" xfId="2" quotePrefix="1" applyFont="1" applyFill="1" applyBorder="1" applyAlignment="1">
      <alignment horizontal="left" vertical="center"/>
    </xf>
    <xf numFmtId="0" fontId="3" fillId="0" borderId="24" xfId="2" quotePrefix="1" applyFont="1" applyFill="1" applyBorder="1" applyAlignment="1">
      <alignment horizontal="left" vertical="center"/>
    </xf>
    <xf numFmtId="164" fontId="3" fillId="2" borderId="7" xfId="3" applyNumberFormat="1" applyFont="1" applyFill="1" applyBorder="1" applyAlignment="1">
      <alignment horizontal="right" vertical="center" wrapText="1"/>
    </xf>
    <xf numFmtId="0" fontId="3" fillId="0" borderId="19" xfId="0" applyFont="1" applyBorder="1" applyAlignment="1">
      <alignment horizontal="center" vertical="center"/>
    </xf>
    <xf numFmtId="164" fontId="3" fillId="2" borderId="24" xfId="3" applyNumberFormat="1" applyFont="1" applyFill="1" applyBorder="1" applyAlignment="1">
      <alignment horizontal="right" vertical="center" wrapText="1"/>
    </xf>
    <xf numFmtId="0" fontId="3" fillId="0" borderId="25" xfId="0" applyFont="1" applyBorder="1" applyAlignment="1">
      <alignment horizontal="center" vertical="center"/>
    </xf>
    <xf numFmtId="41" fontId="0" fillId="0" borderId="0" xfId="4" applyFont="1"/>
    <xf numFmtId="0" fontId="4" fillId="0" borderId="0" xfId="0" applyFont="1"/>
    <xf numFmtId="0" fontId="21" fillId="0" borderId="0" xfId="0" applyFont="1"/>
    <xf numFmtId="0" fontId="22" fillId="0" borderId="0" xfId="0" applyFont="1" applyFill="1" applyAlignment="1">
      <alignment horizontal="center"/>
    </xf>
    <xf numFmtId="0" fontId="21" fillId="0" borderId="0" xfId="0" applyFont="1" applyFill="1" applyBorder="1"/>
    <xf numFmtId="0" fontId="21" fillId="0" borderId="0" xfId="0" applyFont="1" applyFill="1"/>
    <xf numFmtId="0" fontId="21" fillId="0" borderId="0" xfId="0" applyFont="1" applyAlignment="1">
      <alignment vertical="center"/>
    </xf>
    <xf numFmtId="0" fontId="21" fillId="0" borderId="1" xfId="0" applyFont="1" applyFill="1" applyBorder="1" applyAlignment="1">
      <alignment horizontal="center" vertical="center" wrapText="1"/>
    </xf>
    <xf numFmtId="0" fontId="21" fillId="0" borderId="1" xfId="0" applyFont="1" applyFill="1" applyBorder="1" applyAlignment="1">
      <alignment horizontal="center" vertical="center"/>
    </xf>
    <xf numFmtId="0" fontId="25" fillId="0" borderId="5" xfId="1" applyFont="1" applyFill="1" applyBorder="1" applyAlignment="1">
      <alignment horizontal="center" vertical="center"/>
    </xf>
    <xf numFmtId="0" fontId="25" fillId="0" borderId="1" xfId="1" applyFont="1" applyFill="1" applyBorder="1" applyAlignment="1">
      <alignment horizontal="center" vertical="center"/>
    </xf>
    <xf numFmtId="0" fontId="23" fillId="0" borderId="1" xfId="0" applyFont="1" applyFill="1" applyBorder="1" applyAlignment="1">
      <alignment vertical="center"/>
    </xf>
    <xf numFmtId="0" fontId="21" fillId="0" borderId="1" xfId="0" applyFont="1" applyFill="1" applyBorder="1" applyAlignment="1">
      <alignment vertical="center"/>
    </xf>
    <xf numFmtId="0" fontId="21" fillId="0" borderId="5" xfId="0" applyFont="1" applyFill="1" applyBorder="1" applyAlignment="1">
      <alignment vertical="center"/>
    </xf>
    <xf numFmtId="0" fontId="26" fillId="0" borderId="1" xfId="0" applyFont="1" applyFill="1" applyBorder="1" applyAlignment="1">
      <alignment vertical="center"/>
    </xf>
    <xf numFmtId="0" fontId="21" fillId="0" borderId="1" xfId="0" applyFont="1" applyFill="1" applyBorder="1" applyAlignment="1"/>
    <xf numFmtId="0" fontId="21" fillId="0" borderId="1" xfId="0" applyFont="1" applyFill="1" applyBorder="1"/>
    <xf numFmtId="0" fontId="21" fillId="0" borderId="5" xfId="0" applyFont="1" applyFill="1" applyBorder="1" applyAlignment="1">
      <alignment horizontal="center"/>
    </xf>
    <xf numFmtId="0" fontId="21" fillId="0" borderId="1" xfId="0" applyFont="1" applyFill="1" applyBorder="1" applyAlignment="1">
      <alignment horizontal="center"/>
    </xf>
    <xf numFmtId="0" fontId="21" fillId="0" borderId="24" xfId="0" applyFont="1" applyFill="1" applyBorder="1"/>
    <xf numFmtId="0" fontId="21" fillId="0" borderId="5" xfId="0" applyFont="1" applyFill="1" applyBorder="1"/>
    <xf numFmtId="0" fontId="23" fillId="0" borderId="0" xfId="0" applyFont="1"/>
    <xf numFmtId="0" fontId="23" fillId="0" borderId="0" xfId="2" applyFont="1" applyFill="1" applyAlignment="1">
      <alignment horizontal="center"/>
    </xf>
    <xf numFmtId="0" fontId="23" fillId="0" borderId="0" xfId="0" applyFont="1" applyFill="1"/>
    <xf numFmtId="0" fontId="23" fillId="0" borderId="0" xfId="0" applyFont="1" applyFill="1" applyAlignment="1">
      <alignment horizontal="center" vertical="center"/>
    </xf>
    <xf numFmtId="0" fontId="24" fillId="0" borderId="0" xfId="0" applyFont="1"/>
    <xf numFmtId="0" fontId="23" fillId="0" borderId="0" xfId="2" applyFont="1" applyAlignment="1">
      <alignment horizontal="center"/>
    </xf>
    <xf numFmtId="0" fontId="23" fillId="0" borderId="0" xfId="2" applyFont="1"/>
    <xf numFmtId="0" fontId="21" fillId="0" borderId="0" xfId="0" applyFont="1" applyAlignment="1">
      <alignment horizontal="center"/>
    </xf>
    <xf numFmtId="0" fontId="24" fillId="0" borderId="22" xfId="0" applyFont="1" applyFill="1" applyBorder="1" applyAlignment="1"/>
    <xf numFmtId="0" fontId="24" fillId="0" borderId="0" xfId="0" applyFont="1" applyFill="1"/>
    <xf numFmtId="0" fontId="24" fillId="0" borderId="0" xfId="0" applyFont="1" applyFill="1" applyAlignment="1">
      <alignment horizontal="center"/>
    </xf>
    <xf numFmtId="43" fontId="24" fillId="0" borderId="0" xfId="0" applyNumberFormat="1" applyFont="1" applyFill="1"/>
    <xf numFmtId="0" fontId="24" fillId="0" borderId="0" xfId="0" applyFont="1" applyAlignment="1">
      <alignment horizontal="center"/>
    </xf>
    <xf numFmtId="0" fontId="24" fillId="0" borderId="0" xfId="0" applyFont="1" applyAlignment="1">
      <alignment vertical="center"/>
    </xf>
    <xf numFmtId="0" fontId="24" fillId="0" borderId="1" xfId="0" applyFont="1" applyFill="1" applyBorder="1" applyAlignment="1">
      <alignment horizontal="center" vertical="center" wrapText="1"/>
    </xf>
    <xf numFmtId="0" fontId="24" fillId="0" borderId="1" xfId="0" applyFont="1" applyFill="1" applyBorder="1" applyAlignment="1">
      <alignment horizontal="center" vertical="center"/>
    </xf>
    <xf numFmtId="0" fontId="23" fillId="0" borderId="18" xfId="1" applyFont="1" applyFill="1" applyBorder="1" applyAlignment="1">
      <alignment horizontal="center" vertical="center"/>
    </xf>
    <xf numFmtId="0" fontId="23" fillId="0" borderId="7" xfId="0" applyFont="1" applyFill="1" applyBorder="1" applyAlignment="1">
      <alignment horizontal="center" vertical="center"/>
    </xf>
    <xf numFmtId="0" fontId="23" fillId="0" borderId="7" xfId="1" applyFont="1" applyFill="1" applyBorder="1" applyAlignment="1">
      <alignment horizontal="center" vertical="center"/>
    </xf>
    <xf numFmtId="0" fontId="23" fillId="0" borderId="7" xfId="0" applyFont="1" applyFill="1" applyBorder="1" applyAlignment="1">
      <alignment horizontal="center" vertical="center" wrapText="1"/>
    </xf>
    <xf numFmtId="0" fontId="23" fillId="0" borderId="19" xfId="1" applyFont="1" applyFill="1" applyBorder="1" applyAlignment="1">
      <alignment horizontal="center" vertical="center"/>
    </xf>
    <xf numFmtId="0" fontId="24" fillId="0" borderId="5" xfId="1" applyFont="1" applyFill="1" applyBorder="1" applyAlignment="1">
      <alignment horizontal="center" vertical="center"/>
    </xf>
    <xf numFmtId="0" fontId="24" fillId="0" borderId="1" xfId="1" applyFont="1" applyFill="1" applyBorder="1" applyAlignment="1">
      <alignment horizontal="center" vertical="center"/>
    </xf>
    <xf numFmtId="0" fontId="29" fillId="6" borderId="29" xfId="0" applyFont="1" applyFill="1" applyBorder="1"/>
    <xf numFmtId="0" fontId="29" fillId="7" borderId="29" xfId="0" applyFont="1" applyFill="1" applyBorder="1"/>
    <xf numFmtId="0" fontId="25" fillId="0" borderId="13" xfId="0" applyFont="1" applyFill="1" applyBorder="1" applyAlignment="1">
      <alignment horizontal="left" vertical="center"/>
    </xf>
    <xf numFmtId="0" fontId="24" fillId="0" borderId="1" xfId="0" applyFont="1" applyFill="1" applyBorder="1" applyAlignment="1">
      <alignment horizontal="left" vertical="center" wrapText="1"/>
    </xf>
    <xf numFmtId="0" fontId="25" fillId="0" borderId="1" xfId="0" applyFont="1" applyFill="1" applyBorder="1" applyAlignment="1">
      <alignment vertical="center"/>
    </xf>
    <xf numFmtId="0" fontId="25" fillId="0" borderId="1" xfId="0" applyFont="1" applyFill="1" applyBorder="1" applyAlignment="1">
      <alignment horizontal="center" vertical="center"/>
    </xf>
    <xf numFmtId="43" fontId="30" fillId="0" borderId="1" xfId="0" applyNumberFormat="1" applyFont="1" applyFill="1" applyBorder="1" applyAlignment="1">
      <alignment vertical="center"/>
    </xf>
    <xf numFmtId="0" fontId="25" fillId="0" borderId="14" xfId="0" applyFont="1" applyFill="1" applyBorder="1" applyAlignment="1">
      <alignment horizontal="center" vertical="center"/>
    </xf>
    <xf numFmtId="0" fontId="25" fillId="0" borderId="5" xfId="0" applyFont="1" applyFill="1" applyBorder="1" applyAlignment="1">
      <alignment vertical="center"/>
    </xf>
    <xf numFmtId="0" fontId="25" fillId="0" borderId="0" xfId="0" applyFont="1" applyFill="1" applyAlignment="1">
      <alignment vertical="center"/>
    </xf>
    <xf numFmtId="0" fontId="31" fillId="0" borderId="13" xfId="0" applyFont="1" applyFill="1" applyBorder="1" applyAlignment="1">
      <alignment horizontal="left" vertical="center"/>
    </xf>
    <xf numFmtId="0" fontId="31" fillId="0" borderId="1" xfId="0" applyFont="1" applyFill="1" applyBorder="1" applyAlignment="1">
      <alignment horizontal="left" vertical="center" wrapText="1"/>
    </xf>
    <xf numFmtId="0" fontId="32" fillId="0" borderId="1" xfId="0" applyFont="1" applyFill="1" applyBorder="1" applyAlignment="1">
      <alignment vertical="center"/>
    </xf>
    <xf numFmtId="0" fontId="32" fillId="0" borderId="1" xfId="0" applyFont="1" applyFill="1" applyBorder="1" applyAlignment="1">
      <alignment horizontal="center" vertical="center"/>
    </xf>
    <xf numFmtId="41" fontId="32" fillId="0" borderId="1" xfId="4" applyFont="1" applyFill="1" applyBorder="1" applyAlignment="1">
      <alignment vertical="center"/>
    </xf>
    <xf numFmtId="43" fontId="33" fillId="0" borderId="1" xfId="0" applyNumberFormat="1" applyFont="1" applyFill="1" applyBorder="1" applyAlignment="1">
      <alignment vertical="center"/>
    </xf>
    <xf numFmtId="0" fontId="32" fillId="0" borderId="14" xfId="0" applyFont="1" applyFill="1" applyBorder="1" applyAlignment="1">
      <alignment horizontal="center" vertical="center"/>
    </xf>
    <xf numFmtId="0" fontId="32" fillId="0" borderId="5" xfId="0" applyFont="1" applyFill="1" applyBorder="1" applyAlignment="1">
      <alignment vertical="center"/>
    </xf>
    <xf numFmtId="43" fontId="32" fillId="0" borderId="0" xfId="5" applyFont="1" applyFill="1" applyAlignment="1">
      <alignment vertical="center"/>
    </xf>
    <xf numFmtId="41" fontId="25" fillId="0" borderId="0" xfId="3" applyFont="1" applyFill="1" applyAlignment="1">
      <alignment vertical="center"/>
    </xf>
    <xf numFmtId="0" fontId="32" fillId="0" borderId="0" xfId="0" applyFont="1" applyFill="1" applyAlignment="1">
      <alignment vertical="center"/>
    </xf>
    <xf numFmtId="0" fontId="24" fillId="0" borderId="13" xfId="0" applyFont="1" applyFill="1" applyBorder="1" applyAlignment="1">
      <alignment horizontal="left" vertical="center"/>
    </xf>
    <xf numFmtId="0" fontId="30" fillId="0" borderId="1" xfId="0" applyFont="1" applyFill="1" applyBorder="1" applyAlignment="1">
      <alignment vertical="center"/>
    </xf>
    <xf numFmtId="0" fontId="24" fillId="0" borderId="1" xfId="0" applyFont="1" applyFill="1" applyBorder="1" applyAlignment="1">
      <alignment vertical="center"/>
    </xf>
    <xf numFmtId="0" fontId="24" fillId="0" borderId="14" xfId="0" applyFont="1" applyFill="1" applyBorder="1" applyAlignment="1">
      <alignment horizontal="center" vertical="center"/>
    </xf>
    <xf numFmtId="0" fontId="24" fillId="0" borderId="5" xfId="0" applyFont="1" applyFill="1" applyBorder="1" applyAlignment="1">
      <alignment vertical="center"/>
    </xf>
    <xf numFmtId="43" fontId="24" fillId="0" borderId="0" xfId="0" applyNumberFormat="1" applyFont="1" applyFill="1" applyAlignment="1">
      <alignment vertical="center"/>
    </xf>
    <xf numFmtId="41" fontId="24" fillId="0" borderId="0" xfId="3" applyFont="1" applyFill="1" applyAlignment="1">
      <alignment vertical="center"/>
    </xf>
    <xf numFmtId="0" fontId="24" fillId="0" borderId="0" xfId="0" applyFont="1" applyFill="1" applyAlignment="1">
      <alignment vertical="center"/>
    </xf>
    <xf numFmtId="0" fontId="25" fillId="0" borderId="13" xfId="0" applyFont="1" applyFill="1" applyBorder="1" applyAlignment="1">
      <alignment vertical="center"/>
    </xf>
    <xf numFmtId="0" fontId="25" fillId="0" borderId="1" xfId="0" applyFont="1" applyFill="1" applyBorder="1" applyAlignment="1">
      <alignment horizontal="left" vertical="center"/>
    </xf>
    <xf numFmtId="43" fontId="25" fillId="0" borderId="1" xfId="0" applyNumberFormat="1" applyFont="1" applyFill="1" applyBorder="1" applyAlignment="1">
      <alignment vertical="center"/>
    </xf>
    <xf numFmtId="0" fontId="25" fillId="0" borderId="14" xfId="0" applyFont="1" applyFill="1" applyBorder="1" applyAlignment="1">
      <alignment vertical="center"/>
    </xf>
    <xf numFmtId="43" fontId="25" fillId="0" borderId="0" xfId="0" applyNumberFormat="1" applyFont="1" applyFill="1" applyAlignment="1">
      <alignment vertical="center"/>
    </xf>
    <xf numFmtId="43" fontId="24" fillId="0" borderId="1" xfId="0" applyNumberFormat="1" applyFont="1" applyFill="1" applyBorder="1" applyAlignment="1">
      <alignment vertical="center"/>
    </xf>
    <xf numFmtId="0" fontId="24" fillId="0" borderId="14" xfId="0" applyFont="1" applyFill="1" applyBorder="1" applyAlignment="1">
      <alignment vertical="center"/>
    </xf>
    <xf numFmtId="41" fontId="24" fillId="0" borderId="1" xfId="4" applyFont="1" applyFill="1" applyBorder="1" applyAlignment="1">
      <alignment vertical="center"/>
    </xf>
    <xf numFmtId="41" fontId="25" fillId="0" borderId="1" xfId="4" applyFont="1" applyFill="1" applyBorder="1" applyAlignment="1">
      <alignment vertical="center"/>
    </xf>
    <xf numFmtId="164" fontId="24" fillId="0" borderId="1" xfId="0" applyNumberFormat="1" applyFont="1" applyFill="1" applyBorder="1" applyAlignment="1">
      <alignment horizontal="center" vertical="center"/>
    </xf>
    <xf numFmtId="38" fontId="24" fillId="0" borderId="0" xfId="0" applyNumberFormat="1" applyFont="1" applyFill="1" applyAlignment="1">
      <alignment vertical="center"/>
    </xf>
    <xf numFmtId="41" fontId="24" fillId="0" borderId="0" xfId="0" applyNumberFormat="1" applyFont="1" applyFill="1" applyAlignment="1">
      <alignment vertical="center"/>
    </xf>
    <xf numFmtId="0" fontId="34" fillId="0" borderId="1" xfId="2" applyFont="1" applyFill="1" applyBorder="1" applyAlignment="1">
      <alignment horizontal="left" vertical="center"/>
    </xf>
    <xf numFmtId="41" fontId="34" fillId="0" borderId="1" xfId="3" applyFont="1" applyFill="1" applyBorder="1" applyAlignment="1">
      <alignment horizontal="left" vertical="center" wrapText="1"/>
    </xf>
    <xf numFmtId="0" fontId="34" fillId="0" borderId="1" xfId="2" applyFont="1" applyFill="1" applyBorder="1" applyAlignment="1">
      <alignment horizontal="left" vertical="center" wrapText="1"/>
    </xf>
    <xf numFmtId="0" fontId="34" fillId="0" borderId="1" xfId="2" applyFont="1" applyFill="1" applyBorder="1" applyAlignment="1">
      <alignment horizontal="center" vertical="center"/>
    </xf>
    <xf numFmtId="164" fontId="34" fillId="0" borderId="1" xfId="3" applyNumberFormat="1" applyFont="1" applyFill="1" applyBorder="1" applyAlignment="1">
      <alignment vertical="center"/>
    </xf>
    <xf numFmtId="41" fontId="25" fillId="0" borderId="0" xfId="4" applyFont="1" applyFill="1" applyAlignment="1">
      <alignment vertical="center"/>
    </xf>
    <xf numFmtId="41" fontId="25" fillId="0" borderId="30" xfId="4" applyFont="1" applyFill="1" applyBorder="1" applyAlignment="1">
      <alignment vertical="center"/>
    </xf>
    <xf numFmtId="164" fontId="25" fillId="0" borderId="0" xfId="0" applyNumberFormat="1" applyFont="1" applyFill="1" applyAlignment="1">
      <alignment vertical="center"/>
    </xf>
    <xf numFmtId="41" fontId="25" fillId="0" borderId="0" xfId="0" applyNumberFormat="1" applyFont="1" applyFill="1" applyAlignment="1">
      <alignment vertical="center"/>
    </xf>
    <xf numFmtId="0" fontId="25" fillId="0" borderId="0" xfId="0" applyFont="1" applyFill="1"/>
    <xf numFmtId="0" fontId="34" fillId="0" borderId="1" xfId="2" quotePrefix="1" applyFont="1" applyFill="1" applyBorder="1" applyAlignment="1">
      <alignment horizontal="left" vertical="center"/>
    </xf>
    <xf numFmtId="164" fontId="34" fillId="0" borderId="1" xfId="3" applyNumberFormat="1" applyFont="1" applyFill="1" applyBorder="1" applyAlignment="1">
      <alignment horizontal="center" vertical="center"/>
    </xf>
    <xf numFmtId="0" fontId="25" fillId="0" borderId="1" xfId="2" applyFont="1" applyFill="1" applyBorder="1" applyAlignment="1">
      <alignment horizontal="left" vertical="center"/>
    </xf>
    <xf numFmtId="0" fontId="34" fillId="0" borderId="24" xfId="2" applyFont="1" applyFill="1" applyBorder="1" applyAlignment="1">
      <alignment horizontal="left" vertical="center"/>
    </xf>
    <xf numFmtId="41" fontId="34" fillId="0" borderId="24" xfId="3" applyFont="1" applyFill="1" applyBorder="1" applyAlignment="1">
      <alignment horizontal="left" vertical="center" wrapText="1"/>
    </xf>
    <xf numFmtId="0" fontId="25" fillId="0" borderId="24" xfId="0" applyFont="1" applyFill="1" applyBorder="1" applyAlignment="1">
      <alignment vertical="center"/>
    </xf>
    <xf numFmtId="0" fontId="25" fillId="0" borderId="24" xfId="0" applyFont="1" applyFill="1" applyBorder="1" applyAlignment="1">
      <alignment horizontal="left" vertical="center"/>
    </xf>
    <xf numFmtId="0" fontId="34" fillId="0" borderId="24" xfId="2" applyFont="1" applyFill="1" applyBorder="1" applyAlignment="1">
      <alignment horizontal="left" vertical="center" wrapText="1"/>
    </xf>
    <xf numFmtId="0" fontId="34" fillId="0" borderId="24" xfId="2" applyFont="1" applyFill="1" applyBorder="1" applyAlignment="1">
      <alignment horizontal="center" vertical="center"/>
    </xf>
    <xf numFmtId="164" fontId="34" fillId="0" borderId="24" xfId="3" applyNumberFormat="1" applyFont="1" applyFill="1" applyBorder="1" applyAlignment="1">
      <alignment horizontal="center" vertical="center"/>
    </xf>
    <xf numFmtId="0" fontId="25" fillId="0" borderId="25" xfId="0" applyFont="1" applyFill="1" applyBorder="1" applyAlignment="1">
      <alignment vertical="center"/>
    </xf>
    <xf numFmtId="41" fontId="34" fillId="0" borderId="7" xfId="3" applyFont="1" applyFill="1" applyBorder="1" applyAlignment="1">
      <alignment horizontal="left" vertical="center" wrapText="1"/>
    </xf>
    <xf numFmtId="0" fontId="25" fillId="0" borderId="7" xfId="0" applyFont="1" applyFill="1" applyBorder="1" applyAlignment="1">
      <alignment vertical="center"/>
    </xf>
    <xf numFmtId="0" fontId="25" fillId="0" borderId="7" xfId="0" applyFont="1" applyFill="1" applyBorder="1" applyAlignment="1">
      <alignment horizontal="left" vertical="center"/>
    </xf>
    <xf numFmtId="0" fontId="34" fillId="0" borderId="7" xfId="2" applyFont="1" applyFill="1" applyBorder="1" applyAlignment="1">
      <alignment horizontal="left" vertical="center" wrapText="1"/>
    </xf>
    <xf numFmtId="0" fontId="34" fillId="0" borderId="7" xfId="2" applyFont="1" applyFill="1" applyBorder="1" applyAlignment="1">
      <alignment horizontal="center" vertical="center"/>
    </xf>
    <xf numFmtId="164" fontId="34" fillId="0" borderId="7" xfId="3" applyNumberFormat="1" applyFont="1" applyFill="1" applyBorder="1" applyAlignment="1">
      <alignment horizontal="center" vertical="center"/>
    </xf>
    <xf numFmtId="0" fontId="25" fillId="0" borderId="19" xfId="0" applyFont="1" applyFill="1" applyBorder="1" applyAlignment="1">
      <alignment vertical="center"/>
    </xf>
    <xf numFmtId="164" fontId="34" fillId="0" borderId="24" xfId="3" applyNumberFormat="1" applyFont="1" applyFill="1" applyBorder="1" applyAlignment="1">
      <alignment vertical="center"/>
    </xf>
    <xf numFmtId="0" fontId="34" fillId="0" borderId="7" xfId="2" applyFont="1" applyFill="1" applyBorder="1" applyAlignment="1">
      <alignment horizontal="left" vertical="center"/>
    </xf>
    <xf numFmtId="164" fontId="34" fillId="0" borderId="7" xfId="3" applyNumberFormat="1" applyFont="1" applyFill="1" applyBorder="1" applyAlignment="1">
      <alignment vertical="center"/>
    </xf>
    <xf numFmtId="41" fontId="25" fillId="0" borderId="1" xfId="3" applyFont="1" applyFill="1" applyBorder="1" applyAlignment="1">
      <alignment horizontal="left" vertical="center" wrapText="1"/>
    </xf>
    <xf numFmtId="0" fontId="25" fillId="0" borderId="1" xfId="2" applyFont="1" applyFill="1" applyBorder="1" applyAlignment="1">
      <alignment horizontal="center" vertical="center" wrapText="1"/>
    </xf>
    <xf numFmtId="0" fontId="25" fillId="0" borderId="1" xfId="2" applyFont="1" applyFill="1" applyBorder="1" applyAlignment="1">
      <alignment horizontal="left" vertical="center" wrapText="1"/>
    </xf>
    <xf numFmtId="164" fontId="25" fillId="0" borderId="1" xfId="3" applyNumberFormat="1" applyFont="1" applyFill="1" applyBorder="1" applyAlignment="1">
      <alignment horizontal="right" vertical="center" wrapText="1"/>
    </xf>
    <xf numFmtId="0" fontId="25" fillId="0" borderId="1" xfId="2" applyFont="1" applyFill="1" applyBorder="1" applyAlignment="1">
      <alignment horizontal="center" vertical="center"/>
    </xf>
    <xf numFmtId="0" fontId="25" fillId="0" borderId="1" xfId="2" quotePrefix="1" applyFont="1" applyFill="1" applyBorder="1" applyAlignment="1">
      <alignment horizontal="center" vertical="center"/>
    </xf>
    <xf numFmtId="164" fontId="25" fillId="0" borderId="1" xfId="3" applyNumberFormat="1" applyFont="1" applyFill="1" applyBorder="1" applyAlignment="1">
      <alignment horizontal="center" vertical="center"/>
    </xf>
    <xf numFmtId="41" fontId="25" fillId="0" borderId="24" xfId="3" applyFont="1" applyFill="1" applyBorder="1" applyAlignment="1">
      <alignment horizontal="left" vertical="center" wrapText="1"/>
    </xf>
    <xf numFmtId="0" fontId="25" fillId="0" borderId="24" xfId="2" quotePrefix="1" applyFont="1" applyFill="1" applyBorder="1" applyAlignment="1">
      <alignment horizontal="center" vertical="center"/>
    </xf>
    <xf numFmtId="0" fontId="25" fillId="0" borderId="24" xfId="2" applyFont="1" applyFill="1" applyBorder="1" applyAlignment="1">
      <alignment horizontal="left" vertical="center"/>
    </xf>
    <xf numFmtId="0" fontId="25" fillId="0" borderId="24" xfId="2" applyFont="1" applyFill="1" applyBorder="1" applyAlignment="1">
      <alignment horizontal="center" vertical="center"/>
    </xf>
    <xf numFmtId="164" fontId="25" fillId="0" borderId="24" xfId="3" applyNumberFormat="1" applyFont="1" applyFill="1" applyBorder="1" applyAlignment="1">
      <alignment horizontal="right" vertical="center" wrapText="1"/>
    </xf>
    <xf numFmtId="41" fontId="25" fillId="0" borderId="7" xfId="3" applyFont="1" applyFill="1" applyBorder="1" applyAlignment="1">
      <alignment horizontal="left" vertical="center" wrapText="1"/>
    </xf>
    <xf numFmtId="0" fontId="25" fillId="0" borderId="7" xfId="2" quotePrefix="1" applyFont="1" applyFill="1" applyBorder="1" applyAlignment="1">
      <alignment horizontal="center" vertical="center"/>
    </xf>
    <xf numFmtId="0" fontId="25" fillId="0" borderId="7" xfId="2" applyFont="1" applyFill="1" applyBorder="1" applyAlignment="1">
      <alignment horizontal="left" vertical="center"/>
    </xf>
    <xf numFmtId="0" fontId="25" fillId="0" borderId="7" xfId="2" applyFont="1" applyFill="1" applyBorder="1" applyAlignment="1">
      <alignment horizontal="center" vertical="center"/>
    </xf>
    <xf numFmtId="164" fontId="25" fillId="0" borderId="7" xfId="3" applyNumberFormat="1" applyFont="1" applyFill="1" applyBorder="1" applyAlignment="1">
      <alignment horizontal="right" vertical="center" wrapText="1"/>
    </xf>
    <xf numFmtId="164" fontId="25" fillId="0" borderId="1" xfId="3" applyNumberFormat="1" applyFont="1" applyFill="1" applyBorder="1" applyAlignment="1">
      <alignment vertical="center"/>
    </xf>
    <xf numFmtId="164" fontId="34" fillId="0" borderId="1" xfId="3" applyNumberFormat="1" applyFont="1" applyFill="1" applyBorder="1" applyAlignment="1">
      <alignment horizontal="right" vertical="center" wrapText="1"/>
    </xf>
    <xf numFmtId="40" fontId="25" fillId="0" borderId="1" xfId="2" applyNumberFormat="1" applyFont="1" applyFill="1" applyBorder="1" applyAlignment="1">
      <alignment horizontal="right" vertical="center" wrapText="1"/>
    </xf>
    <xf numFmtId="0" fontId="25" fillId="0" borderId="24" xfId="2" applyFont="1" applyFill="1" applyBorder="1" applyAlignment="1">
      <alignment horizontal="left" vertical="center" wrapText="1"/>
    </xf>
    <xf numFmtId="0" fontId="25" fillId="0" borderId="7" xfId="2" applyFont="1" applyFill="1" applyBorder="1" applyAlignment="1">
      <alignment horizontal="left" vertical="center" wrapText="1"/>
    </xf>
    <xf numFmtId="0" fontId="25" fillId="0" borderId="24" xfId="2" quotePrefix="1" applyFont="1" applyFill="1" applyBorder="1" applyAlignment="1">
      <alignment horizontal="left" vertical="center"/>
    </xf>
    <xf numFmtId="0" fontId="25" fillId="0" borderId="7" xfId="2" quotePrefix="1" applyFont="1" applyFill="1" applyBorder="1" applyAlignment="1">
      <alignment horizontal="left" vertical="center"/>
    </xf>
    <xf numFmtId="0" fontId="25" fillId="0" borderId="1" xfId="2" quotePrefix="1" applyFont="1" applyFill="1" applyBorder="1" applyAlignment="1">
      <alignment horizontal="left" vertical="center"/>
    </xf>
    <xf numFmtId="0" fontId="25" fillId="0" borderId="25" xfId="0" applyFont="1" applyFill="1" applyBorder="1" applyAlignment="1">
      <alignment horizontal="center" vertical="center"/>
    </xf>
    <xf numFmtId="0" fontId="25" fillId="0" borderId="7" xfId="0" applyFont="1" applyFill="1" applyBorder="1" applyAlignment="1">
      <alignment horizontal="center" vertical="center"/>
    </xf>
    <xf numFmtId="0" fontId="25" fillId="0" borderId="19" xfId="0" applyFont="1" applyFill="1" applyBorder="1" applyAlignment="1">
      <alignment horizontal="center" vertical="center"/>
    </xf>
    <xf numFmtId="0" fontId="25" fillId="0" borderId="24" xfId="0" applyFont="1" applyFill="1" applyBorder="1" applyAlignment="1">
      <alignment horizontal="center" vertical="center"/>
    </xf>
    <xf numFmtId="0" fontId="25" fillId="0" borderId="1" xfId="0" quotePrefix="1" applyFont="1" applyFill="1" applyBorder="1" applyAlignment="1">
      <alignment horizontal="center" vertical="center"/>
    </xf>
    <xf numFmtId="0" fontId="25" fillId="0" borderId="24" xfId="0" quotePrefix="1" applyFont="1" applyFill="1" applyBorder="1" applyAlignment="1">
      <alignment horizontal="center" vertical="center"/>
    </xf>
    <xf numFmtId="0" fontId="25" fillId="0" borderId="7" xfId="0" quotePrefix="1" applyFont="1" applyFill="1" applyBorder="1" applyAlignment="1">
      <alignment horizontal="center" vertical="center"/>
    </xf>
    <xf numFmtId="41" fontId="25" fillId="0" borderId="0" xfId="4" applyFont="1" applyFill="1" applyBorder="1" applyAlignment="1">
      <alignment vertical="center"/>
    </xf>
    <xf numFmtId="0" fontId="25" fillId="0" borderId="0" xfId="2" applyFont="1" applyFill="1" applyBorder="1" applyAlignment="1">
      <alignment horizontal="left" vertical="center" wrapText="1"/>
    </xf>
    <xf numFmtId="43" fontId="25" fillId="0" borderId="0" xfId="5" applyFont="1" applyFill="1" applyAlignment="1">
      <alignment vertical="center"/>
    </xf>
    <xf numFmtId="0" fontId="24" fillId="0" borderId="13" xfId="0" applyFont="1" applyFill="1" applyBorder="1" applyAlignment="1">
      <alignment vertical="center"/>
    </xf>
    <xf numFmtId="164" fontId="24" fillId="0" borderId="1" xfId="0" applyNumberFormat="1" applyFont="1" applyFill="1" applyBorder="1" applyAlignment="1">
      <alignment vertical="center"/>
    </xf>
    <xf numFmtId="43" fontId="24" fillId="0" borderId="0" xfId="5" applyFont="1" applyFill="1" applyAlignment="1">
      <alignment vertical="center"/>
    </xf>
    <xf numFmtId="41" fontId="35" fillId="0" borderId="0" xfId="0" applyNumberFormat="1" applyFont="1" applyFill="1" applyAlignment="1">
      <alignment vertical="center"/>
    </xf>
    <xf numFmtId="0" fontId="25" fillId="0" borderId="1" xfId="0" quotePrefix="1" applyFont="1" applyFill="1" applyBorder="1" applyAlignment="1">
      <alignment vertical="center"/>
    </xf>
    <xf numFmtId="0" fontId="24" fillId="0" borderId="1" xfId="0" applyFont="1" applyFill="1" applyBorder="1" applyAlignment="1">
      <alignment horizontal="left" vertical="center"/>
    </xf>
    <xf numFmtId="0" fontId="21" fillId="0" borderId="23" xfId="0" applyFont="1" applyFill="1" applyBorder="1" applyAlignment="1">
      <alignment vertical="center"/>
    </xf>
    <xf numFmtId="0" fontId="21" fillId="0" borderId="24" xfId="0" applyFont="1" applyFill="1" applyBorder="1" applyAlignment="1">
      <alignment horizontal="left" vertical="center"/>
    </xf>
    <xf numFmtId="0" fontId="21" fillId="0" borderId="24" xfId="0" applyFont="1" applyFill="1" applyBorder="1" applyAlignment="1">
      <alignment vertical="center"/>
    </xf>
    <xf numFmtId="0" fontId="21" fillId="0" borderId="24" xfId="0" applyFont="1" applyFill="1" applyBorder="1" applyAlignment="1">
      <alignment horizontal="center" vertical="center"/>
    </xf>
    <xf numFmtId="0" fontId="21" fillId="0" borderId="25" xfId="0" applyFont="1" applyFill="1" applyBorder="1" applyAlignment="1">
      <alignment vertical="center"/>
    </xf>
    <xf numFmtId="0" fontId="21" fillId="0" borderId="0" xfId="0" applyFont="1" applyFill="1" applyAlignment="1">
      <alignment vertical="center"/>
    </xf>
    <xf numFmtId="0" fontId="21" fillId="0" borderId="0" xfId="0" applyFont="1" applyAlignment="1">
      <alignment horizontal="left"/>
    </xf>
    <xf numFmtId="0" fontId="21" fillId="0" borderId="0" xfId="2" applyFont="1" applyAlignment="1"/>
    <xf numFmtId="0" fontId="25" fillId="0" borderId="0" xfId="0" applyFont="1"/>
    <xf numFmtId="0" fontId="25" fillId="0" borderId="0" xfId="0" applyFont="1" applyAlignment="1">
      <alignment horizontal="center"/>
    </xf>
    <xf numFmtId="0" fontId="25" fillId="0" borderId="1" xfId="2" quotePrefix="1" applyFont="1" applyFill="1" applyBorder="1" applyAlignment="1">
      <alignment horizontal="left" vertical="center" wrapText="1"/>
    </xf>
    <xf numFmtId="0" fontId="23" fillId="0" borderId="0" xfId="2" applyFont="1" applyAlignment="1">
      <alignment horizontal="center" vertical="center"/>
    </xf>
    <xf numFmtId="0" fontId="21" fillId="0" borderId="0" xfId="2" applyFont="1" applyAlignment="1">
      <alignment horizontal="center"/>
    </xf>
    <xf numFmtId="0" fontId="27" fillId="0" borderId="0" xfId="2" applyFont="1" applyAlignment="1"/>
    <xf numFmtId="0" fontId="25" fillId="0" borderId="13" xfId="0" applyFont="1" applyFill="1" applyBorder="1" applyAlignment="1">
      <alignment horizontal="center" vertical="center"/>
    </xf>
    <xf numFmtId="0" fontId="25" fillId="0" borderId="18" xfId="0" applyFont="1" applyFill="1" applyBorder="1" applyAlignment="1">
      <alignment horizontal="center" vertical="center"/>
    </xf>
    <xf numFmtId="0" fontId="25" fillId="0" borderId="23" xfId="0" applyFont="1" applyFill="1" applyBorder="1" applyAlignment="1">
      <alignment horizontal="center" vertical="center"/>
    </xf>
    <xf numFmtId="164" fontId="25" fillId="0" borderId="7" xfId="3" applyNumberFormat="1" applyFont="1" applyFill="1" applyBorder="1" applyAlignment="1">
      <alignment vertical="center"/>
    </xf>
    <xf numFmtId="164" fontId="25" fillId="0" borderId="24" xfId="3" applyNumberFormat="1" applyFont="1" applyFill="1" applyBorder="1" applyAlignment="1">
      <alignment vertical="center"/>
    </xf>
    <xf numFmtId="0" fontId="24" fillId="0" borderId="18" xfId="0" applyFont="1" applyFill="1" applyBorder="1" applyAlignment="1">
      <alignment vertical="center"/>
    </xf>
    <xf numFmtId="0" fontId="24" fillId="0" borderId="7" xfId="0" applyFont="1" applyFill="1" applyBorder="1" applyAlignment="1">
      <alignment horizontal="left" vertical="center"/>
    </xf>
    <xf numFmtId="0" fontId="24" fillId="0" borderId="7" xfId="0" applyFont="1" applyFill="1" applyBorder="1" applyAlignment="1">
      <alignment vertical="center"/>
    </xf>
    <xf numFmtId="0" fontId="24" fillId="0" borderId="19" xfId="0" applyFont="1" applyFill="1" applyBorder="1" applyAlignment="1">
      <alignment vertical="center"/>
    </xf>
    <xf numFmtId="0" fontId="24" fillId="0" borderId="23" xfId="0" applyFont="1" applyFill="1" applyBorder="1" applyAlignment="1">
      <alignment horizontal="left" vertical="center"/>
    </xf>
    <xf numFmtId="0" fontId="24" fillId="0" borderId="24" xfId="0" applyFont="1" applyFill="1" applyBorder="1" applyAlignment="1">
      <alignment horizontal="left" vertical="center" wrapText="1"/>
    </xf>
    <xf numFmtId="0" fontId="24" fillId="0" borderId="24" xfId="0" applyFont="1" applyFill="1" applyBorder="1" applyAlignment="1">
      <alignment horizontal="center" vertical="center"/>
    </xf>
    <xf numFmtId="0" fontId="24" fillId="0" borderId="24" xfId="0" applyFont="1" applyFill="1" applyBorder="1" applyAlignment="1">
      <alignment vertical="center"/>
    </xf>
    <xf numFmtId="0" fontId="24" fillId="0" borderId="24" xfId="0" applyFont="1" applyFill="1" applyBorder="1" applyAlignment="1">
      <alignment horizontal="left" vertical="center"/>
    </xf>
    <xf numFmtId="0" fontId="24" fillId="0" borderId="25" xfId="0" applyFont="1" applyFill="1" applyBorder="1" applyAlignment="1">
      <alignment vertical="center"/>
    </xf>
    <xf numFmtId="0" fontId="5" fillId="0" borderId="0" xfId="2" applyAlignment="1"/>
    <xf numFmtId="0" fontId="22" fillId="0" borderId="0" xfId="0" applyFont="1" applyFill="1" applyAlignment="1">
      <alignment horizontal="center" vertical="center"/>
    </xf>
    <xf numFmtId="0" fontId="24" fillId="0" borderId="9" xfId="0" applyFont="1" applyFill="1" applyBorder="1" applyAlignment="1">
      <alignment horizontal="left"/>
    </xf>
    <xf numFmtId="0" fontId="24" fillId="0" borderId="0" xfId="0" applyFont="1" applyFill="1" applyBorder="1"/>
    <xf numFmtId="0" fontId="24" fillId="0" borderId="9" xfId="0" applyFont="1" applyFill="1" applyBorder="1" applyAlignment="1"/>
    <xf numFmtId="0" fontId="24" fillId="0" borderId="9" xfId="0" applyFont="1" applyFill="1" applyBorder="1" applyAlignment="1">
      <alignment horizontal="center" vertical="center"/>
    </xf>
    <xf numFmtId="0" fontId="37" fillId="0" borderId="13" xfId="0" applyFont="1" applyFill="1" applyBorder="1" applyAlignment="1">
      <alignment horizontal="left" vertical="center"/>
    </xf>
    <xf numFmtId="0" fontId="37" fillId="0" borderId="1" xfId="0" applyFont="1" applyFill="1" applyBorder="1" applyAlignment="1">
      <alignment vertical="center" wrapText="1"/>
    </xf>
    <xf numFmtId="0" fontId="34" fillId="0" borderId="1" xfId="0" applyFont="1" applyFill="1" applyBorder="1"/>
    <xf numFmtId="43" fontId="37" fillId="0" borderId="1" xfId="0" applyNumberFormat="1" applyFont="1" applyFill="1" applyBorder="1"/>
    <xf numFmtId="0" fontId="34" fillId="0" borderId="14" xfId="0" applyFont="1" applyFill="1" applyBorder="1" applyAlignment="1">
      <alignment horizontal="center" vertical="center"/>
    </xf>
    <xf numFmtId="43" fontId="37" fillId="0" borderId="31" xfId="0" applyNumberFormat="1" applyFont="1" applyFill="1" applyBorder="1"/>
    <xf numFmtId="43" fontId="37" fillId="7" borderId="31" xfId="0" applyNumberFormat="1" applyFont="1" applyFill="1" applyBorder="1"/>
    <xf numFmtId="164" fontId="35" fillId="0" borderId="0" xfId="0" applyNumberFormat="1" applyFont="1"/>
    <xf numFmtId="0" fontId="24" fillId="0" borderId="1" xfId="0" applyFont="1" applyFill="1" applyBorder="1" applyAlignment="1">
      <alignment vertical="center" wrapText="1"/>
    </xf>
    <xf numFmtId="0" fontId="25" fillId="0" borderId="1" xfId="0" applyFont="1" applyBorder="1"/>
    <xf numFmtId="164" fontId="25" fillId="0" borderId="1" xfId="0" applyNumberFormat="1" applyFont="1" applyBorder="1"/>
    <xf numFmtId="0" fontId="25" fillId="0" borderId="14" xfId="0" applyFont="1" applyBorder="1" applyAlignment="1">
      <alignment horizontal="center" vertical="center"/>
    </xf>
    <xf numFmtId="164" fontId="25" fillId="0" borderId="30" xfId="0" applyNumberFormat="1" applyFont="1" applyBorder="1"/>
    <xf numFmtId="164" fontId="25" fillId="7" borderId="30" xfId="0" applyNumberFormat="1" applyFont="1" applyFill="1" applyBorder="1"/>
    <xf numFmtId="0" fontId="24" fillId="0" borderId="13" xfId="0" applyFont="1" applyBorder="1"/>
    <xf numFmtId="0" fontId="25" fillId="0" borderId="1" xfId="2" applyFont="1" applyFill="1" applyBorder="1" applyAlignment="1">
      <alignment vertical="center"/>
    </xf>
    <xf numFmtId="0" fontId="38" fillId="0" borderId="1" xfId="2" applyFont="1" applyFill="1" applyBorder="1" applyAlignment="1">
      <alignment horizontal="center" vertical="center" wrapText="1"/>
    </xf>
    <xf numFmtId="0" fontId="24" fillId="6" borderId="0" xfId="0" applyFont="1" applyFill="1" applyAlignment="1">
      <alignment vertical="center"/>
    </xf>
    <xf numFmtId="0" fontId="25" fillId="6" borderId="0" xfId="0" applyFont="1" applyFill="1" applyAlignment="1">
      <alignment vertical="center"/>
    </xf>
    <xf numFmtId="41" fontId="25" fillId="6" borderId="0" xfId="4" applyFont="1" applyFill="1" applyAlignment="1">
      <alignment vertical="center"/>
    </xf>
    <xf numFmtId="41" fontId="25" fillId="7" borderId="30" xfId="4" applyFont="1" applyFill="1" applyBorder="1" applyAlignment="1">
      <alignment vertical="center"/>
    </xf>
    <xf numFmtId="0" fontId="24" fillId="6" borderId="0" xfId="0" applyFont="1" applyFill="1" applyAlignment="1">
      <alignment horizontal="center" vertical="center"/>
    </xf>
    <xf numFmtId="164" fontId="25" fillId="6" borderId="0" xfId="0" applyNumberFormat="1" applyFont="1" applyFill="1" applyAlignment="1">
      <alignment vertical="center"/>
    </xf>
    <xf numFmtId="0" fontId="25" fillId="0" borderId="1" xfId="2" applyFont="1" applyFill="1" applyBorder="1" applyAlignment="1">
      <alignment vertical="center" wrapText="1"/>
    </xf>
    <xf numFmtId="0" fontId="25" fillId="0" borderId="13" xfId="0" applyFont="1" applyBorder="1"/>
    <xf numFmtId="0" fontId="24" fillId="0" borderId="1" xfId="2" applyFont="1" applyFill="1" applyBorder="1" applyAlignment="1">
      <alignment vertical="center"/>
    </xf>
    <xf numFmtId="0" fontId="25" fillId="0" borderId="23" xfId="0" applyFont="1" applyBorder="1"/>
    <xf numFmtId="0" fontId="25" fillId="0" borderId="24" xfId="0" applyFont="1" applyBorder="1"/>
    <xf numFmtId="0" fontId="25" fillId="0" borderId="25" xfId="0" applyFont="1" applyBorder="1" applyAlignment="1">
      <alignment horizontal="center" vertical="center"/>
    </xf>
    <xf numFmtId="0" fontId="25" fillId="0" borderId="0" xfId="0" applyFont="1" applyAlignment="1">
      <alignment horizontal="center" vertical="center"/>
    </xf>
    <xf numFmtId="0" fontId="25" fillId="0" borderId="0" xfId="2" applyFont="1" applyAlignment="1"/>
    <xf numFmtId="0" fontId="25" fillId="0" borderId="0" xfId="2" applyFont="1" applyAlignment="1">
      <alignment vertical="center"/>
    </xf>
    <xf numFmtId="0" fontId="25" fillId="0" borderId="0" xfId="0" applyFont="1" applyFill="1" applyAlignment="1">
      <alignment horizontal="center" vertical="center"/>
    </xf>
    <xf numFmtId="0" fontId="25" fillId="0" borderId="0" xfId="2" applyFont="1" applyAlignment="1">
      <alignment horizontal="center"/>
    </xf>
    <xf numFmtId="0" fontId="25" fillId="0" borderId="0" xfId="2" applyFont="1" applyAlignment="1">
      <alignment horizontal="center" vertical="center"/>
    </xf>
    <xf numFmtId="0" fontId="25" fillId="0" borderId="0" xfId="0" applyFont="1" applyAlignment="1">
      <alignment horizontal="left"/>
    </xf>
    <xf numFmtId="0" fontId="28" fillId="0" borderId="0" xfId="2" applyFont="1" applyAlignment="1"/>
    <xf numFmtId="0" fontId="25" fillId="0" borderId="0" xfId="0" applyFont="1" applyAlignment="1"/>
    <xf numFmtId="0" fontId="21" fillId="0" borderId="0" xfId="0" applyFont="1" applyAlignment="1">
      <alignment horizontal="center" vertical="center"/>
    </xf>
    <xf numFmtId="0" fontId="33" fillId="0" borderId="18" xfId="1" applyFont="1" applyFill="1" applyBorder="1" applyAlignment="1">
      <alignment horizontal="center" vertical="center"/>
    </xf>
    <xf numFmtId="0" fontId="33" fillId="0" borderId="7" xfId="1" applyFont="1" applyFill="1" applyBorder="1" applyAlignment="1">
      <alignment horizontal="center" vertical="center"/>
    </xf>
    <xf numFmtId="0" fontId="33" fillId="0" borderId="7" xfId="0" applyFont="1" applyFill="1" applyBorder="1" applyAlignment="1">
      <alignment horizontal="center" vertical="center"/>
    </xf>
    <xf numFmtId="0" fontId="33" fillId="0" borderId="19" xfId="1" applyFont="1" applyFill="1" applyBorder="1" applyAlignment="1">
      <alignment horizontal="center" vertical="center"/>
    </xf>
    <xf numFmtId="0" fontId="23" fillId="6" borderId="29" xfId="0" applyFont="1" applyFill="1" applyBorder="1"/>
    <xf numFmtId="0" fontId="23" fillId="7" borderId="29" xfId="0" applyFont="1" applyFill="1" applyBorder="1"/>
    <xf numFmtId="0" fontId="25" fillId="0" borderId="1" xfId="0" applyFont="1" applyBorder="1" applyAlignment="1">
      <alignment horizontal="center"/>
    </xf>
    <xf numFmtId="0" fontId="24" fillId="0" borderId="1" xfId="2" applyFont="1" applyFill="1" applyBorder="1" applyAlignment="1">
      <alignment horizontal="center" vertical="center"/>
    </xf>
    <xf numFmtId="0" fontId="23" fillId="6" borderId="0" xfId="0" applyFont="1" applyFill="1" applyBorder="1"/>
    <xf numFmtId="0" fontId="23" fillId="7" borderId="0" xfId="0" applyFont="1" applyFill="1" applyBorder="1"/>
    <xf numFmtId="0" fontId="24" fillId="0" borderId="0" xfId="0" applyFont="1" applyFill="1" applyBorder="1" applyAlignment="1"/>
    <xf numFmtId="0" fontId="24" fillId="0" borderId="0" xfId="0" applyFont="1" applyFill="1" applyBorder="1" applyAlignment="1">
      <alignment vertical="center"/>
    </xf>
    <xf numFmtId="0" fontId="25" fillId="0" borderId="0" xfId="0" applyFont="1" applyAlignment="1">
      <alignment vertical="center"/>
    </xf>
    <xf numFmtId="43" fontId="37" fillId="0" borderId="1" xfId="0" applyNumberFormat="1" applyFont="1" applyFill="1" applyBorder="1" applyAlignment="1">
      <alignment vertical="center"/>
    </xf>
    <xf numFmtId="0" fontId="24" fillId="0" borderId="1" xfId="0" applyFont="1" applyBorder="1" applyAlignment="1">
      <alignment vertical="center"/>
    </xf>
    <xf numFmtId="0" fontId="25" fillId="0" borderId="1" xfId="0" applyFont="1" applyBorder="1" applyAlignment="1">
      <alignment vertical="center"/>
    </xf>
    <xf numFmtId="43" fontId="35" fillId="0" borderId="0" xfId="0" applyNumberFormat="1" applyFont="1" applyAlignment="1">
      <alignment vertical="center"/>
    </xf>
    <xf numFmtId="43" fontId="24" fillId="0" borderId="30" xfId="0" applyNumberFormat="1" applyFont="1" applyBorder="1" applyAlignment="1">
      <alignment vertical="center"/>
    </xf>
    <xf numFmtId="43" fontId="24" fillId="7" borderId="30" xfId="0" applyNumberFormat="1" applyFont="1" applyFill="1" applyBorder="1" applyAlignment="1">
      <alignment vertical="center"/>
    </xf>
    <xf numFmtId="0" fontId="25" fillId="0" borderId="1" xfId="0" applyFont="1" applyFill="1" applyBorder="1" applyAlignment="1">
      <alignment vertical="center" wrapText="1"/>
    </xf>
    <xf numFmtId="41" fontId="25" fillId="0" borderId="1" xfId="4" applyFont="1" applyBorder="1" applyAlignment="1">
      <alignment vertical="center"/>
    </xf>
    <xf numFmtId="0" fontId="24" fillId="8" borderId="0" xfId="0" applyFont="1" applyFill="1" applyAlignment="1">
      <alignment vertical="center"/>
    </xf>
    <xf numFmtId="0" fontId="25" fillId="8" borderId="0" xfId="0" applyFont="1" applyFill="1" applyAlignment="1">
      <alignment vertical="center"/>
    </xf>
    <xf numFmtId="41" fontId="25" fillId="8" borderId="0" xfId="4" applyFont="1" applyFill="1" applyAlignment="1">
      <alignment vertical="center"/>
    </xf>
    <xf numFmtId="41" fontId="25" fillId="8" borderId="30" xfId="4" applyFont="1" applyFill="1" applyBorder="1" applyAlignment="1">
      <alignment vertical="center"/>
    </xf>
    <xf numFmtId="0" fontId="24" fillId="8" borderId="0" xfId="0" applyFont="1" applyFill="1" applyAlignment="1">
      <alignment horizontal="center" vertical="center"/>
    </xf>
    <xf numFmtId="164" fontId="25" fillId="8" borderId="0" xfId="0" applyNumberFormat="1" applyFont="1" applyFill="1" applyAlignment="1">
      <alignment vertical="center"/>
    </xf>
    <xf numFmtId="0" fontId="25" fillId="0" borderId="30" xfId="0" applyFont="1" applyBorder="1" applyAlignment="1">
      <alignment vertical="center"/>
    </xf>
    <xf numFmtId="0" fontId="25" fillId="7" borderId="0" xfId="0" applyFont="1" applyFill="1" applyBorder="1" applyAlignment="1">
      <alignment vertical="center"/>
    </xf>
    <xf numFmtId="43" fontId="25" fillId="0" borderId="0" xfId="0" applyNumberFormat="1" applyFont="1"/>
    <xf numFmtId="43" fontId="24" fillId="0" borderId="1" xfId="0" applyNumberFormat="1" applyFont="1" applyBorder="1" applyAlignment="1">
      <alignment vertical="center"/>
    </xf>
    <xf numFmtId="0" fontId="25" fillId="0" borderId="1" xfId="0" applyFont="1" applyBorder="1" applyAlignment="1">
      <alignment horizontal="center" vertical="center"/>
    </xf>
    <xf numFmtId="43" fontId="25" fillId="0" borderId="1" xfId="5" applyFont="1" applyFill="1" applyBorder="1" applyAlignment="1">
      <alignment vertical="center"/>
    </xf>
    <xf numFmtId="164" fontId="24" fillId="0" borderId="1" xfId="0" applyNumberFormat="1" applyFont="1" applyBorder="1" applyAlignment="1">
      <alignment vertical="center"/>
    </xf>
    <xf numFmtId="0" fontId="25" fillId="0" borderId="24" xfId="0" applyFont="1" applyBorder="1" applyAlignment="1">
      <alignment vertical="center"/>
    </xf>
    <xf numFmtId="0" fontId="36" fillId="0" borderId="0" xfId="0" applyFont="1" applyFill="1" applyAlignment="1">
      <alignment horizontal="center"/>
    </xf>
    <xf numFmtId="0" fontId="23" fillId="0" borderId="1" xfId="0" applyFont="1" applyFill="1" applyBorder="1" applyAlignment="1">
      <alignment vertical="center" wrapText="1"/>
    </xf>
    <xf numFmtId="43" fontId="23" fillId="0" borderId="1" xfId="0" applyNumberFormat="1" applyFont="1" applyFill="1" applyBorder="1" applyAlignment="1">
      <alignment vertical="center"/>
    </xf>
    <xf numFmtId="0" fontId="37" fillId="0" borderId="1" xfId="0" applyFont="1" applyFill="1" applyBorder="1" applyAlignment="1">
      <alignment horizontal="center" vertical="center"/>
    </xf>
    <xf numFmtId="0" fontId="30" fillId="0" borderId="1" xfId="0" applyFont="1" applyFill="1" applyBorder="1" applyAlignment="1">
      <alignment horizontal="center" vertical="center"/>
    </xf>
    <xf numFmtId="0" fontId="38" fillId="0" borderId="1" xfId="2" applyFont="1" applyFill="1" applyBorder="1" applyAlignment="1">
      <alignment vertical="center" wrapText="1"/>
    </xf>
    <xf numFmtId="0" fontId="39" fillId="0" borderId="1" xfId="0" applyFont="1" applyFill="1" applyBorder="1" applyAlignment="1">
      <alignment horizontal="center" vertical="center"/>
    </xf>
    <xf numFmtId="0" fontId="38" fillId="0" borderId="1" xfId="2" applyFont="1" applyFill="1" applyBorder="1" applyAlignment="1">
      <alignment horizontal="center" vertical="center"/>
    </xf>
    <xf numFmtId="164" fontId="38" fillId="0" borderId="1" xfId="3" applyNumberFormat="1" applyFont="1" applyFill="1" applyBorder="1" applyAlignment="1">
      <alignment vertical="center"/>
    </xf>
    <xf numFmtId="164" fontId="38" fillId="0" borderId="1" xfId="4" applyNumberFormat="1" applyFont="1" applyFill="1" applyBorder="1" applyAlignment="1">
      <alignment vertical="center"/>
    </xf>
    <xf numFmtId="0" fontId="38" fillId="0" borderId="1" xfId="2" applyFont="1" applyFill="1" applyBorder="1" applyAlignment="1">
      <alignment vertical="center"/>
    </xf>
    <xf numFmtId="0" fontId="25" fillId="5" borderId="0" xfId="0" applyFont="1" applyFill="1" applyAlignment="1">
      <alignment vertical="center"/>
    </xf>
    <xf numFmtId="0" fontId="25" fillId="5" borderId="0" xfId="0" applyFont="1" applyFill="1"/>
    <xf numFmtId="41" fontId="25" fillId="0" borderId="1" xfId="4" applyFont="1" applyFill="1" applyBorder="1" applyAlignment="1">
      <alignment horizontal="left" vertical="center" wrapText="1"/>
    </xf>
    <xf numFmtId="43" fontId="24" fillId="0" borderId="1" xfId="5" applyFont="1" applyFill="1" applyBorder="1" applyAlignment="1">
      <alignment vertical="center"/>
    </xf>
    <xf numFmtId="0" fontId="24" fillId="0" borderId="0" xfId="0" applyFont="1" applyFill="1" applyBorder="1" applyAlignment="1">
      <alignment horizontal="center" vertical="center"/>
    </xf>
    <xf numFmtId="0" fontId="24" fillId="0" borderId="0" xfId="0" applyFont="1" applyBorder="1"/>
    <xf numFmtId="0" fontId="21" fillId="0" borderId="0" xfId="0" applyFont="1" applyFill="1" applyAlignment="1">
      <alignment horizontal="center" vertical="center"/>
    </xf>
    <xf numFmtId="0" fontId="25" fillId="0" borderId="0" xfId="2" applyFont="1" applyFill="1" applyAlignment="1">
      <alignment vertical="center"/>
    </xf>
    <xf numFmtId="0" fontId="25" fillId="0" borderId="0" xfId="2" applyFont="1" applyFill="1" applyAlignment="1">
      <alignment horizontal="center" vertical="center"/>
    </xf>
    <xf numFmtId="0" fontId="21" fillId="0" borderId="0" xfId="0" applyFont="1" applyFill="1" applyAlignment="1">
      <alignment horizontal="center"/>
    </xf>
    <xf numFmtId="0" fontId="28" fillId="0" borderId="0" xfId="2" applyFont="1" applyAlignment="1">
      <alignment vertical="center"/>
    </xf>
    <xf numFmtId="0" fontId="27" fillId="0" borderId="0" xfId="2" applyFont="1" applyAlignment="1">
      <alignment vertical="center"/>
    </xf>
    <xf numFmtId="0" fontId="21" fillId="0" borderId="0" xfId="2" applyFont="1" applyAlignment="1">
      <alignment vertical="center"/>
    </xf>
    <xf numFmtId="43" fontId="40" fillId="0" borderId="1" xfId="0" applyNumberFormat="1" applyFont="1" applyFill="1" applyBorder="1" applyAlignment="1">
      <alignment vertical="center"/>
    </xf>
    <xf numFmtId="164" fontId="25" fillId="0" borderId="1" xfId="4" applyNumberFormat="1" applyFont="1" applyBorder="1" applyAlignment="1">
      <alignment vertical="center"/>
    </xf>
    <xf numFmtId="0" fontId="39" fillId="0" borderId="1" xfId="0" applyFont="1" applyFill="1" applyBorder="1" applyAlignment="1">
      <alignment vertical="center"/>
    </xf>
    <xf numFmtId="0" fontId="25" fillId="2" borderId="1" xfId="0" applyFont="1" applyFill="1" applyBorder="1" applyAlignment="1">
      <alignment vertical="center"/>
    </xf>
    <xf numFmtId="41" fontId="25" fillId="0" borderId="1" xfId="4" applyFont="1" applyBorder="1" applyAlignment="1">
      <alignment horizontal="left" vertical="center"/>
    </xf>
    <xf numFmtId="0" fontId="34" fillId="0" borderId="1" xfId="0" applyFont="1" applyFill="1" applyBorder="1" applyAlignment="1">
      <alignment horizontal="center" vertical="center"/>
    </xf>
    <xf numFmtId="0" fontId="25" fillId="4" borderId="13" xfId="0" applyFont="1" applyFill="1" applyBorder="1" applyAlignment="1">
      <alignment horizontal="center" vertical="center"/>
    </xf>
    <xf numFmtId="0" fontId="25" fillId="4" borderId="1" xfId="2" applyFont="1" applyFill="1" applyBorder="1" applyAlignment="1">
      <alignment horizontal="left" vertical="center"/>
    </xf>
    <xf numFmtId="0" fontId="25" fillId="4" borderId="1" xfId="2" applyFont="1" applyFill="1" applyBorder="1" applyAlignment="1">
      <alignment horizontal="left" vertical="center" wrapText="1"/>
    </xf>
    <xf numFmtId="0" fontId="25" fillId="4" borderId="1" xfId="0" quotePrefix="1" applyFont="1" applyFill="1" applyBorder="1" applyAlignment="1">
      <alignment horizontal="center" vertical="center"/>
    </xf>
    <xf numFmtId="0" fontId="25" fillId="4" borderId="1" xfId="2" quotePrefix="1" applyFont="1" applyFill="1" applyBorder="1" applyAlignment="1">
      <alignment horizontal="left" vertical="center"/>
    </xf>
    <xf numFmtId="0" fontId="25" fillId="4" borderId="1" xfId="2" applyFont="1" applyFill="1" applyBorder="1" applyAlignment="1">
      <alignment horizontal="center" vertical="center"/>
    </xf>
    <xf numFmtId="0" fontId="25" fillId="4" borderId="1" xfId="0" applyFont="1" applyFill="1" applyBorder="1" applyAlignment="1">
      <alignment vertical="center"/>
    </xf>
    <xf numFmtId="0" fontId="34" fillId="4" borderId="1" xfId="2" applyFont="1" applyFill="1" applyBorder="1" applyAlignment="1">
      <alignment horizontal="center" vertical="center"/>
    </xf>
    <xf numFmtId="164" fontId="25" fillId="4" borderId="1" xfId="3" applyNumberFormat="1" applyFont="1" applyFill="1" applyBorder="1" applyAlignment="1">
      <alignment horizontal="right" vertical="center" wrapText="1"/>
    </xf>
    <xf numFmtId="0" fontId="25" fillId="4" borderId="0" xfId="0" applyFont="1" applyFill="1" applyAlignment="1">
      <alignment vertical="center"/>
    </xf>
    <xf numFmtId="0" fontId="24" fillId="4" borderId="0" xfId="0" applyFont="1" applyFill="1" applyAlignment="1">
      <alignment vertical="center"/>
    </xf>
    <xf numFmtId="41" fontId="25" fillId="4" borderId="0" xfId="4" applyFont="1" applyFill="1" applyAlignment="1">
      <alignment vertical="center"/>
    </xf>
    <xf numFmtId="41" fontId="25" fillId="4" borderId="0" xfId="4" applyFont="1" applyFill="1" applyBorder="1" applyAlignment="1">
      <alignment vertical="center"/>
    </xf>
    <xf numFmtId="164" fontId="25" fillId="4" borderId="0" xfId="0" applyNumberFormat="1" applyFont="1" applyFill="1" applyAlignment="1">
      <alignment vertical="center"/>
    </xf>
    <xf numFmtId="41" fontId="25" fillId="4" borderId="0" xfId="0" applyNumberFormat="1" applyFont="1" applyFill="1" applyAlignment="1">
      <alignment vertical="center"/>
    </xf>
    <xf numFmtId="0" fontId="34" fillId="4" borderId="1" xfId="2" applyFont="1" applyFill="1" applyBorder="1" applyAlignment="1">
      <alignment horizontal="left" vertical="center"/>
    </xf>
    <xf numFmtId="41" fontId="34" fillId="4" borderId="1" xfId="3" applyFont="1" applyFill="1" applyBorder="1" applyAlignment="1">
      <alignment horizontal="left" vertical="center" wrapText="1"/>
    </xf>
    <xf numFmtId="0" fontId="34" fillId="4" borderId="1" xfId="2" applyFont="1" applyFill="1" applyBorder="1" applyAlignment="1">
      <alignment horizontal="left" vertical="center" wrapText="1"/>
    </xf>
    <xf numFmtId="0" fontId="25" fillId="4" borderId="1" xfId="0" applyFont="1" applyFill="1" applyBorder="1" applyAlignment="1">
      <alignment horizontal="left" vertical="center"/>
    </xf>
    <xf numFmtId="164" fontId="34" fillId="4" borderId="1" xfId="3" applyNumberFormat="1" applyFont="1" applyFill="1" applyBorder="1" applyAlignment="1">
      <alignment horizontal="center" vertical="center"/>
    </xf>
    <xf numFmtId="0" fontId="25" fillId="4" borderId="1" xfId="0" applyFont="1" applyFill="1" applyBorder="1" applyAlignment="1">
      <alignment horizontal="center" vertical="center"/>
    </xf>
    <xf numFmtId="41" fontId="24" fillId="0" borderId="14" xfId="4" applyFont="1" applyFill="1" applyBorder="1" applyAlignment="1">
      <alignment vertical="center"/>
    </xf>
    <xf numFmtId="164" fontId="24" fillId="0" borderId="14" xfId="4" applyNumberFormat="1" applyFont="1" applyFill="1" applyBorder="1" applyAlignment="1">
      <alignment vertical="center"/>
    </xf>
    <xf numFmtId="0" fontId="24" fillId="0" borderId="0" xfId="0" applyNumberFormat="1" applyFont="1" applyFill="1" applyAlignment="1">
      <alignment vertical="center"/>
    </xf>
    <xf numFmtId="164" fontId="34" fillId="4" borderId="1" xfId="3" applyNumberFormat="1" applyFont="1" applyFill="1" applyBorder="1" applyAlignment="1">
      <alignment horizontal="right" vertical="center" wrapText="1"/>
    </xf>
    <xf numFmtId="164" fontId="25" fillId="4" borderId="7" xfId="3" applyNumberFormat="1" applyFont="1" applyFill="1" applyBorder="1" applyAlignment="1">
      <alignment horizontal="right" vertical="center" wrapText="1"/>
    </xf>
    <xf numFmtId="164" fontId="25" fillId="4" borderId="24" xfId="3" applyNumberFormat="1" applyFont="1" applyFill="1" applyBorder="1" applyAlignment="1">
      <alignment horizontal="right" vertical="center" wrapText="1"/>
    </xf>
    <xf numFmtId="0" fontId="23" fillId="0" borderId="0" xfId="2" applyFont="1" applyAlignment="1">
      <alignment horizontal="center"/>
    </xf>
    <xf numFmtId="0" fontId="23" fillId="0" borderId="0" xfId="2" applyFont="1" applyAlignment="1">
      <alignment horizontal="center" vertical="center"/>
    </xf>
    <xf numFmtId="41" fontId="21" fillId="0" borderId="0" xfId="4" applyFont="1" applyFill="1"/>
    <xf numFmtId="0" fontId="21" fillId="0" borderId="0" xfId="2" applyFont="1" applyFill="1" applyAlignment="1"/>
    <xf numFmtId="0" fontId="23" fillId="0" borderId="0" xfId="2" applyFont="1" applyFill="1" applyAlignment="1">
      <alignment horizontal="center"/>
    </xf>
    <xf numFmtId="0" fontId="23" fillId="0" borderId="0" xfId="2" applyFont="1" applyFill="1" applyAlignment="1">
      <alignment horizontal="center" vertical="center"/>
    </xf>
    <xf numFmtId="41" fontId="32" fillId="0" borderId="0" xfId="4" applyFont="1" applyFill="1" applyAlignment="1">
      <alignment vertical="center"/>
    </xf>
    <xf numFmtId="43" fontId="32" fillId="0" borderId="0" xfId="0" applyNumberFormat="1" applyFont="1" applyFill="1" applyAlignment="1">
      <alignment vertical="center"/>
    </xf>
    <xf numFmtId="0" fontId="29" fillId="0" borderId="29" xfId="0" applyFont="1" applyFill="1" applyBorder="1"/>
    <xf numFmtId="0" fontId="21" fillId="0" borderId="0" xfId="0" applyFont="1" applyFill="1" applyAlignment="1">
      <alignment horizontal="left"/>
    </xf>
    <xf numFmtId="0" fontId="25" fillId="0" borderId="0" xfId="0" applyFont="1" applyFill="1" applyAlignment="1">
      <alignment horizontal="center"/>
    </xf>
    <xf numFmtId="0" fontId="21" fillId="0" borderId="0" xfId="2" applyFont="1" applyFill="1" applyAlignment="1">
      <alignment horizontal="center"/>
    </xf>
    <xf numFmtId="0" fontId="23" fillId="0" borderId="0" xfId="2" applyFont="1" applyFill="1"/>
    <xf numFmtId="0" fontId="27" fillId="0" borderId="0" xfId="2" applyFont="1" applyFill="1" applyAlignment="1"/>
    <xf numFmtId="0" fontId="22" fillId="0" borderId="0" xfId="0" applyFont="1" applyFill="1" applyAlignment="1">
      <alignment horizontal="center"/>
    </xf>
    <xf numFmtId="0" fontId="23" fillId="0" borderId="0" xfId="2" applyFont="1" applyAlignment="1">
      <alignment horizontal="center"/>
    </xf>
    <xf numFmtId="0" fontId="23" fillId="0" borderId="0" xfId="2" applyFont="1" applyAlignment="1">
      <alignment horizontal="center" vertical="center"/>
    </xf>
    <xf numFmtId="0" fontId="23" fillId="0" borderId="0" xfId="2" applyFont="1" applyFill="1" applyAlignment="1">
      <alignment horizontal="center"/>
    </xf>
    <xf numFmtId="0" fontId="24" fillId="0" borderId="1" xfId="2" applyFont="1" applyFill="1" applyBorder="1" applyAlignment="1">
      <alignment horizontal="center" vertical="center"/>
    </xf>
    <xf numFmtId="0" fontId="25" fillId="0" borderId="3" xfId="2" applyFont="1" applyFill="1" applyBorder="1" applyAlignment="1">
      <alignment horizontal="left" vertical="center" wrapText="1"/>
    </xf>
    <xf numFmtId="41" fontId="25" fillId="0" borderId="14" xfId="4" applyFont="1" applyFill="1" applyBorder="1" applyAlignment="1">
      <alignment vertical="center"/>
    </xf>
    <xf numFmtId="41" fontId="41" fillId="0" borderId="0" xfId="4" applyFont="1" applyFill="1"/>
    <xf numFmtId="0" fontId="23" fillId="0" borderId="1" xfId="0" applyFont="1" applyFill="1" applyBorder="1" applyAlignment="1">
      <alignment horizontal="left" vertical="center" wrapText="1"/>
    </xf>
    <xf numFmtId="41" fontId="21" fillId="0" borderId="1" xfId="4" applyFont="1" applyFill="1" applyBorder="1" applyAlignment="1">
      <alignment vertical="center"/>
    </xf>
    <xf numFmtId="0" fontId="42" fillId="0" borderId="1" xfId="0" applyFont="1" applyFill="1" applyBorder="1" applyAlignment="1">
      <alignment vertical="center"/>
    </xf>
    <xf numFmtId="0" fontId="21" fillId="0" borderId="1" xfId="0" applyFont="1" applyFill="1" applyBorder="1" applyAlignment="1">
      <alignment horizontal="left" vertical="center"/>
    </xf>
    <xf numFmtId="43" fontId="21" fillId="0" borderId="1" xfId="0" applyNumberFormat="1" applyFont="1" applyFill="1" applyBorder="1" applyAlignment="1">
      <alignment vertical="center"/>
    </xf>
    <xf numFmtId="41" fontId="23" fillId="0" borderId="1" xfId="4" applyFont="1" applyFill="1" applyBorder="1" applyAlignment="1">
      <alignment vertical="center"/>
    </xf>
    <xf numFmtId="0" fontId="23" fillId="0" borderId="1" xfId="0" applyFont="1" applyFill="1" applyBorder="1" applyAlignment="1">
      <alignment horizontal="left" vertical="center"/>
    </xf>
    <xf numFmtId="164" fontId="23" fillId="0" borderId="1" xfId="0" applyNumberFormat="1" applyFont="1" applyFill="1" applyBorder="1" applyAlignment="1">
      <alignment horizontal="center" vertical="center"/>
    </xf>
    <xf numFmtId="0" fontId="43" fillId="0" borderId="1" xfId="2" applyFont="1" applyFill="1" applyBorder="1" applyAlignment="1">
      <alignment horizontal="left" vertical="center"/>
    </xf>
    <xf numFmtId="41" fontId="43" fillId="0" borderId="1" xfId="3" applyFont="1" applyFill="1" applyBorder="1" applyAlignment="1">
      <alignment horizontal="left" vertical="center" wrapText="1"/>
    </xf>
    <xf numFmtId="0" fontId="43" fillId="0" borderId="1" xfId="2" applyFont="1" applyFill="1" applyBorder="1" applyAlignment="1">
      <alignment horizontal="left" vertical="center" wrapText="1"/>
    </xf>
    <xf numFmtId="0" fontId="43" fillId="0" borderId="1" xfId="2" applyFont="1" applyFill="1" applyBorder="1" applyAlignment="1">
      <alignment horizontal="center" vertical="center"/>
    </xf>
    <xf numFmtId="164" fontId="43" fillId="0" borderId="1" xfId="3" applyNumberFormat="1" applyFont="1" applyFill="1" applyBorder="1" applyAlignment="1">
      <alignment vertical="center"/>
    </xf>
    <xf numFmtId="0" fontId="21" fillId="0" borderId="1" xfId="2" applyFont="1" applyFill="1" applyBorder="1" applyAlignment="1">
      <alignment horizontal="left" vertical="center"/>
    </xf>
    <xf numFmtId="164" fontId="43" fillId="0" borderId="1" xfId="3" applyNumberFormat="1" applyFont="1" applyFill="1" applyBorder="1" applyAlignment="1">
      <alignment horizontal="center" vertical="center"/>
    </xf>
    <xf numFmtId="0" fontId="21" fillId="0" borderId="7" xfId="0" applyFont="1" applyFill="1" applyBorder="1" applyAlignment="1">
      <alignment vertical="center"/>
    </xf>
    <xf numFmtId="0" fontId="43" fillId="0" borderId="1" xfId="2" quotePrefix="1" applyFont="1" applyFill="1" applyBorder="1" applyAlignment="1">
      <alignment horizontal="left" vertical="center"/>
    </xf>
    <xf numFmtId="41" fontId="21" fillId="0" borderId="1" xfId="3" applyFont="1" applyFill="1" applyBorder="1" applyAlignment="1">
      <alignment horizontal="left" vertical="center" wrapText="1"/>
    </xf>
    <xf numFmtId="0" fontId="21" fillId="0" borderId="1" xfId="2" applyFont="1" applyFill="1" applyBorder="1" applyAlignment="1">
      <alignment horizontal="left" vertical="center" wrapText="1"/>
    </xf>
    <xf numFmtId="0" fontId="21" fillId="0" borderId="1" xfId="2" applyFont="1" applyFill="1" applyBorder="1" applyAlignment="1">
      <alignment horizontal="center" vertical="center" wrapText="1"/>
    </xf>
    <xf numFmtId="164" fontId="21" fillId="0" borderId="1" xfId="3" applyNumberFormat="1" applyFont="1" applyFill="1" applyBorder="1" applyAlignment="1">
      <alignment horizontal="right" vertical="center" wrapText="1"/>
    </xf>
    <xf numFmtId="0" fontId="21" fillId="0" borderId="1" xfId="2" applyFont="1" applyFill="1" applyBorder="1" applyAlignment="1">
      <alignment horizontal="center" vertical="center"/>
    </xf>
    <xf numFmtId="0" fontId="21" fillId="0" borderId="1" xfId="2" quotePrefix="1" applyFont="1" applyFill="1" applyBorder="1" applyAlignment="1">
      <alignment horizontal="left" vertical="center"/>
    </xf>
    <xf numFmtId="164" fontId="21" fillId="0" borderId="1" xfId="3" applyNumberFormat="1" applyFont="1" applyFill="1" applyBorder="1" applyAlignment="1">
      <alignment horizontal="center" vertical="center"/>
    </xf>
    <xf numFmtId="164" fontId="21" fillId="0" borderId="1" xfId="3" applyNumberFormat="1" applyFont="1" applyFill="1" applyBorder="1" applyAlignment="1">
      <alignment vertical="center"/>
    </xf>
    <xf numFmtId="164" fontId="43" fillId="0" borderId="1" xfId="3" applyNumberFormat="1" applyFont="1" applyFill="1" applyBorder="1" applyAlignment="1">
      <alignment horizontal="right" vertical="center" wrapText="1"/>
    </xf>
    <xf numFmtId="40" fontId="21" fillId="0" borderId="1" xfId="2" applyNumberFormat="1" applyFont="1" applyFill="1" applyBorder="1" applyAlignment="1">
      <alignment horizontal="right" vertical="center" wrapText="1"/>
    </xf>
    <xf numFmtId="0" fontId="21" fillId="0" borderId="1" xfId="2" quotePrefix="1" applyFont="1" applyFill="1" applyBorder="1" applyAlignment="1">
      <alignment horizontal="left" vertical="center" wrapText="1"/>
    </xf>
    <xf numFmtId="0" fontId="21" fillId="0" borderId="7" xfId="0" applyFont="1" applyFill="1" applyBorder="1" applyAlignment="1">
      <alignment horizontal="center" vertical="center"/>
    </xf>
    <xf numFmtId="0" fontId="21" fillId="0" borderId="1" xfId="0" quotePrefix="1" applyFont="1" applyFill="1" applyBorder="1" applyAlignment="1">
      <alignment horizontal="center" vertical="center"/>
    </xf>
    <xf numFmtId="164" fontId="23" fillId="0" borderId="1" xfId="0" applyNumberFormat="1" applyFont="1" applyFill="1" applyBorder="1" applyAlignment="1">
      <alignment vertical="center"/>
    </xf>
    <xf numFmtId="0" fontId="21" fillId="0" borderId="1" xfId="2" quotePrefix="1" applyFont="1" applyFill="1" applyBorder="1" applyAlignment="1">
      <alignment horizontal="center" vertical="center"/>
    </xf>
    <xf numFmtId="0" fontId="21" fillId="0" borderId="1" xfId="0" quotePrefix="1" applyFont="1" applyFill="1" applyBorder="1" applyAlignment="1">
      <alignment vertical="center"/>
    </xf>
    <xf numFmtId="0" fontId="23" fillId="0" borderId="7" xfId="0" applyFont="1" applyFill="1" applyBorder="1" applyAlignment="1">
      <alignment horizontal="left" vertical="center" wrapText="1"/>
    </xf>
    <xf numFmtId="43" fontId="42" fillId="0" borderId="7" xfId="0" applyNumberFormat="1" applyFont="1" applyFill="1" applyBorder="1" applyAlignment="1">
      <alignment vertical="center"/>
    </xf>
    <xf numFmtId="0" fontId="23" fillId="0" borderId="32" xfId="0" applyFont="1" applyFill="1" applyBorder="1" applyAlignment="1">
      <alignment horizontal="center" vertical="center"/>
    </xf>
    <xf numFmtId="0" fontId="23" fillId="0" borderId="32" xfId="1" applyFont="1" applyFill="1" applyBorder="1" applyAlignment="1">
      <alignment horizontal="center" vertical="center"/>
    </xf>
    <xf numFmtId="0" fontId="23" fillId="0" borderId="32" xfId="0" applyFont="1" applyFill="1" applyBorder="1" applyAlignment="1">
      <alignment horizontal="center" vertical="center" wrapText="1"/>
    </xf>
    <xf numFmtId="0" fontId="23" fillId="0" borderId="0" xfId="0" applyFont="1" applyFill="1" applyAlignment="1">
      <alignment vertical="center"/>
    </xf>
    <xf numFmtId="0" fontId="23" fillId="0" borderId="0" xfId="2" applyFont="1" applyFill="1" applyAlignment="1">
      <alignment vertical="center"/>
    </xf>
    <xf numFmtId="0" fontId="27" fillId="0" borderId="0" xfId="2" applyFont="1" applyFill="1" applyAlignment="1">
      <alignment vertical="center"/>
    </xf>
    <xf numFmtId="0" fontId="34" fillId="0" borderId="1" xfId="0" applyFont="1" applyFill="1" applyBorder="1" applyAlignment="1">
      <alignment vertical="center"/>
    </xf>
    <xf numFmtId="164" fontId="25" fillId="0" borderId="1" xfId="0" applyNumberFormat="1" applyFont="1" applyBorder="1" applyAlignment="1">
      <alignment vertical="center"/>
    </xf>
    <xf numFmtId="0" fontId="23" fillId="0" borderId="0" xfId="2" applyFont="1" applyAlignment="1">
      <alignment vertical="center"/>
    </xf>
    <xf numFmtId="0" fontId="23" fillId="6" borderId="36" xfId="0" applyFont="1" applyFill="1" applyBorder="1"/>
    <xf numFmtId="0" fontId="33" fillId="0" borderId="32" xfId="1" applyFont="1" applyFill="1" applyBorder="1" applyAlignment="1">
      <alignment horizontal="center" vertical="center"/>
    </xf>
    <xf numFmtId="0" fontId="33" fillId="0" borderId="32" xfId="0" applyFont="1" applyFill="1" applyBorder="1" applyAlignment="1">
      <alignment horizontal="center" vertical="center"/>
    </xf>
    <xf numFmtId="43" fontId="30" fillId="0" borderId="7" xfId="0" applyNumberFormat="1" applyFont="1" applyFill="1" applyBorder="1" applyAlignment="1">
      <alignment vertical="center"/>
    </xf>
    <xf numFmtId="0" fontId="25" fillId="0" borderId="1" xfId="0" applyFont="1" applyFill="1" applyBorder="1" applyAlignment="1">
      <alignment horizontal="center" vertical="center" wrapText="1"/>
    </xf>
    <xf numFmtId="43" fontId="25" fillId="0" borderId="1" xfId="5" applyFont="1" applyFill="1" applyBorder="1" applyAlignment="1">
      <alignment vertical="center" wrapText="1"/>
    </xf>
    <xf numFmtId="0" fontId="24" fillId="0" borderId="0" xfId="0" applyFont="1" applyFill="1" applyBorder="1" applyAlignment="1">
      <alignment vertical="center" wrapText="1"/>
    </xf>
    <xf numFmtId="0" fontId="24" fillId="0" borderId="0" xfId="0" applyFont="1" applyFill="1" applyBorder="1" applyAlignment="1">
      <alignment wrapText="1"/>
    </xf>
    <xf numFmtId="0" fontId="24" fillId="0" borderId="0" xfId="0" applyFont="1" applyFill="1" applyBorder="1" applyAlignment="1">
      <alignment horizontal="center" vertical="center" wrapText="1"/>
    </xf>
    <xf numFmtId="0" fontId="24" fillId="0" borderId="0" xfId="0" applyFont="1" applyBorder="1" applyAlignment="1">
      <alignment wrapText="1"/>
    </xf>
    <xf numFmtId="164" fontId="32" fillId="0" borderId="0" xfId="4" applyNumberFormat="1" applyFont="1" applyFill="1" applyAlignment="1">
      <alignment vertical="center"/>
    </xf>
    <xf numFmtId="0" fontId="21" fillId="0" borderId="1" xfId="0" applyFont="1" applyFill="1" applyBorder="1" applyAlignment="1">
      <alignment horizontal="left" vertical="center" wrapText="1"/>
    </xf>
    <xf numFmtId="1" fontId="45" fillId="0" borderId="1" xfId="1" applyNumberFormat="1" applyFont="1" applyFill="1" applyBorder="1" applyAlignment="1">
      <alignment horizontal="left" vertical="center" wrapText="1"/>
    </xf>
    <xf numFmtId="0" fontId="46" fillId="0" borderId="1" xfId="0" applyFont="1" applyFill="1" applyBorder="1" applyAlignment="1">
      <alignment horizontal="left"/>
    </xf>
    <xf numFmtId="0" fontId="46" fillId="0" borderId="1" xfId="0" applyFont="1" applyFill="1" applyBorder="1" applyAlignment="1">
      <alignment horizontal="left" wrapText="1"/>
    </xf>
    <xf numFmtId="41" fontId="33" fillId="0" borderId="1" xfId="4" applyFont="1" applyFill="1" applyBorder="1" applyAlignment="1">
      <alignment vertical="center"/>
    </xf>
    <xf numFmtId="0" fontId="1" fillId="0" borderId="1" xfId="0" applyFont="1" applyFill="1" applyBorder="1" applyAlignment="1">
      <alignment horizontal="left"/>
    </xf>
    <xf numFmtId="0" fontId="23" fillId="0" borderId="0" xfId="2" applyFont="1" applyAlignment="1">
      <alignment horizontal="center"/>
    </xf>
    <xf numFmtId="0" fontId="23" fillId="0" borderId="0" xfId="2" applyFont="1" applyAlignment="1">
      <alignment horizontal="center" vertical="center"/>
    </xf>
    <xf numFmtId="0" fontId="23" fillId="0" borderId="1" xfId="0" applyFont="1" applyFill="1" applyBorder="1" applyAlignment="1">
      <alignment horizontal="center" vertical="center"/>
    </xf>
    <xf numFmtId="0" fontId="23" fillId="0" borderId="0" xfId="2" applyFont="1" applyFill="1" applyAlignment="1">
      <alignment horizontal="center"/>
    </xf>
    <xf numFmtId="0" fontId="23" fillId="0" borderId="0" xfId="2" applyFont="1" applyFill="1" applyAlignment="1">
      <alignment horizontal="center" vertical="center"/>
    </xf>
    <xf numFmtId="0" fontId="23" fillId="0" borderId="24" xfId="2" applyFont="1" applyFill="1" applyBorder="1" applyAlignment="1">
      <alignment horizontal="center" vertical="center"/>
    </xf>
    <xf numFmtId="0" fontId="24" fillId="0" borderId="1" xfId="2" applyFont="1" applyFill="1" applyBorder="1" applyAlignment="1">
      <alignment horizontal="center" vertical="center"/>
    </xf>
    <xf numFmtId="0" fontId="27" fillId="0" borderId="0" xfId="2" applyFont="1" applyAlignment="1">
      <alignment horizontal="center"/>
    </xf>
    <xf numFmtId="0" fontId="21" fillId="0" borderId="3" xfId="0" applyFont="1" applyFill="1" applyBorder="1" applyAlignment="1">
      <alignment horizontal="center" vertical="center" wrapText="1"/>
    </xf>
    <xf numFmtId="0" fontId="21" fillId="0" borderId="5" xfId="0" applyFont="1" applyFill="1" applyBorder="1" applyAlignment="1">
      <alignment horizontal="center" vertical="center" wrapText="1"/>
    </xf>
    <xf numFmtId="0" fontId="21" fillId="0" borderId="4" xfId="0" applyFont="1" applyFill="1" applyBorder="1" applyAlignment="1">
      <alignment horizontal="center" vertical="center" wrapText="1"/>
    </xf>
    <xf numFmtId="0" fontId="23" fillId="0" borderId="1" xfId="2" applyFont="1" applyFill="1" applyBorder="1" applyAlignment="1">
      <alignment horizontal="center" vertical="center"/>
    </xf>
    <xf numFmtId="0" fontId="23" fillId="0" borderId="11" xfId="2" applyFont="1" applyFill="1" applyBorder="1" applyAlignment="1">
      <alignment horizontal="center" vertical="center" wrapText="1"/>
    </xf>
    <xf numFmtId="0" fontId="23" fillId="0" borderId="1" xfId="2" applyFont="1" applyFill="1" applyBorder="1" applyAlignment="1">
      <alignment horizontal="center" vertical="center" wrapText="1"/>
    </xf>
    <xf numFmtId="0" fontId="23" fillId="0" borderId="16" xfId="2" applyFont="1" applyFill="1" applyBorder="1" applyAlignment="1">
      <alignment horizontal="center" vertical="center" wrapText="1"/>
    </xf>
    <xf numFmtId="0" fontId="13" fillId="0" borderId="0" xfId="0" applyFont="1" applyAlignment="1">
      <alignment horizontal="center"/>
    </xf>
    <xf numFmtId="0" fontId="23" fillId="0" borderId="0" xfId="2" applyFont="1" applyAlignment="1">
      <alignment horizontal="center"/>
    </xf>
    <xf numFmtId="0" fontId="23" fillId="0" borderId="16" xfId="2" applyFont="1" applyFill="1" applyBorder="1" applyAlignment="1">
      <alignment horizontal="center" vertical="center"/>
    </xf>
    <xf numFmtId="0" fontId="21" fillId="0" borderId="20" xfId="2" applyFont="1" applyFill="1" applyBorder="1" applyAlignment="1">
      <alignment horizontal="center" vertical="center" wrapText="1"/>
    </xf>
    <xf numFmtId="0" fontId="21" fillId="0" borderId="21" xfId="2" applyFont="1" applyFill="1" applyBorder="1" applyAlignment="1">
      <alignment horizontal="center" vertical="center" wrapText="1"/>
    </xf>
    <xf numFmtId="0" fontId="23" fillId="0" borderId="12" xfId="2" applyFont="1" applyFill="1" applyBorder="1" applyAlignment="1">
      <alignment horizontal="center" vertical="center"/>
    </xf>
    <xf numFmtId="0" fontId="23" fillId="0" borderId="14" xfId="2" applyFont="1" applyFill="1" applyBorder="1" applyAlignment="1">
      <alignment horizontal="center" vertical="center"/>
    </xf>
    <xf numFmtId="0" fontId="23" fillId="0" borderId="17" xfId="2" applyFont="1" applyFill="1" applyBorder="1" applyAlignment="1">
      <alignment horizontal="center" vertical="center"/>
    </xf>
    <xf numFmtId="0" fontId="22" fillId="0" borderId="0" xfId="0" applyFont="1" applyFill="1" applyAlignment="1">
      <alignment horizontal="center"/>
    </xf>
    <xf numFmtId="0" fontId="23" fillId="0" borderId="10" xfId="1" applyFont="1" applyFill="1" applyBorder="1" applyAlignment="1">
      <alignment horizontal="center" vertical="center" wrapText="1"/>
    </xf>
    <xf numFmtId="0" fontId="23" fillId="0" borderId="13" xfId="1" applyFont="1" applyFill="1" applyBorder="1" applyAlignment="1">
      <alignment horizontal="center" vertical="center" wrapText="1"/>
    </xf>
    <xf numFmtId="0" fontId="23" fillId="0" borderId="15" xfId="1" applyFont="1" applyFill="1" applyBorder="1" applyAlignment="1">
      <alignment horizontal="center" vertical="center" wrapText="1"/>
    </xf>
    <xf numFmtId="0" fontId="8" fillId="0" borderId="0" xfId="0" applyFont="1" applyFill="1" applyAlignment="1">
      <alignment horizontal="center"/>
    </xf>
    <xf numFmtId="0" fontId="13" fillId="0" borderId="2" xfId="1" applyFont="1" applyFill="1" applyBorder="1" applyAlignment="1">
      <alignment horizontal="center" vertical="center" wrapText="1"/>
    </xf>
    <xf numFmtId="0" fontId="13" fillId="0" borderId="6" xfId="1" applyFont="1" applyFill="1" applyBorder="1" applyAlignment="1">
      <alignment horizontal="center" vertical="center" wrapText="1"/>
    </xf>
    <xf numFmtId="0" fontId="13" fillId="0" borderId="7" xfId="1" applyFont="1" applyFill="1" applyBorder="1" applyAlignment="1">
      <alignment horizontal="center" vertical="center" wrapText="1"/>
    </xf>
    <xf numFmtId="0" fontId="13" fillId="0" borderId="2" xfId="0" applyFont="1" applyFill="1" applyBorder="1" applyAlignment="1">
      <alignment horizontal="left" vertical="center"/>
    </xf>
    <xf numFmtId="0" fontId="13" fillId="0" borderId="6" xfId="0" applyFont="1" applyFill="1" applyBorder="1" applyAlignment="1">
      <alignment horizontal="left" vertical="center"/>
    </xf>
    <xf numFmtId="0" fontId="13" fillId="0" borderId="7" xfId="0" applyFont="1" applyFill="1" applyBorder="1" applyAlignment="1">
      <alignment horizontal="left" vertical="center"/>
    </xf>
    <xf numFmtId="0" fontId="13" fillId="0" borderId="2" xfId="2" applyFont="1" applyFill="1" applyBorder="1" applyAlignment="1">
      <alignment horizontal="center" vertical="center" wrapText="1"/>
    </xf>
    <xf numFmtId="0" fontId="13" fillId="0" borderId="6" xfId="2" applyFont="1" applyFill="1" applyBorder="1" applyAlignment="1">
      <alignment horizontal="center" vertical="center" wrapText="1"/>
    </xf>
    <xf numFmtId="0" fontId="13" fillId="0" borderId="7" xfId="2" applyFont="1" applyFill="1" applyBorder="1" applyAlignment="1">
      <alignment horizontal="center" vertical="center" wrapText="1"/>
    </xf>
    <xf numFmtId="0" fontId="13" fillId="0" borderId="3" xfId="0" applyFont="1" applyFill="1" applyBorder="1" applyAlignment="1">
      <alignment horizontal="center" wrapText="1"/>
    </xf>
    <xf numFmtId="0" fontId="13" fillId="0" borderId="4" xfId="0" applyFont="1" applyFill="1" applyBorder="1" applyAlignment="1">
      <alignment horizontal="center" wrapText="1"/>
    </xf>
    <xf numFmtId="0" fontId="13" fillId="0" borderId="5" xfId="0" applyFont="1" applyFill="1" applyBorder="1" applyAlignment="1">
      <alignment horizontal="center" wrapText="1"/>
    </xf>
    <xf numFmtId="0" fontId="13" fillId="0" borderId="2" xfId="2" applyFont="1" applyFill="1" applyBorder="1" applyAlignment="1">
      <alignment horizontal="center" vertical="center"/>
    </xf>
    <xf numFmtId="0" fontId="13" fillId="0" borderId="7" xfId="2" applyFont="1" applyFill="1" applyBorder="1" applyAlignment="1">
      <alignment horizontal="center" vertical="center"/>
    </xf>
    <xf numFmtId="0" fontId="13" fillId="0" borderId="3" xfId="0" applyFont="1" applyFill="1" applyBorder="1" applyAlignment="1">
      <alignment horizontal="center" vertical="center" wrapText="1"/>
    </xf>
    <xf numFmtId="0" fontId="13" fillId="0" borderId="5" xfId="0" applyFont="1" applyFill="1" applyBorder="1" applyAlignment="1">
      <alignment horizontal="center" vertical="center" wrapText="1"/>
    </xf>
    <xf numFmtId="0" fontId="3" fillId="0" borderId="0" xfId="0" applyFont="1" applyAlignment="1">
      <alignment horizontal="center"/>
    </xf>
    <xf numFmtId="0" fontId="5" fillId="0" borderId="0" xfId="2" applyAlignment="1">
      <alignment horizontal="center"/>
    </xf>
    <xf numFmtId="0" fontId="3" fillId="0" borderId="0" xfId="2" applyFont="1" applyAlignment="1">
      <alignment horizontal="center"/>
    </xf>
    <xf numFmtId="0" fontId="13" fillId="0" borderId="3" xfId="2" applyFont="1" applyFill="1" applyBorder="1" applyAlignment="1">
      <alignment horizontal="center" vertical="center" wrapText="1"/>
    </xf>
    <xf numFmtId="0" fontId="13" fillId="0" borderId="4" xfId="2" applyFont="1" applyFill="1" applyBorder="1" applyAlignment="1">
      <alignment horizontal="center" vertical="center" wrapText="1"/>
    </xf>
    <xf numFmtId="0" fontId="13" fillId="0" borderId="5" xfId="2" applyFont="1" applyFill="1" applyBorder="1" applyAlignment="1">
      <alignment horizontal="center" vertical="center" wrapText="1"/>
    </xf>
    <xf numFmtId="0" fontId="13" fillId="0" borderId="6" xfId="2" applyFont="1" applyFill="1" applyBorder="1" applyAlignment="1">
      <alignment horizontal="center" vertical="center"/>
    </xf>
    <xf numFmtId="0" fontId="19" fillId="0" borderId="0" xfId="2" applyFont="1" applyAlignment="1">
      <alignment horizontal="center"/>
    </xf>
    <xf numFmtId="0" fontId="9" fillId="0" borderId="0" xfId="2" applyFont="1" applyAlignment="1">
      <alignment horizontal="center"/>
    </xf>
    <xf numFmtId="0" fontId="24" fillId="0" borderId="22" xfId="0" applyFont="1" applyFill="1" applyBorder="1" applyAlignment="1">
      <alignment horizontal="left" indent="5"/>
    </xf>
    <xf numFmtId="0" fontId="23" fillId="0" borderId="11" xfId="0" applyFont="1" applyFill="1" applyBorder="1" applyAlignment="1">
      <alignment horizontal="center" vertical="center"/>
    </xf>
    <xf numFmtId="0" fontId="23" fillId="0" borderId="1" xfId="0" applyFont="1" applyFill="1" applyBorder="1" applyAlignment="1">
      <alignment horizontal="center" vertical="center"/>
    </xf>
    <xf numFmtId="0" fontId="23" fillId="0" borderId="16" xfId="0" applyFont="1" applyFill="1" applyBorder="1" applyAlignment="1">
      <alignment horizontal="center" vertical="center"/>
    </xf>
    <xf numFmtId="41" fontId="24" fillId="6" borderId="26" xfId="4" applyFont="1" applyFill="1" applyBorder="1" applyAlignment="1">
      <alignment horizontal="center" vertical="center" wrapText="1"/>
    </xf>
    <xf numFmtId="41" fontId="24" fillId="6" borderId="27" xfId="4" applyFont="1" applyFill="1" applyBorder="1" applyAlignment="1">
      <alignment horizontal="center" vertical="center" wrapText="1"/>
    </xf>
    <xf numFmtId="41" fontId="24" fillId="6" borderId="28" xfId="4" applyFont="1" applyFill="1" applyBorder="1" applyAlignment="1">
      <alignment horizontal="center" vertical="center" wrapText="1"/>
    </xf>
    <xf numFmtId="0" fontId="24" fillId="0" borderId="4" xfId="0" applyFont="1" applyFill="1" applyBorder="1" applyAlignment="1">
      <alignment horizontal="center" vertical="center" wrapText="1"/>
    </xf>
    <xf numFmtId="0" fontId="24" fillId="0" borderId="5" xfId="0" applyFont="1" applyFill="1" applyBorder="1" applyAlignment="1">
      <alignment horizontal="center" vertical="center" wrapText="1"/>
    </xf>
    <xf numFmtId="0" fontId="24" fillId="6" borderId="26" xfId="0" applyFont="1" applyFill="1" applyBorder="1" applyAlignment="1">
      <alignment horizontal="center" vertical="center" wrapText="1"/>
    </xf>
    <xf numFmtId="0" fontId="24" fillId="6" borderId="27" xfId="0" applyFont="1" applyFill="1" applyBorder="1" applyAlignment="1">
      <alignment horizontal="center" vertical="center" wrapText="1"/>
    </xf>
    <xf numFmtId="0" fontId="24" fillId="6" borderId="28" xfId="0" applyFont="1" applyFill="1" applyBorder="1" applyAlignment="1">
      <alignment horizontal="center" vertical="center" wrapText="1"/>
    </xf>
    <xf numFmtId="0" fontId="24" fillId="0" borderId="20" xfId="2" applyFont="1" applyFill="1" applyBorder="1" applyAlignment="1">
      <alignment horizontal="center" vertical="center" wrapText="1"/>
    </xf>
    <xf numFmtId="0" fontId="24" fillId="0" borderId="21" xfId="2" applyFont="1" applyFill="1" applyBorder="1" applyAlignment="1">
      <alignment horizontal="center" vertical="center" wrapText="1"/>
    </xf>
    <xf numFmtId="0" fontId="24" fillId="0" borderId="3" xfId="0" applyFont="1" applyFill="1" applyBorder="1" applyAlignment="1">
      <alignment horizontal="center" vertical="center" wrapText="1"/>
    </xf>
    <xf numFmtId="164" fontId="24" fillId="0" borderId="2" xfId="4" applyNumberFormat="1" applyFont="1" applyFill="1" applyBorder="1" applyAlignment="1">
      <alignment horizontal="center" vertical="center" wrapText="1"/>
    </xf>
    <xf numFmtId="164" fontId="24" fillId="0" borderId="6" xfId="4" applyNumberFormat="1" applyFont="1" applyFill="1" applyBorder="1" applyAlignment="1">
      <alignment horizontal="center" vertical="center" wrapText="1"/>
    </xf>
    <xf numFmtId="164" fontId="24" fillId="0" borderId="7" xfId="4" applyNumberFormat="1" applyFont="1" applyFill="1" applyBorder="1" applyAlignment="1">
      <alignment horizontal="center" vertical="center" wrapText="1"/>
    </xf>
    <xf numFmtId="0" fontId="24" fillId="7" borderId="26" xfId="0" applyFont="1" applyFill="1" applyBorder="1" applyAlignment="1">
      <alignment horizontal="center" vertical="center" wrapText="1"/>
    </xf>
    <xf numFmtId="0" fontId="24" fillId="7" borderId="27" xfId="0" applyFont="1" applyFill="1" applyBorder="1" applyAlignment="1">
      <alignment horizontal="center" vertical="center" wrapText="1"/>
    </xf>
    <xf numFmtId="0" fontId="24" fillId="7" borderId="28" xfId="0" applyFont="1" applyFill="1" applyBorder="1" applyAlignment="1">
      <alignment horizontal="center" vertical="center" wrapText="1"/>
    </xf>
    <xf numFmtId="0" fontId="23" fillId="0" borderId="0" xfId="2" applyFont="1" applyAlignment="1">
      <alignment horizontal="center" vertical="center"/>
    </xf>
    <xf numFmtId="0" fontId="23" fillId="0" borderId="0" xfId="2" applyFont="1" applyFill="1" applyAlignment="1">
      <alignment horizontal="center"/>
    </xf>
    <xf numFmtId="0" fontId="23" fillId="0" borderId="0" xfId="2" applyFont="1" applyFill="1" applyAlignment="1">
      <alignment horizontal="center" vertical="center"/>
    </xf>
    <xf numFmtId="0" fontId="27" fillId="0" borderId="0" xfId="2" applyFont="1" applyFill="1" applyAlignment="1">
      <alignment horizontal="center"/>
    </xf>
    <xf numFmtId="0" fontId="23" fillId="0" borderId="24" xfId="0" applyFont="1" applyFill="1" applyBorder="1" applyAlignment="1">
      <alignment horizontal="center" vertical="center"/>
    </xf>
    <xf numFmtId="0" fontId="23" fillId="0" borderId="24" xfId="2" applyFont="1" applyFill="1" applyBorder="1" applyAlignment="1">
      <alignment horizontal="center" vertical="center" wrapText="1"/>
    </xf>
    <xf numFmtId="41" fontId="24" fillId="0" borderId="26" xfId="4" applyFont="1" applyFill="1" applyBorder="1" applyAlignment="1">
      <alignment horizontal="center" vertical="center" wrapText="1"/>
    </xf>
    <xf numFmtId="41" fontId="24" fillId="0" borderId="27" xfId="4" applyFont="1" applyFill="1" applyBorder="1" applyAlignment="1">
      <alignment horizontal="center" vertical="center" wrapText="1"/>
    </xf>
    <xf numFmtId="41" fontId="24" fillId="0" borderId="28" xfId="4" applyFont="1" applyFill="1" applyBorder="1" applyAlignment="1">
      <alignment horizontal="center" vertical="center" wrapText="1"/>
    </xf>
    <xf numFmtId="0" fontId="24" fillId="0" borderId="26" xfId="0" applyFont="1" applyFill="1" applyBorder="1" applyAlignment="1">
      <alignment horizontal="center" vertical="center" wrapText="1"/>
    </xf>
    <xf numFmtId="0" fontId="24" fillId="0" borderId="27" xfId="0" applyFont="1" applyFill="1" applyBorder="1" applyAlignment="1">
      <alignment horizontal="center" vertical="center" wrapText="1"/>
    </xf>
    <xf numFmtId="0" fontId="24" fillId="0" borderId="28" xfId="0" applyFont="1" applyFill="1" applyBorder="1" applyAlignment="1">
      <alignment horizontal="center" vertical="center" wrapText="1"/>
    </xf>
    <xf numFmtId="0" fontId="23" fillId="0" borderId="24" xfId="2" applyFont="1" applyFill="1" applyBorder="1" applyAlignment="1">
      <alignment horizontal="center" vertical="center"/>
    </xf>
    <xf numFmtId="0" fontId="4" fillId="0" borderId="1" xfId="2" applyFont="1" applyFill="1" applyBorder="1" applyAlignment="1">
      <alignment horizontal="center" vertical="center"/>
    </xf>
    <xf numFmtId="0" fontId="3" fillId="0" borderId="0" xfId="2" applyFont="1" applyAlignment="1">
      <alignment horizontal="center" vertical="center"/>
    </xf>
    <xf numFmtId="0" fontId="4" fillId="0" borderId="11" xfId="2" applyFont="1" applyFill="1" applyBorder="1" applyAlignment="1">
      <alignment horizontal="center" vertical="center" wrapText="1"/>
    </xf>
    <xf numFmtId="0" fontId="4" fillId="0" borderId="1" xfId="2" applyFont="1" applyFill="1" applyBorder="1" applyAlignment="1">
      <alignment horizontal="center" vertical="center" wrapText="1"/>
    </xf>
    <xf numFmtId="0" fontId="4" fillId="0" borderId="12" xfId="2" applyFont="1" applyFill="1" applyBorder="1" applyAlignment="1">
      <alignment horizontal="center" vertical="center"/>
    </xf>
    <xf numFmtId="0" fontId="4" fillId="0" borderId="14" xfId="2" applyFont="1" applyFill="1" applyBorder="1" applyAlignment="1">
      <alignment horizontal="center" vertical="center"/>
    </xf>
    <xf numFmtId="0" fontId="3" fillId="0" borderId="0" xfId="0" applyFont="1" applyAlignment="1">
      <alignment horizontal="center" vertical="center"/>
    </xf>
    <xf numFmtId="0" fontId="13" fillId="0" borderId="20" xfId="2" applyFont="1" applyFill="1" applyBorder="1" applyAlignment="1">
      <alignment horizontal="center" vertical="center" wrapText="1"/>
    </xf>
    <xf numFmtId="0" fontId="13" fillId="0" borderId="21" xfId="2" applyFont="1" applyFill="1" applyBorder="1" applyAlignment="1">
      <alignment horizontal="center" vertical="center" wrapText="1"/>
    </xf>
    <xf numFmtId="0" fontId="13" fillId="0" borderId="22" xfId="0" applyFont="1" applyFill="1" applyBorder="1" applyAlignment="1">
      <alignment horizontal="center"/>
    </xf>
    <xf numFmtId="0" fontId="7" fillId="0" borderId="0" xfId="0" applyFont="1" applyFill="1" applyAlignment="1">
      <alignment horizontal="center"/>
    </xf>
    <xf numFmtId="0" fontId="4" fillId="0" borderId="10" xfId="1" applyFont="1" applyFill="1" applyBorder="1" applyAlignment="1">
      <alignment horizontal="center" vertical="center" wrapText="1"/>
    </xf>
    <xf numFmtId="0" fontId="4" fillId="0" borderId="13" xfId="1" applyFont="1" applyFill="1" applyBorder="1" applyAlignment="1">
      <alignment horizontal="center" vertical="center" wrapText="1"/>
    </xf>
    <xf numFmtId="0" fontId="4" fillId="0" borderId="11" xfId="0" applyFont="1" applyFill="1" applyBorder="1" applyAlignment="1">
      <alignment horizontal="center" vertical="center"/>
    </xf>
    <xf numFmtId="0" fontId="4" fillId="0" borderId="1" xfId="0" applyFont="1" applyFill="1" applyBorder="1" applyAlignment="1">
      <alignment horizontal="center" vertical="center"/>
    </xf>
    <xf numFmtId="0" fontId="13" fillId="0" borderId="4" xfId="0" applyFont="1" applyFill="1" applyBorder="1" applyAlignment="1">
      <alignment horizontal="center" vertical="center" wrapText="1"/>
    </xf>
    <xf numFmtId="0" fontId="33" fillId="0" borderId="1" xfId="2" applyFont="1" applyFill="1" applyBorder="1" applyAlignment="1">
      <alignment horizontal="center" vertical="center" wrapText="1"/>
    </xf>
    <xf numFmtId="0" fontId="33" fillId="0" borderId="16" xfId="2" applyFont="1" applyFill="1" applyBorder="1" applyAlignment="1">
      <alignment horizontal="center" vertical="center" wrapText="1"/>
    </xf>
    <xf numFmtId="0" fontId="33" fillId="0" borderId="1" xfId="2" applyFont="1" applyFill="1" applyBorder="1" applyAlignment="1">
      <alignment horizontal="center" vertical="center"/>
    </xf>
    <xf numFmtId="0" fontId="33" fillId="0" borderId="16" xfId="2" applyFont="1" applyFill="1" applyBorder="1" applyAlignment="1">
      <alignment horizontal="center" vertical="center"/>
    </xf>
    <xf numFmtId="0" fontId="33" fillId="0" borderId="12" xfId="2" applyFont="1" applyFill="1" applyBorder="1" applyAlignment="1">
      <alignment horizontal="center" vertical="center"/>
    </xf>
    <xf numFmtId="0" fontId="33" fillId="0" borderId="14" xfId="2" applyFont="1" applyFill="1" applyBorder="1" applyAlignment="1">
      <alignment horizontal="center" vertical="center"/>
    </xf>
    <xf numFmtId="0" fontId="33" fillId="0" borderId="17" xfId="2" applyFont="1" applyFill="1" applyBorder="1" applyAlignment="1">
      <alignment horizontal="center" vertical="center"/>
    </xf>
    <xf numFmtId="0" fontId="33" fillId="0" borderId="10" xfId="1" applyFont="1" applyFill="1" applyBorder="1" applyAlignment="1">
      <alignment horizontal="center" vertical="center" wrapText="1"/>
    </xf>
    <xf numFmtId="0" fontId="33" fillId="0" borderId="13" xfId="1" applyFont="1" applyFill="1" applyBorder="1" applyAlignment="1">
      <alignment horizontal="center" vertical="center" wrapText="1"/>
    </xf>
    <xf numFmtId="0" fontId="33" fillId="0" borderId="15" xfId="1" applyFont="1" applyFill="1" applyBorder="1" applyAlignment="1">
      <alignment horizontal="center" vertical="center" wrapText="1"/>
    </xf>
    <xf numFmtId="0" fontId="33" fillId="0" borderId="11" xfId="2" applyFont="1" applyFill="1" applyBorder="1" applyAlignment="1">
      <alignment horizontal="center" vertical="center" wrapText="1"/>
    </xf>
    <xf numFmtId="0" fontId="23" fillId="6" borderId="26" xfId="0" applyFont="1" applyFill="1" applyBorder="1" applyAlignment="1">
      <alignment horizontal="center" vertical="center"/>
    </xf>
    <xf numFmtId="0" fontId="23" fillId="6" borderId="27" xfId="0" applyFont="1" applyFill="1" applyBorder="1" applyAlignment="1">
      <alignment horizontal="center" vertical="center"/>
    </xf>
    <xf numFmtId="0" fontId="23" fillId="6" borderId="28" xfId="0" applyFont="1" applyFill="1" applyBorder="1" applyAlignment="1">
      <alignment horizontal="center" vertical="center"/>
    </xf>
    <xf numFmtId="41" fontId="23" fillId="6" borderId="26" xfId="4" applyFont="1" applyFill="1" applyBorder="1" applyAlignment="1">
      <alignment horizontal="center" vertical="center"/>
    </xf>
    <xf numFmtId="41" fontId="23" fillId="6" borderId="27" xfId="4" applyFont="1" applyFill="1" applyBorder="1" applyAlignment="1">
      <alignment horizontal="center" vertical="center"/>
    </xf>
    <xf numFmtId="41" fontId="23" fillId="6" borderId="28" xfId="4" applyFont="1" applyFill="1" applyBorder="1" applyAlignment="1">
      <alignment horizontal="center" vertical="center"/>
    </xf>
    <xf numFmtId="0" fontId="23" fillId="7" borderId="26" xfId="0" applyFont="1" applyFill="1" applyBorder="1" applyAlignment="1">
      <alignment horizontal="center" vertical="center" wrapText="1"/>
    </xf>
    <xf numFmtId="0" fontId="23" fillId="7" borderId="27" xfId="0" applyFont="1" applyFill="1" applyBorder="1" applyAlignment="1">
      <alignment horizontal="center" vertical="center" wrapText="1"/>
    </xf>
    <xf numFmtId="0" fontId="23" fillId="7" borderId="28" xfId="0" applyFont="1" applyFill="1" applyBorder="1" applyAlignment="1">
      <alignment horizontal="center" vertical="center" wrapText="1"/>
    </xf>
    <xf numFmtId="164" fontId="23" fillId="0" borderId="2" xfId="4" applyNumberFormat="1" applyFont="1" applyFill="1" applyBorder="1" applyAlignment="1">
      <alignment horizontal="center" vertical="center" wrapText="1"/>
    </xf>
    <xf numFmtId="164" fontId="23" fillId="0" borderId="6" xfId="4" applyNumberFormat="1" applyFont="1" applyFill="1" applyBorder="1" applyAlignment="1">
      <alignment horizontal="center" vertical="center" wrapText="1"/>
    </xf>
    <xf numFmtId="164" fontId="23" fillId="0" borderId="7" xfId="4" applyNumberFormat="1" applyFont="1" applyFill="1" applyBorder="1" applyAlignment="1">
      <alignment horizontal="center" vertical="center" wrapText="1"/>
    </xf>
    <xf numFmtId="0" fontId="23" fillId="6" borderId="26" xfId="0" applyFont="1" applyFill="1" applyBorder="1" applyAlignment="1">
      <alignment horizontal="center" vertical="center" wrapText="1"/>
    </xf>
    <xf numFmtId="0" fontId="23" fillId="6" borderId="27" xfId="0" applyFont="1" applyFill="1" applyBorder="1" applyAlignment="1">
      <alignment horizontal="center" vertical="center" wrapText="1"/>
    </xf>
    <xf numFmtId="0" fontId="23" fillId="6" borderId="28" xfId="0" applyFont="1" applyFill="1" applyBorder="1" applyAlignment="1">
      <alignment horizontal="center" vertical="center" wrapText="1"/>
    </xf>
    <xf numFmtId="0" fontId="33" fillId="0" borderId="24" xfId="2" applyFont="1" applyFill="1" applyBorder="1" applyAlignment="1">
      <alignment horizontal="center" vertical="center" wrapText="1"/>
    </xf>
    <xf numFmtId="0" fontId="33" fillId="0" borderId="24" xfId="2" applyFont="1" applyFill="1" applyBorder="1" applyAlignment="1">
      <alignment horizontal="center" vertical="center"/>
    </xf>
    <xf numFmtId="0" fontId="23" fillId="6" borderId="33" xfId="0" applyFont="1" applyFill="1" applyBorder="1" applyAlignment="1">
      <alignment horizontal="center" vertical="center"/>
    </xf>
    <xf numFmtId="0" fontId="23" fillId="6" borderId="34" xfId="0" applyFont="1" applyFill="1" applyBorder="1" applyAlignment="1">
      <alignment horizontal="center" vertical="center"/>
    </xf>
    <xf numFmtId="0" fontId="23" fillId="6" borderId="35" xfId="0" applyFont="1" applyFill="1" applyBorder="1" applyAlignment="1">
      <alignment horizontal="center" vertical="center"/>
    </xf>
    <xf numFmtId="0" fontId="24" fillId="0" borderId="1" xfId="2" applyFont="1" applyFill="1" applyBorder="1" applyAlignment="1">
      <alignment horizontal="center" vertical="center" wrapText="1"/>
    </xf>
    <xf numFmtId="0" fontId="24" fillId="0" borderId="1" xfId="2" applyFont="1" applyFill="1" applyBorder="1" applyAlignment="1">
      <alignment horizontal="center" vertical="center"/>
    </xf>
    <xf numFmtId="0" fontId="24" fillId="0" borderId="0" xfId="0" applyFont="1" applyFill="1" applyBorder="1" applyAlignment="1">
      <alignment horizontal="center"/>
    </xf>
    <xf numFmtId="0" fontId="24" fillId="0" borderId="1" xfId="0" applyFont="1" applyBorder="1" applyAlignment="1">
      <alignment horizontal="center" vertical="center" wrapText="1"/>
    </xf>
    <xf numFmtId="0" fontId="24" fillId="6" borderId="26" xfId="0" applyFont="1" applyFill="1" applyBorder="1" applyAlignment="1">
      <alignment horizontal="center" vertical="center"/>
    </xf>
    <xf numFmtId="0" fontId="24" fillId="6" borderId="27" xfId="0" applyFont="1" applyFill="1" applyBorder="1" applyAlignment="1">
      <alignment horizontal="center" vertical="center"/>
    </xf>
    <xf numFmtId="0" fontId="24" fillId="6" borderId="28" xfId="0" applyFont="1" applyFill="1" applyBorder="1" applyAlignment="1">
      <alignment horizontal="center" vertical="center"/>
    </xf>
    <xf numFmtId="41" fontId="24" fillId="6" borderId="26" xfId="4" applyFont="1" applyFill="1" applyBorder="1" applyAlignment="1">
      <alignment horizontal="center" vertical="center"/>
    </xf>
    <xf numFmtId="41" fontId="24" fillId="6" borderId="27" xfId="4" applyFont="1" applyFill="1" applyBorder="1" applyAlignment="1">
      <alignment horizontal="center" vertical="center"/>
    </xf>
    <xf numFmtId="41" fontId="24" fillId="6" borderId="28" xfId="4" applyFont="1" applyFill="1" applyBorder="1" applyAlignment="1">
      <alignment horizontal="center" vertical="center"/>
    </xf>
    <xf numFmtId="0" fontId="23" fillId="0" borderId="1" xfId="1" applyFont="1" applyFill="1" applyBorder="1" applyAlignment="1">
      <alignment horizontal="center" vertical="center" wrapText="1"/>
    </xf>
    <xf numFmtId="0" fontId="23" fillId="0" borderId="24" xfId="1" applyFont="1" applyFill="1" applyBorder="1" applyAlignment="1">
      <alignment horizontal="center" vertical="center" wrapText="1"/>
    </xf>
    <xf numFmtId="0" fontId="3" fillId="2" borderId="1" xfId="2" applyFont="1" applyFill="1" applyBorder="1" applyAlignment="1">
      <alignment horizontal="center" vertical="center"/>
    </xf>
    <xf numFmtId="0" fontId="3" fillId="2" borderId="1" xfId="2" applyFont="1" applyFill="1" applyBorder="1" applyAlignment="1">
      <alignment horizontal="center" vertical="center" wrapText="1"/>
    </xf>
    <xf numFmtId="0" fontId="3" fillId="3" borderId="1" xfId="2" applyFont="1" applyFill="1" applyBorder="1" applyAlignment="1">
      <alignment horizontal="center" vertical="center"/>
    </xf>
    <xf numFmtId="0" fontId="7" fillId="0" borderId="8" xfId="0" applyFont="1" applyBorder="1" applyAlignment="1">
      <alignment horizontal="center" vertical="center" textRotation="255"/>
    </xf>
    <xf numFmtId="0" fontId="3" fillId="3" borderId="1" xfId="2" applyFont="1" applyFill="1" applyBorder="1" applyAlignment="1">
      <alignment horizontal="center" vertical="center" wrapText="1"/>
    </xf>
    <xf numFmtId="0" fontId="3" fillId="2" borderId="2" xfId="2" applyFont="1" applyFill="1" applyBorder="1" applyAlignment="1">
      <alignment horizontal="center" vertical="center" wrapText="1"/>
    </xf>
    <xf numFmtId="0" fontId="3" fillId="2" borderId="6" xfId="2" applyFont="1" applyFill="1" applyBorder="1" applyAlignment="1">
      <alignment horizontal="center" vertical="center" wrapText="1"/>
    </xf>
    <xf numFmtId="0" fontId="3" fillId="2" borderId="7" xfId="2" applyFont="1" applyFill="1" applyBorder="1" applyAlignment="1">
      <alignment horizontal="center" vertical="center" wrapText="1"/>
    </xf>
    <xf numFmtId="0" fontId="3" fillId="3" borderId="2" xfId="2" applyFont="1" applyFill="1" applyBorder="1" applyAlignment="1">
      <alignment horizontal="center" vertical="center" wrapText="1"/>
    </xf>
    <xf numFmtId="0" fontId="3" fillId="3" borderId="6" xfId="2" applyFont="1" applyFill="1" applyBorder="1" applyAlignment="1">
      <alignment horizontal="center" vertical="center" wrapText="1"/>
    </xf>
    <xf numFmtId="0" fontId="3" fillId="3" borderId="7" xfId="2" applyFont="1" applyFill="1" applyBorder="1" applyAlignment="1">
      <alignment horizontal="center" vertical="center" wrapText="1"/>
    </xf>
    <xf numFmtId="0" fontId="3" fillId="3" borderId="2" xfId="2" applyFont="1" applyFill="1" applyBorder="1" applyAlignment="1">
      <alignment horizontal="center" vertical="center"/>
    </xf>
    <xf numFmtId="0" fontId="3" fillId="3" borderId="7" xfId="2" applyFont="1" applyFill="1" applyBorder="1" applyAlignment="1">
      <alignment horizontal="center" vertical="center"/>
    </xf>
    <xf numFmtId="0" fontId="3" fillId="3" borderId="3" xfId="2" applyFont="1" applyFill="1" applyBorder="1" applyAlignment="1">
      <alignment horizontal="center" vertical="center"/>
    </xf>
    <xf numFmtId="0" fontId="3" fillId="3" borderId="5" xfId="2" applyFont="1" applyFill="1" applyBorder="1" applyAlignment="1">
      <alignment horizontal="center" vertical="center"/>
    </xf>
    <xf numFmtId="0" fontId="3" fillId="3" borderId="3" xfId="2" applyFont="1" applyFill="1" applyBorder="1" applyAlignment="1">
      <alignment horizontal="center" vertical="center" wrapText="1"/>
    </xf>
    <xf numFmtId="0" fontId="3" fillId="3" borderId="5" xfId="2" applyFont="1" applyFill="1" applyBorder="1" applyAlignment="1">
      <alignment horizontal="center" vertical="center" wrapText="1"/>
    </xf>
    <xf numFmtId="0" fontId="3" fillId="3" borderId="4" xfId="2" applyFont="1" applyFill="1" applyBorder="1" applyAlignment="1">
      <alignment horizontal="center" vertical="center" wrapText="1"/>
    </xf>
    <xf numFmtId="0" fontId="3" fillId="3" borderId="1" xfId="1" applyFont="1" applyFill="1" applyBorder="1" applyAlignment="1">
      <alignment horizontal="center" vertical="center" wrapText="1"/>
    </xf>
    <xf numFmtId="0" fontId="3" fillId="2" borderId="1" xfId="1" applyFont="1" applyFill="1" applyBorder="1" applyAlignment="1">
      <alignment horizontal="center" vertical="center" wrapText="1"/>
    </xf>
    <xf numFmtId="0" fontId="3" fillId="2" borderId="1" xfId="1" applyFont="1" applyFill="1" applyBorder="1" applyAlignment="1">
      <alignment horizontal="center" vertical="center"/>
    </xf>
    <xf numFmtId="0" fontId="23" fillId="0" borderId="37" xfId="1" applyFont="1" applyFill="1" applyBorder="1" applyAlignment="1">
      <alignment horizontal="center" vertical="center" wrapText="1"/>
    </xf>
    <xf numFmtId="0" fontId="23" fillId="0" borderId="38" xfId="2" applyFont="1" applyFill="1" applyBorder="1" applyAlignment="1">
      <alignment horizontal="center" vertical="center" wrapText="1"/>
    </xf>
    <xf numFmtId="0" fontId="23" fillId="0" borderId="38" xfId="1" applyFont="1" applyFill="1" applyBorder="1" applyAlignment="1">
      <alignment horizontal="center" vertical="center" wrapText="1"/>
    </xf>
    <xf numFmtId="0" fontId="23" fillId="0" borderId="38" xfId="0" applyFont="1" applyBorder="1" applyAlignment="1">
      <alignment horizontal="center" vertical="center"/>
    </xf>
    <xf numFmtId="0" fontId="33" fillId="0" borderId="38" xfId="2" applyFont="1" applyFill="1" applyBorder="1" applyAlignment="1">
      <alignment horizontal="center" vertical="center" wrapText="1"/>
    </xf>
    <xf numFmtId="0" fontId="23" fillId="0" borderId="39" xfId="2" applyFont="1" applyFill="1" applyBorder="1" applyAlignment="1">
      <alignment horizontal="center" vertical="center"/>
    </xf>
    <xf numFmtId="0" fontId="23" fillId="0" borderId="40" xfId="1" applyFont="1" applyFill="1" applyBorder="1" applyAlignment="1">
      <alignment horizontal="center" vertical="center" wrapText="1"/>
    </xf>
    <xf numFmtId="0" fontId="23" fillId="0" borderId="41" xfId="2" applyFont="1" applyFill="1" applyBorder="1" applyAlignment="1">
      <alignment horizontal="center" vertical="center"/>
    </xf>
    <xf numFmtId="0" fontId="25" fillId="0" borderId="40" xfId="0" applyFont="1" applyFill="1" applyBorder="1" applyAlignment="1">
      <alignment horizontal="left" vertical="center"/>
    </xf>
    <xf numFmtId="0" fontId="25" fillId="0" borderId="41" xfId="0" applyFont="1" applyBorder="1" applyAlignment="1">
      <alignment vertical="center"/>
    </xf>
    <xf numFmtId="0" fontId="23" fillId="0" borderId="40" xfId="0" applyFont="1" applyFill="1" applyBorder="1" applyAlignment="1">
      <alignment horizontal="center" vertical="center"/>
    </xf>
    <xf numFmtId="0" fontId="25" fillId="0" borderId="40" xfId="0" applyFont="1" applyFill="1" applyBorder="1" applyAlignment="1">
      <alignment horizontal="center" vertical="center"/>
    </xf>
    <xf numFmtId="0" fontId="25" fillId="2" borderId="41" xfId="0" applyFont="1" applyFill="1" applyBorder="1" applyAlignment="1">
      <alignment vertical="center"/>
    </xf>
    <xf numFmtId="0" fontId="25" fillId="0" borderId="42" xfId="0" applyFont="1" applyFill="1" applyBorder="1" applyAlignment="1">
      <alignment horizontal="left" vertical="center"/>
    </xf>
    <xf numFmtId="0" fontId="25" fillId="0" borderId="43" xfId="0" applyFont="1" applyBorder="1" applyAlignment="1">
      <alignment vertical="center"/>
    </xf>
    <xf numFmtId="0" fontId="23" fillId="0" borderId="42" xfId="1" applyFont="1" applyFill="1" applyBorder="1" applyAlignment="1">
      <alignment horizontal="center" vertical="center" wrapText="1"/>
    </xf>
    <xf numFmtId="0" fontId="23" fillId="0" borderId="43" xfId="2" applyFont="1" applyFill="1" applyBorder="1" applyAlignment="1">
      <alignment horizontal="center" vertical="center"/>
    </xf>
    <xf numFmtId="0" fontId="25" fillId="0" borderId="44" xfId="0" applyFont="1" applyFill="1" applyBorder="1" applyAlignment="1">
      <alignment horizontal="left" vertical="center"/>
    </xf>
    <xf numFmtId="0" fontId="25" fillId="0" borderId="7" xfId="0" applyFont="1" applyBorder="1" applyAlignment="1">
      <alignment vertical="center"/>
    </xf>
    <xf numFmtId="0" fontId="25" fillId="0" borderId="45" xfId="0" applyFont="1" applyBorder="1" applyAlignment="1">
      <alignment vertical="center"/>
    </xf>
    <xf numFmtId="0" fontId="23" fillId="0" borderId="46" xfId="1" applyFont="1" applyFill="1" applyBorder="1" applyAlignment="1">
      <alignment horizontal="center" vertical="center"/>
    </xf>
    <xf numFmtId="0" fontId="23" fillId="0" borderId="47" xfId="1" applyFont="1" applyFill="1" applyBorder="1" applyAlignment="1">
      <alignment horizontal="center" vertical="center"/>
    </xf>
    <xf numFmtId="0" fontId="25" fillId="0" borderId="41" xfId="0" applyFont="1" applyFill="1" applyBorder="1" applyAlignment="1">
      <alignment vertical="center"/>
    </xf>
    <xf numFmtId="0" fontId="23" fillId="0" borderId="40" xfId="0" applyFont="1" applyFill="1" applyBorder="1" applyAlignment="1">
      <alignment horizontal="left" vertical="center"/>
    </xf>
    <xf numFmtId="0" fontId="21" fillId="0" borderId="41" xfId="0" applyFont="1" applyFill="1" applyBorder="1" applyAlignment="1">
      <alignment vertical="center"/>
    </xf>
    <xf numFmtId="0" fontId="24" fillId="0" borderId="40" xfId="0" applyFont="1" applyFill="1" applyBorder="1" applyAlignment="1">
      <alignment horizontal="left" vertical="center"/>
    </xf>
    <xf numFmtId="0" fontId="24" fillId="0" borderId="41" xfId="0" applyFont="1" applyFill="1" applyBorder="1" applyAlignment="1">
      <alignment vertical="center"/>
    </xf>
    <xf numFmtId="0" fontId="25" fillId="0" borderId="41" xfId="0" applyFont="1" applyFill="1" applyBorder="1" applyAlignment="1">
      <alignment horizontal="center" vertical="center"/>
    </xf>
    <xf numFmtId="0" fontId="24" fillId="0" borderId="40" xfId="0" applyFont="1" applyFill="1" applyBorder="1" applyAlignment="1">
      <alignment horizontal="center" vertical="center"/>
    </xf>
    <xf numFmtId="0" fontId="38" fillId="0" borderId="41" xfId="2" applyFont="1" applyFill="1" applyBorder="1" applyAlignment="1">
      <alignment vertical="center" wrapText="1"/>
    </xf>
    <xf numFmtId="0" fontId="25" fillId="0" borderId="40" xfId="0" applyFont="1" applyFill="1" applyBorder="1" applyAlignment="1">
      <alignment vertical="center"/>
    </xf>
    <xf numFmtId="0" fontId="24" fillId="0" borderId="41" xfId="0" applyFont="1" applyFill="1" applyBorder="1" applyAlignment="1">
      <alignment horizontal="center" vertical="center"/>
    </xf>
    <xf numFmtId="0" fontId="25" fillId="0" borderId="41" xfId="0" applyFont="1" applyFill="1" applyBorder="1" applyAlignment="1">
      <alignment vertical="center" wrapText="1"/>
    </xf>
    <xf numFmtId="0" fontId="25" fillId="0" borderId="42" xfId="0" applyFont="1" applyFill="1" applyBorder="1" applyAlignment="1">
      <alignment vertical="center"/>
    </xf>
    <xf numFmtId="0" fontId="25" fillId="0" borderId="43" xfId="0" applyFont="1" applyFill="1" applyBorder="1" applyAlignment="1">
      <alignment vertical="center"/>
    </xf>
    <xf numFmtId="0" fontId="25" fillId="0" borderId="45" xfId="0" applyFont="1" applyFill="1" applyBorder="1" applyAlignment="1">
      <alignment vertical="center"/>
    </xf>
    <xf numFmtId="0" fontId="23" fillId="0" borderId="0" xfId="2" applyFont="1" applyAlignment="1"/>
    <xf numFmtId="0" fontId="24" fillId="6" borderId="33" xfId="0" applyFont="1" applyFill="1" applyBorder="1" applyAlignment="1">
      <alignment horizontal="center" vertical="center"/>
    </xf>
    <xf numFmtId="0" fontId="24" fillId="6" borderId="34" xfId="0" applyFont="1" applyFill="1" applyBorder="1" applyAlignment="1">
      <alignment horizontal="center" vertical="center"/>
    </xf>
    <xf numFmtId="0" fontId="24" fillId="6" borderId="35" xfId="0" applyFont="1" applyFill="1" applyBorder="1" applyAlignment="1">
      <alignment horizontal="center" vertical="center"/>
    </xf>
    <xf numFmtId="0" fontId="29" fillId="6" borderId="36" xfId="0" applyFont="1" applyFill="1" applyBorder="1"/>
    <xf numFmtId="0" fontId="24" fillId="0" borderId="37" xfId="1" applyFont="1" applyFill="1" applyBorder="1" applyAlignment="1">
      <alignment horizontal="center" vertical="center" wrapText="1"/>
    </xf>
    <xf numFmtId="0" fontId="24" fillId="0" borderId="38" xfId="2" applyFont="1" applyFill="1" applyBorder="1" applyAlignment="1">
      <alignment horizontal="center" vertical="center" wrapText="1"/>
    </xf>
    <xf numFmtId="0" fontId="24" fillId="0" borderId="38" xfId="0" applyFont="1" applyBorder="1" applyAlignment="1">
      <alignment horizontal="center" vertical="center" wrapText="1"/>
    </xf>
    <xf numFmtId="0" fontId="24" fillId="0" borderId="39" xfId="2" applyFont="1" applyFill="1" applyBorder="1" applyAlignment="1">
      <alignment horizontal="center" vertical="center"/>
    </xf>
    <xf numFmtId="0" fontId="24" fillId="0" borderId="40" xfId="1" applyFont="1" applyFill="1" applyBorder="1" applyAlignment="1">
      <alignment horizontal="center" vertical="center" wrapText="1"/>
    </xf>
    <xf numFmtId="0" fontId="24" fillId="0" borderId="41" xfId="2" applyFont="1" applyFill="1" applyBorder="1" applyAlignment="1">
      <alignment horizontal="center" vertical="center"/>
    </xf>
    <xf numFmtId="0" fontId="24" fillId="0" borderId="41" xfId="0" applyFont="1" applyBorder="1" applyAlignment="1">
      <alignment vertical="center"/>
    </xf>
    <xf numFmtId="0" fontId="25" fillId="0" borderId="40" xfId="0" applyFont="1" applyBorder="1" applyAlignment="1">
      <alignment vertical="center"/>
    </xf>
    <xf numFmtId="0" fontId="25" fillId="0" borderId="42" xfId="0" applyFont="1" applyBorder="1" applyAlignment="1">
      <alignment vertical="center"/>
    </xf>
    <xf numFmtId="0" fontId="24" fillId="0" borderId="42" xfId="1" applyFont="1" applyFill="1" applyBorder="1" applyAlignment="1">
      <alignment horizontal="center" vertical="center" wrapText="1"/>
    </xf>
    <xf numFmtId="0" fontId="24" fillId="0" borderId="24" xfId="2" applyFont="1" applyFill="1" applyBorder="1" applyAlignment="1">
      <alignment horizontal="center" vertical="center" wrapText="1"/>
    </xf>
    <xf numFmtId="0" fontId="24" fillId="0" borderId="24" xfId="2" applyFont="1" applyFill="1" applyBorder="1" applyAlignment="1">
      <alignment horizontal="center" vertical="center"/>
    </xf>
    <xf numFmtId="0" fontId="24" fillId="0" borderId="24" xfId="0" applyFont="1" applyBorder="1" applyAlignment="1">
      <alignment horizontal="center" vertical="center" wrapText="1"/>
    </xf>
    <xf numFmtId="0" fontId="24" fillId="0" borderId="43" xfId="2" applyFont="1" applyFill="1" applyBorder="1" applyAlignment="1">
      <alignment horizontal="center" vertical="center"/>
    </xf>
    <xf numFmtId="0" fontId="24" fillId="0" borderId="46" xfId="1" applyFont="1" applyFill="1" applyBorder="1" applyAlignment="1">
      <alignment horizontal="center" vertical="center"/>
    </xf>
    <xf numFmtId="0" fontId="24" fillId="0" borderId="32" xfId="1" applyFont="1" applyFill="1" applyBorder="1" applyAlignment="1">
      <alignment horizontal="center" vertical="center"/>
    </xf>
    <xf numFmtId="0" fontId="24" fillId="0" borderId="32" xfId="0" applyFont="1" applyFill="1" applyBorder="1" applyAlignment="1">
      <alignment horizontal="center" vertical="center"/>
    </xf>
    <xf numFmtId="0" fontId="24" fillId="0" borderId="47" xfId="1" applyFont="1" applyFill="1" applyBorder="1" applyAlignment="1">
      <alignment horizontal="center" vertical="center"/>
    </xf>
    <xf numFmtId="0" fontId="24" fillId="0" borderId="0" xfId="0" applyFont="1" applyFill="1" applyBorder="1" applyAlignment="1">
      <alignment horizontal="left" vertical="center"/>
    </xf>
    <xf numFmtId="0" fontId="33" fillId="0" borderId="37" xfId="1" applyFont="1" applyFill="1" applyBorder="1" applyAlignment="1">
      <alignment horizontal="center" vertical="center" wrapText="1"/>
    </xf>
    <xf numFmtId="0" fontId="33" fillId="0" borderId="39" xfId="2" applyFont="1" applyFill="1" applyBorder="1" applyAlignment="1">
      <alignment horizontal="center" vertical="center"/>
    </xf>
    <xf numFmtId="0" fontId="33" fillId="0" borderId="40" xfId="1" applyFont="1" applyFill="1" applyBorder="1" applyAlignment="1">
      <alignment horizontal="center" vertical="center" wrapText="1"/>
    </xf>
    <xf numFmtId="0" fontId="33" fillId="0" borderId="41" xfId="2" applyFont="1" applyFill="1" applyBorder="1" applyAlignment="1">
      <alignment horizontal="center" vertical="center"/>
    </xf>
    <xf numFmtId="0" fontId="37" fillId="0" borderId="40" xfId="0" applyFont="1" applyFill="1" applyBorder="1" applyAlignment="1">
      <alignment horizontal="left" vertical="center"/>
    </xf>
    <xf numFmtId="0" fontId="34" fillId="0" borderId="41" xfId="0" applyFont="1" applyFill="1" applyBorder="1" applyAlignment="1">
      <alignment horizontal="center" vertical="center"/>
    </xf>
    <xf numFmtId="0" fontId="25" fillId="0" borderId="41" xfId="0" applyFont="1" applyBorder="1" applyAlignment="1">
      <alignment horizontal="center" vertical="center"/>
    </xf>
    <xf numFmtId="0" fontId="24" fillId="0" borderId="40" xfId="0" applyFont="1" applyBorder="1" applyAlignment="1">
      <alignment vertical="center"/>
    </xf>
    <xf numFmtId="0" fontId="25" fillId="0" borderId="41" xfId="2" applyFont="1" applyFill="1" applyBorder="1" applyAlignment="1">
      <alignment vertical="center" wrapText="1"/>
    </xf>
    <xf numFmtId="0" fontId="25" fillId="0" borderId="43" xfId="0" applyFont="1" applyBorder="1" applyAlignment="1">
      <alignment horizontal="center" vertical="center"/>
    </xf>
    <xf numFmtId="0" fontId="33" fillId="0" borderId="44" xfId="1" applyFont="1" applyFill="1" applyBorder="1" applyAlignment="1">
      <alignment horizontal="center" vertical="center"/>
    </xf>
    <xf numFmtId="0" fontId="33" fillId="0" borderId="45" xfId="1" applyFont="1" applyFill="1" applyBorder="1" applyAlignment="1">
      <alignment horizontal="center" vertical="center"/>
    </xf>
    <xf numFmtId="0" fontId="33" fillId="0" borderId="42" xfId="1" applyFont="1" applyFill="1" applyBorder="1" applyAlignment="1">
      <alignment horizontal="center" vertical="center" wrapText="1"/>
    </xf>
    <xf numFmtId="0" fontId="33" fillId="0" borderId="43" xfId="2" applyFont="1" applyFill="1" applyBorder="1" applyAlignment="1">
      <alignment horizontal="center" vertical="center"/>
    </xf>
    <xf numFmtId="0" fontId="33" fillId="0" borderId="46" xfId="1" applyFont="1" applyFill="1" applyBorder="1" applyAlignment="1">
      <alignment horizontal="center" vertical="center"/>
    </xf>
    <xf numFmtId="0" fontId="33" fillId="0" borderId="47" xfId="1" applyFont="1" applyFill="1" applyBorder="1" applyAlignment="1">
      <alignment horizontal="center" vertical="center"/>
    </xf>
    <xf numFmtId="43" fontId="23" fillId="0" borderId="0" xfId="0" applyNumberFormat="1" applyFont="1" applyFill="1" applyAlignment="1">
      <alignment vertical="center"/>
    </xf>
    <xf numFmtId="0" fontId="24" fillId="0" borderId="0" xfId="0" applyFont="1" applyFill="1" applyAlignment="1">
      <alignment horizontal="center" vertical="center"/>
    </xf>
    <xf numFmtId="0" fontId="23" fillId="0" borderId="0" xfId="0" applyFont="1" applyFill="1" applyBorder="1" applyAlignment="1">
      <alignment horizontal="left" vertical="center"/>
    </xf>
    <xf numFmtId="0" fontId="23" fillId="0" borderId="0" xfId="0" applyFont="1" applyFill="1" applyBorder="1" applyAlignment="1">
      <alignment vertical="center"/>
    </xf>
    <xf numFmtId="0" fontId="23" fillId="0" borderId="38" xfId="0" applyFont="1" applyFill="1" applyBorder="1" applyAlignment="1">
      <alignment horizontal="center" vertical="center"/>
    </xf>
    <xf numFmtId="0" fontId="21" fillId="0" borderId="40" xfId="0" applyFont="1" applyFill="1" applyBorder="1" applyAlignment="1">
      <alignment horizontal="left" vertical="center"/>
    </xf>
    <xf numFmtId="0" fontId="21" fillId="0" borderId="41" xfId="0" applyFont="1" applyFill="1" applyBorder="1" applyAlignment="1">
      <alignment horizontal="center" vertical="center"/>
    </xf>
    <xf numFmtId="41" fontId="21" fillId="0" borderId="41" xfId="4" applyFont="1" applyFill="1" applyBorder="1" applyAlignment="1">
      <alignment horizontal="center" vertical="center"/>
    </xf>
    <xf numFmtId="0" fontId="23" fillId="0" borderId="41" xfId="0" applyFont="1" applyFill="1" applyBorder="1" applyAlignment="1">
      <alignment horizontal="center" vertical="center"/>
    </xf>
    <xf numFmtId="0" fontId="21" fillId="0" borderId="40" xfId="0" applyFont="1" applyFill="1" applyBorder="1" applyAlignment="1">
      <alignment vertical="center"/>
    </xf>
    <xf numFmtId="0" fontId="23" fillId="0" borderId="41" xfId="0" applyFont="1" applyFill="1" applyBorder="1" applyAlignment="1">
      <alignment vertical="center"/>
    </xf>
    <xf numFmtId="164" fontId="44" fillId="0" borderId="41" xfId="4" applyNumberFormat="1" applyFont="1" applyFill="1" applyBorder="1" applyAlignment="1">
      <alignment vertical="center"/>
    </xf>
    <xf numFmtId="0" fontId="21" fillId="0" borderId="40" xfId="0" applyFont="1" applyFill="1" applyBorder="1" applyAlignment="1">
      <alignment horizontal="center" vertical="center"/>
    </xf>
    <xf numFmtId="41" fontId="43" fillId="0" borderId="41" xfId="3" applyFont="1" applyFill="1" applyBorder="1" applyAlignment="1">
      <alignment horizontal="left" vertical="center" wrapText="1"/>
    </xf>
    <xf numFmtId="0" fontId="21" fillId="0" borderId="41" xfId="2" applyFont="1" applyFill="1" applyBorder="1" applyAlignment="1">
      <alignment horizontal="left" vertical="center" wrapText="1"/>
    </xf>
    <xf numFmtId="0" fontId="23" fillId="0" borderId="40" xfId="0" applyFont="1" applyFill="1" applyBorder="1" applyAlignment="1">
      <alignment vertical="center"/>
    </xf>
    <xf numFmtId="41" fontId="23" fillId="0" borderId="41" xfId="4" applyFont="1" applyFill="1" applyBorder="1" applyAlignment="1">
      <alignment vertical="center"/>
    </xf>
    <xf numFmtId="0" fontId="21" fillId="0" borderId="42" xfId="0" applyFont="1" applyFill="1" applyBorder="1" applyAlignment="1">
      <alignment vertical="center"/>
    </xf>
    <xf numFmtId="0" fontId="21" fillId="0" borderId="43" xfId="0" applyFont="1" applyFill="1" applyBorder="1" applyAlignment="1">
      <alignment vertical="center"/>
    </xf>
    <xf numFmtId="0" fontId="21" fillId="0" borderId="44" xfId="0" applyFont="1" applyFill="1" applyBorder="1" applyAlignment="1">
      <alignment horizontal="left" vertical="center"/>
    </xf>
    <xf numFmtId="0" fontId="21" fillId="0" borderId="45" xfId="0" applyFont="1" applyFill="1" applyBorder="1" applyAlignment="1">
      <alignment horizontal="center" vertical="center"/>
    </xf>
    <xf numFmtId="0" fontId="21" fillId="0" borderId="1" xfId="0" applyFont="1" applyFill="1" applyBorder="1" applyAlignment="1">
      <alignment vertical="center" wrapText="1"/>
    </xf>
    <xf numFmtId="0" fontId="22" fillId="0" borderId="0" xfId="0" applyFont="1" applyFill="1" applyAlignment="1">
      <alignment horizontal="center" vertical="center"/>
    </xf>
    <xf numFmtId="0" fontId="24" fillId="0" borderId="0" xfId="2" applyFont="1" applyAlignment="1"/>
    <xf numFmtId="0" fontId="23" fillId="0" borderId="0" xfId="0" applyFont="1" applyFill="1" applyBorder="1" applyAlignment="1">
      <alignment horizontal="left" indent="5"/>
    </xf>
    <xf numFmtId="0" fontId="21" fillId="0" borderId="41" xfId="0" applyFont="1" applyFill="1" applyBorder="1" applyAlignment="1"/>
    <xf numFmtId="0" fontId="21" fillId="0" borderId="42" xfId="0" applyFont="1" applyFill="1" applyBorder="1" applyAlignment="1">
      <alignment horizontal="left" vertical="center"/>
    </xf>
    <xf numFmtId="0" fontId="21" fillId="0" borderId="43" xfId="0" applyFont="1" applyFill="1" applyBorder="1"/>
    <xf numFmtId="0" fontId="23" fillId="0" borderId="44" xfId="0" applyFont="1" applyFill="1" applyBorder="1" applyAlignment="1">
      <alignment horizontal="left" vertical="center"/>
    </xf>
    <xf numFmtId="0" fontId="23" fillId="0" borderId="7" xfId="0" applyFont="1" applyFill="1" applyBorder="1" applyAlignment="1">
      <alignment vertical="center"/>
    </xf>
    <xf numFmtId="0" fontId="21" fillId="0" borderId="45" xfId="0" applyFont="1" applyFill="1" applyBorder="1" applyAlignment="1">
      <alignment vertical="center"/>
    </xf>
  </cellXfs>
  <cellStyles count="6">
    <cellStyle name="Comma" xfId="5" builtinId="3"/>
    <cellStyle name="Comma [0]" xfId="4" builtinId="6"/>
    <cellStyle name="Comma [0] 2" xfId="3" xr:uid="{00000000-0005-0000-0000-000002000000}"/>
    <cellStyle name="Normal" xfId="0" builtinId="0"/>
    <cellStyle name="Normal 2" xfId="2" xr:uid="{00000000-0005-0000-0000-000004000000}"/>
    <cellStyle name="Normal 4" xfId="1" xr:uid="{00000000-0005-0000-0000-00000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57150</xdr:colOff>
      <xdr:row>0</xdr:row>
      <xdr:rowOff>138906</xdr:rowOff>
    </xdr:from>
    <xdr:to>
      <xdr:col>1</xdr:col>
      <xdr:colOff>673892</xdr:colOff>
      <xdr:row>2</xdr:row>
      <xdr:rowOff>212725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552450" y="138906"/>
          <a:ext cx="616742" cy="7088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154778</xdr:colOff>
      <xdr:row>2</xdr:row>
      <xdr:rowOff>166688</xdr:rowOff>
    </xdr:from>
    <xdr:to>
      <xdr:col>1</xdr:col>
      <xdr:colOff>530895</xdr:colOff>
      <xdr:row>4</xdr:row>
      <xdr:rowOff>234963</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54778" y="547688"/>
          <a:ext cx="804742" cy="5921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38362</xdr:colOff>
      <xdr:row>0</xdr:row>
      <xdr:rowOff>211667</xdr:rowOff>
    </xdr:from>
    <xdr:to>
      <xdr:col>1</xdr:col>
      <xdr:colOff>698500</xdr:colOff>
      <xdr:row>3</xdr:row>
      <xdr:rowOff>4774</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495562" y="211667"/>
          <a:ext cx="660138" cy="76465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38362</xdr:colOff>
      <xdr:row>0</xdr:row>
      <xdr:rowOff>211667</xdr:rowOff>
    </xdr:from>
    <xdr:to>
      <xdr:col>1</xdr:col>
      <xdr:colOff>698500</xdr:colOff>
      <xdr:row>3</xdr:row>
      <xdr:rowOff>4774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495562" y="211667"/>
          <a:ext cx="660138" cy="76465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38362</xdr:colOff>
      <xdr:row>0</xdr:row>
      <xdr:rowOff>354542</xdr:rowOff>
    </xdr:from>
    <xdr:to>
      <xdr:col>1</xdr:col>
      <xdr:colOff>698500</xdr:colOff>
      <xdr:row>2</xdr:row>
      <xdr:rowOff>274649</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562237" y="354542"/>
          <a:ext cx="660138" cy="74560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38362</xdr:colOff>
      <xdr:row>0</xdr:row>
      <xdr:rowOff>211667</xdr:rowOff>
    </xdr:from>
    <xdr:to>
      <xdr:col>1</xdr:col>
      <xdr:colOff>698500</xdr:colOff>
      <xdr:row>3</xdr:row>
      <xdr:rowOff>4774</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472279" y="211667"/>
          <a:ext cx="660138" cy="77735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154779</xdr:colOff>
      <xdr:row>0</xdr:row>
      <xdr:rowOff>116417</xdr:rowOff>
    </xdr:from>
    <xdr:to>
      <xdr:col>1</xdr:col>
      <xdr:colOff>931334</xdr:colOff>
      <xdr:row>3</xdr:row>
      <xdr:rowOff>279941</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641612" y="116417"/>
          <a:ext cx="776555" cy="883191"/>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154778</xdr:colOff>
      <xdr:row>2</xdr:row>
      <xdr:rowOff>166688</xdr:rowOff>
    </xdr:from>
    <xdr:to>
      <xdr:col>1</xdr:col>
      <xdr:colOff>530895</xdr:colOff>
      <xdr:row>4</xdr:row>
      <xdr:rowOff>234963</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154778" y="547688"/>
          <a:ext cx="804742" cy="59215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95248</xdr:colOff>
      <xdr:row>0</xdr:row>
      <xdr:rowOff>285748</xdr:rowOff>
    </xdr:from>
    <xdr:to>
      <xdr:col>1</xdr:col>
      <xdr:colOff>719666</xdr:colOff>
      <xdr:row>3</xdr:row>
      <xdr:rowOff>155572</xdr:rowOff>
    </xdr:to>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529165" y="285748"/>
          <a:ext cx="624418" cy="716491"/>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95248</xdr:colOff>
      <xdr:row>0</xdr:row>
      <xdr:rowOff>285748</xdr:rowOff>
    </xdr:from>
    <xdr:to>
      <xdr:col>1</xdr:col>
      <xdr:colOff>719666</xdr:colOff>
      <xdr:row>3</xdr:row>
      <xdr:rowOff>155572</xdr:rowOff>
    </xdr:to>
    <xdr:pic>
      <xdr:nvPicPr>
        <xdr:cNvPr id="2" name="Picture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590548" y="285748"/>
          <a:ext cx="624418" cy="695324"/>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95248</xdr:colOff>
      <xdr:row>0</xdr:row>
      <xdr:rowOff>285748</xdr:rowOff>
    </xdr:from>
    <xdr:to>
      <xdr:col>1</xdr:col>
      <xdr:colOff>719666</xdr:colOff>
      <xdr:row>3</xdr:row>
      <xdr:rowOff>155572</xdr:rowOff>
    </xdr:to>
    <xdr:pic>
      <xdr:nvPicPr>
        <xdr:cNvPr id="2" name="Picture 1">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590548" y="285748"/>
          <a:ext cx="624418" cy="695324"/>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9524</xdr:colOff>
      <xdr:row>0</xdr:row>
      <xdr:rowOff>96662</xdr:rowOff>
    </xdr:from>
    <xdr:to>
      <xdr:col>1</xdr:col>
      <xdr:colOff>628650</xdr:colOff>
      <xdr:row>2</xdr:row>
      <xdr:rowOff>151342</xdr:rowOff>
    </xdr:to>
    <xdr:pic>
      <xdr:nvPicPr>
        <xdr:cNvPr id="2" name="Picture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503413" y="96662"/>
          <a:ext cx="619126" cy="703791"/>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75140</xdr:colOff>
      <xdr:row>1</xdr:row>
      <xdr:rowOff>21168</xdr:rowOff>
    </xdr:from>
    <xdr:to>
      <xdr:col>1</xdr:col>
      <xdr:colOff>747056</xdr:colOff>
      <xdr:row>3</xdr:row>
      <xdr:rowOff>169334</xdr:rowOff>
    </xdr:to>
    <xdr:pic>
      <xdr:nvPicPr>
        <xdr:cNvPr id="2" name="Picture 1">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509057" y="349251"/>
          <a:ext cx="671916" cy="7302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28575</xdr:colOff>
      <xdr:row>0</xdr:row>
      <xdr:rowOff>161925</xdr:rowOff>
    </xdr:from>
    <xdr:to>
      <xdr:col>1</xdr:col>
      <xdr:colOff>742951</xdr:colOff>
      <xdr:row>3</xdr:row>
      <xdr:rowOff>34937</xdr:rowOff>
    </xdr:to>
    <xdr:pic>
      <xdr:nvPicPr>
        <xdr:cNvPr id="2" name="Picture 1">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457200" y="161925"/>
          <a:ext cx="714376" cy="84456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C:/DATA%202016/WTP%202016/BPK%202017/KIB%20PENYUSUTAN%202016/Penyusutan%20Sekretariat%20DPRD%202016%20Sampai%20Tahun%202015.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F:/WTP%20TAHAP%20II%20YUDHI%20SWISS%20BELL%20PRINT%20KIB.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ode barang"/>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TP II"/>
      <sheetName val="BM 2012"/>
      <sheetName val="LRA"/>
      <sheetName val="REV SLD AWL"/>
      <sheetName val="X-WTP II"/>
      <sheetName val="BAST"/>
      <sheetName val="2.1-2011"/>
      <sheetName val="2011-2012"/>
      <sheetName val="LAMP CALK"/>
      <sheetName val="PJB"/>
      <sheetName val="ASET LAINNYA"/>
      <sheetName val="II"/>
      <sheetName val="Reklas"/>
    </sheetNames>
    <sheetDataSet>
      <sheetData sheetId="0">
        <row r="917">
          <cell r="J917">
            <v>757253982.77999997</v>
          </cell>
          <cell r="O917">
            <v>3257828482.3932791</v>
          </cell>
        </row>
      </sheetData>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
  <sheetViews>
    <sheetView tabSelected="1" view="pageBreakPreview" zoomScaleSheetLayoutView="100" workbookViewId="0">
      <selection activeCell="G11" sqref="G11"/>
    </sheetView>
  </sheetViews>
  <sheetFormatPr baseColWidth="10" defaultColWidth="8.83203125" defaultRowHeight="15"/>
  <cols>
    <col min="1" max="1" width="6.5" bestFit="1" customWidth="1"/>
    <col min="2" max="2" width="26.5" customWidth="1"/>
    <col min="3" max="3" width="13.33203125" customWidth="1"/>
    <col min="4" max="4" width="15.83203125" customWidth="1"/>
    <col min="5" max="5" width="10.83203125" customWidth="1"/>
    <col min="6" max="6" width="13.83203125" customWidth="1"/>
    <col min="7" max="7" width="19.6640625" customWidth="1"/>
    <col min="8" max="8" width="7.83203125" customWidth="1"/>
    <col min="9" max="9" width="12.5" customWidth="1"/>
    <col min="10" max="10" width="11.5" customWidth="1"/>
    <col min="11" max="11" width="15.5" customWidth="1"/>
    <col min="12" max="12" width="11.83203125" customWidth="1"/>
    <col min="13" max="13" width="18.1640625" customWidth="1"/>
    <col min="14" max="14" width="12.83203125" customWidth="1"/>
    <col min="15" max="17" width="0" hidden="1" customWidth="1"/>
  </cols>
  <sheetData>
    <row r="1" spans="1:17" s="262" customFormat="1" ht="25">
      <c r="A1" s="689" t="s">
        <v>495</v>
      </c>
      <c r="B1" s="689"/>
      <c r="C1" s="689"/>
      <c r="D1" s="689"/>
      <c r="E1" s="689"/>
      <c r="F1" s="689"/>
      <c r="G1" s="689"/>
      <c r="H1" s="689"/>
      <c r="I1" s="689"/>
      <c r="J1" s="689"/>
      <c r="K1" s="689"/>
      <c r="L1" s="689"/>
      <c r="M1" s="689"/>
      <c r="N1" s="689"/>
      <c r="O1" s="689"/>
      <c r="P1" s="689"/>
      <c r="Q1" s="689"/>
    </row>
    <row r="2" spans="1:17" s="262" customFormat="1" ht="25">
      <c r="A2" s="689" t="s">
        <v>2188</v>
      </c>
      <c r="B2" s="689"/>
      <c r="C2" s="689"/>
      <c r="D2" s="689"/>
      <c r="E2" s="689"/>
      <c r="F2" s="689"/>
      <c r="G2" s="689"/>
      <c r="H2" s="689"/>
      <c r="I2" s="689"/>
      <c r="J2" s="689"/>
      <c r="K2" s="689"/>
      <c r="L2" s="689"/>
      <c r="M2" s="689"/>
      <c r="N2" s="689"/>
      <c r="O2" s="689"/>
      <c r="P2" s="689"/>
      <c r="Q2" s="689"/>
    </row>
    <row r="3" spans="1:17" s="262" customFormat="1" ht="21" customHeight="1">
      <c r="A3" s="689"/>
      <c r="B3" s="689"/>
      <c r="C3" s="689"/>
      <c r="D3" s="689"/>
      <c r="E3" s="689"/>
      <c r="F3" s="689"/>
      <c r="G3" s="689"/>
      <c r="H3" s="689"/>
      <c r="I3" s="689"/>
      <c r="J3" s="689"/>
      <c r="K3" s="689"/>
      <c r="L3" s="689"/>
      <c r="M3" s="689"/>
      <c r="N3" s="689"/>
      <c r="O3" s="689"/>
      <c r="P3" s="689"/>
      <c r="Q3" s="689"/>
    </row>
    <row r="4" spans="1:17" s="262" customFormat="1" thickBot="1">
      <c r="A4" s="933" t="s">
        <v>729</v>
      </c>
      <c r="B4" s="933"/>
      <c r="C4" s="933"/>
      <c r="D4" s="933"/>
      <c r="E4" s="933"/>
      <c r="F4" s="264"/>
      <c r="G4" s="264"/>
      <c r="H4" s="264"/>
      <c r="I4" s="264"/>
      <c r="J4" s="264"/>
      <c r="K4" s="264"/>
      <c r="L4" s="264"/>
      <c r="M4" s="265"/>
      <c r="N4" s="264"/>
      <c r="O4" s="265"/>
      <c r="P4" s="265"/>
      <c r="Q4" s="265"/>
    </row>
    <row r="5" spans="1:17" s="266" customFormat="1" ht="21" customHeight="1">
      <c r="A5" s="833" t="s">
        <v>713</v>
      </c>
      <c r="B5" s="834" t="s">
        <v>714</v>
      </c>
      <c r="C5" s="834" t="s">
        <v>715</v>
      </c>
      <c r="D5" s="834"/>
      <c r="E5" s="834" t="s">
        <v>716</v>
      </c>
      <c r="F5" s="834" t="s">
        <v>717</v>
      </c>
      <c r="G5" s="834" t="s">
        <v>718</v>
      </c>
      <c r="H5" s="834" t="s">
        <v>719</v>
      </c>
      <c r="I5" s="834"/>
      <c r="J5" s="834"/>
      <c r="K5" s="834"/>
      <c r="L5" s="834" t="s">
        <v>720</v>
      </c>
      <c r="M5" s="834" t="s">
        <v>735</v>
      </c>
      <c r="N5" s="838" t="s">
        <v>2045</v>
      </c>
      <c r="O5" s="676" t="s">
        <v>106</v>
      </c>
      <c r="P5" s="676"/>
      <c r="Q5" s="675"/>
    </row>
    <row r="6" spans="1:17" s="266" customFormat="1" ht="21.75" customHeight="1">
      <c r="A6" s="839"/>
      <c r="B6" s="679"/>
      <c r="C6" s="679" t="s">
        <v>721</v>
      </c>
      <c r="D6" s="679" t="s">
        <v>722</v>
      </c>
      <c r="E6" s="679"/>
      <c r="F6" s="679"/>
      <c r="G6" s="679"/>
      <c r="H6" s="677" t="s">
        <v>723</v>
      </c>
      <c r="I6" s="677" t="s">
        <v>724</v>
      </c>
      <c r="J6" s="677"/>
      <c r="K6" s="677" t="s">
        <v>725</v>
      </c>
      <c r="L6" s="679"/>
      <c r="M6" s="679"/>
      <c r="N6" s="840"/>
      <c r="O6" s="684" t="s">
        <v>107</v>
      </c>
      <c r="P6" s="674" t="s">
        <v>108</v>
      </c>
      <c r="Q6" s="675"/>
    </row>
    <row r="7" spans="1:17" s="266" customFormat="1" ht="22.5" customHeight="1" thickBot="1">
      <c r="A7" s="848"/>
      <c r="B7" s="745"/>
      <c r="C7" s="745"/>
      <c r="D7" s="745"/>
      <c r="E7" s="745"/>
      <c r="F7" s="745"/>
      <c r="G7" s="745"/>
      <c r="H7" s="752"/>
      <c r="I7" s="671" t="s">
        <v>726</v>
      </c>
      <c r="J7" s="671" t="s">
        <v>727</v>
      </c>
      <c r="K7" s="752"/>
      <c r="L7" s="745"/>
      <c r="M7" s="745"/>
      <c r="N7" s="849"/>
      <c r="O7" s="685"/>
      <c r="P7" s="267" t="s">
        <v>86</v>
      </c>
      <c r="Q7" s="268" t="s">
        <v>109</v>
      </c>
    </row>
    <row r="8" spans="1:17" s="266" customFormat="1" thickBot="1">
      <c r="A8" s="888">
        <v>1</v>
      </c>
      <c r="B8" s="889">
        <v>2</v>
      </c>
      <c r="C8" s="890">
        <v>3</v>
      </c>
      <c r="D8" s="889">
        <v>4</v>
      </c>
      <c r="E8" s="890">
        <v>5</v>
      </c>
      <c r="F8" s="889">
        <v>6</v>
      </c>
      <c r="G8" s="890">
        <v>7</v>
      </c>
      <c r="H8" s="889">
        <v>8</v>
      </c>
      <c r="I8" s="890">
        <v>9</v>
      </c>
      <c r="J8" s="889">
        <v>10</v>
      </c>
      <c r="K8" s="890">
        <v>11</v>
      </c>
      <c r="L8" s="889">
        <v>12</v>
      </c>
      <c r="M8" s="890">
        <v>13</v>
      </c>
      <c r="N8" s="891">
        <v>14</v>
      </c>
      <c r="O8" s="269">
        <v>26</v>
      </c>
      <c r="P8" s="268">
        <v>27</v>
      </c>
      <c r="Q8" s="270">
        <v>28</v>
      </c>
    </row>
    <row r="9" spans="1:17" s="266" customFormat="1" ht="23.25" customHeight="1" thickTop="1">
      <c r="A9" s="937" t="s">
        <v>20</v>
      </c>
      <c r="B9" s="938" t="s">
        <v>712</v>
      </c>
      <c r="C9" s="620"/>
      <c r="D9" s="620"/>
      <c r="E9" s="620"/>
      <c r="F9" s="620"/>
      <c r="G9" s="620"/>
      <c r="H9" s="620"/>
      <c r="I9" s="620"/>
      <c r="J9" s="620"/>
      <c r="K9" s="620"/>
      <c r="L9" s="620"/>
      <c r="M9" s="620"/>
      <c r="N9" s="939"/>
      <c r="O9" s="273"/>
      <c r="P9" s="272"/>
      <c r="Q9" s="272"/>
    </row>
    <row r="10" spans="1:17" s="266" customFormat="1" ht="23.25" customHeight="1">
      <c r="A10" s="856" t="s">
        <v>21</v>
      </c>
      <c r="B10" s="271" t="s">
        <v>712</v>
      </c>
      <c r="C10" s="668" t="s">
        <v>469</v>
      </c>
      <c r="D10" s="272"/>
      <c r="E10" s="272"/>
      <c r="F10" s="272"/>
      <c r="G10" s="272"/>
      <c r="H10" s="272"/>
      <c r="I10" s="272"/>
      <c r="J10" s="272"/>
      <c r="K10" s="272"/>
      <c r="L10" s="272"/>
      <c r="M10" s="272"/>
      <c r="N10" s="857"/>
      <c r="O10" s="273"/>
      <c r="P10" s="272"/>
      <c r="Q10" s="272"/>
    </row>
    <row r="11" spans="1:17" s="266" customFormat="1" ht="23.25" customHeight="1">
      <c r="A11" s="914"/>
      <c r="B11" s="668"/>
      <c r="C11" s="668"/>
      <c r="D11" s="274"/>
      <c r="E11" s="274"/>
      <c r="F11" s="274"/>
      <c r="G11" s="274"/>
      <c r="H11" s="274"/>
      <c r="I11" s="274"/>
      <c r="J11" s="274"/>
      <c r="K11" s="274"/>
      <c r="L11" s="274"/>
      <c r="M11" s="272"/>
      <c r="N11" s="857"/>
      <c r="O11" s="273"/>
      <c r="P11" s="272"/>
      <c r="Q11" s="272"/>
    </row>
    <row r="12" spans="1:17" s="266" customFormat="1" ht="23.25" customHeight="1">
      <c r="A12" s="914"/>
      <c r="B12" s="272"/>
      <c r="C12" s="274"/>
      <c r="D12" s="274"/>
      <c r="E12" s="274"/>
      <c r="F12" s="274"/>
      <c r="G12" s="274"/>
      <c r="H12" s="274"/>
      <c r="I12" s="274"/>
      <c r="J12" s="274"/>
      <c r="K12" s="274"/>
      <c r="L12" s="274"/>
      <c r="M12" s="272"/>
      <c r="N12" s="857"/>
      <c r="O12" s="273"/>
      <c r="P12" s="272"/>
      <c r="Q12" s="272"/>
    </row>
    <row r="13" spans="1:17" s="262" customFormat="1" ht="23.25" customHeight="1">
      <c r="A13" s="914"/>
      <c r="B13" s="275"/>
      <c r="C13" s="276"/>
      <c r="D13" s="276"/>
      <c r="E13" s="276"/>
      <c r="F13" s="276"/>
      <c r="G13" s="276"/>
      <c r="H13" s="275"/>
      <c r="I13" s="276"/>
      <c r="J13" s="276"/>
      <c r="K13" s="276"/>
      <c r="L13" s="275"/>
      <c r="M13" s="276"/>
      <c r="N13" s="934"/>
      <c r="O13" s="277"/>
      <c r="P13" s="278"/>
      <c r="Q13" s="278"/>
    </row>
    <row r="14" spans="1:17" s="262" customFormat="1" ht="23.25" customHeight="1" thickBot="1">
      <c r="A14" s="935"/>
      <c r="B14" s="279"/>
      <c r="C14" s="279"/>
      <c r="D14" s="279"/>
      <c r="E14" s="279"/>
      <c r="F14" s="279"/>
      <c r="G14" s="279"/>
      <c r="H14" s="279"/>
      <c r="I14" s="279"/>
      <c r="J14" s="279"/>
      <c r="K14" s="279"/>
      <c r="L14" s="279"/>
      <c r="M14" s="279"/>
      <c r="N14" s="936"/>
      <c r="O14" s="280"/>
      <c r="P14" s="276"/>
      <c r="Q14" s="276"/>
    </row>
    <row r="15" spans="1:17" s="262" customFormat="1" ht="14"/>
    <row r="16" spans="1:17" s="262" customFormat="1" ht="14"/>
    <row r="17" spans="1:15" s="262" customFormat="1" ht="14">
      <c r="A17" s="682" t="s">
        <v>111</v>
      </c>
      <c r="B17" s="682"/>
      <c r="C17" s="682"/>
      <c r="D17" s="682"/>
      <c r="E17" s="281"/>
      <c r="F17" s="281"/>
      <c r="G17" s="281"/>
      <c r="H17" s="281"/>
      <c r="I17" s="281"/>
      <c r="J17" s="740" t="s">
        <v>2178</v>
      </c>
      <c r="K17" s="740"/>
      <c r="L17" s="740"/>
      <c r="M17" s="740"/>
      <c r="N17" s="740"/>
      <c r="O17" s="740"/>
    </row>
    <row r="18" spans="1:15" s="281" customFormat="1" ht="14">
      <c r="A18" s="682" t="s">
        <v>2179</v>
      </c>
      <c r="B18" s="682"/>
      <c r="C18" s="682"/>
      <c r="D18" s="682"/>
      <c r="J18" s="669"/>
      <c r="K18" s="283"/>
      <c r="L18" s="283"/>
      <c r="M18" s="283"/>
      <c r="N18" s="284"/>
      <c r="O18" s="283"/>
    </row>
    <row r="19" spans="1:15" s="281" customFormat="1" ht="14">
      <c r="A19" s="682" t="s">
        <v>2180</v>
      </c>
      <c r="B19" s="682"/>
      <c r="C19" s="682"/>
      <c r="D19" s="682"/>
      <c r="J19" s="669"/>
      <c r="K19" s="283"/>
      <c r="L19" s="283"/>
      <c r="M19" s="283"/>
      <c r="N19" s="284"/>
      <c r="O19" s="283"/>
    </row>
    <row r="20" spans="1:15" s="281" customFormat="1" ht="14">
      <c r="A20" s="682" t="s">
        <v>2181</v>
      </c>
      <c r="B20" s="682"/>
      <c r="C20" s="682"/>
      <c r="D20" s="682"/>
      <c r="J20" s="682" t="s">
        <v>2182</v>
      </c>
      <c r="K20" s="682"/>
      <c r="L20" s="682"/>
      <c r="M20" s="682"/>
      <c r="N20" s="682"/>
      <c r="O20" s="682"/>
    </row>
    <row r="21" spans="1:15" s="281" customFormat="1" ht="14">
      <c r="A21" s="666"/>
      <c r="J21" s="666"/>
      <c r="K21" s="666"/>
      <c r="L21" s="666"/>
      <c r="M21" s="666"/>
      <c r="N21" s="667"/>
      <c r="O21" s="666"/>
    </row>
    <row r="22" spans="1:15" s="281" customFormat="1" ht="14">
      <c r="A22" s="666"/>
      <c r="J22" s="666"/>
      <c r="K22" s="666"/>
      <c r="L22" s="666"/>
      <c r="M22" s="666"/>
      <c r="N22" s="667"/>
      <c r="O22" s="666"/>
    </row>
    <row r="23" spans="1:15" s="281" customFormat="1" ht="14">
      <c r="A23" s="666"/>
      <c r="J23" s="287"/>
      <c r="K23" s="283"/>
      <c r="L23" s="283"/>
      <c r="M23" s="283"/>
      <c r="N23" s="284"/>
      <c r="O23" s="283"/>
    </row>
    <row r="24" spans="1:15" s="281" customFormat="1" ht="14">
      <c r="A24" s="666"/>
      <c r="J24" s="287"/>
      <c r="K24" s="283"/>
      <c r="L24" s="283"/>
      <c r="M24" s="283"/>
      <c r="N24" s="284"/>
      <c r="O24" s="283"/>
    </row>
    <row r="25" spans="1:15" s="281" customFormat="1" ht="14">
      <c r="A25" s="673" t="s">
        <v>2185</v>
      </c>
      <c r="B25" s="673"/>
      <c r="C25" s="673"/>
      <c r="D25" s="673"/>
      <c r="J25" s="673" t="s">
        <v>733</v>
      </c>
      <c r="K25" s="673"/>
      <c r="L25" s="673"/>
      <c r="M25" s="673"/>
      <c r="N25" s="673"/>
      <c r="O25" s="673"/>
    </row>
    <row r="26" spans="1:15" s="281" customFormat="1" ht="14">
      <c r="A26" s="682" t="s">
        <v>2186</v>
      </c>
      <c r="B26" s="682"/>
      <c r="C26" s="682"/>
      <c r="D26" s="682"/>
      <c r="J26" s="682" t="s">
        <v>734</v>
      </c>
      <c r="K26" s="682"/>
      <c r="L26" s="682"/>
      <c r="M26" s="682"/>
      <c r="N26" s="682"/>
      <c r="O26" s="682"/>
    </row>
    <row r="27" spans="1:15" s="281" customFormat="1" ht="14">
      <c r="A27" s="488"/>
      <c r="B27" s="488"/>
      <c r="C27" s="488"/>
      <c r="D27" s="488"/>
      <c r="J27" s="430"/>
      <c r="K27" s="430"/>
      <c r="L27" s="430"/>
      <c r="M27" s="430"/>
      <c r="N27" s="430"/>
      <c r="O27" s="430"/>
    </row>
    <row r="28" spans="1:15" s="281" customFormat="1" ht="14">
      <c r="A28" s="932"/>
      <c r="B28" s="932"/>
      <c r="C28" s="932"/>
      <c r="D28" s="932"/>
      <c r="J28" s="869"/>
      <c r="K28" s="869"/>
      <c r="L28" s="869"/>
      <c r="M28" s="869"/>
      <c r="N28" s="869"/>
      <c r="O28" s="869"/>
    </row>
    <row r="29" spans="1:15" s="261" customFormat="1">
      <c r="A29" s="681"/>
      <c r="B29" s="681"/>
    </row>
  </sheetData>
  <mergeCells count="33">
    <mergeCell ref="A17:D17"/>
    <mergeCell ref="J17:O17"/>
    <mergeCell ref="A25:D25"/>
    <mergeCell ref="A26:D26"/>
    <mergeCell ref="A1:Q1"/>
    <mergeCell ref="A2:Q2"/>
    <mergeCell ref="A3:Q3"/>
    <mergeCell ref="A5:A7"/>
    <mergeCell ref="B5:B7"/>
    <mergeCell ref="C5:D5"/>
    <mergeCell ref="E5:E7"/>
    <mergeCell ref="F5:F7"/>
    <mergeCell ref="G5:G7"/>
    <mergeCell ref="H5:K5"/>
    <mergeCell ref="L5:L7"/>
    <mergeCell ref="A4:E4"/>
    <mergeCell ref="D6:D7"/>
    <mergeCell ref="A29:B29"/>
    <mergeCell ref="J26:O26"/>
    <mergeCell ref="H6:H7"/>
    <mergeCell ref="K6:K7"/>
    <mergeCell ref="A18:D18"/>
    <mergeCell ref="A19:D19"/>
    <mergeCell ref="A20:D20"/>
    <mergeCell ref="O6:O7"/>
    <mergeCell ref="N5:N7"/>
    <mergeCell ref="C6:C7"/>
    <mergeCell ref="J20:O20"/>
    <mergeCell ref="J25:O25"/>
    <mergeCell ref="P6:Q6"/>
    <mergeCell ref="O5:Q5"/>
    <mergeCell ref="I6:J6"/>
    <mergeCell ref="M5:M7"/>
  </mergeCells>
  <phoneticPr fontId="20" type="noConversion"/>
  <printOptions horizontalCentered="1"/>
  <pageMargins left="0.5" right="0.9" top="1.3000000000000003" bottom="1.9000000000000001" header="0.30000000000000004" footer="0.30000000000000004"/>
  <pageSetup paperSize="5" scale="70" orientation="landscape" useFirstPageNumber="1"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2:Y613"/>
  <sheetViews>
    <sheetView view="pageBreakPreview" topLeftCell="K21" zoomScale="80" zoomScaleNormal="80" zoomScaleSheetLayoutView="80" workbookViewId="0">
      <selection activeCell="O479" sqref="O479:O502"/>
    </sheetView>
  </sheetViews>
  <sheetFormatPr baseColWidth="10" defaultColWidth="8.83203125" defaultRowHeight="15"/>
  <cols>
    <col min="1" max="1" width="6.5" bestFit="1" customWidth="1"/>
    <col min="2" max="2" width="21.6640625" style="72" customWidth="1"/>
    <col min="3" max="3" width="22" customWidth="1"/>
    <col min="4" max="4" width="15.83203125" customWidth="1"/>
    <col min="5" max="5" width="17.5" style="59" customWidth="1"/>
    <col min="6" max="6" width="10.1640625" customWidth="1"/>
    <col min="7" max="7" width="18.6640625" customWidth="1"/>
    <col min="8" max="8" width="13.5" customWidth="1"/>
    <col min="9" max="9" width="18.1640625" customWidth="1"/>
    <col min="10" max="10" width="21.33203125" bestFit="1" customWidth="1"/>
    <col min="11" max="11" width="14.33203125" bestFit="1" customWidth="1"/>
    <col min="12" max="12" width="10.6640625" bestFit="1" customWidth="1"/>
    <col min="13" max="13" width="10.5" customWidth="1"/>
    <col min="14" max="14" width="11.1640625" customWidth="1"/>
    <col min="15" max="15" width="24" bestFit="1" customWidth="1"/>
    <col min="16" max="16" width="12.6640625" customWidth="1"/>
    <col min="17" max="19" width="0" hidden="1" customWidth="1"/>
    <col min="20" max="20" width="21.6640625" style="59" customWidth="1"/>
    <col min="21" max="21" width="21.33203125" customWidth="1"/>
    <col min="22" max="22" width="20.5" customWidth="1"/>
    <col min="23" max="23" width="21.83203125" customWidth="1"/>
    <col min="24" max="24" width="23.33203125" customWidth="1"/>
    <col min="25" max="25" width="25" customWidth="1"/>
  </cols>
  <sheetData>
    <row r="2" spans="1:21">
      <c r="A2" s="8"/>
      <c r="B2" s="67"/>
      <c r="C2" s="8"/>
      <c r="D2" s="8"/>
      <c r="E2" s="10"/>
      <c r="F2" s="8"/>
      <c r="G2" s="8"/>
      <c r="H2" s="10"/>
      <c r="I2" s="8"/>
      <c r="J2" s="8"/>
      <c r="K2" s="8"/>
      <c r="L2" s="8"/>
      <c r="M2" s="8"/>
      <c r="N2" s="8"/>
      <c r="O2" s="8"/>
      <c r="P2" s="10"/>
      <c r="Q2" s="8"/>
      <c r="R2" s="8"/>
      <c r="S2" s="8"/>
    </row>
    <row r="3" spans="1:21">
      <c r="A3" s="8"/>
      <c r="B3" s="67"/>
      <c r="C3" s="8"/>
      <c r="D3" s="8"/>
      <c r="E3" s="10"/>
      <c r="F3" s="8"/>
      <c r="G3" s="8"/>
      <c r="H3" s="10"/>
      <c r="I3" s="8"/>
      <c r="J3" s="8"/>
      <c r="K3" s="8"/>
      <c r="L3" s="8"/>
      <c r="M3" s="8"/>
      <c r="N3" s="8"/>
      <c r="O3" s="8"/>
      <c r="P3" s="10"/>
      <c r="Q3" s="8"/>
      <c r="R3" s="8"/>
      <c r="S3" s="8"/>
    </row>
    <row r="4" spans="1:21" ht="26">
      <c r="A4" s="693" t="s">
        <v>497</v>
      </c>
      <c r="B4" s="693"/>
      <c r="C4" s="693"/>
      <c r="D4" s="693"/>
      <c r="E4" s="693"/>
      <c r="F4" s="693"/>
      <c r="G4" s="693"/>
      <c r="H4" s="693"/>
      <c r="I4" s="693"/>
      <c r="J4" s="693"/>
      <c r="K4" s="693"/>
      <c r="L4" s="693"/>
      <c r="M4" s="693"/>
      <c r="N4" s="693"/>
      <c r="O4" s="693"/>
      <c r="P4" s="693"/>
      <c r="Q4" s="693"/>
      <c r="R4" s="693"/>
      <c r="S4" s="693"/>
    </row>
    <row r="5" spans="1:21" ht="26">
      <c r="A5" s="693" t="s">
        <v>498</v>
      </c>
      <c r="B5" s="693"/>
      <c r="C5" s="693"/>
      <c r="D5" s="693"/>
      <c r="E5" s="693"/>
      <c r="F5" s="693"/>
      <c r="G5" s="693"/>
      <c r="H5" s="693"/>
      <c r="I5" s="693"/>
      <c r="J5" s="693"/>
      <c r="K5" s="693"/>
      <c r="L5" s="693"/>
      <c r="M5" s="693"/>
      <c r="N5" s="693"/>
      <c r="O5" s="693"/>
      <c r="P5" s="693"/>
      <c r="Q5" s="693"/>
      <c r="R5" s="693"/>
      <c r="S5" s="693"/>
    </row>
    <row r="6" spans="1:21" ht="26">
      <c r="A6" s="693"/>
      <c r="B6" s="693"/>
      <c r="C6" s="693"/>
      <c r="D6" s="693"/>
      <c r="E6" s="693"/>
      <c r="F6" s="693"/>
      <c r="G6" s="693"/>
      <c r="H6" s="693"/>
      <c r="I6" s="693"/>
      <c r="J6" s="693"/>
      <c r="K6" s="693"/>
      <c r="L6" s="693"/>
      <c r="M6" s="693"/>
      <c r="N6" s="693"/>
      <c r="O6" s="693"/>
      <c r="P6" s="693"/>
      <c r="Q6" s="693"/>
      <c r="R6" s="693"/>
      <c r="S6" s="693"/>
    </row>
    <row r="7" spans="1:21" s="29" customFormat="1" ht="14">
      <c r="A7" s="27" t="s">
        <v>496</v>
      </c>
      <c r="B7" s="68"/>
      <c r="C7" s="97" t="s">
        <v>610</v>
      </c>
      <c r="D7" s="27"/>
      <c r="E7" s="28"/>
      <c r="F7" s="27"/>
      <c r="G7" s="27"/>
      <c r="H7" s="28"/>
      <c r="I7" s="27"/>
      <c r="J7" s="27"/>
      <c r="K7" s="27"/>
      <c r="L7" s="27"/>
      <c r="M7" s="27"/>
      <c r="N7" s="27"/>
      <c r="O7" s="131">
        <f>O13-'KIB B &lt; 300000'!O13</f>
        <v>-4247210736.3274288</v>
      </c>
      <c r="P7" s="28"/>
      <c r="Q7" s="27"/>
      <c r="R7" s="27"/>
      <c r="S7" s="27"/>
      <c r="T7" s="118"/>
    </row>
    <row r="8" spans="1:21" s="29" customFormat="1" ht="14">
      <c r="A8" s="694" t="s">
        <v>0</v>
      </c>
      <c r="B8" s="697" t="s">
        <v>2</v>
      </c>
      <c r="C8" s="700" t="s">
        <v>1</v>
      </c>
      <c r="D8" s="700" t="s">
        <v>3</v>
      </c>
      <c r="E8" s="700" t="s">
        <v>5</v>
      </c>
      <c r="F8" s="700" t="s">
        <v>6</v>
      </c>
      <c r="G8" s="700" t="s">
        <v>7</v>
      </c>
      <c r="H8" s="700" t="s">
        <v>77</v>
      </c>
      <c r="I8" s="713" t="s">
        <v>8</v>
      </c>
      <c r="J8" s="714"/>
      <c r="K8" s="714"/>
      <c r="L8" s="714"/>
      <c r="M8" s="715"/>
      <c r="N8" s="700" t="s">
        <v>9</v>
      </c>
      <c r="O8" s="700" t="s">
        <v>80</v>
      </c>
      <c r="P8" s="706" t="s">
        <v>82</v>
      </c>
      <c r="Q8" s="703" t="s">
        <v>106</v>
      </c>
      <c r="R8" s="704"/>
      <c r="S8" s="705"/>
      <c r="T8" s="118"/>
    </row>
    <row r="9" spans="1:21" s="29" customFormat="1" ht="14">
      <c r="A9" s="695"/>
      <c r="B9" s="698"/>
      <c r="C9" s="701"/>
      <c r="D9" s="701"/>
      <c r="E9" s="701"/>
      <c r="F9" s="701"/>
      <c r="G9" s="701"/>
      <c r="H9" s="701"/>
      <c r="I9" s="706" t="s">
        <v>14</v>
      </c>
      <c r="J9" s="706" t="s">
        <v>15</v>
      </c>
      <c r="K9" s="706" t="s">
        <v>16</v>
      </c>
      <c r="L9" s="706" t="s">
        <v>17</v>
      </c>
      <c r="M9" s="706" t="s">
        <v>18</v>
      </c>
      <c r="N9" s="701"/>
      <c r="O9" s="701"/>
      <c r="P9" s="716"/>
      <c r="Q9" s="700" t="s">
        <v>107</v>
      </c>
      <c r="R9" s="708" t="s">
        <v>108</v>
      </c>
      <c r="S9" s="709"/>
      <c r="T9" s="118"/>
    </row>
    <row r="10" spans="1:21" s="29" customFormat="1">
      <c r="A10" s="696"/>
      <c r="B10" s="699"/>
      <c r="C10" s="702"/>
      <c r="D10" s="702"/>
      <c r="E10" s="702"/>
      <c r="F10" s="702"/>
      <c r="G10" s="702"/>
      <c r="H10" s="702"/>
      <c r="I10" s="707"/>
      <c r="J10" s="707"/>
      <c r="K10" s="707"/>
      <c r="L10" s="707"/>
      <c r="M10" s="707"/>
      <c r="N10" s="702"/>
      <c r="O10" s="702"/>
      <c r="P10" s="707"/>
      <c r="Q10" s="702"/>
      <c r="R10" s="30" t="s">
        <v>86</v>
      </c>
      <c r="S10" s="23" t="s">
        <v>109</v>
      </c>
      <c r="T10" s="118"/>
    </row>
    <row r="11" spans="1:21" s="29" customFormat="1" ht="14">
      <c r="A11" s="31">
        <v>1</v>
      </c>
      <c r="B11" s="69">
        <v>2</v>
      </c>
      <c r="C11" s="31">
        <v>3</v>
      </c>
      <c r="D11" s="31">
        <v>4</v>
      </c>
      <c r="E11" s="31">
        <v>5</v>
      </c>
      <c r="F11" s="32">
        <v>6</v>
      </c>
      <c r="G11" s="31">
        <v>7</v>
      </c>
      <c r="H11" s="31">
        <v>8</v>
      </c>
      <c r="I11" s="31">
        <v>9</v>
      </c>
      <c r="J11" s="32">
        <v>10</v>
      </c>
      <c r="K11" s="31">
        <v>11</v>
      </c>
      <c r="L11" s="31">
        <v>12</v>
      </c>
      <c r="M11" s="32">
        <v>13</v>
      </c>
      <c r="N11" s="32">
        <v>14</v>
      </c>
      <c r="O11" s="31">
        <v>15</v>
      </c>
      <c r="P11" s="31">
        <v>16</v>
      </c>
      <c r="Q11" s="31">
        <v>26</v>
      </c>
      <c r="R11" s="32">
        <v>27</v>
      </c>
      <c r="S11" s="31">
        <v>28</v>
      </c>
      <c r="T11" s="118"/>
    </row>
    <row r="12" spans="1:21" s="25" customFormat="1" ht="14">
      <c r="A12" s="11"/>
      <c r="B12" s="12"/>
      <c r="C12" s="13"/>
      <c r="D12" s="13"/>
      <c r="E12" s="14"/>
      <c r="F12" s="13"/>
      <c r="G12" s="13"/>
      <c r="H12" s="14"/>
      <c r="I12" s="13"/>
      <c r="J12" s="13"/>
      <c r="K12" s="13"/>
      <c r="L12" s="13"/>
      <c r="M12" s="13"/>
      <c r="N12" s="13"/>
      <c r="O12" s="15"/>
      <c r="P12" s="14"/>
      <c r="Q12" s="33"/>
      <c r="R12" s="20"/>
      <c r="S12" s="20"/>
    </row>
    <row r="13" spans="1:21" s="66" customFormat="1" ht="17">
      <c r="A13" s="60" t="s">
        <v>22</v>
      </c>
      <c r="B13" s="61" t="s">
        <v>23</v>
      </c>
      <c r="C13" s="62"/>
      <c r="D13" s="62"/>
      <c r="E13" s="63"/>
      <c r="F13" s="62"/>
      <c r="G13" s="62"/>
      <c r="H13" s="63"/>
      <c r="I13" s="62"/>
      <c r="J13" s="62"/>
      <c r="K13" s="62"/>
      <c r="L13" s="62"/>
      <c r="M13" s="62"/>
      <c r="N13" s="62"/>
      <c r="O13" s="106">
        <f>SUM(O14,O16,O18,O20,O22,O552,O592,O594,O596,O598)</f>
        <v>796618132.34608638</v>
      </c>
      <c r="P13" s="63"/>
      <c r="Q13" s="64"/>
      <c r="R13" s="65"/>
      <c r="S13" s="65"/>
      <c r="T13" s="108"/>
      <c r="U13" s="129" t="str">
        <f>IF(O13&lt;300000,O13,"0")</f>
        <v>0</v>
      </c>
    </row>
    <row r="14" spans="1:21" s="25" customFormat="1">
      <c r="A14" s="16" t="s">
        <v>24</v>
      </c>
      <c r="B14" s="17" t="s">
        <v>25</v>
      </c>
      <c r="C14" s="34" t="s">
        <v>469</v>
      </c>
      <c r="D14" s="21"/>
      <c r="E14" s="19"/>
      <c r="F14" s="18"/>
      <c r="G14" s="18"/>
      <c r="H14" s="19"/>
      <c r="I14" s="18"/>
      <c r="J14" s="18"/>
      <c r="K14" s="18"/>
      <c r="L14" s="18"/>
      <c r="M14" s="18"/>
      <c r="N14" s="22"/>
      <c r="O14" s="22"/>
      <c r="P14" s="19"/>
      <c r="Q14" s="33"/>
      <c r="R14" s="20"/>
      <c r="S14" s="20"/>
      <c r="T14" s="105"/>
      <c r="U14" s="129">
        <f t="shared" ref="U14:U77" si="0">IF(O14&lt;300000,O14,"0")</f>
        <v>0</v>
      </c>
    </row>
    <row r="15" spans="1:21" s="25" customFormat="1" ht="14">
      <c r="A15" s="35"/>
      <c r="B15" s="70"/>
      <c r="C15" s="35"/>
      <c r="D15" s="35"/>
      <c r="E15" s="57"/>
      <c r="F15" s="35"/>
      <c r="G15" s="35"/>
      <c r="H15" s="35"/>
      <c r="I15" s="35"/>
      <c r="J15" s="35"/>
      <c r="K15" s="35"/>
      <c r="L15" s="35"/>
      <c r="M15" s="35"/>
      <c r="N15" s="35"/>
      <c r="O15" s="35"/>
      <c r="P15" s="35"/>
      <c r="T15" s="105"/>
      <c r="U15" s="129">
        <f t="shared" si="0"/>
        <v>0</v>
      </c>
    </row>
    <row r="16" spans="1:21" s="25" customFormat="1">
      <c r="A16" s="16" t="s">
        <v>26</v>
      </c>
      <c r="B16" s="36" t="s">
        <v>27</v>
      </c>
      <c r="C16" s="34" t="s">
        <v>469</v>
      </c>
      <c r="D16" s="35"/>
      <c r="E16" s="57"/>
      <c r="F16" s="35"/>
      <c r="G16" s="35"/>
      <c r="H16" s="35"/>
      <c r="I16" s="35"/>
      <c r="J16" s="35"/>
      <c r="K16" s="35"/>
      <c r="L16" s="35"/>
      <c r="M16" s="35"/>
      <c r="N16" s="35"/>
      <c r="O16" s="35"/>
      <c r="P16" s="35"/>
      <c r="U16" s="129">
        <f t="shared" si="0"/>
        <v>0</v>
      </c>
    </row>
    <row r="17" spans="1:22" s="25" customFormat="1" ht="14">
      <c r="A17" s="35"/>
      <c r="B17" s="70"/>
      <c r="C17" s="35"/>
      <c r="D17" s="35"/>
      <c r="E17" s="57"/>
      <c r="F17" s="35"/>
      <c r="G17" s="35"/>
      <c r="H17" s="35"/>
      <c r="I17" s="35"/>
      <c r="J17" s="35"/>
      <c r="K17" s="35"/>
      <c r="L17" s="35"/>
      <c r="M17" s="35"/>
      <c r="N17" s="35"/>
      <c r="O17" s="35"/>
      <c r="P17" s="35"/>
      <c r="U17" s="129">
        <f t="shared" si="0"/>
        <v>0</v>
      </c>
    </row>
    <row r="18" spans="1:22" s="25" customFormat="1">
      <c r="A18" s="16" t="s">
        <v>28</v>
      </c>
      <c r="B18" s="36" t="s">
        <v>29</v>
      </c>
      <c r="C18" s="34" t="s">
        <v>469</v>
      </c>
      <c r="D18" s="35"/>
      <c r="E18" s="57"/>
      <c r="F18" s="35"/>
      <c r="G18" s="35"/>
      <c r="H18" s="35"/>
      <c r="I18" s="35"/>
      <c r="J18" s="35"/>
      <c r="K18" s="35"/>
      <c r="L18" s="35"/>
      <c r="M18" s="35"/>
      <c r="N18" s="35"/>
      <c r="O18" s="35"/>
      <c r="P18" s="35"/>
      <c r="U18" s="129">
        <f t="shared" si="0"/>
        <v>0</v>
      </c>
    </row>
    <row r="19" spans="1:22" s="25" customFormat="1" ht="14">
      <c r="A19" s="35"/>
      <c r="B19" s="70"/>
      <c r="C19" s="35"/>
      <c r="D19" s="35"/>
      <c r="E19" s="57"/>
      <c r="F19" s="35"/>
      <c r="G19" s="35"/>
      <c r="H19" s="35"/>
      <c r="I19" s="35"/>
      <c r="J19" s="35"/>
      <c r="K19" s="35"/>
      <c r="L19" s="35"/>
      <c r="M19" s="35"/>
      <c r="N19" s="35"/>
      <c r="O19" s="35"/>
      <c r="P19" s="35"/>
      <c r="U19" s="129">
        <f t="shared" si="0"/>
        <v>0</v>
      </c>
    </row>
    <row r="20" spans="1:22" s="25" customFormat="1" ht="30">
      <c r="A20" s="16" t="s">
        <v>30</v>
      </c>
      <c r="B20" s="36" t="s">
        <v>31</v>
      </c>
      <c r="C20" s="34" t="s">
        <v>469</v>
      </c>
      <c r="D20" s="35"/>
      <c r="E20" s="57"/>
      <c r="F20" s="35"/>
      <c r="G20" s="35"/>
      <c r="H20" s="35"/>
      <c r="I20" s="35"/>
      <c r="J20" s="35"/>
      <c r="K20" s="35"/>
      <c r="L20" s="35"/>
      <c r="M20" s="35"/>
      <c r="N20" s="35"/>
      <c r="O20" s="35"/>
      <c r="P20" s="35"/>
      <c r="U20" s="129">
        <f t="shared" si="0"/>
        <v>0</v>
      </c>
    </row>
    <row r="21" spans="1:22" s="25" customFormat="1" ht="14">
      <c r="A21" s="35"/>
      <c r="B21" s="70"/>
      <c r="C21" s="35"/>
      <c r="D21" s="35"/>
      <c r="E21" s="57"/>
      <c r="F21" s="35"/>
      <c r="G21" s="35"/>
      <c r="H21" s="35"/>
      <c r="I21" s="35"/>
      <c r="J21" s="35"/>
      <c r="K21" s="35"/>
      <c r="L21" s="35"/>
      <c r="M21" s="35"/>
      <c r="N21" s="35"/>
      <c r="O21" s="35"/>
      <c r="P21" s="35"/>
      <c r="U21" s="129">
        <f t="shared" si="0"/>
        <v>0</v>
      </c>
    </row>
    <row r="22" spans="1:22" s="25" customFormat="1" ht="30">
      <c r="A22" s="16" t="s">
        <v>32</v>
      </c>
      <c r="B22" s="36" t="s">
        <v>33</v>
      </c>
      <c r="C22" s="35"/>
      <c r="D22" s="35"/>
      <c r="E22" s="57"/>
      <c r="F22" s="35"/>
      <c r="G22" s="35"/>
      <c r="H22" s="35"/>
      <c r="I22" s="35"/>
      <c r="J22" s="35"/>
      <c r="K22" s="35"/>
      <c r="L22" s="35"/>
      <c r="M22" s="35"/>
      <c r="N22" s="35"/>
      <c r="O22" s="100">
        <f>SUBTOTAL(9,O23:O551)</f>
        <v>29743109.320389323</v>
      </c>
      <c r="P22" s="35"/>
      <c r="U22" s="129" t="str">
        <f t="shared" si="0"/>
        <v>0</v>
      </c>
      <c r="V22" s="101">
        <f>O22-'[2]WTP II'!$O$917</f>
        <v>-3228085373.0728898</v>
      </c>
    </row>
    <row r="23" spans="1:22" s="25" customFormat="1" hidden="1">
      <c r="A23" s="35"/>
      <c r="B23" s="37" t="s">
        <v>223</v>
      </c>
      <c r="C23" s="38" t="s">
        <v>115</v>
      </c>
      <c r="D23" s="35"/>
      <c r="E23" s="146" t="s">
        <v>313</v>
      </c>
      <c r="F23" s="40"/>
      <c r="G23" s="39" t="s">
        <v>368</v>
      </c>
      <c r="H23" s="41">
        <v>2000</v>
      </c>
      <c r="I23" s="22"/>
      <c r="J23" s="22"/>
      <c r="K23" s="22"/>
      <c r="L23" s="35"/>
      <c r="M23" s="35"/>
      <c r="N23" s="41" t="s">
        <v>114</v>
      </c>
      <c r="O23" s="42">
        <v>3675000</v>
      </c>
      <c r="P23" s="35"/>
      <c r="U23" s="129" t="str">
        <f t="shared" si="0"/>
        <v>0</v>
      </c>
    </row>
    <row r="24" spans="1:22" s="25" customFormat="1" hidden="1">
      <c r="A24" s="35"/>
      <c r="B24" s="43" t="s">
        <v>224</v>
      </c>
      <c r="C24" s="38" t="s">
        <v>116</v>
      </c>
      <c r="D24" s="35"/>
      <c r="E24" s="146" t="s">
        <v>314</v>
      </c>
      <c r="F24" s="40"/>
      <c r="G24" s="39" t="s">
        <v>369</v>
      </c>
      <c r="H24" s="41">
        <v>2000</v>
      </c>
      <c r="I24" s="22"/>
      <c r="J24" s="22"/>
      <c r="K24" s="22"/>
      <c r="L24" s="35"/>
      <c r="M24" s="35"/>
      <c r="N24" s="41" t="s">
        <v>114</v>
      </c>
      <c r="O24" s="42">
        <v>70000</v>
      </c>
      <c r="P24" s="35"/>
      <c r="T24" s="140" t="s">
        <v>613</v>
      </c>
      <c r="U24" s="129">
        <f t="shared" si="0"/>
        <v>70000</v>
      </c>
    </row>
    <row r="25" spans="1:22" s="25" customFormat="1" hidden="1">
      <c r="A25" s="35"/>
      <c r="B25" s="37" t="s">
        <v>225</v>
      </c>
      <c r="C25" s="38" t="s">
        <v>117</v>
      </c>
      <c r="D25" s="35"/>
      <c r="E25" s="146" t="s">
        <v>313</v>
      </c>
      <c r="F25" s="40"/>
      <c r="G25" s="37" t="s">
        <v>370</v>
      </c>
      <c r="H25" s="41">
        <v>2000</v>
      </c>
      <c r="I25" s="22"/>
      <c r="J25" s="22"/>
      <c r="K25" s="22"/>
      <c r="L25" s="35"/>
      <c r="M25" s="35"/>
      <c r="N25" s="41" t="s">
        <v>114</v>
      </c>
      <c r="O25" s="42">
        <v>975000</v>
      </c>
      <c r="P25" s="35"/>
      <c r="U25" s="129" t="str">
        <f t="shared" si="0"/>
        <v>0</v>
      </c>
    </row>
    <row r="26" spans="1:22" s="25" customFormat="1" hidden="1">
      <c r="A26" s="35"/>
      <c r="B26" s="37" t="s">
        <v>226</v>
      </c>
      <c r="C26" s="38" t="s">
        <v>118</v>
      </c>
      <c r="D26" s="35"/>
      <c r="E26" s="146" t="s">
        <v>313</v>
      </c>
      <c r="F26" s="40"/>
      <c r="G26" s="37" t="s">
        <v>370</v>
      </c>
      <c r="H26" s="41">
        <v>2000</v>
      </c>
      <c r="I26" s="22"/>
      <c r="J26" s="22"/>
      <c r="K26" s="22"/>
      <c r="L26" s="35"/>
      <c r="M26" s="35"/>
      <c r="N26" s="41" t="s">
        <v>114</v>
      </c>
      <c r="O26" s="42">
        <v>350000</v>
      </c>
      <c r="P26" s="35"/>
      <c r="U26" s="129" t="str">
        <f t="shared" si="0"/>
        <v>0</v>
      </c>
    </row>
    <row r="27" spans="1:22" s="25" customFormat="1" hidden="1">
      <c r="A27" s="35"/>
      <c r="B27" s="37" t="s">
        <v>227</v>
      </c>
      <c r="C27" s="38" t="s">
        <v>119</v>
      </c>
      <c r="D27" s="35"/>
      <c r="E27" s="146" t="s">
        <v>315</v>
      </c>
      <c r="F27" s="40"/>
      <c r="G27" s="37" t="s">
        <v>371</v>
      </c>
      <c r="H27" s="41">
        <v>2000</v>
      </c>
      <c r="I27" s="22"/>
      <c r="J27" s="22"/>
      <c r="K27" s="22"/>
      <c r="L27" s="35"/>
      <c r="M27" s="35"/>
      <c r="N27" s="41" t="s">
        <v>114</v>
      </c>
      <c r="O27" s="42">
        <v>440000</v>
      </c>
      <c r="P27" s="35"/>
      <c r="U27" s="129" t="str">
        <f t="shared" si="0"/>
        <v>0</v>
      </c>
    </row>
    <row r="28" spans="1:22" s="25" customFormat="1" hidden="1">
      <c r="A28" s="35"/>
      <c r="B28" s="37" t="s">
        <v>228</v>
      </c>
      <c r="C28" s="38" t="s">
        <v>120</v>
      </c>
      <c r="D28" s="35"/>
      <c r="E28" s="146" t="s">
        <v>316</v>
      </c>
      <c r="F28" s="40"/>
      <c r="G28" s="39" t="s">
        <v>372</v>
      </c>
      <c r="H28" s="41">
        <v>2000</v>
      </c>
      <c r="I28" s="22"/>
      <c r="J28" s="22"/>
      <c r="K28" s="22"/>
      <c r="L28" s="35"/>
      <c r="M28" s="35"/>
      <c r="N28" s="41" t="s">
        <v>114</v>
      </c>
      <c r="O28" s="42">
        <v>420000</v>
      </c>
      <c r="P28" s="35"/>
      <c r="U28" s="129" t="str">
        <f t="shared" si="0"/>
        <v>0</v>
      </c>
    </row>
    <row r="29" spans="1:22" s="25" customFormat="1" hidden="1">
      <c r="A29" s="35"/>
      <c r="B29" s="37" t="s">
        <v>229</v>
      </c>
      <c r="C29" s="38" t="s">
        <v>117</v>
      </c>
      <c r="D29" s="35"/>
      <c r="E29" s="146" t="s">
        <v>316</v>
      </c>
      <c r="F29" s="40"/>
      <c r="G29" s="39" t="s">
        <v>372</v>
      </c>
      <c r="H29" s="41">
        <v>2000</v>
      </c>
      <c r="I29" s="22"/>
      <c r="J29" s="22"/>
      <c r="K29" s="22"/>
      <c r="L29" s="35"/>
      <c r="M29" s="35"/>
      <c r="N29" s="41" t="s">
        <v>114</v>
      </c>
      <c r="O29" s="42">
        <v>420000</v>
      </c>
      <c r="P29" s="35"/>
      <c r="U29" s="129" t="str">
        <f t="shared" si="0"/>
        <v>0</v>
      </c>
    </row>
    <row r="30" spans="1:22" s="25" customFormat="1" hidden="1">
      <c r="A30" s="35"/>
      <c r="B30" s="37" t="s">
        <v>230</v>
      </c>
      <c r="C30" s="38" t="s">
        <v>121</v>
      </c>
      <c r="D30" s="35"/>
      <c r="E30" s="146" t="s">
        <v>316</v>
      </c>
      <c r="F30" s="40"/>
      <c r="G30" s="39" t="s">
        <v>373</v>
      </c>
      <c r="H30" s="41">
        <v>2001</v>
      </c>
      <c r="I30" s="22"/>
      <c r="J30" s="22"/>
      <c r="K30" s="22"/>
      <c r="L30" s="35"/>
      <c r="M30" s="35"/>
      <c r="N30" s="41" t="s">
        <v>114</v>
      </c>
      <c r="O30" s="44">
        <v>385000</v>
      </c>
      <c r="P30" s="35"/>
      <c r="U30" s="129" t="str">
        <f t="shared" si="0"/>
        <v>0</v>
      </c>
    </row>
    <row r="31" spans="1:22" s="25" customFormat="1" hidden="1">
      <c r="A31" s="35"/>
      <c r="B31" s="37" t="s">
        <v>231</v>
      </c>
      <c r="C31" s="38" t="s">
        <v>122</v>
      </c>
      <c r="D31" s="35"/>
      <c r="E31" s="146" t="s">
        <v>316</v>
      </c>
      <c r="F31" s="40"/>
      <c r="G31" s="39" t="s">
        <v>374</v>
      </c>
      <c r="H31" s="41">
        <v>2001</v>
      </c>
      <c r="I31" s="22"/>
      <c r="J31" s="22"/>
      <c r="K31" s="22"/>
      <c r="L31" s="35"/>
      <c r="M31" s="35"/>
      <c r="N31" s="41" t="s">
        <v>114</v>
      </c>
      <c r="O31" s="44">
        <v>2275000</v>
      </c>
      <c r="P31" s="35"/>
      <c r="U31" s="129" t="str">
        <f t="shared" si="0"/>
        <v>0</v>
      </c>
    </row>
    <row r="32" spans="1:22" s="25" customFormat="1" hidden="1">
      <c r="A32" s="35"/>
      <c r="B32" s="37" t="s">
        <v>226</v>
      </c>
      <c r="C32" s="38" t="s">
        <v>123</v>
      </c>
      <c r="D32" s="35"/>
      <c r="E32" s="146" t="s">
        <v>317</v>
      </c>
      <c r="F32" s="40"/>
      <c r="G32" s="39" t="s">
        <v>368</v>
      </c>
      <c r="H32" s="41">
        <v>2001</v>
      </c>
      <c r="I32" s="22"/>
      <c r="J32" s="22"/>
      <c r="K32" s="22"/>
      <c r="L32" s="35"/>
      <c r="M32" s="35"/>
      <c r="N32" s="41" t="s">
        <v>114</v>
      </c>
      <c r="O32" s="44">
        <v>210000</v>
      </c>
      <c r="P32" s="35"/>
      <c r="T32" s="140" t="s">
        <v>613</v>
      </c>
      <c r="U32" s="129">
        <f t="shared" si="0"/>
        <v>210000</v>
      </c>
    </row>
    <row r="33" spans="1:21" s="25" customFormat="1" hidden="1">
      <c r="A33" s="35"/>
      <c r="B33" s="37" t="s">
        <v>226</v>
      </c>
      <c r="C33" s="38" t="s">
        <v>117</v>
      </c>
      <c r="D33" s="35"/>
      <c r="E33" s="146" t="s">
        <v>313</v>
      </c>
      <c r="F33" s="40"/>
      <c r="G33" s="39" t="s">
        <v>368</v>
      </c>
      <c r="H33" s="41">
        <v>2001</v>
      </c>
      <c r="I33" s="22"/>
      <c r="J33" s="22"/>
      <c r="K33" s="22"/>
      <c r="L33" s="35"/>
      <c r="M33" s="35"/>
      <c r="N33" s="41" t="s">
        <v>114</v>
      </c>
      <c r="O33" s="44">
        <v>900000</v>
      </c>
      <c r="P33" s="35"/>
      <c r="U33" s="129" t="str">
        <f t="shared" si="0"/>
        <v>0</v>
      </c>
    </row>
    <row r="34" spans="1:21" s="25" customFormat="1" hidden="1">
      <c r="A34" s="35"/>
      <c r="B34" s="37" t="s">
        <v>226</v>
      </c>
      <c r="C34" s="38" t="s">
        <v>124</v>
      </c>
      <c r="D34" s="35"/>
      <c r="E34" s="146" t="s">
        <v>316</v>
      </c>
      <c r="F34" s="40"/>
      <c r="G34" s="39" t="s">
        <v>368</v>
      </c>
      <c r="H34" s="41">
        <v>2001</v>
      </c>
      <c r="I34" s="22"/>
      <c r="J34" s="22"/>
      <c r="K34" s="22"/>
      <c r="L34" s="35"/>
      <c r="M34" s="35"/>
      <c r="N34" s="41" t="s">
        <v>114</v>
      </c>
      <c r="O34" s="44">
        <v>2160000</v>
      </c>
      <c r="P34" s="35"/>
      <c r="U34" s="129" t="str">
        <f t="shared" si="0"/>
        <v>0</v>
      </c>
    </row>
    <row r="35" spans="1:21" s="25" customFormat="1" hidden="1">
      <c r="A35" s="35"/>
      <c r="B35" s="37" t="s">
        <v>230</v>
      </c>
      <c r="C35" s="38" t="s">
        <v>125</v>
      </c>
      <c r="D35" s="35"/>
      <c r="E35" s="146" t="s">
        <v>316</v>
      </c>
      <c r="F35" s="40"/>
      <c r="G35" s="39" t="s">
        <v>373</v>
      </c>
      <c r="H35" s="41">
        <v>2001</v>
      </c>
      <c r="I35" s="22"/>
      <c r="J35" s="22"/>
      <c r="K35" s="22"/>
      <c r="L35" s="35"/>
      <c r="M35" s="35"/>
      <c r="N35" s="41" t="s">
        <v>114</v>
      </c>
      <c r="O35" s="44">
        <v>510000</v>
      </c>
      <c r="P35" s="35"/>
      <c r="U35" s="129" t="str">
        <f t="shared" si="0"/>
        <v>0</v>
      </c>
    </row>
    <row r="36" spans="1:21" s="25" customFormat="1" hidden="1">
      <c r="A36" s="35"/>
      <c r="B36" s="37" t="s">
        <v>232</v>
      </c>
      <c r="C36" s="38" t="s">
        <v>126</v>
      </c>
      <c r="D36" s="35"/>
      <c r="E36" s="146" t="s">
        <v>318</v>
      </c>
      <c r="F36" s="40"/>
      <c r="G36" s="39" t="s">
        <v>369</v>
      </c>
      <c r="H36" s="41">
        <v>2001</v>
      </c>
      <c r="I36" s="22"/>
      <c r="J36" s="22"/>
      <c r="K36" s="22"/>
      <c r="L36" s="35"/>
      <c r="M36" s="35"/>
      <c r="N36" s="41" t="s">
        <v>114</v>
      </c>
      <c r="O36" s="44">
        <v>1650000</v>
      </c>
      <c r="P36" s="35"/>
      <c r="U36" s="129" t="str">
        <f t="shared" si="0"/>
        <v>0</v>
      </c>
    </row>
    <row r="37" spans="1:21" s="25" customFormat="1" hidden="1">
      <c r="A37" s="35"/>
      <c r="B37" s="37" t="s">
        <v>230</v>
      </c>
      <c r="C37" s="38" t="s">
        <v>127</v>
      </c>
      <c r="D37" s="35"/>
      <c r="E37" s="146" t="s">
        <v>316</v>
      </c>
      <c r="F37" s="40"/>
      <c r="G37" s="39" t="s">
        <v>375</v>
      </c>
      <c r="H37" s="41">
        <v>2001</v>
      </c>
      <c r="I37" s="22"/>
      <c r="J37" s="22"/>
      <c r="K37" s="22"/>
      <c r="L37" s="35"/>
      <c r="M37" s="35"/>
      <c r="N37" s="41" t="s">
        <v>114</v>
      </c>
      <c r="O37" s="44">
        <v>975000</v>
      </c>
      <c r="P37" s="35"/>
      <c r="U37" s="129" t="str">
        <f t="shared" si="0"/>
        <v>0</v>
      </c>
    </row>
    <row r="38" spans="1:21" s="25" customFormat="1" hidden="1">
      <c r="A38" s="35"/>
      <c r="B38" s="37" t="s">
        <v>225</v>
      </c>
      <c r="C38" s="38" t="s">
        <v>117</v>
      </c>
      <c r="D38" s="35"/>
      <c r="E38" s="146" t="s">
        <v>313</v>
      </c>
      <c r="F38" s="40"/>
      <c r="G38" s="39" t="s">
        <v>370</v>
      </c>
      <c r="H38" s="41">
        <v>2001</v>
      </c>
      <c r="I38" s="22"/>
      <c r="J38" s="22"/>
      <c r="K38" s="22"/>
      <c r="L38" s="35"/>
      <c r="M38" s="35"/>
      <c r="N38" s="41" t="s">
        <v>114</v>
      </c>
      <c r="O38" s="44">
        <v>422500</v>
      </c>
      <c r="P38" s="35"/>
      <c r="U38" s="129" t="str">
        <f t="shared" si="0"/>
        <v>0</v>
      </c>
    </row>
    <row r="39" spans="1:21" s="25" customFormat="1" hidden="1">
      <c r="A39" s="35"/>
      <c r="B39" s="37" t="s">
        <v>230</v>
      </c>
      <c r="C39" s="38" t="s">
        <v>125</v>
      </c>
      <c r="D39" s="35"/>
      <c r="E39" s="146" t="s">
        <v>316</v>
      </c>
      <c r="F39" s="40"/>
      <c r="G39" s="39" t="s">
        <v>373</v>
      </c>
      <c r="H39" s="41">
        <v>2001</v>
      </c>
      <c r="I39" s="22"/>
      <c r="J39" s="22"/>
      <c r="K39" s="22"/>
      <c r="L39" s="35"/>
      <c r="M39" s="35"/>
      <c r="N39" s="41" t="s">
        <v>114</v>
      </c>
      <c r="O39" s="44">
        <v>1500000</v>
      </c>
      <c r="P39" s="35"/>
      <c r="U39" s="129" t="str">
        <f t="shared" si="0"/>
        <v>0</v>
      </c>
    </row>
    <row r="40" spans="1:21" s="25" customFormat="1" hidden="1">
      <c r="A40" s="35"/>
      <c r="B40" s="37" t="s">
        <v>226</v>
      </c>
      <c r="C40" s="38" t="s">
        <v>117</v>
      </c>
      <c r="D40" s="35"/>
      <c r="E40" s="146" t="s">
        <v>313</v>
      </c>
      <c r="F40" s="40"/>
      <c r="G40" s="39" t="s">
        <v>368</v>
      </c>
      <c r="H40" s="41">
        <v>2001</v>
      </c>
      <c r="I40" s="22"/>
      <c r="J40" s="22"/>
      <c r="K40" s="22"/>
      <c r="L40" s="35"/>
      <c r="M40" s="35"/>
      <c r="N40" s="41" t="s">
        <v>114</v>
      </c>
      <c r="O40" s="44">
        <v>1050000</v>
      </c>
      <c r="P40" s="35"/>
      <c r="U40" s="129" t="str">
        <f t="shared" si="0"/>
        <v>0</v>
      </c>
    </row>
    <row r="41" spans="1:21" s="25" customFormat="1" hidden="1">
      <c r="A41" s="35"/>
      <c r="B41" s="37" t="s">
        <v>233</v>
      </c>
      <c r="C41" s="38" t="s">
        <v>128</v>
      </c>
      <c r="D41" s="35"/>
      <c r="E41" s="146" t="s">
        <v>319</v>
      </c>
      <c r="F41" s="40"/>
      <c r="G41" s="39" t="s">
        <v>369</v>
      </c>
      <c r="H41" s="41">
        <v>2001</v>
      </c>
      <c r="I41" s="22"/>
      <c r="J41" s="22"/>
      <c r="K41" s="22"/>
      <c r="L41" s="35"/>
      <c r="M41" s="35"/>
      <c r="N41" s="41" t="s">
        <v>114</v>
      </c>
      <c r="O41" s="44">
        <v>1155000</v>
      </c>
      <c r="P41" s="35"/>
      <c r="U41" s="129" t="str">
        <f t="shared" si="0"/>
        <v>0</v>
      </c>
    </row>
    <row r="42" spans="1:21" s="25" customFormat="1" hidden="1">
      <c r="A42" s="35"/>
      <c r="B42" s="37" t="s">
        <v>230</v>
      </c>
      <c r="C42" s="38" t="s">
        <v>125</v>
      </c>
      <c r="D42" s="35"/>
      <c r="E42" s="146" t="s">
        <v>316</v>
      </c>
      <c r="F42" s="40"/>
      <c r="G42" s="39" t="s">
        <v>376</v>
      </c>
      <c r="H42" s="41">
        <v>2001</v>
      </c>
      <c r="I42" s="22"/>
      <c r="J42" s="22"/>
      <c r="K42" s="22"/>
      <c r="L42" s="35"/>
      <c r="M42" s="35"/>
      <c r="N42" s="41" t="s">
        <v>114</v>
      </c>
      <c r="O42" s="44">
        <v>1000000</v>
      </c>
      <c r="P42" s="35"/>
      <c r="U42" s="129" t="str">
        <f t="shared" si="0"/>
        <v>0</v>
      </c>
    </row>
    <row r="43" spans="1:21" s="25" customFormat="1" hidden="1">
      <c r="A43" s="35"/>
      <c r="B43" s="37" t="s">
        <v>230</v>
      </c>
      <c r="C43" s="38" t="s">
        <v>125</v>
      </c>
      <c r="D43" s="35"/>
      <c r="E43" s="146" t="s">
        <v>316</v>
      </c>
      <c r="F43" s="40"/>
      <c r="G43" s="37" t="s">
        <v>377</v>
      </c>
      <c r="H43" s="41">
        <v>2001</v>
      </c>
      <c r="I43" s="22"/>
      <c r="J43" s="22"/>
      <c r="K43" s="22"/>
      <c r="L43" s="35"/>
      <c r="M43" s="35"/>
      <c r="N43" s="41" t="s">
        <v>114</v>
      </c>
      <c r="O43" s="42">
        <v>1190000</v>
      </c>
      <c r="P43" s="35"/>
      <c r="U43" s="129" t="str">
        <f t="shared" si="0"/>
        <v>0</v>
      </c>
    </row>
    <row r="44" spans="1:21" s="25" customFormat="1" hidden="1">
      <c r="A44" s="35"/>
      <c r="B44" s="37" t="s">
        <v>226</v>
      </c>
      <c r="C44" s="38" t="s">
        <v>117</v>
      </c>
      <c r="D44" s="35"/>
      <c r="E44" s="146" t="s">
        <v>313</v>
      </c>
      <c r="F44" s="40"/>
      <c r="G44" s="37" t="s">
        <v>368</v>
      </c>
      <c r="H44" s="41">
        <v>2001</v>
      </c>
      <c r="I44" s="22"/>
      <c r="J44" s="22"/>
      <c r="K44" s="22"/>
      <c r="L44" s="35"/>
      <c r="M44" s="35"/>
      <c r="N44" s="41" t="s">
        <v>114</v>
      </c>
      <c r="O44" s="42">
        <v>1820000</v>
      </c>
      <c r="P44" s="35"/>
      <c r="U44" s="129" t="str">
        <f t="shared" si="0"/>
        <v>0</v>
      </c>
    </row>
    <row r="45" spans="1:21" s="25" customFormat="1" hidden="1">
      <c r="A45" s="35"/>
      <c r="B45" s="37" t="s">
        <v>233</v>
      </c>
      <c r="C45" s="38" t="s">
        <v>128</v>
      </c>
      <c r="D45" s="35"/>
      <c r="E45" s="146" t="s">
        <v>318</v>
      </c>
      <c r="F45" s="40"/>
      <c r="G45" s="37" t="s">
        <v>369</v>
      </c>
      <c r="H45" s="41">
        <v>2001</v>
      </c>
      <c r="I45" s="22"/>
      <c r="J45" s="22"/>
      <c r="K45" s="22"/>
      <c r="L45" s="35"/>
      <c r="M45" s="35"/>
      <c r="N45" s="41" t="s">
        <v>114</v>
      </c>
      <c r="O45" s="42">
        <v>1540000</v>
      </c>
      <c r="P45" s="35"/>
      <c r="U45" s="129" t="str">
        <f t="shared" si="0"/>
        <v>0</v>
      </c>
    </row>
    <row r="46" spans="1:21" s="25" customFormat="1" hidden="1">
      <c r="A46" s="35"/>
      <c r="B46" s="37" t="s">
        <v>226</v>
      </c>
      <c r="C46" s="38" t="s">
        <v>117</v>
      </c>
      <c r="D46" s="35"/>
      <c r="E46" s="146" t="s">
        <v>313</v>
      </c>
      <c r="F46" s="40"/>
      <c r="G46" s="37" t="s">
        <v>368</v>
      </c>
      <c r="H46" s="41">
        <v>2001</v>
      </c>
      <c r="I46" s="22"/>
      <c r="J46" s="22"/>
      <c r="K46" s="22"/>
      <c r="L46" s="35"/>
      <c r="M46" s="35"/>
      <c r="N46" s="41" t="s">
        <v>114</v>
      </c>
      <c r="O46" s="42">
        <v>1820000</v>
      </c>
      <c r="P46" s="35"/>
      <c r="U46" s="129" t="str">
        <f t="shared" si="0"/>
        <v>0</v>
      </c>
    </row>
    <row r="47" spans="1:21" s="25" customFormat="1" hidden="1">
      <c r="A47" s="35"/>
      <c r="B47" s="37" t="s">
        <v>234</v>
      </c>
      <c r="C47" s="38" t="s">
        <v>128</v>
      </c>
      <c r="D47" s="35"/>
      <c r="E47" s="146" t="s">
        <v>318</v>
      </c>
      <c r="F47" s="40"/>
      <c r="G47" s="37" t="s">
        <v>369</v>
      </c>
      <c r="H47" s="41">
        <v>2001</v>
      </c>
      <c r="I47" s="22"/>
      <c r="J47" s="22"/>
      <c r="K47" s="22"/>
      <c r="L47" s="35"/>
      <c r="M47" s="35"/>
      <c r="N47" s="41" t="s">
        <v>114</v>
      </c>
      <c r="O47" s="42">
        <v>1540000</v>
      </c>
      <c r="P47" s="35"/>
      <c r="U47" s="129" t="str">
        <f t="shared" si="0"/>
        <v>0</v>
      </c>
    </row>
    <row r="48" spans="1:21" s="25" customFormat="1" hidden="1">
      <c r="A48" s="35"/>
      <c r="B48" s="37" t="s">
        <v>235</v>
      </c>
      <c r="C48" s="38" t="s">
        <v>129</v>
      </c>
      <c r="D48" s="35"/>
      <c r="E48" s="146" t="s">
        <v>316</v>
      </c>
      <c r="F48" s="40"/>
      <c r="G48" s="39" t="s">
        <v>376</v>
      </c>
      <c r="H48" s="41">
        <v>2001</v>
      </c>
      <c r="I48" s="22"/>
      <c r="J48" s="22"/>
      <c r="K48" s="22"/>
      <c r="L48" s="35"/>
      <c r="M48" s="35"/>
      <c r="N48" s="41" t="s">
        <v>114</v>
      </c>
      <c r="O48" s="42">
        <v>160000</v>
      </c>
      <c r="P48" s="35"/>
      <c r="T48" s="140" t="s">
        <v>613</v>
      </c>
      <c r="U48" s="129">
        <f t="shared" si="0"/>
        <v>160000</v>
      </c>
    </row>
    <row r="49" spans="1:21" s="25" customFormat="1" hidden="1">
      <c r="A49" s="35"/>
      <c r="B49" s="37" t="s">
        <v>236</v>
      </c>
      <c r="C49" s="38" t="s">
        <v>120</v>
      </c>
      <c r="D49" s="35"/>
      <c r="E49" s="146" t="s">
        <v>320</v>
      </c>
      <c r="F49" s="40"/>
      <c r="G49" s="39" t="s">
        <v>378</v>
      </c>
      <c r="H49" s="41">
        <v>2001</v>
      </c>
      <c r="I49" s="22"/>
      <c r="J49" s="22"/>
      <c r="K49" s="22"/>
      <c r="L49" s="35"/>
      <c r="M49" s="35"/>
      <c r="N49" s="41" t="s">
        <v>114</v>
      </c>
      <c r="O49" s="42">
        <v>130000</v>
      </c>
      <c r="P49" s="35"/>
      <c r="T49" s="140" t="s">
        <v>613</v>
      </c>
      <c r="U49" s="129">
        <f t="shared" si="0"/>
        <v>130000</v>
      </c>
    </row>
    <row r="50" spans="1:21" s="25" customFormat="1" hidden="1">
      <c r="A50" s="35"/>
      <c r="B50" s="37" t="s">
        <v>237</v>
      </c>
      <c r="C50" s="38" t="s">
        <v>117</v>
      </c>
      <c r="D50" s="35"/>
      <c r="E50" s="146" t="s">
        <v>319</v>
      </c>
      <c r="F50" s="40"/>
      <c r="G50" s="39" t="s">
        <v>369</v>
      </c>
      <c r="H50" s="41">
        <v>2001</v>
      </c>
      <c r="I50" s="22"/>
      <c r="J50" s="22"/>
      <c r="K50" s="22"/>
      <c r="L50" s="35"/>
      <c r="M50" s="35"/>
      <c r="N50" s="41" t="s">
        <v>114</v>
      </c>
      <c r="O50" s="42">
        <v>1500000</v>
      </c>
      <c r="P50" s="35"/>
      <c r="U50" s="129" t="str">
        <f t="shared" si="0"/>
        <v>0</v>
      </c>
    </row>
    <row r="51" spans="1:21" s="25" customFormat="1" hidden="1">
      <c r="A51" s="35"/>
      <c r="B51" s="37" t="s">
        <v>231</v>
      </c>
      <c r="C51" s="38" t="s">
        <v>130</v>
      </c>
      <c r="D51" s="35"/>
      <c r="E51" s="146" t="s">
        <v>316</v>
      </c>
      <c r="F51" s="40"/>
      <c r="G51" s="39" t="s">
        <v>374</v>
      </c>
      <c r="H51" s="41">
        <v>2001</v>
      </c>
      <c r="I51" s="22"/>
      <c r="J51" s="22"/>
      <c r="K51" s="22"/>
      <c r="L51" s="35"/>
      <c r="M51" s="35"/>
      <c r="N51" s="41" t="s">
        <v>114</v>
      </c>
      <c r="O51" s="42">
        <v>2450000</v>
      </c>
      <c r="P51" s="35"/>
      <c r="U51" s="129" t="str">
        <f t="shared" si="0"/>
        <v>0</v>
      </c>
    </row>
    <row r="52" spans="1:21" s="25" customFormat="1" hidden="1">
      <c r="A52" s="35"/>
      <c r="B52" s="37" t="s">
        <v>227</v>
      </c>
      <c r="C52" s="38" t="s">
        <v>122</v>
      </c>
      <c r="D52" s="35"/>
      <c r="E52" s="146" t="s">
        <v>321</v>
      </c>
      <c r="F52" s="40"/>
      <c r="G52" s="39" t="s">
        <v>379</v>
      </c>
      <c r="H52" s="41">
        <v>2001</v>
      </c>
      <c r="I52" s="22"/>
      <c r="J52" s="22"/>
      <c r="K52" s="22"/>
      <c r="L52" s="35"/>
      <c r="M52" s="35"/>
      <c r="N52" s="41" t="s">
        <v>114</v>
      </c>
      <c r="O52" s="42">
        <v>1020000</v>
      </c>
      <c r="P52" s="35"/>
      <c r="U52" s="129" t="str">
        <f t="shared" si="0"/>
        <v>0</v>
      </c>
    </row>
    <row r="53" spans="1:21" s="25" customFormat="1" hidden="1">
      <c r="A53" s="35"/>
      <c r="B53" s="37" t="s">
        <v>238</v>
      </c>
      <c r="C53" s="38" t="s">
        <v>131</v>
      </c>
      <c r="D53" s="35"/>
      <c r="E53" s="146" t="s">
        <v>315</v>
      </c>
      <c r="F53" s="40"/>
      <c r="G53" s="39" t="s">
        <v>379</v>
      </c>
      <c r="H53" s="41">
        <v>2001</v>
      </c>
      <c r="I53" s="22"/>
      <c r="J53" s="22"/>
      <c r="K53" s="22"/>
      <c r="L53" s="35"/>
      <c r="M53" s="35"/>
      <c r="N53" s="41" t="s">
        <v>114</v>
      </c>
      <c r="O53" s="42">
        <v>350000</v>
      </c>
      <c r="P53" s="35"/>
      <c r="U53" s="129" t="str">
        <f t="shared" si="0"/>
        <v>0</v>
      </c>
    </row>
    <row r="54" spans="1:21" s="25" customFormat="1" hidden="1">
      <c r="A54" s="35"/>
      <c r="B54" s="37" t="s">
        <v>230</v>
      </c>
      <c r="C54" s="38" t="s">
        <v>120</v>
      </c>
      <c r="D54" s="35"/>
      <c r="E54" s="146" t="s">
        <v>313</v>
      </c>
      <c r="F54" s="40"/>
      <c r="G54" s="39" t="s">
        <v>380</v>
      </c>
      <c r="H54" s="41">
        <v>2001</v>
      </c>
      <c r="I54" s="22"/>
      <c r="J54" s="22"/>
      <c r="K54" s="22"/>
      <c r="L54" s="35"/>
      <c r="M54" s="35"/>
      <c r="N54" s="41" t="s">
        <v>114</v>
      </c>
      <c r="O54" s="42">
        <v>390000</v>
      </c>
      <c r="P54" s="35"/>
      <c r="U54" s="129" t="str">
        <f t="shared" si="0"/>
        <v>0</v>
      </c>
    </row>
    <row r="55" spans="1:21" s="25" customFormat="1" hidden="1">
      <c r="A55" s="35"/>
      <c r="B55" s="37" t="s">
        <v>226</v>
      </c>
      <c r="C55" s="38" t="s">
        <v>126</v>
      </c>
      <c r="D55" s="35"/>
      <c r="E55" s="146" t="s">
        <v>316</v>
      </c>
      <c r="F55" s="40"/>
      <c r="G55" s="39" t="s">
        <v>380</v>
      </c>
      <c r="H55" s="41">
        <v>2001</v>
      </c>
      <c r="I55" s="22"/>
      <c r="J55" s="22"/>
      <c r="K55" s="22"/>
      <c r="L55" s="35"/>
      <c r="M55" s="35"/>
      <c r="N55" s="41" t="s">
        <v>114</v>
      </c>
      <c r="O55" s="42">
        <v>105000</v>
      </c>
      <c r="P55" s="35"/>
      <c r="T55" s="140" t="s">
        <v>613</v>
      </c>
      <c r="U55" s="129">
        <f t="shared" si="0"/>
        <v>105000</v>
      </c>
    </row>
    <row r="56" spans="1:21" s="25" customFormat="1" hidden="1">
      <c r="A56" s="35"/>
      <c r="B56" s="37" t="s">
        <v>232</v>
      </c>
      <c r="C56" s="38" t="s">
        <v>132</v>
      </c>
      <c r="D56" s="35"/>
      <c r="E56" s="146" t="s">
        <v>316</v>
      </c>
      <c r="F56" s="40"/>
      <c r="G56" s="39" t="s">
        <v>372</v>
      </c>
      <c r="H56" s="41">
        <v>2001</v>
      </c>
      <c r="I56" s="22"/>
      <c r="J56" s="22"/>
      <c r="K56" s="22"/>
      <c r="L56" s="35"/>
      <c r="M56" s="35"/>
      <c r="N56" s="41" t="s">
        <v>114</v>
      </c>
      <c r="O56" s="42">
        <v>1260000</v>
      </c>
      <c r="P56" s="35"/>
      <c r="U56" s="129" t="str">
        <f t="shared" si="0"/>
        <v>0</v>
      </c>
    </row>
    <row r="57" spans="1:21" s="25" customFormat="1" hidden="1">
      <c r="A57" s="35"/>
      <c r="B57" s="37" t="s">
        <v>230</v>
      </c>
      <c r="C57" s="38" t="s">
        <v>118</v>
      </c>
      <c r="D57" s="35"/>
      <c r="E57" s="146" t="s">
        <v>316</v>
      </c>
      <c r="F57" s="40"/>
      <c r="G57" s="39" t="s">
        <v>373</v>
      </c>
      <c r="H57" s="41">
        <v>2001</v>
      </c>
      <c r="I57" s="22"/>
      <c r="J57" s="22"/>
      <c r="K57" s="22"/>
      <c r="L57" s="35"/>
      <c r="M57" s="35"/>
      <c r="N57" s="41" t="s">
        <v>114</v>
      </c>
      <c r="O57" s="42">
        <v>510000</v>
      </c>
      <c r="P57" s="35"/>
      <c r="U57" s="129" t="str">
        <f t="shared" si="0"/>
        <v>0</v>
      </c>
    </row>
    <row r="58" spans="1:21" s="25" customFormat="1" hidden="1">
      <c r="A58" s="35"/>
      <c r="B58" s="37" t="s">
        <v>226</v>
      </c>
      <c r="C58" s="38" t="s">
        <v>133</v>
      </c>
      <c r="D58" s="35"/>
      <c r="E58" s="146" t="s">
        <v>316</v>
      </c>
      <c r="F58" s="40"/>
      <c r="G58" s="39" t="s">
        <v>368</v>
      </c>
      <c r="H58" s="41">
        <v>2001</v>
      </c>
      <c r="I58" s="22"/>
      <c r="J58" s="22"/>
      <c r="K58" s="22"/>
      <c r="L58" s="35"/>
      <c r="M58" s="35"/>
      <c r="N58" s="41" t="s">
        <v>114</v>
      </c>
      <c r="O58" s="42">
        <v>420000</v>
      </c>
      <c r="P58" s="35"/>
      <c r="U58" s="129" t="str">
        <f t="shared" si="0"/>
        <v>0</v>
      </c>
    </row>
    <row r="59" spans="1:21" s="25" customFormat="1" hidden="1">
      <c r="A59" s="35"/>
      <c r="B59" s="37" t="s">
        <v>226</v>
      </c>
      <c r="C59" s="38" t="s">
        <v>134</v>
      </c>
      <c r="D59" s="35"/>
      <c r="E59" s="146" t="s">
        <v>313</v>
      </c>
      <c r="F59" s="40"/>
      <c r="G59" s="39" t="s">
        <v>368</v>
      </c>
      <c r="H59" s="41">
        <v>2001</v>
      </c>
      <c r="I59" s="22"/>
      <c r="J59" s="22"/>
      <c r="K59" s="22"/>
      <c r="L59" s="35"/>
      <c r="M59" s="35"/>
      <c r="N59" s="41" t="s">
        <v>114</v>
      </c>
      <c r="O59" s="42">
        <v>780000</v>
      </c>
      <c r="P59" s="35"/>
      <c r="U59" s="129" t="str">
        <f t="shared" si="0"/>
        <v>0</v>
      </c>
    </row>
    <row r="60" spans="1:21" s="25" customFormat="1" hidden="1">
      <c r="A60" s="35"/>
      <c r="B60" s="37" t="s">
        <v>239</v>
      </c>
      <c r="C60" s="38" t="s">
        <v>135</v>
      </c>
      <c r="D60" s="35"/>
      <c r="E60" s="146" t="s">
        <v>317</v>
      </c>
      <c r="F60" s="40"/>
      <c r="G60" s="39" t="s">
        <v>381</v>
      </c>
      <c r="H60" s="41">
        <v>2001</v>
      </c>
      <c r="I60" s="22"/>
      <c r="J60" s="22"/>
      <c r="K60" s="22"/>
      <c r="L60" s="35"/>
      <c r="M60" s="35"/>
      <c r="N60" s="41" t="s">
        <v>114</v>
      </c>
      <c r="O60" s="42">
        <v>131250</v>
      </c>
      <c r="P60" s="35"/>
      <c r="T60" s="140" t="s">
        <v>613</v>
      </c>
      <c r="U60" s="129">
        <f t="shared" si="0"/>
        <v>131250</v>
      </c>
    </row>
    <row r="61" spans="1:21" s="25" customFormat="1" hidden="1">
      <c r="A61" s="35"/>
      <c r="B61" s="37" t="s">
        <v>231</v>
      </c>
      <c r="C61" s="38" t="s">
        <v>136</v>
      </c>
      <c r="D61" s="35"/>
      <c r="E61" s="146" t="s">
        <v>316</v>
      </c>
      <c r="F61" s="40"/>
      <c r="G61" s="39" t="s">
        <v>374</v>
      </c>
      <c r="H61" s="41">
        <v>2001</v>
      </c>
      <c r="I61" s="22"/>
      <c r="J61" s="22"/>
      <c r="K61" s="22"/>
      <c r="L61" s="35"/>
      <c r="M61" s="35"/>
      <c r="N61" s="41" t="s">
        <v>114</v>
      </c>
      <c r="O61" s="42">
        <v>2800000</v>
      </c>
      <c r="P61" s="35"/>
      <c r="U61" s="129" t="str">
        <f t="shared" si="0"/>
        <v>0</v>
      </c>
    </row>
    <row r="62" spans="1:21" s="25" customFormat="1" hidden="1">
      <c r="A62" s="73"/>
      <c r="B62" s="74" t="s">
        <v>237</v>
      </c>
      <c r="C62" s="75" t="s">
        <v>125</v>
      </c>
      <c r="D62" s="73"/>
      <c r="E62" s="147" t="s">
        <v>316</v>
      </c>
      <c r="F62" s="76"/>
      <c r="G62" s="77" t="s">
        <v>382</v>
      </c>
      <c r="H62" s="78">
        <v>2001</v>
      </c>
      <c r="I62" s="79"/>
      <c r="J62" s="79"/>
      <c r="K62" s="79"/>
      <c r="L62" s="73"/>
      <c r="M62" s="73"/>
      <c r="N62" s="78" t="s">
        <v>114</v>
      </c>
      <c r="O62" s="80">
        <v>1470000</v>
      </c>
      <c r="P62" s="73"/>
      <c r="U62" s="129" t="str">
        <f t="shared" si="0"/>
        <v>0</v>
      </c>
    </row>
    <row r="63" spans="1:21" s="25" customFormat="1" hidden="1">
      <c r="A63" s="35"/>
      <c r="B63" s="37" t="s">
        <v>227</v>
      </c>
      <c r="C63" s="38" t="s">
        <v>131</v>
      </c>
      <c r="D63" s="35"/>
      <c r="E63" s="146" t="s">
        <v>321</v>
      </c>
      <c r="F63" s="40"/>
      <c r="G63" s="39" t="s">
        <v>371</v>
      </c>
      <c r="H63" s="41">
        <v>2001</v>
      </c>
      <c r="I63" s="22"/>
      <c r="J63" s="22"/>
      <c r="K63" s="22"/>
      <c r="L63" s="35"/>
      <c r="M63" s="35"/>
      <c r="N63" s="41" t="s">
        <v>114</v>
      </c>
      <c r="O63" s="42">
        <v>3040000</v>
      </c>
      <c r="P63" s="35"/>
      <c r="U63" s="129" t="str">
        <f t="shared" si="0"/>
        <v>0</v>
      </c>
    </row>
    <row r="64" spans="1:21" s="25" customFormat="1" hidden="1">
      <c r="A64" s="35"/>
      <c r="B64" s="37" t="s">
        <v>240</v>
      </c>
      <c r="C64" s="38" t="s">
        <v>131</v>
      </c>
      <c r="D64" s="35"/>
      <c r="E64" s="146" t="s">
        <v>315</v>
      </c>
      <c r="F64" s="40"/>
      <c r="G64" s="39" t="s">
        <v>369</v>
      </c>
      <c r="H64" s="41">
        <v>2001</v>
      </c>
      <c r="I64" s="22"/>
      <c r="J64" s="22"/>
      <c r="K64" s="22"/>
      <c r="L64" s="35"/>
      <c r="M64" s="35"/>
      <c r="N64" s="41" t="s">
        <v>114</v>
      </c>
      <c r="O64" s="42">
        <v>7600000</v>
      </c>
      <c r="P64" s="35"/>
      <c r="U64" s="129" t="str">
        <f t="shared" si="0"/>
        <v>0</v>
      </c>
    </row>
    <row r="65" spans="1:21" s="25" customFormat="1" hidden="1">
      <c r="A65" s="35"/>
      <c r="B65" s="37" t="s">
        <v>241</v>
      </c>
      <c r="C65" s="38" t="s">
        <v>120</v>
      </c>
      <c r="D65" s="35"/>
      <c r="E65" s="146" t="s">
        <v>322</v>
      </c>
      <c r="F65" s="40"/>
      <c r="G65" s="39" t="s">
        <v>379</v>
      </c>
      <c r="H65" s="41">
        <v>2001</v>
      </c>
      <c r="I65" s="22"/>
      <c r="J65" s="22"/>
      <c r="K65" s="22"/>
      <c r="L65" s="35"/>
      <c r="M65" s="35"/>
      <c r="N65" s="41" t="s">
        <v>114</v>
      </c>
      <c r="O65" s="42">
        <v>750000</v>
      </c>
      <c r="P65" s="35"/>
      <c r="U65" s="129" t="str">
        <f t="shared" si="0"/>
        <v>0</v>
      </c>
    </row>
    <row r="66" spans="1:21" s="25" customFormat="1" hidden="1">
      <c r="A66" s="35"/>
      <c r="B66" s="37" t="s">
        <v>242</v>
      </c>
      <c r="C66" s="38" t="s">
        <v>117</v>
      </c>
      <c r="D66" s="35"/>
      <c r="E66" s="146" t="s">
        <v>315</v>
      </c>
      <c r="F66" s="40"/>
      <c r="G66" s="39" t="s">
        <v>379</v>
      </c>
      <c r="H66" s="41">
        <v>2001</v>
      </c>
      <c r="I66" s="22"/>
      <c r="J66" s="22"/>
      <c r="K66" s="22"/>
      <c r="L66" s="35"/>
      <c r="M66" s="35"/>
      <c r="N66" s="41" t="s">
        <v>114</v>
      </c>
      <c r="O66" s="42">
        <v>2450000</v>
      </c>
      <c r="P66" s="35"/>
      <c r="U66" s="129" t="str">
        <f t="shared" si="0"/>
        <v>0</v>
      </c>
    </row>
    <row r="67" spans="1:21" s="25" customFormat="1" hidden="1">
      <c r="A67" s="35"/>
      <c r="B67" s="37" t="s">
        <v>243</v>
      </c>
      <c r="C67" s="38" t="s">
        <v>137</v>
      </c>
      <c r="D67" s="35"/>
      <c r="E67" s="146" t="s">
        <v>323</v>
      </c>
      <c r="F67" s="40"/>
      <c r="G67" s="39" t="s">
        <v>383</v>
      </c>
      <c r="H67" s="41">
        <v>2001</v>
      </c>
      <c r="I67" s="22"/>
      <c r="J67" s="22"/>
      <c r="K67" s="22"/>
      <c r="L67" s="35"/>
      <c r="M67" s="35"/>
      <c r="N67" s="41" t="s">
        <v>114</v>
      </c>
      <c r="O67" s="42">
        <v>3000000</v>
      </c>
      <c r="P67" s="35"/>
      <c r="U67" s="129" t="str">
        <f t="shared" si="0"/>
        <v>0</v>
      </c>
    </row>
    <row r="68" spans="1:21" s="25" customFormat="1" hidden="1">
      <c r="A68" s="35"/>
      <c r="B68" s="37" t="s">
        <v>230</v>
      </c>
      <c r="C68" s="38" t="s">
        <v>138</v>
      </c>
      <c r="D68" s="35"/>
      <c r="E68" s="146" t="s">
        <v>316</v>
      </c>
      <c r="F68" s="40"/>
      <c r="G68" s="39" t="s">
        <v>373</v>
      </c>
      <c r="H68" s="41">
        <v>2001</v>
      </c>
      <c r="I68" s="22"/>
      <c r="J68" s="22"/>
      <c r="K68" s="22"/>
      <c r="L68" s="35"/>
      <c r="M68" s="35"/>
      <c r="N68" s="41" t="s">
        <v>114</v>
      </c>
      <c r="O68" s="42">
        <v>1020000</v>
      </c>
      <c r="P68" s="35"/>
      <c r="U68" s="129" t="str">
        <f t="shared" si="0"/>
        <v>0</v>
      </c>
    </row>
    <row r="69" spans="1:21" s="25" customFormat="1" hidden="1">
      <c r="A69" s="35"/>
      <c r="B69" s="37" t="s">
        <v>226</v>
      </c>
      <c r="C69" s="38" t="s">
        <v>119</v>
      </c>
      <c r="D69" s="35"/>
      <c r="E69" s="146" t="s">
        <v>313</v>
      </c>
      <c r="F69" s="40"/>
      <c r="G69" s="39" t="s">
        <v>368</v>
      </c>
      <c r="H69" s="41">
        <v>2001</v>
      </c>
      <c r="I69" s="22"/>
      <c r="J69" s="22"/>
      <c r="K69" s="22"/>
      <c r="L69" s="35"/>
      <c r="M69" s="35"/>
      <c r="N69" s="41" t="s">
        <v>114</v>
      </c>
      <c r="O69" s="42">
        <v>1440000</v>
      </c>
      <c r="P69" s="35"/>
      <c r="U69" s="129" t="str">
        <f t="shared" si="0"/>
        <v>0</v>
      </c>
    </row>
    <row r="70" spans="1:21" s="25" customFormat="1" hidden="1">
      <c r="A70" s="35"/>
      <c r="B70" s="37" t="s">
        <v>233</v>
      </c>
      <c r="C70" s="38" t="s">
        <v>139</v>
      </c>
      <c r="D70" s="35"/>
      <c r="E70" s="146" t="s">
        <v>319</v>
      </c>
      <c r="F70" s="40"/>
      <c r="G70" s="39" t="s">
        <v>369</v>
      </c>
      <c r="H70" s="41">
        <v>2001</v>
      </c>
      <c r="I70" s="22"/>
      <c r="J70" s="22"/>
      <c r="K70" s="22"/>
      <c r="L70" s="35"/>
      <c r="M70" s="35"/>
      <c r="N70" s="41" t="s">
        <v>114</v>
      </c>
      <c r="O70" s="42">
        <v>1650000</v>
      </c>
      <c r="P70" s="35"/>
      <c r="U70" s="129" t="str">
        <f t="shared" si="0"/>
        <v>0</v>
      </c>
    </row>
    <row r="71" spans="1:21" s="25" customFormat="1" hidden="1">
      <c r="A71" s="35"/>
      <c r="B71" s="37" t="s">
        <v>230</v>
      </c>
      <c r="C71" s="38" t="s">
        <v>140</v>
      </c>
      <c r="D71" s="35"/>
      <c r="E71" s="146" t="s">
        <v>316</v>
      </c>
      <c r="F71" s="40"/>
      <c r="G71" s="39" t="s">
        <v>373</v>
      </c>
      <c r="H71" s="41">
        <v>2001</v>
      </c>
      <c r="I71" s="22"/>
      <c r="J71" s="22"/>
      <c r="K71" s="22"/>
      <c r="L71" s="35"/>
      <c r="M71" s="35"/>
      <c r="N71" s="41" t="s">
        <v>114</v>
      </c>
      <c r="O71" s="42">
        <v>1530000</v>
      </c>
      <c r="P71" s="35"/>
      <c r="U71" s="129" t="str">
        <f t="shared" si="0"/>
        <v>0</v>
      </c>
    </row>
    <row r="72" spans="1:21" s="25" customFormat="1" hidden="1">
      <c r="A72" s="35"/>
      <c r="B72" s="37" t="s">
        <v>226</v>
      </c>
      <c r="C72" s="38" t="s">
        <v>141</v>
      </c>
      <c r="D72" s="35"/>
      <c r="E72" s="146" t="s">
        <v>313</v>
      </c>
      <c r="F72" s="40"/>
      <c r="G72" s="39" t="s">
        <v>368</v>
      </c>
      <c r="H72" s="41">
        <v>2001</v>
      </c>
      <c r="I72" s="22"/>
      <c r="J72" s="22"/>
      <c r="K72" s="22"/>
      <c r="L72" s="35"/>
      <c r="M72" s="35"/>
      <c r="N72" s="41" t="s">
        <v>114</v>
      </c>
      <c r="O72" s="42">
        <v>2160000</v>
      </c>
      <c r="P72" s="35"/>
      <c r="U72" s="129" t="str">
        <f t="shared" si="0"/>
        <v>0</v>
      </c>
    </row>
    <row r="73" spans="1:21" s="25" customFormat="1" hidden="1">
      <c r="A73" s="35"/>
      <c r="B73" s="37" t="s">
        <v>233</v>
      </c>
      <c r="C73" s="38" t="s">
        <v>129</v>
      </c>
      <c r="D73" s="35"/>
      <c r="E73" s="146" t="s">
        <v>318</v>
      </c>
      <c r="F73" s="40"/>
      <c r="G73" s="39" t="s">
        <v>369</v>
      </c>
      <c r="H73" s="41">
        <v>2001</v>
      </c>
      <c r="I73" s="22"/>
      <c r="J73" s="22"/>
      <c r="K73" s="22"/>
      <c r="L73" s="35"/>
      <c r="M73" s="35"/>
      <c r="N73" s="41" t="s">
        <v>114</v>
      </c>
      <c r="O73" s="42">
        <v>3300000</v>
      </c>
      <c r="P73" s="35"/>
      <c r="U73" s="129" t="str">
        <f t="shared" si="0"/>
        <v>0</v>
      </c>
    </row>
    <row r="74" spans="1:21" s="25" customFormat="1" hidden="1">
      <c r="A74" s="35"/>
      <c r="B74" s="37" t="s">
        <v>233</v>
      </c>
      <c r="C74" s="38" t="s">
        <v>129</v>
      </c>
      <c r="D74" s="35"/>
      <c r="E74" s="146" t="s">
        <v>318</v>
      </c>
      <c r="F74" s="40"/>
      <c r="G74" s="39" t="s">
        <v>369</v>
      </c>
      <c r="H74" s="41">
        <v>2001</v>
      </c>
      <c r="I74" s="22"/>
      <c r="J74" s="22"/>
      <c r="K74" s="22"/>
      <c r="L74" s="35"/>
      <c r="M74" s="35"/>
      <c r="N74" s="41" t="s">
        <v>114</v>
      </c>
      <c r="O74" s="42">
        <v>2200000</v>
      </c>
      <c r="P74" s="35"/>
      <c r="U74" s="129" t="str">
        <f t="shared" si="0"/>
        <v>0</v>
      </c>
    </row>
    <row r="75" spans="1:21" s="25" customFormat="1" hidden="1">
      <c r="A75" s="35"/>
      <c r="B75" s="37" t="s">
        <v>226</v>
      </c>
      <c r="C75" s="38" t="s">
        <v>133</v>
      </c>
      <c r="D75" s="35"/>
      <c r="E75" s="146" t="s">
        <v>316</v>
      </c>
      <c r="F75" s="40"/>
      <c r="G75" s="39" t="s">
        <v>380</v>
      </c>
      <c r="H75" s="41">
        <v>2001</v>
      </c>
      <c r="I75" s="22"/>
      <c r="J75" s="22"/>
      <c r="K75" s="22"/>
      <c r="L75" s="35"/>
      <c r="M75" s="35"/>
      <c r="N75" s="41" t="s">
        <v>114</v>
      </c>
      <c r="O75" s="42">
        <v>90000</v>
      </c>
      <c r="P75" s="35"/>
      <c r="T75" s="140" t="s">
        <v>613</v>
      </c>
      <c r="U75" s="129">
        <f t="shared" si="0"/>
        <v>90000</v>
      </c>
    </row>
    <row r="76" spans="1:21" s="25" customFormat="1" hidden="1">
      <c r="A76" s="35"/>
      <c r="B76" s="37" t="s">
        <v>230</v>
      </c>
      <c r="C76" s="38" t="s">
        <v>117</v>
      </c>
      <c r="D76" s="35"/>
      <c r="E76" s="146" t="s">
        <v>316</v>
      </c>
      <c r="F76" s="40"/>
      <c r="G76" s="39" t="s">
        <v>377</v>
      </c>
      <c r="H76" s="41">
        <v>2001</v>
      </c>
      <c r="I76" s="22"/>
      <c r="J76" s="22"/>
      <c r="K76" s="22"/>
      <c r="L76" s="35"/>
      <c r="M76" s="35"/>
      <c r="N76" s="41" t="s">
        <v>114</v>
      </c>
      <c r="O76" s="42">
        <v>595000</v>
      </c>
      <c r="P76" s="35"/>
      <c r="U76" s="129" t="str">
        <f t="shared" si="0"/>
        <v>0</v>
      </c>
    </row>
    <row r="77" spans="1:21" s="25" customFormat="1" hidden="1">
      <c r="A77" s="35"/>
      <c r="B77" s="37" t="s">
        <v>241</v>
      </c>
      <c r="C77" s="38" t="s">
        <v>128</v>
      </c>
      <c r="D77" s="35"/>
      <c r="E77" s="146" t="s">
        <v>322</v>
      </c>
      <c r="F77" s="40"/>
      <c r="G77" s="39" t="s">
        <v>379</v>
      </c>
      <c r="H77" s="41">
        <v>2001</v>
      </c>
      <c r="I77" s="22"/>
      <c r="J77" s="22"/>
      <c r="K77" s="22"/>
      <c r="L77" s="35"/>
      <c r="M77" s="35"/>
      <c r="N77" s="41" t="s">
        <v>114</v>
      </c>
      <c r="O77" s="42">
        <v>600000</v>
      </c>
      <c r="P77" s="35"/>
      <c r="U77" s="129" t="str">
        <f t="shared" si="0"/>
        <v>0</v>
      </c>
    </row>
    <row r="78" spans="1:21" s="25" customFormat="1" hidden="1">
      <c r="A78" s="35"/>
      <c r="B78" s="37" t="s">
        <v>240</v>
      </c>
      <c r="C78" s="38" t="s">
        <v>133</v>
      </c>
      <c r="D78" s="35"/>
      <c r="E78" s="146" t="s">
        <v>324</v>
      </c>
      <c r="F78" s="40"/>
      <c r="G78" s="39" t="s">
        <v>369</v>
      </c>
      <c r="H78" s="41">
        <v>2001</v>
      </c>
      <c r="I78" s="22"/>
      <c r="J78" s="22"/>
      <c r="K78" s="22"/>
      <c r="L78" s="35"/>
      <c r="M78" s="35"/>
      <c r="N78" s="41" t="s">
        <v>114</v>
      </c>
      <c r="O78" s="42">
        <v>1650000</v>
      </c>
      <c r="P78" s="35"/>
      <c r="U78" s="129" t="str">
        <f t="shared" ref="U78:U141" si="1">IF(O78&lt;300000,O78,"0")</f>
        <v>0</v>
      </c>
    </row>
    <row r="79" spans="1:21" s="25" customFormat="1" hidden="1">
      <c r="A79" s="35"/>
      <c r="B79" s="37" t="s">
        <v>227</v>
      </c>
      <c r="C79" s="38" t="s">
        <v>142</v>
      </c>
      <c r="D79" s="35"/>
      <c r="E79" s="146" t="s">
        <v>321</v>
      </c>
      <c r="F79" s="40"/>
      <c r="G79" s="39" t="s">
        <v>379</v>
      </c>
      <c r="H79" s="41">
        <v>2001</v>
      </c>
      <c r="I79" s="22"/>
      <c r="J79" s="22"/>
      <c r="K79" s="22"/>
      <c r="L79" s="35"/>
      <c r="M79" s="35"/>
      <c r="N79" s="41" t="s">
        <v>114</v>
      </c>
      <c r="O79" s="42">
        <v>1190000</v>
      </c>
      <c r="P79" s="35"/>
      <c r="U79" s="129" t="str">
        <f t="shared" si="1"/>
        <v>0</v>
      </c>
    </row>
    <row r="80" spans="1:21" s="25" customFormat="1" hidden="1">
      <c r="A80" s="35"/>
      <c r="B80" s="37" t="s">
        <v>230</v>
      </c>
      <c r="C80" s="38" t="s">
        <v>129</v>
      </c>
      <c r="D80" s="35"/>
      <c r="E80" s="146" t="s">
        <v>316</v>
      </c>
      <c r="F80" s="40"/>
      <c r="G80" s="39" t="s">
        <v>373</v>
      </c>
      <c r="H80" s="41">
        <v>2001</v>
      </c>
      <c r="I80" s="22"/>
      <c r="J80" s="22"/>
      <c r="K80" s="22"/>
      <c r="L80" s="35"/>
      <c r="M80" s="35"/>
      <c r="N80" s="41" t="s">
        <v>114</v>
      </c>
      <c r="O80" s="42">
        <v>875000</v>
      </c>
      <c r="P80" s="35"/>
      <c r="U80" s="129" t="str">
        <f t="shared" si="1"/>
        <v>0</v>
      </c>
    </row>
    <row r="81" spans="1:21" s="25" customFormat="1" hidden="1">
      <c r="A81" s="35"/>
      <c r="B81" s="37" t="s">
        <v>230</v>
      </c>
      <c r="C81" s="38" t="s">
        <v>134</v>
      </c>
      <c r="D81" s="35"/>
      <c r="E81" s="146" t="s">
        <v>316</v>
      </c>
      <c r="F81" s="40"/>
      <c r="G81" s="39" t="s">
        <v>373</v>
      </c>
      <c r="H81" s="41">
        <v>2001</v>
      </c>
      <c r="I81" s="22"/>
      <c r="J81" s="22"/>
      <c r="K81" s="22"/>
      <c r="L81" s="35"/>
      <c r="M81" s="35"/>
      <c r="N81" s="41" t="s">
        <v>114</v>
      </c>
      <c r="O81" s="42">
        <v>595000</v>
      </c>
      <c r="P81" s="35"/>
      <c r="U81" s="129" t="str">
        <f t="shared" si="1"/>
        <v>0</v>
      </c>
    </row>
    <row r="82" spans="1:21" s="25" customFormat="1" hidden="1">
      <c r="A82" s="35"/>
      <c r="B82" s="37" t="s">
        <v>225</v>
      </c>
      <c r="C82" s="38" t="s">
        <v>143</v>
      </c>
      <c r="D82" s="35"/>
      <c r="E82" s="146" t="s">
        <v>313</v>
      </c>
      <c r="F82" s="40"/>
      <c r="G82" s="39" t="s">
        <v>370</v>
      </c>
      <c r="H82" s="41">
        <v>2001</v>
      </c>
      <c r="I82" s="22"/>
      <c r="J82" s="22"/>
      <c r="K82" s="22"/>
      <c r="L82" s="35"/>
      <c r="M82" s="35"/>
      <c r="N82" s="41" t="s">
        <v>114</v>
      </c>
      <c r="O82" s="42">
        <v>910000</v>
      </c>
      <c r="P82" s="35"/>
      <c r="U82" s="129" t="str">
        <f t="shared" si="1"/>
        <v>0</v>
      </c>
    </row>
    <row r="83" spans="1:21" s="25" customFormat="1" hidden="1">
      <c r="A83" s="35"/>
      <c r="B83" s="37" t="s">
        <v>233</v>
      </c>
      <c r="C83" s="38" t="s">
        <v>144</v>
      </c>
      <c r="D83" s="35"/>
      <c r="E83" s="146" t="s">
        <v>319</v>
      </c>
      <c r="F83" s="40"/>
      <c r="G83" s="39" t="s">
        <v>369</v>
      </c>
      <c r="H83" s="41">
        <v>2001</v>
      </c>
      <c r="I83" s="22"/>
      <c r="J83" s="22"/>
      <c r="K83" s="22"/>
      <c r="L83" s="35"/>
      <c r="M83" s="35"/>
      <c r="N83" s="41" t="s">
        <v>114</v>
      </c>
      <c r="O83" s="42">
        <v>1155000</v>
      </c>
      <c r="P83" s="35"/>
      <c r="U83" s="129" t="str">
        <f t="shared" si="1"/>
        <v>0</v>
      </c>
    </row>
    <row r="84" spans="1:21" s="25" customFormat="1" hidden="1">
      <c r="A84" s="35"/>
      <c r="B84" s="37" t="s">
        <v>242</v>
      </c>
      <c r="C84" s="38" t="s">
        <v>119</v>
      </c>
      <c r="D84" s="35"/>
      <c r="E84" s="146" t="s">
        <v>325</v>
      </c>
      <c r="F84" s="40"/>
      <c r="G84" s="39" t="s">
        <v>379</v>
      </c>
      <c r="H84" s="41">
        <v>2001</v>
      </c>
      <c r="I84" s="22"/>
      <c r="J84" s="22"/>
      <c r="K84" s="22"/>
      <c r="L84" s="35"/>
      <c r="M84" s="35"/>
      <c r="N84" s="41" t="s">
        <v>114</v>
      </c>
      <c r="O84" s="42">
        <v>2450000</v>
      </c>
      <c r="P84" s="35"/>
      <c r="U84" s="129" t="str">
        <f t="shared" si="1"/>
        <v>0</v>
      </c>
    </row>
    <row r="85" spans="1:21" s="25" customFormat="1" hidden="1">
      <c r="A85" s="35"/>
      <c r="B85" s="37" t="s">
        <v>262</v>
      </c>
      <c r="C85" s="38" t="s">
        <v>416</v>
      </c>
      <c r="D85" s="35"/>
      <c r="E85" s="146" t="s">
        <v>335</v>
      </c>
      <c r="F85" s="40"/>
      <c r="G85" s="39" t="s">
        <v>458</v>
      </c>
      <c r="H85" s="41">
        <v>2001</v>
      </c>
      <c r="I85" s="22"/>
      <c r="J85" s="22"/>
      <c r="K85" s="22"/>
      <c r="L85" s="35"/>
      <c r="M85" s="35"/>
      <c r="N85" s="41" t="s">
        <v>114</v>
      </c>
      <c r="O85" s="42">
        <v>975000</v>
      </c>
      <c r="P85" s="35"/>
      <c r="U85" s="129" t="str">
        <f t="shared" si="1"/>
        <v>0</v>
      </c>
    </row>
    <row r="86" spans="1:21" s="25" customFormat="1" hidden="1">
      <c r="A86" s="35"/>
      <c r="B86" s="37" t="s">
        <v>225</v>
      </c>
      <c r="C86" s="38" t="s">
        <v>119</v>
      </c>
      <c r="D86" s="35"/>
      <c r="E86" s="146" t="s">
        <v>313</v>
      </c>
      <c r="F86" s="40"/>
      <c r="G86" s="39" t="s">
        <v>370</v>
      </c>
      <c r="H86" s="41">
        <v>2001</v>
      </c>
      <c r="I86" s="22"/>
      <c r="J86" s="22"/>
      <c r="K86" s="22"/>
      <c r="L86" s="35"/>
      <c r="M86" s="35"/>
      <c r="N86" s="41" t="s">
        <v>114</v>
      </c>
      <c r="O86" s="42">
        <v>910000</v>
      </c>
      <c r="P86" s="35"/>
      <c r="U86" s="129" t="str">
        <f t="shared" si="1"/>
        <v>0</v>
      </c>
    </row>
    <row r="87" spans="1:21" s="25" customFormat="1" hidden="1">
      <c r="A87" s="35"/>
      <c r="B87" s="37" t="s">
        <v>226</v>
      </c>
      <c r="C87" s="38" t="s">
        <v>417</v>
      </c>
      <c r="D87" s="35"/>
      <c r="E87" s="146" t="s">
        <v>313</v>
      </c>
      <c r="F87" s="40"/>
      <c r="G87" s="39" t="s">
        <v>370</v>
      </c>
      <c r="H87" s="41">
        <v>2001</v>
      </c>
      <c r="I87" s="22"/>
      <c r="J87" s="22"/>
      <c r="K87" s="22"/>
      <c r="L87" s="35"/>
      <c r="M87" s="35"/>
      <c r="N87" s="41" t="s">
        <v>114</v>
      </c>
      <c r="O87" s="42">
        <v>175000</v>
      </c>
      <c r="P87" s="35"/>
      <c r="T87" s="140" t="s">
        <v>613</v>
      </c>
      <c r="U87" s="129">
        <f t="shared" si="1"/>
        <v>175000</v>
      </c>
    </row>
    <row r="88" spans="1:21" s="25" customFormat="1" hidden="1">
      <c r="A88" s="35"/>
      <c r="B88" s="37" t="s">
        <v>244</v>
      </c>
      <c r="C88" s="38" t="s">
        <v>125</v>
      </c>
      <c r="D88" s="35"/>
      <c r="E88" s="146" t="s">
        <v>316</v>
      </c>
      <c r="F88" s="40"/>
      <c r="G88" s="39" t="s">
        <v>377</v>
      </c>
      <c r="H88" s="41">
        <v>2001</v>
      </c>
      <c r="I88" s="22"/>
      <c r="J88" s="22"/>
      <c r="K88" s="22"/>
      <c r="L88" s="35"/>
      <c r="M88" s="35"/>
      <c r="N88" s="41" t="s">
        <v>114</v>
      </c>
      <c r="O88" s="42">
        <v>1190000</v>
      </c>
      <c r="P88" s="35"/>
      <c r="U88" s="129" t="str">
        <f t="shared" si="1"/>
        <v>0</v>
      </c>
    </row>
    <row r="89" spans="1:21" s="25" customFormat="1" hidden="1">
      <c r="A89" s="35"/>
      <c r="B89" s="37" t="s">
        <v>233</v>
      </c>
      <c r="C89" s="38" t="s">
        <v>125</v>
      </c>
      <c r="D89" s="35"/>
      <c r="E89" s="146" t="s">
        <v>318</v>
      </c>
      <c r="F89" s="40"/>
      <c r="G89" s="39" t="s">
        <v>369</v>
      </c>
      <c r="H89" s="41">
        <v>2001</v>
      </c>
      <c r="I89" s="22"/>
      <c r="J89" s="22"/>
      <c r="K89" s="22"/>
      <c r="L89" s="35"/>
      <c r="M89" s="35"/>
      <c r="N89" s="41" t="s">
        <v>114</v>
      </c>
      <c r="O89" s="42">
        <v>1540000</v>
      </c>
      <c r="P89" s="35"/>
      <c r="U89" s="129" t="str">
        <f t="shared" si="1"/>
        <v>0</v>
      </c>
    </row>
    <row r="90" spans="1:21" s="25" customFormat="1" hidden="1">
      <c r="A90" s="35"/>
      <c r="B90" s="37" t="s">
        <v>242</v>
      </c>
      <c r="C90" s="38" t="s">
        <v>117</v>
      </c>
      <c r="D90" s="35"/>
      <c r="E90" s="146" t="s">
        <v>315</v>
      </c>
      <c r="F90" s="40"/>
      <c r="G90" s="39" t="s">
        <v>379</v>
      </c>
      <c r="H90" s="41">
        <v>2001</v>
      </c>
      <c r="I90" s="22"/>
      <c r="J90" s="22"/>
      <c r="K90" s="22"/>
      <c r="L90" s="35"/>
      <c r="M90" s="35"/>
      <c r="N90" s="41" t="s">
        <v>114</v>
      </c>
      <c r="O90" s="42">
        <v>2275000</v>
      </c>
      <c r="P90" s="35"/>
      <c r="U90" s="129" t="str">
        <f t="shared" si="1"/>
        <v>0</v>
      </c>
    </row>
    <row r="91" spans="1:21" s="25" customFormat="1" hidden="1">
      <c r="A91" s="35"/>
      <c r="B91" s="37" t="s">
        <v>235</v>
      </c>
      <c r="C91" s="38" t="s">
        <v>128</v>
      </c>
      <c r="D91" s="35"/>
      <c r="E91" s="146" t="s">
        <v>316</v>
      </c>
      <c r="F91" s="40"/>
      <c r="G91" s="39" t="s">
        <v>372</v>
      </c>
      <c r="H91" s="41">
        <v>2001</v>
      </c>
      <c r="I91" s="22"/>
      <c r="J91" s="22"/>
      <c r="K91" s="22"/>
      <c r="L91" s="35"/>
      <c r="M91" s="35"/>
      <c r="N91" s="41" t="s">
        <v>114</v>
      </c>
      <c r="O91" s="42">
        <v>162500</v>
      </c>
      <c r="P91" s="35"/>
      <c r="T91" s="140" t="s">
        <v>613</v>
      </c>
      <c r="U91" s="129">
        <f t="shared" si="1"/>
        <v>162500</v>
      </c>
    </row>
    <row r="92" spans="1:21" s="25" customFormat="1" hidden="1">
      <c r="A92" s="35"/>
      <c r="B92" s="37" t="s">
        <v>225</v>
      </c>
      <c r="C92" s="38" t="s">
        <v>129</v>
      </c>
      <c r="D92" s="35"/>
      <c r="E92" s="146" t="s">
        <v>313</v>
      </c>
      <c r="F92" s="40"/>
      <c r="G92" s="39" t="s">
        <v>370</v>
      </c>
      <c r="H92" s="41">
        <v>2001</v>
      </c>
      <c r="I92" s="22"/>
      <c r="J92" s="22"/>
      <c r="K92" s="22"/>
      <c r="L92" s="35"/>
      <c r="M92" s="35"/>
      <c r="N92" s="41" t="s">
        <v>114</v>
      </c>
      <c r="O92" s="42">
        <v>1462500</v>
      </c>
      <c r="P92" s="35"/>
      <c r="U92" s="129" t="str">
        <f t="shared" si="1"/>
        <v>0</v>
      </c>
    </row>
    <row r="93" spans="1:21" s="25" customFormat="1" hidden="1">
      <c r="A93" s="35"/>
      <c r="B93" s="37" t="s">
        <v>244</v>
      </c>
      <c r="C93" s="38" t="s">
        <v>145</v>
      </c>
      <c r="D93" s="35"/>
      <c r="E93" s="146" t="s">
        <v>316</v>
      </c>
      <c r="F93" s="40"/>
      <c r="G93" s="39" t="s">
        <v>372</v>
      </c>
      <c r="H93" s="41">
        <v>2001</v>
      </c>
      <c r="I93" s="22"/>
      <c r="J93" s="22"/>
      <c r="K93" s="22"/>
      <c r="L93" s="35"/>
      <c r="M93" s="35"/>
      <c r="N93" s="41" t="s">
        <v>114</v>
      </c>
      <c r="O93" s="42">
        <v>1080000</v>
      </c>
      <c r="P93" s="35"/>
      <c r="U93" s="129" t="str">
        <f t="shared" si="1"/>
        <v>0</v>
      </c>
    </row>
    <row r="94" spans="1:21" s="25" customFormat="1" hidden="1">
      <c r="A94" s="35"/>
      <c r="B94" s="37" t="s">
        <v>245</v>
      </c>
      <c r="C94" s="38" t="s">
        <v>117</v>
      </c>
      <c r="D94" s="35"/>
      <c r="E94" s="146" t="s">
        <v>316</v>
      </c>
      <c r="F94" s="40"/>
      <c r="G94" s="39" t="s">
        <v>373</v>
      </c>
      <c r="H94" s="41">
        <v>2001</v>
      </c>
      <c r="I94" s="22"/>
      <c r="J94" s="22"/>
      <c r="K94" s="22"/>
      <c r="L94" s="35"/>
      <c r="M94" s="35"/>
      <c r="N94" s="41" t="s">
        <v>114</v>
      </c>
      <c r="O94" s="42">
        <v>1125000</v>
      </c>
      <c r="P94" s="35"/>
      <c r="U94" s="129" t="str">
        <f t="shared" si="1"/>
        <v>0</v>
      </c>
    </row>
    <row r="95" spans="1:21" s="25" customFormat="1" hidden="1">
      <c r="A95" s="35"/>
      <c r="B95" s="37" t="s">
        <v>231</v>
      </c>
      <c r="C95" s="38" t="s">
        <v>118</v>
      </c>
      <c r="D95" s="35"/>
      <c r="E95" s="146" t="s">
        <v>316</v>
      </c>
      <c r="F95" s="40"/>
      <c r="G95" s="39" t="s">
        <v>374</v>
      </c>
      <c r="H95" s="41">
        <v>2001</v>
      </c>
      <c r="I95" s="22"/>
      <c r="J95" s="22"/>
      <c r="K95" s="22"/>
      <c r="L95" s="35"/>
      <c r="M95" s="35"/>
      <c r="N95" s="41" t="s">
        <v>114</v>
      </c>
      <c r="O95" s="42">
        <v>2625000</v>
      </c>
      <c r="P95" s="35"/>
      <c r="U95" s="129" t="str">
        <f t="shared" si="1"/>
        <v>0</v>
      </c>
    </row>
    <row r="96" spans="1:21" s="25" customFormat="1" hidden="1">
      <c r="A96" s="35"/>
      <c r="B96" s="37" t="s">
        <v>226</v>
      </c>
      <c r="C96" s="38" t="s">
        <v>146</v>
      </c>
      <c r="D96" s="35"/>
      <c r="E96" s="146" t="s">
        <v>313</v>
      </c>
      <c r="F96" s="40"/>
      <c r="G96" s="39" t="s">
        <v>368</v>
      </c>
      <c r="H96" s="41">
        <v>2001</v>
      </c>
      <c r="I96" s="22"/>
      <c r="J96" s="22"/>
      <c r="K96" s="22"/>
      <c r="L96" s="35"/>
      <c r="M96" s="35"/>
      <c r="N96" s="41" t="s">
        <v>114</v>
      </c>
      <c r="O96" s="42">
        <v>245000</v>
      </c>
      <c r="P96" s="35"/>
      <c r="T96" s="140" t="s">
        <v>613</v>
      </c>
      <c r="U96" s="129">
        <f t="shared" si="1"/>
        <v>245000</v>
      </c>
    </row>
    <row r="97" spans="1:21" s="25" customFormat="1" hidden="1">
      <c r="A97" s="35"/>
      <c r="B97" s="37" t="s">
        <v>246</v>
      </c>
      <c r="C97" s="38" t="s">
        <v>128</v>
      </c>
      <c r="D97" s="35"/>
      <c r="E97" s="146" t="s">
        <v>316</v>
      </c>
      <c r="F97" s="40"/>
      <c r="G97" s="39" t="s">
        <v>373</v>
      </c>
      <c r="H97" s="41">
        <v>2001</v>
      </c>
      <c r="I97" s="22"/>
      <c r="J97" s="22"/>
      <c r="K97" s="22"/>
      <c r="L97" s="35"/>
      <c r="M97" s="35"/>
      <c r="N97" s="41" t="s">
        <v>114</v>
      </c>
      <c r="O97" s="42">
        <v>140000</v>
      </c>
      <c r="P97" s="35"/>
      <c r="T97" s="140" t="s">
        <v>613</v>
      </c>
      <c r="U97" s="129">
        <f t="shared" si="1"/>
        <v>140000</v>
      </c>
    </row>
    <row r="98" spans="1:21" s="25" customFormat="1" hidden="1">
      <c r="A98" s="35"/>
      <c r="B98" s="37" t="s">
        <v>247</v>
      </c>
      <c r="C98" s="38" t="s">
        <v>129</v>
      </c>
      <c r="D98" s="35"/>
      <c r="E98" s="146" t="s">
        <v>316</v>
      </c>
      <c r="F98" s="40"/>
      <c r="G98" s="39" t="s">
        <v>373</v>
      </c>
      <c r="H98" s="41">
        <v>2001</v>
      </c>
      <c r="I98" s="22"/>
      <c r="J98" s="22"/>
      <c r="K98" s="22"/>
      <c r="L98" s="35"/>
      <c r="M98" s="35"/>
      <c r="N98" s="41" t="s">
        <v>114</v>
      </c>
      <c r="O98" s="42">
        <v>700000</v>
      </c>
      <c r="P98" s="35"/>
      <c r="U98" s="129" t="str">
        <f t="shared" si="1"/>
        <v>0</v>
      </c>
    </row>
    <row r="99" spans="1:21" s="25" customFormat="1" hidden="1">
      <c r="A99" s="35"/>
      <c r="B99" s="37" t="s">
        <v>248</v>
      </c>
      <c r="C99" s="38" t="s">
        <v>147</v>
      </c>
      <c r="D99" s="35"/>
      <c r="E99" s="146" t="s">
        <v>316</v>
      </c>
      <c r="F99" s="40"/>
      <c r="G99" s="39" t="s">
        <v>373</v>
      </c>
      <c r="H99" s="41">
        <v>2001</v>
      </c>
      <c r="I99" s="22"/>
      <c r="J99" s="22"/>
      <c r="K99" s="22"/>
      <c r="L99" s="35"/>
      <c r="M99" s="35"/>
      <c r="N99" s="41" t="s">
        <v>114</v>
      </c>
      <c r="O99" s="42">
        <v>175000</v>
      </c>
      <c r="P99" s="35"/>
      <c r="T99" s="140" t="s">
        <v>613</v>
      </c>
      <c r="U99" s="129">
        <f t="shared" si="1"/>
        <v>175000</v>
      </c>
    </row>
    <row r="100" spans="1:21" s="25" customFormat="1" hidden="1">
      <c r="A100" s="35"/>
      <c r="B100" s="37" t="s">
        <v>249</v>
      </c>
      <c r="C100" s="38" t="s">
        <v>117</v>
      </c>
      <c r="D100" s="35"/>
      <c r="E100" s="146" t="s">
        <v>316</v>
      </c>
      <c r="F100" s="40"/>
      <c r="G100" s="39" t="s">
        <v>372</v>
      </c>
      <c r="H100" s="41">
        <v>2001</v>
      </c>
      <c r="I100" s="22"/>
      <c r="J100" s="22"/>
      <c r="K100" s="22"/>
      <c r="L100" s="35"/>
      <c r="M100" s="35"/>
      <c r="N100" s="41" t="s">
        <v>114</v>
      </c>
      <c r="O100" s="42">
        <v>1470000</v>
      </c>
      <c r="P100" s="35"/>
      <c r="U100" s="129" t="str">
        <f t="shared" si="1"/>
        <v>0</v>
      </c>
    </row>
    <row r="101" spans="1:21" s="25" customFormat="1" hidden="1">
      <c r="A101" s="35"/>
      <c r="B101" s="37" t="s">
        <v>230</v>
      </c>
      <c r="C101" s="38" t="s">
        <v>125</v>
      </c>
      <c r="D101" s="35"/>
      <c r="E101" s="146" t="s">
        <v>316</v>
      </c>
      <c r="F101" s="40"/>
      <c r="G101" s="39" t="s">
        <v>376</v>
      </c>
      <c r="H101" s="41">
        <v>2001</v>
      </c>
      <c r="I101" s="22"/>
      <c r="J101" s="22"/>
      <c r="K101" s="22"/>
      <c r="L101" s="35"/>
      <c r="M101" s="35"/>
      <c r="N101" s="41" t="s">
        <v>114</v>
      </c>
      <c r="O101" s="42">
        <v>875000</v>
      </c>
      <c r="P101" s="35"/>
      <c r="U101" s="129" t="str">
        <f t="shared" si="1"/>
        <v>0</v>
      </c>
    </row>
    <row r="102" spans="1:21" s="25" customFormat="1" hidden="1">
      <c r="A102" s="35"/>
      <c r="B102" s="37" t="s">
        <v>225</v>
      </c>
      <c r="C102" s="38" t="s">
        <v>148</v>
      </c>
      <c r="D102" s="35"/>
      <c r="E102" s="146" t="s">
        <v>313</v>
      </c>
      <c r="F102" s="40"/>
      <c r="G102" s="39" t="s">
        <v>370</v>
      </c>
      <c r="H102" s="41">
        <v>2001</v>
      </c>
      <c r="I102" s="22"/>
      <c r="J102" s="22"/>
      <c r="K102" s="22"/>
      <c r="L102" s="35"/>
      <c r="M102" s="35"/>
      <c r="N102" s="41" t="s">
        <v>114</v>
      </c>
      <c r="O102" s="42">
        <v>1690000</v>
      </c>
      <c r="P102" s="35"/>
      <c r="U102" s="129" t="str">
        <f t="shared" si="1"/>
        <v>0</v>
      </c>
    </row>
    <row r="103" spans="1:21" s="25" customFormat="1" hidden="1">
      <c r="A103" s="35"/>
      <c r="B103" s="37" t="s">
        <v>225</v>
      </c>
      <c r="C103" s="38" t="s">
        <v>122</v>
      </c>
      <c r="D103" s="35"/>
      <c r="E103" s="146" t="s">
        <v>313</v>
      </c>
      <c r="F103" s="40"/>
      <c r="G103" s="39" t="s">
        <v>370</v>
      </c>
      <c r="H103" s="41">
        <v>2001</v>
      </c>
      <c r="I103" s="22"/>
      <c r="J103" s="22"/>
      <c r="K103" s="22"/>
      <c r="L103" s="35"/>
      <c r="M103" s="35"/>
      <c r="N103" s="41" t="s">
        <v>114</v>
      </c>
      <c r="O103" s="42">
        <v>455000</v>
      </c>
      <c r="P103" s="35"/>
      <c r="U103" s="129" t="str">
        <f t="shared" si="1"/>
        <v>0</v>
      </c>
    </row>
    <row r="104" spans="1:21" s="25" customFormat="1" hidden="1">
      <c r="A104" s="35"/>
      <c r="B104" s="37" t="s">
        <v>226</v>
      </c>
      <c r="C104" s="38" t="s">
        <v>118</v>
      </c>
      <c r="D104" s="35"/>
      <c r="E104" s="146" t="s">
        <v>313</v>
      </c>
      <c r="F104" s="40"/>
      <c r="G104" s="39" t="s">
        <v>368</v>
      </c>
      <c r="H104" s="41">
        <v>2001</v>
      </c>
      <c r="I104" s="22"/>
      <c r="J104" s="22"/>
      <c r="K104" s="22"/>
      <c r="L104" s="35"/>
      <c r="M104" s="35"/>
      <c r="N104" s="41" t="s">
        <v>114</v>
      </c>
      <c r="O104" s="42">
        <v>1225000</v>
      </c>
      <c r="P104" s="35"/>
      <c r="U104" s="129" t="str">
        <f t="shared" si="1"/>
        <v>0</v>
      </c>
    </row>
    <row r="105" spans="1:21" s="25" customFormat="1" hidden="1">
      <c r="A105" s="35"/>
      <c r="B105" s="37" t="s">
        <v>225</v>
      </c>
      <c r="C105" s="38" t="s">
        <v>149</v>
      </c>
      <c r="D105" s="35"/>
      <c r="E105" s="146" t="s">
        <v>313</v>
      </c>
      <c r="F105" s="40"/>
      <c r="G105" s="39" t="s">
        <v>370</v>
      </c>
      <c r="H105" s="41">
        <v>2001</v>
      </c>
      <c r="I105" s="22"/>
      <c r="J105" s="22"/>
      <c r="K105" s="22"/>
      <c r="L105" s="35"/>
      <c r="M105" s="35"/>
      <c r="N105" s="41" t="s">
        <v>114</v>
      </c>
      <c r="O105" s="42">
        <v>455000</v>
      </c>
      <c r="P105" s="35"/>
      <c r="U105" s="129" t="str">
        <f t="shared" si="1"/>
        <v>0</v>
      </c>
    </row>
    <row r="106" spans="1:21" s="25" customFormat="1" hidden="1">
      <c r="A106" s="35"/>
      <c r="B106" s="37" t="s">
        <v>230</v>
      </c>
      <c r="C106" s="38" t="s">
        <v>150</v>
      </c>
      <c r="D106" s="35"/>
      <c r="E106" s="146" t="s">
        <v>316</v>
      </c>
      <c r="F106" s="40"/>
      <c r="G106" s="39" t="s">
        <v>373</v>
      </c>
      <c r="H106" s="41">
        <v>2001</v>
      </c>
      <c r="I106" s="22"/>
      <c r="J106" s="22"/>
      <c r="K106" s="22"/>
      <c r="L106" s="35"/>
      <c r="M106" s="35"/>
      <c r="N106" s="41" t="s">
        <v>114</v>
      </c>
      <c r="O106" s="42">
        <v>595000</v>
      </c>
      <c r="P106" s="35"/>
      <c r="U106" s="129" t="str">
        <f t="shared" si="1"/>
        <v>0</v>
      </c>
    </row>
    <row r="107" spans="1:21" s="25" customFormat="1" hidden="1">
      <c r="A107" s="35"/>
      <c r="B107" s="37" t="s">
        <v>246</v>
      </c>
      <c r="C107" s="38" t="s">
        <v>132</v>
      </c>
      <c r="D107" s="35"/>
      <c r="E107" s="146" t="s">
        <v>316</v>
      </c>
      <c r="F107" s="40"/>
      <c r="G107" s="39" t="s">
        <v>373</v>
      </c>
      <c r="H107" s="41">
        <v>2001</v>
      </c>
      <c r="I107" s="22"/>
      <c r="J107" s="22"/>
      <c r="K107" s="22"/>
      <c r="L107" s="35"/>
      <c r="M107" s="35"/>
      <c r="N107" s="41" t="s">
        <v>114</v>
      </c>
      <c r="O107" s="42">
        <v>140000</v>
      </c>
      <c r="P107" s="35"/>
      <c r="T107" s="140" t="s">
        <v>613</v>
      </c>
      <c r="U107" s="129">
        <f t="shared" si="1"/>
        <v>140000</v>
      </c>
    </row>
    <row r="108" spans="1:21" s="25" customFormat="1" hidden="1">
      <c r="A108" s="35"/>
      <c r="B108" s="37" t="s">
        <v>233</v>
      </c>
      <c r="C108" s="38" t="s">
        <v>151</v>
      </c>
      <c r="D108" s="35"/>
      <c r="E108" s="146" t="s">
        <v>318</v>
      </c>
      <c r="F108" s="40"/>
      <c r="G108" s="39" t="s">
        <v>369</v>
      </c>
      <c r="H108" s="41">
        <v>2001</v>
      </c>
      <c r="I108" s="22"/>
      <c r="J108" s="22"/>
      <c r="K108" s="22"/>
      <c r="L108" s="35"/>
      <c r="M108" s="35"/>
      <c r="N108" s="41" t="s">
        <v>114</v>
      </c>
      <c r="O108" s="42">
        <v>2860000</v>
      </c>
      <c r="P108" s="35"/>
      <c r="U108" s="129" t="str">
        <f t="shared" si="1"/>
        <v>0</v>
      </c>
    </row>
    <row r="109" spans="1:21" s="25" customFormat="1" hidden="1">
      <c r="A109" s="35"/>
      <c r="B109" s="37" t="s">
        <v>230</v>
      </c>
      <c r="C109" s="38" t="s">
        <v>125</v>
      </c>
      <c r="D109" s="35"/>
      <c r="E109" s="146" t="s">
        <v>316</v>
      </c>
      <c r="F109" s="40"/>
      <c r="G109" s="39" t="s">
        <v>376</v>
      </c>
      <c r="H109" s="41">
        <v>2001</v>
      </c>
      <c r="I109" s="22"/>
      <c r="J109" s="22"/>
      <c r="K109" s="22"/>
      <c r="L109" s="35"/>
      <c r="M109" s="35"/>
      <c r="N109" s="41" t="s">
        <v>114</v>
      </c>
      <c r="O109" s="42">
        <v>937500</v>
      </c>
      <c r="P109" s="35"/>
      <c r="U109" s="129" t="str">
        <f t="shared" si="1"/>
        <v>0</v>
      </c>
    </row>
    <row r="110" spans="1:21" s="25" customFormat="1" hidden="1">
      <c r="A110" s="35"/>
      <c r="B110" s="37" t="s">
        <v>250</v>
      </c>
      <c r="C110" s="38" t="s">
        <v>122</v>
      </c>
      <c r="D110" s="35"/>
      <c r="E110" s="146" t="s">
        <v>316</v>
      </c>
      <c r="F110" s="40"/>
      <c r="G110" s="39" t="s">
        <v>372</v>
      </c>
      <c r="H110" s="41">
        <v>2001</v>
      </c>
      <c r="I110" s="22"/>
      <c r="J110" s="22"/>
      <c r="K110" s="22"/>
      <c r="L110" s="35"/>
      <c r="M110" s="35"/>
      <c r="N110" s="41" t="s">
        <v>114</v>
      </c>
      <c r="O110" s="42">
        <v>350000</v>
      </c>
      <c r="P110" s="35"/>
      <c r="U110" s="129" t="str">
        <f t="shared" si="1"/>
        <v>0</v>
      </c>
    </row>
    <row r="111" spans="1:21" s="25" customFormat="1" hidden="1">
      <c r="A111" s="35"/>
      <c r="B111" s="37" t="s">
        <v>250</v>
      </c>
      <c r="C111" s="38" t="s">
        <v>117</v>
      </c>
      <c r="D111" s="35"/>
      <c r="E111" s="146" t="s">
        <v>316</v>
      </c>
      <c r="F111" s="40"/>
      <c r="G111" s="39" t="s">
        <v>372</v>
      </c>
      <c r="H111" s="41">
        <v>2001</v>
      </c>
      <c r="I111" s="22"/>
      <c r="J111" s="22"/>
      <c r="K111" s="22"/>
      <c r="L111" s="35"/>
      <c r="M111" s="35"/>
      <c r="N111" s="41" t="s">
        <v>114</v>
      </c>
      <c r="O111" s="42">
        <v>562500</v>
      </c>
      <c r="P111" s="35"/>
      <c r="U111" s="129" t="str">
        <f t="shared" si="1"/>
        <v>0</v>
      </c>
    </row>
    <row r="112" spans="1:21" s="25" customFormat="1" hidden="1">
      <c r="A112" s="35"/>
      <c r="B112" s="37" t="s">
        <v>232</v>
      </c>
      <c r="C112" s="38" t="s">
        <v>117</v>
      </c>
      <c r="D112" s="35"/>
      <c r="E112" s="146" t="s">
        <v>316</v>
      </c>
      <c r="F112" s="40"/>
      <c r="G112" s="39" t="s">
        <v>382</v>
      </c>
      <c r="H112" s="41">
        <v>2001</v>
      </c>
      <c r="I112" s="22"/>
      <c r="J112" s="22"/>
      <c r="K112" s="22"/>
      <c r="L112" s="35"/>
      <c r="M112" s="35"/>
      <c r="N112" s="41" t="s">
        <v>114</v>
      </c>
      <c r="O112" s="42">
        <v>1120000</v>
      </c>
      <c r="P112" s="35"/>
      <c r="U112" s="129" t="str">
        <f t="shared" si="1"/>
        <v>0</v>
      </c>
    </row>
    <row r="113" spans="1:21" s="25" customFormat="1" hidden="1">
      <c r="A113" s="35"/>
      <c r="B113" s="37" t="s">
        <v>236</v>
      </c>
      <c r="C113" s="38" t="s">
        <v>117</v>
      </c>
      <c r="D113" s="35"/>
      <c r="E113" s="146" t="s">
        <v>326</v>
      </c>
      <c r="F113" s="40"/>
      <c r="G113" s="39" t="s">
        <v>379</v>
      </c>
      <c r="H113" s="41">
        <v>2001</v>
      </c>
      <c r="I113" s="22"/>
      <c r="J113" s="22"/>
      <c r="K113" s="22"/>
      <c r="L113" s="35"/>
      <c r="M113" s="35"/>
      <c r="N113" s="41" t="s">
        <v>114</v>
      </c>
      <c r="O113" s="42">
        <v>100000</v>
      </c>
      <c r="P113" s="35"/>
      <c r="T113" s="140" t="s">
        <v>613</v>
      </c>
      <c r="U113" s="129">
        <f t="shared" si="1"/>
        <v>100000</v>
      </c>
    </row>
    <row r="114" spans="1:21" s="25" customFormat="1" hidden="1">
      <c r="A114" s="35"/>
      <c r="B114" s="37" t="s">
        <v>239</v>
      </c>
      <c r="C114" s="38" t="s">
        <v>125</v>
      </c>
      <c r="D114" s="35"/>
      <c r="E114" s="146" t="s">
        <v>317</v>
      </c>
      <c r="F114" s="40"/>
      <c r="G114" s="39" t="s">
        <v>368</v>
      </c>
      <c r="H114" s="41">
        <v>2001</v>
      </c>
      <c r="I114" s="22"/>
      <c r="J114" s="22"/>
      <c r="K114" s="22"/>
      <c r="L114" s="35"/>
      <c r="M114" s="35"/>
      <c r="N114" s="41" t="s">
        <v>114</v>
      </c>
      <c r="O114" s="42">
        <v>700000</v>
      </c>
      <c r="P114" s="35"/>
      <c r="U114" s="129" t="str">
        <f t="shared" si="1"/>
        <v>0</v>
      </c>
    </row>
    <row r="115" spans="1:21" s="25" customFormat="1" hidden="1">
      <c r="A115" s="35"/>
      <c r="B115" s="37" t="s">
        <v>231</v>
      </c>
      <c r="C115" s="38" t="s">
        <v>152</v>
      </c>
      <c r="D115" s="35"/>
      <c r="E115" s="146" t="s">
        <v>316</v>
      </c>
      <c r="F115" s="40"/>
      <c r="G115" s="39" t="s">
        <v>374</v>
      </c>
      <c r="H115" s="41">
        <v>2001</v>
      </c>
      <c r="I115" s="22"/>
      <c r="J115" s="22"/>
      <c r="K115" s="22"/>
      <c r="L115" s="35"/>
      <c r="M115" s="35"/>
      <c r="N115" s="41" t="s">
        <v>114</v>
      </c>
      <c r="O115" s="42">
        <v>1650000</v>
      </c>
      <c r="P115" s="35"/>
      <c r="U115" s="129" t="str">
        <f t="shared" si="1"/>
        <v>0</v>
      </c>
    </row>
    <row r="116" spans="1:21" s="25" customFormat="1" hidden="1">
      <c r="A116" s="35"/>
      <c r="B116" s="37" t="s">
        <v>251</v>
      </c>
      <c r="C116" s="38" t="s">
        <v>153</v>
      </c>
      <c r="D116" s="35"/>
      <c r="E116" s="146" t="s">
        <v>316</v>
      </c>
      <c r="F116" s="40"/>
      <c r="G116" s="39" t="s">
        <v>384</v>
      </c>
      <c r="H116" s="41">
        <v>2001</v>
      </c>
      <c r="I116" s="22"/>
      <c r="J116" s="22"/>
      <c r="K116" s="22"/>
      <c r="L116" s="35"/>
      <c r="M116" s="35"/>
      <c r="N116" s="41" t="s">
        <v>114</v>
      </c>
      <c r="O116" s="42">
        <v>270000</v>
      </c>
      <c r="P116" s="35"/>
      <c r="T116" s="140" t="s">
        <v>613</v>
      </c>
      <c r="U116" s="129">
        <f t="shared" si="1"/>
        <v>270000</v>
      </c>
    </row>
    <row r="117" spans="1:21" s="25" customFormat="1" hidden="1">
      <c r="A117" s="35"/>
      <c r="B117" s="37" t="s">
        <v>251</v>
      </c>
      <c r="C117" s="38" t="s">
        <v>154</v>
      </c>
      <c r="D117" s="35"/>
      <c r="E117" s="146" t="s">
        <v>316</v>
      </c>
      <c r="F117" s="40"/>
      <c r="G117" s="39" t="s">
        <v>372</v>
      </c>
      <c r="H117" s="41">
        <v>2001</v>
      </c>
      <c r="I117" s="22"/>
      <c r="J117" s="22"/>
      <c r="K117" s="22"/>
      <c r="L117" s="35"/>
      <c r="M117" s="35"/>
      <c r="N117" s="41" t="s">
        <v>114</v>
      </c>
      <c r="O117" s="42">
        <v>810000</v>
      </c>
      <c r="P117" s="35"/>
      <c r="U117" s="129" t="str">
        <f t="shared" si="1"/>
        <v>0</v>
      </c>
    </row>
    <row r="118" spans="1:21" s="25" customFormat="1" hidden="1">
      <c r="A118" s="35"/>
      <c r="B118" s="37" t="s">
        <v>225</v>
      </c>
      <c r="C118" s="38" t="s">
        <v>118</v>
      </c>
      <c r="D118" s="35"/>
      <c r="E118" s="146" t="s">
        <v>313</v>
      </c>
      <c r="F118" s="40"/>
      <c r="G118" s="39" t="s">
        <v>370</v>
      </c>
      <c r="H118" s="41">
        <v>2001</v>
      </c>
      <c r="I118" s="22"/>
      <c r="J118" s="22"/>
      <c r="K118" s="22"/>
      <c r="L118" s="35"/>
      <c r="M118" s="35"/>
      <c r="N118" s="41" t="s">
        <v>114</v>
      </c>
      <c r="O118" s="42">
        <v>910000</v>
      </c>
      <c r="P118" s="35"/>
      <c r="U118" s="129" t="str">
        <f t="shared" si="1"/>
        <v>0</v>
      </c>
    </row>
    <row r="119" spans="1:21" s="25" customFormat="1" hidden="1">
      <c r="A119" s="35"/>
      <c r="B119" s="37" t="s">
        <v>225</v>
      </c>
      <c r="C119" s="38" t="s">
        <v>118</v>
      </c>
      <c r="D119" s="35"/>
      <c r="E119" s="146" t="s">
        <v>313</v>
      </c>
      <c r="F119" s="40"/>
      <c r="G119" s="39" t="s">
        <v>368</v>
      </c>
      <c r="H119" s="41">
        <v>2001</v>
      </c>
      <c r="I119" s="22"/>
      <c r="J119" s="22"/>
      <c r="K119" s="22"/>
      <c r="L119" s="35"/>
      <c r="M119" s="35"/>
      <c r="N119" s="41" t="s">
        <v>114</v>
      </c>
      <c r="O119" s="42">
        <v>490000</v>
      </c>
      <c r="P119" s="35"/>
      <c r="U119" s="129" t="str">
        <f t="shared" si="1"/>
        <v>0</v>
      </c>
    </row>
    <row r="120" spans="1:21" s="25" customFormat="1" hidden="1">
      <c r="A120" s="35"/>
      <c r="B120" s="37" t="s">
        <v>230</v>
      </c>
      <c r="C120" s="38" t="s">
        <v>117</v>
      </c>
      <c r="D120" s="35"/>
      <c r="E120" s="146" t="s">
        <v>316</v>
      </c>
      <c r="F120" s="40"/>
      <c r="G120" s="39" t="s">
        <v>373</v>
      </c>
      <c r="H120" s="41">
        <v>2001</v>
      </c>
      <c r="I120" s="22"/>
      <c r="J120" s="22"/>
      <c r="K120" s="22"/>
      <c r="L120" s="35"/>
      <c r="M120" s="35"/>
      <c r="N120" s="41" t="s">
        <v>114</v>
      </c>
      <c r="O120" s="42">
        <v>1190000</v>
      </c>
      <c r="P120" s="35"/>
      <c r="U120" s="129" t="str">
        <f t="shared" si="1"/>
        <v>0</v>
      </c>
    </row>
    <row r="121" spans="1:21" s="25" customFormat="1" hidden="1">
      <c r="A121" s="35"/>
      <c r="B121" s="37" t="s">
        <v>226</v>
      </c>
      <c r="C121" s="38" t="s">
        <v>155</v>
      </c>
      <c r="D121" s="35"/>
      <c r="E121" s="146" t="s">
        <v>316</v>
      </c>
      <c r="F121" s="40"/>
      <c r="G121" s="39" t="s">
        <v>374</v>
      </c>
      <c r="H121" s="41">
        <v>2001</v>
      </c>
      <c r="I121" s="22"/>
      <c r="J121" s="22"/>
      <c r="K121" s="22"/>
      <c r="L121" s="35"/>
      <c r="M121" s="35"/>
      <c r="N121" s="41" t="s">
        <v>114</v>
      </c>
      <c r="O121" s="42">
        <v>90000</v>
      </c>
      <c r="P121" s="35"/>
      <c r="T121" s="140" t="s">
        <v>613</v>
      </c>
      <c r="U121" s="129">
        <f t="shared" si="1"/>
        <v>90000</v>
      </c>
    </row>
    <row r="122" spans="1:21" s="25" customFormat="1" hidden="1">
      <c r="A122" s="35"/>
      <c r="B122" s="37" t="s">
        <v>230</v>
      </c>
      <c r="C122" s="38" t="s">
        <v>122</v>
      </c>
      <c r="D122" s="35"/>
      <c r="E122" s="146" t="s">
        <v>316</v>
      </c>
      <c r="F122" s="40"/>
      <c r="G122" s="39" t="s">
        <v>385</v>
      </c>
      <c r="H122" s="41">
        <v>2001</v>
      </c>
      <c r="I122" s="22"/>
      <c r="J122" s="22"/>
      <c r="K122" s="22"/>
      <c r="L122" s="35"/>
      <c r="M122" s="35"/>
      <c r="N122" s="41" t="s">
        <v>114</v>
      </c>
      <c r="O122" s="42">
        <v>750000</v>
      </c>
      <c r="P122" s="35"/>
      <c r="U122" s="129" t="str">
        <f t="shared" si="1"/>
        <v>0</v>
      </c>
    </row>
    <row r="123" spans="1:21" s="25" customFormat="1" hidden="1">
      <c r="A123" s="35"/>
      <c r="B123" s="37" t="s">
        <v>226</v>
      </c>
      <c r="C123" s="38" t="s">
        <v>156</v>
      </c>
      <c r="D123" s="35"/>
      <c r="E123" s="146" t="s">
        <v>313</v>
      </c>
      <c r="F123" s="40"/>
      <c r="G123" s="39" t="s">
        <v>368</v>
      </c>
      <c r="H123" s="41">
        <v>2001</v>
      </c>
      <c r="I123" s="22"/>
      <c r="J123" s="22"/>
      <c r="K123" s="22"/>
      <c r="L123" s="35"/>
      <c r="M123" s="35"/>
      <c r="N123" s="41" t="s">
        <v>114</v>
      </c>
      <c r="O123" s="42">
        <v>245000</v>
      </c>
      <c r="P123" s="35"/>
      <c r="T123" s="140" t="s">
        <v>613</v>
      </c>
      <c r="U123" s="129">
        <f t="shared" si="1"/>
        <v>245000</v>
      </c>
    </row>
    <row r="124" spans="1:21" s="25" customFormat="1" hidden="1">
      <c r="A124" s="35"/>
      <c r="B124" s="37" t="s">
        <v>231</v>
      </c>
      <c r="C124" s="38" t="s">
        <v>157</v>
      </c>
      <c r="D124" s="35"/>
      <c r="E124" s="146" t="s">
        <v>316</v>
      </c>
      <c r="F124" s="40"/>
      <c r="G124" s="39" t="s">
        <v>374</v>
      </c>
      <c r="H124" s="41">
        <v>2001</v>
      </c>
      <c r="I124" s="22"/>
      <c r="J124" s="22"/>
      <c r="K124" s="22"/>
      <c r="L124" s="35"/>
      <c r="M124" s="35"/>
      <c r="N124" s="41" t="s">
        <v>114</v>
      </c>
      <c r="O124" s="42">
        <v>2660000</v>
      </c>
      <c r="P124" s="35"/>
      <c r="U124" s="129" t="str">
        <f t="shared" si="1"/>
        <v>0</v>
      </c>
    </row>
    <row r="125" spans="1:21" s="25" customFormat="1" hidden="1">
      <c r="A125" s="35"/>
      <c r="B125" s="37" t="s">
        <v>225</v>
      </c>
      <c r="C125" s="38" t="s">
        <v>123</v>
      </c>
      <c r="D125" s="35"/>
      <c r="E125" s="146" t="s">
        <v>313</v>
      </c>
      <c r="F125" s="40"/>
      <c r="G125" s="39" t="s">
        <v>370</v>
      </c>
      <c r="H125" s="41">
        <v>2001</v>
      </c>
      <c r="I125" s="22"/>
      <c r="J125" s="22"/>
      <c r="K125" s="22"/>
      <c r="L125" s="35"/>
      <c r="M125" s="35"/>
      <c r="N125" s="41" t="s">
        <v>114</v>
      </c>
      <c r="O125" s="42">
        <v>487500</v>
      </c>
      <c r="P125" s="35"/>
      <c r="U125" s="129" t="str">
        <f t="shared" si="1"/>
        <v>0</v>
      </c>
    </row>
    <row r="126" spans="1:21" s="25" customFormat="1" hidden="1">
      <c r="A126" s="73"/>
      <c r="B126" s="74" t="s">
        <v>226</v>
      </c>
      <c r="C126" s="75" t="s">
        <v>158</v>
      </c>
      <c r="D126" s="73"/>
      <c r="E126" s="147" t="s">
        <v>313</v>
      </c>
      <c r="F126" s="76"/>
      <c r="G126" s="77" t="s">
        <v>368</v>
      </c>
      <c r="H126" s="78">
        <v>2001</v>
      </c>
      <c r="I126" s="79"/>
      <c r="J126" s="79"/>
      <c r="K126" s="79"/>
      <c r="L126" s="73"/>
      <c r="M126" s="73"/>
      <c r="N126" s="78" t="s">
        <v>114</v>
      </c>
      <c r="O126" s="80">
        <v>490000</v>
      </c>
      <c r="P126" s="73"/>
      <c r="U126" s="129" t="str">
        <f t="shared" si="1"/>
        <v>0</v>
      </c>
    </row>
    <row r="127" spans="1:21" s="25" customFormat="1" hidden="1">
      <c r="A127" s="35"/>
      <c r="B127" s="37" t="s">
        <v>250</v>
      </c>
      <c r="C127" s="38" t="s">
        <v>159</v>
      </c>
      <c r="D127" s="35"/>
      <c r="E127" s="146" t="s">
        <v>316</v>
      </c>
      <c r="F127" s="40"/>
      <c r="G127" s="39" t="s">
        <v>372</v>
      </c>
      <c r="H127" s="41">
        <v>2001</v>
      </c>
      <c r="I127" s="22"/>
      <c r="J127" s="22"/>
      <c r="K127" s="22"/>
      <c r="L127" s="35"/>
      <c r="M127" s="35"/>
      <c r="N127" s="41" t="s">
        <v>114</v>
      </c>
      <c r="O127" s="42">
        <v>770000</v>
      </c>
      <c r="P127" s="35"/>
      <c r="U127" s="129" t="str">
        <f t="shared" si="1"/>
        <v>0</v>
      </c>
    </row>
    <row r="128" spans="1:21" s="25" customFormat="1" hidden="1">
      <c r="A128" s="35"/>
      <c r="B128" s="37" t="s">
        <v>230</v>
      </c>
      <c r="C128" s="38" t="s">
        <v>129</v>
      </c>
      <c r="D128" s="35"/>
      <c r="E128" s="146" t="s">
        <v>316</v>
      </c>
      <c r="F128" s="40"/>
      <c r="G128" s="39" t="s">
        <v>376</v>
      </c>
      <c r="H128" s="41">
        <v>2001</v>
      </c>
      <c r="I128" s="22"/>
      <c r="J128" s="22"/>
      <c r="K128" s="22"/>
      <c r="L128" s="35"/>
      <c r="M128" s="35"/>
      <c r="N128" s="41" t="s">
        <v>114</v>
      </c>
      <c r="O128" s="42">
        <v>1000000</v>
      </c>
      <c r="P128" s="35"/>
      <c r="U128" s="129" t="str">
        <f t="shared" si="1"/>
        <v>0</v>
      </c>
    </row>
    <row r="129" spans="1:21" s="25" customFormat="1" hidden="1">
      <c r="A129" s="35"/>
      <c r="B129" s="37" t="s">
        <v>248</v>
      </c>
      <c r="C129" s="38" t="s">
        <v>122</v>
      </c>
      <c r="D129" s="35"/>
      <c r="E129" s="146" t="s">
        <v>316</v>
      </c>
      <c r="F129" s="40"/>
      <c r="G129" s="39" t="s">
        <v>376</v>
      </c>
      <c r="H129" s="41">
        <v>2001</v>
      </c>
      <c r="I129" s="22"/>
      <c r="J129" s="22"/>
      <c r="K129" s="22"/>
      <c r="L129" s="35"/>
      <c r="M129" s="35"/>
      <c r="N129" s="41" t="s">
        <v>114</v>
      </c>
      <c r="O129" s="42">
        <v>240000</v>
      </c>
      <c r="P129" s="35"/>
      <c r="T129" s="140" t="s">
        <v>613</v>
      </c>
      <c r="U129" s="129">
        <f t="shared" si="1"/>
        <v>240000</v>
      </c>
    </row>
    <row r="130" spans="1:21" s="25" customFormat="1" hidden="1">
      <c r="A130" s="35"/>
      <c r="B130" s="37" t="s">
        <v>246</v>
      </c>
      <c r="C130" s="38" t="s">
        <v>156</v>
      </c>
      <c r="D130" s="35"/>
      <c r="E130" s="146" t="s">
        <v>316</v>
      </c>
      <c r="F130" s="40"/>
      <c r="G130" s="39" t="s">
        <v>373</v>
      </c>
      <c r="H130" s="41">
        <v>2001</v>
      </c>
      <c r="I130" s="22"/>
      <c r="J130" s="22"/>
      <c r="K130" s="22"/>
      <c r="L130" s="35"/>
      <c r="M130" s="35"/>
      <c r="N130" s="41" t="s">
        <v>114</v>
      </c>
      <c r="O130" s="42">
        <v>140000</v>
      </c>
      <c r="P130" s="35"/>
      <c r="T130" s="140" t="s">
        <v>613</v>
      </c>
      <c r="U130" s="129">
        <f t="shared" si="1"/>
        <v>140000</v>
      </c>
    </row>
    <row r="131" spans="1:21" s="25" customFormat="1" hidden="1">
      <c r="A131" s="35"/>
      <c r="B131" s="37" t="s">
        <v>233</v>
      </c>
      <c r="C131" s="38" t="s">
        <v>156</v>
      </c>
      <c r="D131" s="35"/>
      <c r="E131" s="146" t="s">
        <v>318</v>
      </c>
      <c r="F131" s="40"/>
      <c r="G131" s="39" t="s">
        <v>369</v>
      </c>
      <c r="H131" s="41">
        <v>2001</v>
      </c>
      <c r="I131" s="22"/>
      <c r="J131" s="22"/>
      <c r="K131" s="22"/>
      <c r="L131" s="35"/>
      <c r="M131" s="35"/>
      <c r="N131" s="41" t="s">
        <v>114</v>
      </c>
      <c r="O131" s="42">
        <v>1540000</v>
      </c>
      <c r="P131" s="35"/>
      <c r="U131" s="129" t="str">
        <f t="shared" si="1"/>
        <v>0</v>
      </c>
    </row>
    <row r="132" spans="1:21" s="25" customFormat="1" hidden="1">
      <c r="A132" s="35"/>
      <c r="B132" s="37" t="s">
        <v>242</v>
      </c>
      <c r="C132" s="38" t="s">
        <v>160</v>
      </c>
      <c r="D132" s="35"/>
      <c r="E132" s="146" t="s">
        <v>315</v>
      </c>
      <c r="F132" s="40"/>
      <c r="G132" s="39" t="s">
        <v>379</v>
      </c>
      <c r="H132" s="41">
        <v>2001</v>
      </c>
      <c r="I132" s="22"/>
      <c r="J132" s="22"/>
      <c r="K132" s="22"/>
      <c r="L132" s="35"/>
      <c r="M132" s="35"/>
      <c r="N132" s="41" t="s">
        <v>114</v>
      </c>
      <c r="O132" s="42">
        <v>2275000</v>
      </c>
      <c r="P132" s="35"/>
      <c r="U132" s="129" t="str">
        <f t="shared" si="1"/>
        <v>0</v>
      </c>
    </row>
    <row r="133" spans="1:21" s="25" customFormat="1" hidden="1">
      <c r="A133" s="35"/>
      <c r="B133" s="37" t="s">
        <v>252</v>
      </c>
      <c r="C133" s="38" t="s">
        <v>117</v>
      </c>
      <c r="D133" s="35"/>
      <c r="E133" s="146" t="s">
        <v>327</v>
      </c>
      <c r="F133" s="40"/>
      <c r="G133" s="39" t="s">
        <v>369</v>
      </c>
      <c r="H133" s="41">
        <v>2001</v>
      </c>
      <c r="I133" s="22"/>
      <c r="J133" s="22"/>
      <c r="K133" s="22"/>
      <c r="L133" s="35"/>
      <c r="M133" s="35"/>
      <c r="N133" s="41" t="s">
        <v>114</v>
      </c>
      <c r="O133" s="42">
        <v>6860000</v>
      </c>
      <c r="P133" s="35"/>
      <c r="U133" s="129" t="str">
        <f t="shared" si="1"/>
        <v>0</v>
      </c>
    </row>
    <row r="134" spans="1:21" s="25" customFormat="1" hidden="1">
      <c r="A134" s="35"/>
      <c r="B134" s="37" t="s">
        <v>227</v>
      </c>
      <c r="C134" s="38" t="s">
        <v>118</v>
      </c>
      <c r="D134" s="35"/>
      <c r="E134" s="146" t="s">
        <v>321</v>
      </c>
      <c r="F134" s="40"/>
      <c r="G134" s="39" t="s">
        <v>379</v>
      </c>
      <c r="H134" s="41">
        <v>2001</v>
      </c>
      <c r="I134" s="22"/>
      <c r="J134" s="22"/>
      <c r="K134" s="22"/>
      <c r="L134" s="35"/>
      <c r="M134" s="35"/>
      <c r="N134" s="41" t="s">
        <v>114</v>
      </c>
      <c r="O134" s="42">
        <v>1120000</v>
      </c>
      <c r="P134" s="35"/>
      <c r="U134" s="129" t="str">
        <f t="shared" si="1"/>
        <v>0</v>
      </c>
    </row>
    <row r="135" spans="1:21" s="25" customFormat="1" hidden="1">
      <c r="A135" s="35"/>
      <c r="B135" s="37" t="s">
        <v>253</v>
      </c>
      <c r="C135" s="38" t="s">
        <v>125</v>
      </c>
      <c r="D135" s="35"/>
      <c r="E135" s="146" t="s">
        <v>315</v>
      </c>
      <c r="F135" s="40"/>
      <c r="G135" s="39" t="s">
        <v>379</v>
      </c>
      <c r="H135" s="41">
        <v>2001</v>
      </c>
      <c r="I135" s="22"/>
      <c r="J135" s="22"/>
      <c r="K135" s="22"/>
      <c r="L135" s="35"/>
      <c r="M135" s="35"/>
      <c r="N135" s="41" t="s">
        <v>114</v>
      </c>
      <c r="O135" s="42">
        <v>350000</v>
      </c>
      <c r="P135" s="35"/>
      <c r="U135" s="129" t="str">
        <f t="shared" si="1"/>
        <v>0</v>
      </c>
    </row>
    <row r="136" spans="1:21" s="25" customFormat="1" ht="30" hidden="1">
      <c r="A136" s="35"/>
      <c r="B136" s="37" t="s">
        <v>230</v>
      </c>
      <c r="C136" s="38" t="s">
        <v>118</v>
      </c>
      <c r="D136" s="35"/>
      <c r="E136" s="146" t="s">
        <v>328</v>
      </c>
      <c r="F136" s="40"/>
      <c r="G136" s="39" t="s">
        <v>386</v>
      </c>
      <c r="H136" s="41">
        <v>2001</v>
      </c>
      <c r="I136" s="22"/>
      <c r="J136" s="22"/>
      <c r="K136" s="22"/>
      <c r="L136" s="35"/>
      <c r="M136" s="35"/>
      <c r="N136" s="41" t="s">
        <v>114</v>
      </c>
      <c r="O136" s="42">
        <v>595000</v>
      </c>
      <c r="P136" s="35"/>
      <c r="U136" s="129" t="str">
        <f t="shared" si="1"/>
        <v>0</v>
      </c>
    </row>
    <row r="137" spans="1:21" s="25" customFormat="1" hidden="1">
      <c r="A137" s="35"/>
      <c r="B137" s="37" t="s">
        <v>226</v>
      </c>
      <c r="C137" s="38" t="s">
        <v>125</v>
      </c>
      <c r="D137" s="35"/>
      <c r="E137" s="146" t="s">
        <v>313</v>
      </c>
      <c r="F137" s="40"/>
      <c r="G137" s="39" t="s">
        <v>368</v>
      </c>
      <c r="H137" s="41">
        <v>2001</v>
      </c>
      <c r="I137" s="22"/>
      <c r="J137" s="22"/>
      <c r="K137" s="22"/>
      <c r="L137" s="35"/>
      <c r="M137" s="35"/>
      <c r="N137" s="41" t="s">
        <v>114</v>
      </c>
      <c r="O137" s="42">
        <v>1225000</v>
      </c>
      <c r="P137" s="35"/>
      <c r="U137" s="129" t="str">
        <f t="shared" si="1"/>
        <v>0</v>
      </c>
    </row>
    <row r="138" spans="1:21" s="25" customFormat="1" hidden="1">
      <c r="A138" s="35"/>
      <c r="B138" s="37" t="s">
        <v>242</v>
      </c>
      <c r="C138" s="38" t="s">
        <v>118</v>
      </c>
      <c r="D138" s="35"/>
      <c r="E138" s="146" t="s">
        <v>315</v>
      </c>
      <c r="F138" s="40"/>
      <c r="G138" s="39" t="s">
        <v>379</v>
      </c>
      <c r="H138" s="41">
        <v>2001</v>
      </c>
      <c r="I138" s="22"/>
      <c r="J138" s="22"/>
      <c r="K138" s="22"/>
      <c r="L138" s="35"/>
      <c r="M138" s="35"/>
      <c r="N138" s="41" t="s">
        <v>114</v>
      </c>
      <c r="O138" s="42">
        <v>2275000</v>
      </c>
      <c r="P138" s="35"/>
      <c r="U138" s="129" t="str">
        <f t="shared" si="1"/>
        <v>0</v>
      </c>
    </row>
    <row r="139" spans="1:21" s="25" customFormat="1" hidden="1">
      <c r="A139" s="35"/>
      <c r="B139" s="37" t="s">
        <v>225</v>
      </c>
      <c r="C139" s="38" t="s">
        <v>122</v>
      </c>
      <c r="D139" s="35"/>
      <c r="E139" s="146" t="s">
        <v>313</v>
      </c>
      <c r="F139" s="40"/>
      <c r="G139" s="39" t="s">
        <v>370</v>
      </c>
      <c r="H139" s="41">
        <v>2001</v>
      </c>
      <c r="I139" s="22"/>
      <c r="J139" s="22"/>
      <c r="K139" s="22"/>
      <c r="L139" s="35"/>
      <c r="M139" s="35"/>
      <c r="N139" s="41" t="s">
        <v>114</v>
      </c>
      <c r="O139" s="42">
        <v>910000</v>
      </c>
      <c r="P139" s="35"/>
      <c r="U139" s="129" t="str">
        <f t="shared" si="1"/>
        <v>0</v>
      </c>
    </row>
    <row r="140" spans="1:21" s="25" customFormat="1" hidden="1">
      <c r="A140" s="35"/>
      <c r="B140" s="37" t="s">
        <v>231</v>
      </c>
      <c r="C140" s="38" t="s">
        <v>117</v>
      </c>
      <c r="D140" s="35"/>
      <c r="E140" s="146" t="s">
        <v>316</v>
      </c>
      <c r="F140" s="40"/>
      <c r="G140" s="39" t="s">
        <v>374</v>
      </c>
      <c r="H140" s="41">
        <v>2001</v>
      </c>
      <c r="I140" s="22"/>
      <c r="J140" s="22"/>
      <c r="K140" s="22"/>
      <c r="L140" s="35"/>
      <c r="M140" s="35"/>
      <c r="N140" s="41" t="s">
        <v>114</v>
      </c>
      <c r="O140" s="42">
        <v>2450000</v>
      </c>
      <c r="P140" s="35"/>
      <c r="U140" s="129" t="str">
        <f t="shared" si="1"/>
        <v>0</v>
      </c>
    </row>
    <row r="141" spans="1:21" s="25" customFormat="1" hidden="1">
      <c r="A141" s="35"/>
      <c r="B141" s="37" t="s">
        <v>244</v>
      </c>
      <c r="C141" s="38" t="s">
        <v>118</v>
      </c>
      <c r="D141" s="35"/>
      <c r="E141" s="146" t="s">
        <v>316</v>
      </c>
      <c r="F141" s="40"/>
      <c r="G141" s="39" t="s">
        <v>373</v>
      </c>
      <c r="H141" s="41">
        <v>2001</v>
      </c>
      <c r="I141" s="22"/>
      <c r="J141" s="22"/>
      <c r="K141" s="22"/>
      <c r="L141" s="35"/>
      <c r="M141" s="35"/>
      <c r="N141" s="41" t="s">
        <v>114</v>
      </c>
      <c r="O141" s="42">
        <v>875000</v>
      </c>
      <c r="P141" s="35"/>
      <c r="U141" s="129" t="str">
        <f t="shared" si="1"/>
        <v>0</v>
      </c>
    </row>
    <row r="142" spans="1:21" s="25" customFormat="1" hidden="1">
      <c r="A142" s="35"/>
      <c r="B142" s="37" t="s">
        <v>254</v>
      </c>
      <c r="C142" s="38" t="s">
        <v>161</v>
      </c>
      <c r="D142" s="35"/>
      <c r="E142" s="146" t="s">
        <v>316</v>
      </c>
      <c r="F142" s="40"/>
      <c r="G142" s="39" t="s">
        <v>373</v>
      </c>
      <c r="H142" s="41">
        <v>2001</v>
      </c>
      <c r="I142" s="22"/>
      <c r="J142" s="22"/>
      <c r="K142" s="22"/>
      <c r="L142" s="35"/>
      <c r="M142" s="35"/>
      <c r="N142" s="41" t="s">
        <v>114</v>
      </c>
      <c r="O142" s="42">
        <v>595000</v>
      </c>
      <c r="P142" s="35"/>
      <c r="U142" s="129" t="str">
        <f t="shared" ref="U142:U205" si="2">IF(O142&lt;300000,O142,"0")</f>
        <v>0</v>
      </c>
    </row>
    <row r="143" spans="1:21" s="25" customFormat="1" hidden="1">
      <c r="A143" s="35"/>
      <c r="B143" s="37" t="s">
        <v>230</v>
      </c>
      <c r="C143" s="38" t="s">
        <v>125</v>
      </c>
      <c r="D143" s="35"/>
      <c r="E143" s="146" t="s">
        <v>316</v>
      </c>
      <c r="F143" s="40"/>
      <c r="G143" s="39" t="s">
        <v>373</v>
      </c>
      <c r="H143" s="41">
        <v>2001</v>
      </c>
      <c r="I143" s="22"/>
      <c r="J143" s="22"/>
      <c r="K143" s="22"/>
      <c r="L143" s="35"/>
      <c r="M143" s="35"/>
      <c r="N143" s="41" t="s">
        <v>114</v>
      </c>
      <c r="O143" s="42">
        <v>1190000</v>
      </c>
      <c r="P143" s="35"/>
      <c r="U143" s="129" t="str">
        <f t="shared" si="2"/>
        <v>0</v>
      </c>
    </row>
    <row r="144" spans="1:21" s="25" customFormat="1" hidden="1">
      <c r="A144" s="35"/>
      <c r="B144" s="37" t="s">
        <v>226</v>
      </c>
      <c r="C144" s="38" t="s">
        <v>129</v>
      </c>
      <c r="D144" s="35"/>
      <c r="E144" s="146" t="s">
        <v>313</v>
      </c>
      <c r="F144" s="40"/>
      <c r="G144" s="39" t="s">
        <v>380</v>
      </c>
      <c r="H144" s="41">
        <v>2001</v>
      </c>
      <c r="I144" s="22"/>
      <c r="J144" s="22"/>
      <c r="K144" s="22"/>
      <c r="L144" s="35"/>
      <c r="M144" s="35"/>
      <c r="N144" s="41" t="s">
        <v>114</v>
      </c>
      <c r="O144" s="42">
        <v>1440000</v>
      </c>
      <c r="P144" s="35"/>
      <c r="U144" s="129" t="str">
        <f t="shared" si="2"/>
        <v>0</v>
      </c>
    </row>
    <row r="145" spans="1:21" s="25" customFormat="1" hidden="1">
      <c r="A145" s="35"/>
      <c r="B145" s="37" t="s">
        <v>226</v>
      </c>
      <c r="C145" s="38" t="s">
        <v>117</v>
      </c>
      <c r="D145" s="35"/>
      <c r="E145" s="146" t="s">
        <v>316</v>
      </c>
      <c r="F145" s="40"/>
      <c r="G145" s="39" t="s">
        <v>380</v>
      </c>
      <c r="H145" s="41">
        <v>2001</v>
      </c>
      <c r="I145" s="22"/>
      <c r="J145" s="22"/>
      <c r="K145" s="22"/>
      <c r="L145" s="35"/>
      <c r="M145" s="35"/>
      <c r="N145" s="41" t="s">
        <v>114</v>
      </c>
      <c r="O145" s="42">
        <v>280000</v>
      </c>
      <c r="P145" s="35"/>
      <c r="T145" s="140" t="s">
        <v>613</v>
      </c>
      <c r="U145" s="129">
        <f t="shared" si="2"/>
        <v>280000</v>
      </c>
    </row>
    <row r="146" spans="1:21" s="25" customFormat="1" hidden="1">
      <c r="A146" s="35"/>
      <c r="B146" s="37" t="s">
        <v>239</v>
      </c>
      <c r="C146" s="38" t="s">
        <v>162</v>
      </c>
      <c r="D146" s="35"/>
      <c r="E146" s="146" t="s">
        <v>317</v>
      </c>
      <c r="F146" s="40"/>
      <c r="G146" s="39" t="s">
        <v>381</v>
      </c>
      <c r="H146" s="41">
        <v>2001</v>
      </c>
      <c r="I146" s="22"/>
      <c r="J146" s="22"/>
      <c r="K146" s="22"/>
      <c r="L146" s="35"/>
      <c r="M146" s="35"/>
      <c r="N146" s="41" t="s">
        <v>114</v>
      </c>
      <c r="O146" s="42">
        <v>245000</v>
      </c>
      <c r="P146" s="35"/>
      <c r="T146" s="140" t="s">
        <v>613</v>
      </c>
      <c r="U146" s="129">
        <f t="shared" si="2"/>
        <v>245000</v>
      </c>
    </row>
    <row r="147" spans="1:21" s="25" customFormat="1" hidden="1">
      <c r="A147" s="35"/>
      <c r="B147" s="37" t="s">
        <v>225</v>
      </c>
      <c r="C147" s="38" t="s">
        <v>116</v>
      </c>
      <c r="D147" s="35"/>
      <c r="E147" s="146" t="s">
        <v>316</v>
      </c>
      <c r="F147" s="40"/>
      <c r="G147" s="39" t="s">
        <v>370</v>
      </c>
      <c r="H147" s="41">
        <v>2001</v>
      </c>
      <c r="I147" s="22"/>
      <c r="J147" s="22"/>
      <c r="K147" s="22"/>
      <c r="L147" s="35"/>
      <c r="M147" s="35"/>
      <c r="N147" s="41" t="s">
        <v>114</v>
      </c>
      <c r="O147" s="42">
        <v>490000</v>
      </c>
      <c r="P147" s="35"/>
      <c r="U147" s="129" t="str">
        <f t="shared" si="2"/>
        <v>0</v>
      </c>
    </row>
    <row r="148" spans="1:21" s="25" customFormat="1" hidden="1">
      <c r="A148" s="35"/>
      <c r="B148" s="37" t="s">
        <v>255</v>
      </c>
      <c r="C148" s="38" t="s">
        <v>117</v>
      </c>
      <c r="D148" s="35"/>
      <c r="E148" s="146" t="s">
        <v>329</v>
      </c>
      <c r="F148" s="40"/>
      <c r="G148" s="39" t="s">
        <v>383</v>
      </c>
      <c r="H148" s="41">
        <v>2001</v>
      </c>
      <c r="I148" s="22"/>
      <c r="J148" s="22"/>
      <c r="K148" s="22"/>
      <c r="L148" s="35"/>
      <c r="M148" s="35"/>
      <c r="N148" s="41" t="s">
        <v>114</v>
      </c>
      <c r="O148" s="42">
        <v>2800000</v>
      </c>
      <c r="P148" s="35"/>
      <c r="U148" s="129" t="str">
        <f t="shared" si="2"/>
        <v>0</v>
      </c>
    </row>
    <row r="149" spans="1:21" s="25" customFormat="1" hidden="1">
      <c r="A149" s="35"/>
      <c r="B149" s="37" t="s">
        <v>256</v>
      </c>
      <c r="C149" s="38" t="s">
        <v>163</v>
      </c>
      <c r="D149" s="35"/>
      <c r="E149" s="146" t="s">
        <v>315</v>
      </c>
      <c r="F149" s="40"/>
      <c r="G149" s="39" t="s">
        <v>379</v>
      </c>
      <c r="H149" s="41">
        <v>2002</v>
      </c>
      <c r="I149" s="22"/>
      <c r="J149" s="22"/>
      <c r="K149" s="22"/>
      <c r="L149" s="35"/>
      <c r="M149" s="35"/>
      <c r="N149" s="41" t="s">
        <v>114</v>
      </c>
      <c r="O149" s="44">
        <v>27500000</v>
      </c>
      <c r="P149" s="35"/>
      <c r="U149" s="129" t="str">
        <f t="shared" si="2"/>
        <v>0</v>
      </c>
    </row>
    <row r="150" spans="1:21" s="25" customFormat="1" hidden="1">
      <c r="A150" s="35"/>
      <c r="B150" s="37" t="s">
        <v>230</v>
      </c>
      <c r="C150" s="38" t="s">
        <v>125</v>
      </c>
      <c r="D150" s="35"/>
      <c r="E150" s="146" t="s">
        <v>316</v>
      </c>
      <c r="F150" s="40"/>
      <c r="G150" s="39" t="s">
        <v>373</v>
      </c>
      <c r="H150" s="41">
        <v>2002</v>
      </c>
      <c r="I150" s="22"/>
      <c r="J150" s="22"/>
      <c r="K150" s="22"/>
      <c r="L150" s="35"/>
      <c r="M150" s="35"/>
      <c r="N150" s="41" t="s">
        <v>114</v>
      </c>
      <c r="O150" s="44">
        <v>750000</v>
      </c>
      <c r="P150" s="35"/>
      <c r="U150" s="129" t="str">
        <f t="shared" si="2"/>
        <v>0</v>
      </c>
    </row>
    <row r="151" spans="1:21" s="25" customFormat="1" hidden="1">
      <c r="A151" s="35"/>
      <c r="B151" s="43" t="s">
        <v>257</v>
      </c>
      <c r="C151" s="38" t="s">
        <v>120</v>
      </c>
      <c r="D151" s="35"/>
      <c r="E151" s="146" t="s">
        <v>316</v>
      </c>
      <c r="F151" s="40"/>
      <c r="G151" s="39" t="s">
        <v>373</v>
      </c>
      <c r="H151" s="41">
        <v>2002</v>
      </c>
      <c r="I151" s="22"/>
      <c r="J151" s="22"/>
      <c r="K151" s="22"/>
      <c r="L151" s="35"/>
      <c r="M151" s="35"/>
      <c r="N151" s="41" t="s">
        <v>114</v>
      </c>
      <c r="O151" s="42">
        <v>640000</v>
      </c>
      <c r="P151" s="35"/>
      <c r="U151" s="129" t="str">
        <f t="shared" si="2"/>
        <v>0</v>
      </c>
    </row>
    <row r="152" spans="1:21" s="25" customFormat="1" hidden="1">
      <c r="A152" s="35"/>
      <c r="B152" s="43" t="s">
        <v>258</v>
      </c>
      <c r="C152" s="38" t="s">
        <v>162</v>
      </c>
      <c r="D152" s="35"/>
      <c r="E152" s="146" t="s">
        <v>330</v>
      </c>
      <c r="F152" s="40"/>
      <c r="G152" s="39" t="s">
        <v>369</v>
      </c>
      <c r="H152" s="41">
        <v>2002</v>
      </c>
      <c r="I152" s="22"/>
      <c r="J152" s="22"/>
      <c r="K152" s="22"/>
      <c r="L152" s="35"/>
      <c r="M152" s="35"/>
      <c r="N152" s="41" t="s">
        <v>114</v>
      </c>
      <c r="O152" s="42">
        <v>875000</v>
      </c>
      <c r="P152" s="35"/>
      <c r="U152" s="129" t="str">
        <f t="shared" si="2"/>
        <v>0</v>
      </c>
    </row>
    <row r="153" spans="1:21" s="25" customFormat="1" hidden="1">
      <c r="A153" s="35"/>
      <c r="B153" s="37" t="s">
        <v>238</v>
      </c>
      <c r="C153" s="38" t="s">
        <v>117</v>
      </c>
      <c r="D153" s="35"/>
      <c r="E153" s="146" t="s">
        <v>331</v>
      </c>
      <c r="F153" s="40"/>
      <c r="G153" s="39" t="s">
        <v>387</v>
      </c>
      <c r="H153" s="41">
        <v>2002</v>
      </c>
      <c r="I153" s="22"/>
      <c r="J153" s="22"/>
      <c r="K153" s="22"/>
      <c r="L153" s="35"/>
      <c r="M153" s="35"/>
      <c r="N153" s="41" t="s">
        <v>114</v>
      </c>
      <c r="O153" s="42">
        <v>120000</v>
      </c>
      <c r="P153" s="35"/>
      <c r="T153" s="140" t="s">
        <v>613</v>
      </c>
      <c r="U153" s="129">
        <f t="shared" si="2"/>
        <v>120000</v>
      </c>
    </row>
    <row r="154" spans="1:21" s="25" customFormat="1" hidden="1">
      <c r="A154" s="35"/>
      <c r="B154" s="37" t="s">
        <v>232</v>
      </c>
      <c r="C154" s="38" t="s">
        <v>143</v>
      </c>
      <c r="D154" s="35"/>
      <c r="E154" s="146" t="s">
        <v>318</v>
      </c>
      <c r="F154" s="40"/>
      <c r="G154" s="39" t="s">
        <v>369</v>
      </c>
      <c r="H154" s="41">
        <v>2002</v>
      </c>
      <c r="I154" s="22"/>
      <c r="J154" s="22"/>
      <c r="K154" s="22"/>
      <c r="L154" s="35"/>
      <c r="M154" s="35"/>
      <c r="N154" s="41" t="s">
        <v>114</v>
      </c>
      <c r="O154" s="42">
        <v>1925000</v>
      </c>
      <c r="P154" s="35"/>
      <c r="U154" s="129" t="str">
        <f t="shared" si="2"/>
        <v>0</v>
      </c>
    </row>
    <row r="155" spans="1:21" s="25" customFormat="1" hidden="1">
      <c r="A155" s="35"/>
      <c r="B155" s="37" t="s">
        <v>226</v>
      </c>
      <c r="C155" s="38" t="s">
        <v>128</v>
      </c>
      <c r="D155" s="35"/>
      <c r="E155" s="146" t="s">
        <v>313</v>
      </c>
      <c r="F155" s="40"/>
      <c r="G155" s="39" t="s">
        <v>368</v>
      </c>
      <c r="H155" s="41">
        <v>2002</v>
      </c>
      <c r="I155" s="22"/>
      <c r="J155" s="22"/>
      <c r="K155" s="22"/>
      <c r="L155" s="35"/>
      <c r="M155" s="35"/>
      <c r="N155" s="41" t="s">
        <v>114</v>
      </c>
      <c r="O155" s="42">
        <v>2730000</v>
      </c>
      <c r="P155" s="35"/>
      <c r="U155" s="129" t="str">
        <f t="shared" si="2"/>
        <v>0</v>
      </c>
    </row>
    <row r="156" spans="1:21" s="25" customFormat="1" hidden="1">
      <c r="A156" s="35"/>
      <c r="B156" s="37" t="s">
        <v>232</v>
      </c>
      <c r="C156" s="38" t="s">
        <v>148</v>
      </c>
      <c r="D156" s="35"/>
      <c r="E156" s="146" t="s">
        <v>316</v>
      </c>
      <c r="F156" s="40"/>
      <c r="G156" s="39" t="s">
        <v>376</v>
      </c>
      <c r="H156" s="41">
        <v>2002</v>
      </c>
      <c r="I156" s="22"/>
      <c r="J156" s="22"/>
      <c r="K156" s="22"/>
      <c r="L156" s="35"/>
      <c r="M156" s="35"/>
      <c r="N156" s="41" t="s">
        <v>114</v>
      </c>
      <c r="O156" s="42">
        <v>1200000</v>
      </c>
      <c r="P156" s="35"/>
      <c r="U156" s="129" t="str">
        <f t="shared" si="2"/>
        <v>0</v>
      </c>
    </row>
    <row r="157" spans="1:21" s="25" customFormat="1" hidden="1">
      <c r="A157" s="35"/>
      <c r="B157" s="37" t="s">
        <v>232</v>
      </c>
      <c r="C157" s="38" t="s">
        <v>125</v>
      </c>
      <c r="D157" s="35"/>
      <c r="E157" s="146" t="s">
        <v>318</v>
      </c>
      <c r="F157" s="40"/>
      <c r="G157" s="39" t="s">
        <v>369</v>
      </c>
      <c r="H157" s="41">
        <v>2002</v>
      </c>
      <c r="I157" s="22"/>
      <c r="J157" s="22"/>
      <c r="K157" s="22"/>
      <c r="L157" s="35"/>
      <c r="M157" s="35"/>
      <c r="N157" s="41" t="s">
        <v>114</v>
      </c>
      <c r="O157" s="42">
        <v>1650000</v>
      </c>
      <c r="P157" s="35"/>
      <c r="U157" s="129" t="str">
        <f t="shared" si="2"/>
        <v>0</v>
      </c>
    </row>
    <row r="158" spans="1:21" s="25" customFormat="1" hidden="1">
      <c r="A158" s="35"/>
      <c r="B158" s="37" t="s">
        <v>259</v>
      </c>
      <c r="C158" s="38" t="s">
        <v>117</v>
      </c>
      <c r="D158" s="35"/>
      <c r="E158" s="146" t="s">
        <v>332</v>
      </c>
      <c r="F158" s="40"/>
      <c r="G158" s="39" t="s">
        <v>379</v>
      </c>
      <c r="H158" s="41">
        <v>2002</v>
      </c>
      <c r="I158" s="22"/>
      <c r="J158" s="22"/>
      <c r="K158" s="22"/>
      <c r="L158" s="35"/>
      <c r="M158" s="35"/>
      <c r="N158" s="41" t="s">
        <v>114</v>
      </c>
      <c r="O158" s="42">
        <v>140000</v>
      </c>
      <c r="P158" s="35"/>
      <c r="T158" s="140" t="s">
        <v>613</v>
      </c>
      <c r="U158" s="129">
        <f t="shared" si="2"/>
        <v>140000</v>
      </c>
    </row>
    <row r="159" spans="1:21" s="25" customFormat="1" hidden="1">
      <c r="A159" s="35"/>
      <c r="B159" s="37" t="s">
        <v>252</v>
      </c>
      <c r="C159" s="38" t="s">
        <v>128</v>
      </c>
      <c r="D159" s="35"/>
      <c r="E159" s="146" t="s">
        <v>333</v>
      </c>
      <c r="F159" s="40"/>
      <c r="G159" s="39" t="s">
        <v>369</v>
      </c>
      <c r="H159" s="41">
        <v>2002</v>
      </c>
      <c r="I159" s="22"/>
      <c r="J159" s="22"/>
      <c r="K159" s="22"/>
      <c r="L159" s="35"/>
      <c r="M159" s="35"/>
      <c r="N159" s="41" t="s">
        <v>114</v>
      </c>
      <c r="O159" s="42">
        <v>740000</v>
      </c>
      <c r="P159" s="35"/>
      <c r="U159" s="129" t="str">
        <f t="shared" si="2"/>
        <v>0</v>
      </c>
    </row>
    <row r="160" spans="1:21" s="25" customFormat="1" hidden="1">
      <c r="A160" s="35"/>
      <c r="B160" s="37" t="s">
        <v>246</v>
      </c>
      <c r="C160" s="38" t="s">
        <v>129</v>
      </c>
      <c r="D160" s="35"/>
      <c r="E160" s="146" t="s">
        <v>316</v>
      </c>
      <c r="F160" s="40"/>
      <c r="G160" s="39" t="s">
        <v>373</v>
      </c>
      <c r="H160" s="41">
        <v>2002</v>
      </c>
      <c r="I160" s="22"/>
      <c r="J160" s="22"/>
      <c r="K160" s="22"/>
      <c r="L160" s="35"/>
      <c r="M160" s="35"/>
      <c r="N160" s="41" t="s">
        <v>114</v>
      </c>
      <c r="O160" s="42">
        <v>120000</v>
      </c>
      <c r="P160" s="35"/>
      <c r="T160" s="140" t="s">
        <v>613</v>
      </c>
      <c r="U160" s="129">
        <f t="shared" si="2"/>
        <v>120000</v>
      </c>
    </row>
    <row r="161" spans="1:21" s="25" customFormat="1" hidden="1">
      <c r="A161" s="35"/>
      <c r="B161" s="37" t="s">
        <v>230</v>
      </c>
      <c r="C161" s="38" t="s">
        <v>125</v>
      </c>
      <c r="D161" s="35"/>
      <c r="E161" s="146" t="s">
        <v>316</v>
      </c>
      <c r="F161" s="40"/>
      <c r="G161" s="39" t="s">
        <v>373</v>
      </c>
      <c r="H161" s="41">
        <v>2002</v>
      </c>
      <c r="I161" s="22"/>
      <c r="J161" s="22"/>
      <c r="K161" s="22"/>
      <c r="L161" s="35"/>
      <c r="M161" s="35"/>
      <c r="N161" s="41" t="s">
        <v>114</v>
      </c>
      <c r="O161" s="42">
        <v>8400000</v>
      </c>
      <c r="P161" s="35"/>
      <c r="U161" s="129" t="str">
        <f t="shared" si="2"/>
        <v>0</v>
      </c>
    </row>
    <row r="162" spans="1:21" s="25" customFormat="1" hidden="1">
      <c r="A162" s="35"/>
      <c r="B162" s="37" t="s">
        <v>230</v>
      </c>
      <c r="C162" s="38" t="s">
        <v>149</v>
      </c>
      <c r="D162" s="35"/>
      <c r="E162" s="146" t="s">
        <v>316</v>
      </c>
      <c r="F162" s="40"/>
      <c r="G162" s="39" t="s">
        <v>373</v>
      </c>
      <c r="H162" s="41">
        <v>2002</v>
      </c>
      <c r="I162" s="22"/>
      <c r="J162" s="22"/>
      <c r="K162" s="22"/>
      <c r="L162" s="35"/>
      <c r="M162" s="35"/>
      <c r="N162" s="41" t="s">
        <v>114</v>
      </c>
      <c r="O162" s="42">
        <v>1190000</v>
      </c>
      <c r="P162" s="35"/>
      <c r="U162" s="129" t="str">
        <f t="shared" si="2"/>
        <v>0</v>
      </c>
    </row>
    <row r="163" spans="1:21" s="25" customFormat="1" hidden="1">
      <c r="A163" s="35"/>
      <c r="B163" s="37" t="s">
        <v>226</v>
      </c>
      <c r="C163" s="38" t="s">
        <v>128</v>
      </c>
      <c r="D163" s="35"/>
      <c r="E163" s="146" t="s">
        <v>316</v>
      </c>
      <c r="F163" s="40"/>
      <c r="G163" s="39" t="s">
        <v>368</v>
      </c>
      <c r="H163" s="41">
        <v>2002</v>
      </c>
      <c r="I163" s="22"/>
      <c r="J163" s="22"/>
      <c r="K163" s="22"/>
      <c r="L163" s="35"/>
      <c r="M163" s="35"/>
      <c r="N163" s="41" t="s">
        <v>114</v>
      </c>
      <c r="O163" s="42">
        <v>1400000</v>
      </c>
      <c r="P163" s="35"/>
      <c r="U163" s="129" t="str">
        <f t="shared" si="2"/>
        <v>0</v>
      </c>
    </row>
    <row r="164" spans="1:21" s="25" customFormat="1" hidden="1">
      <c r="A164" s="35"/>
      <c r="B164" s="37" t="s">
        <v>226</v>
      </c>
      <c r="C164" s="38" t="s">
        <v>125</v>
      </c>
      <c r="D164" s="35"/>
      <c r="E164" s="146" t="s">
        <v>313</v>
      </c>
      <c r="F164" s="40"/>
      <c r="G164" s="39" t="s">
        <v>368</v>
      </c>
      <c r="H164" s="41">
        <v>2002</v>
      </c>
      <c r="I164" s="22"/>
      <c r="J164" s="22"/>
      <c r="K164" s="22"/>
      <c r="L164" s="35"/>
      <c r="M164" s="35"/>
      <c r="N164" s="41" t="s">
        <v>114</v>
      </c>
      <c r="O164" s="42">
        <v>9100000</v>
      </c>
      <c r="P164" s="35"/>
      <c r="U164" s="129" t="str">
        <f t="shared" si="2"/>
        <v>0</v>
      </c>
    </row>
    <row r="165" spans="1:21" s="25" customFormat="1" hidden="1">
      <c r="A165" s="35"/>
      <c r="B165" s="37" t="s">
        <v>230</v>
      </c>
      <c r="C165" s="38" t="s">
        <v>164</v>
      </c>
      <c r="D165" s="35"/>
      <c r="E165" s="146" t="s">
        <v>316</v>
      </c>
      <c r="F165" s="40"/>
      <c r="G165" s="39" t="s">
        <v>373</v>
      </c>
      <c r="H165" s="41">
        <v>2002</v>
      </c>
      <c r="I165" s="22"/>
      <c r="J165" s="22"/>
      <c r="K165" s="22"/>
      <c r="L165" s="35"/>
      <c r="M165" s="35"/>
      <c r="N165" s="41" t="s">
        <v>114</v>
      </c>
      <c r="O165" s="42">
        <v>7700000</v>
      </c>
      <c r="P165" s="35"/>
      <c r="U165" s="129" t="str">
        <f t="shared" si="2"/>
        <v>0</v>
      </c>
    </row>
    <row r="166" spans="1:21" s="25" customFormat="1" hidden="1">
      <c r="A166" s="35"/>
      <c r="B166" s="37" t="s">
        <v>226</v>
      </c>
      <c r="C166" s="38" t="s">
        <v>150</v>
      </c>
      <c r="D166" s="35"/>
      <c r="E166" s="146" t="s">
        <v>313</v>
      </c>
      <c r="F166" s="40"/>
      <c r="G166" s="39" t="s">
        <v>368</v>
      </c>
      <c r="H166" s="41">
        <v>2002</v>
      </c>
      <c r="I166" s="22"/>
      <c r="J166" s="22"/>
      <c r="K166" s="22"/>
      <c r="L166" s="35"/>
      <c r="M166" s="35"/>
      <c r="N166" s="41" t="s">
        <v>114</v>
      </c>
      <c r="O166" s="42">
        <v>12285000</v>
      </c>
      <c r="P166" s="35"/>
      <c r="U166" s="129" t="str">
        <f t="shared" si="2"/>
        <v>0</v>
      </c>
    </row>
    <row r="167" spans="1:21" s="25" customFormat="1" hidden="1">
      <c r="A167" s="35"/>
      <c r="B167" s="37" t="s">
        <v>226</v>
      </c>
      <c r="C167" s="38" t="s">
        <v>133</v>
      </c>
      <c r="D167" s="35"/>
      <c r="E167" s="146" t="s">
        <v>313</v>
      </c>
      <c r="F167" s="40"/>
      <c r="G167" s="39" t="s">
        <v>368</v>
      </c>
      <c r="H167" s="41">
        <v>2002</v>
      </c>
      <c r="I167" s="22"/>
      <c r="J167" s="22"/>
      <c r="K167" s="22"/>
      <c r="L167" s="35"/>
      <c r="M167" s="35"/>
      <c r="N167" s="41" t="s">
        <v>114</v>
      </c>
      <c r="O167" s="42">
        <v>7350000</v>
      </c>
      <c r="P167" s="35"/>
      <c r="U167" s="129" t="str">
        <f t="shared" si="2"/>
        <v>0</v>
      </c>
    </row>
    <row r="168" spans="1:21" s="25" customFormat="1" hidden="1">
      <c r="A168" s="35"/>
      <c r="B168" s="37" t="s">
        <v>226</v>
      </c>
      <c r="C168" s="38" t="s">
        <v>129</v>
      </c>
      <c r="D168" s="35"/>
      <c r="E168" s="146" t="s">
        <v>316</v>
      </c>
      <c r="F168" s="40"/>
      <c r="G168" s="39" t="s">
        <v>368</v>
      </c>
      <c r="H168" s="41">
        <v>2002</v>
      </c>
      <c r="I168" s="22"/>
      <c r="J168" s="22"/>
      <c r="K168" s="22"/>
      <c r="L168" s="35"/>
      <c r="M168" s="35"/>
      <c r="N168" s="41" t="s">
        <v>114</v>
      </c>
      <c r="O168" s="42">
        <v>4200000</v>
      </c>
      <c r="P168" s="35"/>
      <c r="U168" s="129" t="str">
        <f t="shared" si="2"/>
        <v>0</v>
      </c>
    </row>
    <row r="169" spans="1:21" s="25" customFormat="1" hidden="1">
      <c r="A169" s="35"/>
      <c r="B169" s="37" t="s">
        <v>226</v>
      </c>
      <c r="C169" s="38" t="s">
        <v>138</v>
      </c>
      <c r="D169" s="35"/>
      <c r="E169" s="146" t="s">
        <v>313</v>
      </c>
      <c r="F169" s="40"/>
      <c r="G169" s="39" t="s">
        <v>368</v>
      </c>
      <c r="H169" s="41">
        <v>2002</v>
      </c>
      <c r="I169" s="22"/>
      <c r="J169" s="22"/>
      <c r="K169" s="22"/>
      <c r="L169" s="35"/>
      <c r="M169" s="35"/>
      <c r="N169" s="41" t="s">
        <v>114</v>
      </c>
      <c r="O169" s="42">
        <v>13520000</v>
      </c>
      <c r="P169" s="35"/>
      <c r="U169" s="129" t="str">
        <f t="shared" si="2"/>
        <v>0</v>
      </c>
    </row>
    <row r="170" spans="1:21" s="25" customFormat="1" hidden="1">
      <c r="A170" s="35"/>
      <c r="B170" s="37" t="s">
        <v>260</v>
      </c>
      <c r="C170" s="38" t="s">
        <v>148</v>
      </c>
      <c r="D170" s="35"/>
      <c r="E170" s="146" t="s">
        <v>316</v>
      </c>
      <c r="F170" s="40"/>
      <c r="G170" s="39" t="s">
        <v>373</v>
      </c>
      <c r="H170" s="41">
        <v>2002</v>
      </c>
      <c r="I170" s="22"/>
      <c r="J170" s="22"/>
      <c r="K170" s="22"/>
      <c r="L170" s="35"/>
      <c r="M170" s="35"/>
      <c r="N170" s="41" t="s">
        <v>114</v>
      </c>
      <c r="O170" s="42">
        <v>240000</v>
      </c>
      <c r="P170" s="35"/>
      <c r="T170" s="140" t="s">
        <v>613</v>
      </c>
      <c r="U170" s="129">
        <f t="shared" si="2"/>
        <v>240000</v>
      </c>
    </row>
    <row r="171" spans="1:21" s="25" customFormat="1" hidden="1">
      <c r="A171" s="35"/>
      <c r="B171" s="37" t="s">
        <v>225</v>
      </c>
      <c r="C171" s="38" t="s">
        <v>165</v>
      </c>
      <c r="D171" s="35"/>
      <c r="E171" s="146" t="s">
        <v>313</v>
      </c>
      <c r="F171" s="40"/>
      <c r="G171" s="39" t="s">
        <v>370</v>
      </c>
      <c r="H171" s="41">
        <v>2002</v>
      </c>
      <c r="I171" s="22"/>
      <c r="J171" s="22"/>
      <c r="K171" s="22"/>
      <c r="L171" s="35"/>
      <c r="M171" s="35"/>
      <c r="N171" s="41" t="s">
        <v>114</v>
      </c>
      <c r="O171" s="42">
        <v>455000</v>
      </c>
      <c r="P171" s="35"/>
      <c r="U171" s="129" t="str">
        <f t="shared" si="2"/>
        <v>0</v>
      </c>
    </row>
    <row r="172" spans="1:21" s="25" customFormat="1" hidden="1">
      <c r="A172" s="35"/>
      <c r="B172" s="37" t="s">
        <v>242</v>
      </c>
      <c r="C172" s="38" t="s">
        <v>117</v>
      </c>
      <c r="D172" s="35"/>
      <c r="E172" s="146" t="s">
        <v>325</v>
      </c>
      <c r="F172" s="40"/>
      <c r="G172" s="39" t="s">
        <v>379</v>
      </c>
      <c r="H172" s="41">
        <v>2002</v>
      </c>
      <c r="I172" s="22"/>
      <c r="J172" s="22"/>
      <c r="K172" s="22"/>
      <c r="L172" s="35"/>
      <c r="M172" s="35"/>
      <c r="N172" s="41" t="s">
        <v>114</v>
      </c>
      <c r="O172" s="42">
        <v>3450000</v>
      </c>
      <c r="P172" s="35"/>
      <c r="U172" s="129" t="str">
        <f t="shared" si="2"/>
        <v>0</v>
      </c>
    </row>
    <row r="173" spans="1:21" s="25" customFormat="1" hidden="1">
      <c r="A173" s="35"/>
      <c r="B173" s="37" t="s">
        <v>261</v>
      </c>
      <c r="C173" s="38" t="s">
        <v>166</v>
      </c>
      <c r="D173" s="35"/>
      <c r="E173" s="146" t="s">
        <v>334</v>
      </c>
      <c r="F173" s="40"/>
      <c r="G173" s="39" t="s">
        <v>369</v>
      </c>
      <c r="H173" s="41">
        <v>2003</v>
      </c>
      <c r="I173" s="22"/>
      <c r="J173" s="22"/>
      <c r="K173" s="22"/>
      <c r="L173" s="35"/>
      <c r="M173" s="35"/>
      <c r="N173" s="41" t="s">
        <v>114</v>
      </c>
      <c r="O173" s="44">
        <v>97500000</v>
      </c>
      <c r="P173" s="35"/>
      <c r="U173" s="129" t="str">
        <f t="shared" si="2"/>
        <v>0</v>
      </c>
    </row>
    <row r="174" spans="1:21" s="25" customFormat="1" hidden="1">
      <c r="A174" s="35"/>
      <c r="B174" s="37" t="s">
        <v>262</v>
      </c>
      <c r="C174" s="38" t="s">
        <v>145</v>
      </c>
      <c r="D174" s="35"/>
      <c r="E174" s="146" t="s">
        <v>335</v>
      </c>
      <c r="F174" s="40"/>
      <c r="G174" s="39" t="s">
        <v>388</v>
      </c>
      <c r="H174" s="41">
        <v>2003</v>
      </c>
      <c r="I174" s="22"/>
      <c r="J174" s="22"/>
      <c r="K174" s="22"/>
      <c r="L174" s="35"/>
      <c r="M174" s="35"/>
      <c r="N174" s="41" t="s">
        <v>114</v>
      </c>
      <c r="O174" s="44">
        <v>900000</v>
      </c>
      <c r="P174" s="35"/>
      <c r="U174" s="129" t="str">
        <f t="shared" si="2"/>
        <v>0</v>
      </c>
    </row>
    <row r="175" spans="1:21" s="25" customFormat="1" hidden="1">
      <c r="A175" s="35"/>
      <c r="B175" s="37" t="s">
        <v>230</v>
      </c>
      <c r="C175" s="38" t="s">
        <v>125</v>
      </c>
      <c r="D175" s="35"/>
      <c r="E175" s="146" t="s">
        <v>316</v>
      </c>
      <c r="F175" s="40"/>
      <c r="G175" s="39" t="s">
        <v>373</v>
      </c>
      <c r="H175" s="41">
        <v>2003</v>
      </c>
      <c r="I175" s="22"/>
      <c r="J175" s="22"/>
      <c r="K175" s="22"/>
      <c r="L175" s="35"/>
      <c r="M175" s="35"/>
      <c r="N175" s="41" t="s">
        <v>114</v>
      </c>
      <c r="O175" s="44">
        <v>2380000</v>
      </c>
      <c r="P175" s="35"/>
      <c r="U175" s="129" t="str">
        <f t="shared" si="2"/>
        <v>0</v>
      </c>
    </row>
    <row r="176" spans="1:21" s="25" customFormat="1" hidden="1">
      <c r="A176" s="35"/>
      <c r="B176" s="37" t="s">
        <v>225</v>
      </c>
      <c r="C176" s="38" t="s">
        <v>117</v>
      </c>
      <c r="D176" s="35"/>
      <c r="E176" s="146" t="s">
        <v>313</v>
      </c>
      <c r="F176" s="40"/>
      <c r="G176" s="39" t="s">
        <v>370</v>
      </c>
      <c r="H176" s="41">
        <v>2003</v>
      </c>
      <c r="I176" s="22"/>
      <c r="J176" s="22"/>
      <c r="K176" s="22"/>
      <c r="L176" s="35"/>
      <c r="M176" s="35"/>
      <c r="N176" s="41" t="s">
        <v>114</v>
      </c>
      <c r="O176" s="44">
        <v>1365000</v>
      </c>
      <c r="P176" s="35"/>
      <c r="U176" s="129" t="str">
        <f t="shared" si="2"/>
        <v>0</v>
      </c>
    </row>
    <row r="177" spans="1:21" s="25" customFormat="1" hidden="1">
      <c r="A177" s="35"/>
      <c r="B177" s="37" t="s">
        <v>231</v>
      </c>
      <c r="C177" s="38" t="s">
        <v>122</v>
      </c>
      <c r="D177" s="35"/>
      <c r="E177" s="146" t="s">
        <v>316</v>
      </c>
      <c r="F177" s="40"/>
      <c r="G177" s="39" t="s">
        <v>374</v>
      </c>
      <c r="H177" s="41">
        <v>2003</v>
      </c>
      <c r="I177" s="22"/>
      <c r="J177" s="22"/>
      <c r="K177" s="22"/>
      <c r="L177" s="35"/>
      <c r="M177" s="35"/>
      <c r="N177" s="41" t="s">
        <v>114</v>
      </c>
      <c r="O177" s="44">
        <v>2850000</v>
      </c>
      <c r="P177" s="35"/>
      <c r="U177" s="129" t="str">
        <f t="shared" si="2"/>
        <v>0</v>
      </c>
    </row>
    <row r="178" spans="1:21" s="25" customFormat="1" hidden="1">
      <c r="A178" s="35"/>
      <c r="B178" s="37" t="s">
        <v>231</v>
      </c>
      <c r="C178" s="38" t="s">
        <v>122</v>
      </c>
      <c r="D178" s="35"/>
      <c r="E178" s="146" t="s">
        <v>316</v>
      </c>
      <c r="F178" s="40"/>
      <c r="G178" s="39" t="s">
        <v>374</v>
      </c>
      <c r="H178" s="41">
        <v>2003</v>
      </c>
      <c r="I178" s="22"/>
      <c r="J178" s="22"/>
      <c r="K178" s="22"/>
      <c r="L178" s="35"/>
      <c r="M178" s="35"/>
      <c r="N178" s="41" t="s">
        <v>114</v>
      </c>
      <c r="O178" s="44">
        <v>5250000</v>
      </c>
      <c r="P178" s="35"/>
      <c r="U178" s="129" t="str">
        <f t="shared" si="2"/>
        <v>0</v>
      </c>
    </row>
    <row r="179" spans="1:21" s="25" customFormat="1" hidden="1">
      <c r="A179" s="35"/>
      <c r="B179" s="37" t="s">
        <v>257</v>
      </c>
      <c r="C179" s="38" t="s">
        <v>120</v>
      </c>
      <c r="D179" s="35"/>
      <c r="E179" s="146" t="s">
        <v>316</v>
      </c>
      <c r="F179" s="40"/>
      <c r="G179" s="39" t="s">
        <v>373</v>
      </c>
      <c r="H179" s="41">
        <v>2003</v>
      </c>
      <c r="I179" s="22"/>
      <c r="J179" s="22"/>
      <c r="K179" s="22"/>
      <c r="L179" s="35"/>
      <c r="M179" s="35"/>
      <c r="N179" s="41" t="s">
        <v>114</v>
      </c>
      <c r="O179" s="44">
        <v>900000</v>
      </c>
      <c r="P179" s="35"/>
      <c r="U179" s="129" t="str">
        <f t="shared" si="2"/>
        <v>0</v>
      </c>
    </row>
    <row r="180" spans="1:21" s="25" customFormat="1" hidden="1">
      <c r="A180" s="35"/>
      <c r="B180" s="37" t="s">
        <v>257</v>
      </c>
      <c r="C180" s="38" t="s">
        <v>120</v>
      </c>
      <c r="D180" s="35"/>
      <c r="E180" s="146" t="s">
        <v>316</v>
      </c>
      <c r="F180" s="40"/>
      <c r="G180" s="39" t="s">
        <v>374</v>
      </c>
      <c r="H180" s="41">
        <v>2003</v>
      </c>
      <c r="I180" s="22"/>
      <c r="J180" s="22"/>
      <c r="K180" s="22"/>
      <c r="L180" s="35"/>
      <c r="M180" s="35"/>
      <c r="N180" s="41" t="s">
        <v>114</v>
      </c>
      <c r="O180" s="44">
        <v>300000</v>
      </c>
      <c r="P180" s="35"/>
      <c r="T180" s="140" t="s">
        <v>613</v>
      </c>
      <c r="U180" s="129" t="str">
        <f t="shared" si="2"/>
        <v>0</v>
      </c>
    </row>
    <row r="181" spans="1:21" s="25" customFormat="1" hidden="1">
      <c r="A181" s="35"/>
      <c r="B181" s="37" t="s">
        <v>263</v>
      </c>
      <c r="C181" s="38" t="s">
        <v>167</v>
      </c>
      <c r="D181" s="35"/>
      <c r="E181" s="146" t="s">
        <v>316</v>
      </c>
      <c r="F181" s="40"/>
      <c r="G181" s="39" t="s">
        <v>384</v>
      </c>
      <c r="H181" s="41">
        <v>2003</v>
      </c>
      <c r="I181" s="22"/>
      <c r="J181" s="22"/>
      <c r="K181" s="22"/>
      <c r="L181" s="35"/>
      <c r="M181" s="35"/>
      <c r="N181" s="41" t="s">
        <v>114</v>
      </c>
      <c r="O181" s="44">
        <v>2000000</v>
      </c>
      <c r="P181" s="35"/>
      <c r="U181" s="129" t="str">
        <f t="shared" si="2"/>
        <v>0</v>
      </c>
    </row>
    <row r="182" spans="1:21" s="25" customFormat="1" hidden="1">
      <c r="A182" s="35"/>
      <c r="B182" s="37" t="s">
        <v>230</v>
      </c>
      <c r="C182" s="38" t="s">
        <v>168</v>
      </c>
      <c r="D182" s="35"/>
      <c r="E182" s="146" t="s">
        <v>316</v>
      </c>
      <c r="F182" s="40"/>
      <c r="G182" s="39" t="s">
        <v>373</v>
      </c>
      <c r="H182" s="41">
        <v>2003</v>
      </c>
      <c r="I182" s="22"/>
      <c r="J182" s="22"/>
      <c r="K182" s="22"/>
      <c r="L182" s="35"/>
      <c r="M182" s="35"/>
      <c r="N182" s="41" t="s">
        <v>114</v>
      </c>
      <c r="O182" s="44">
        <v>2700000</v>
      </c>
      <c r="P182" s="35"/>
      <c r="U182" s="129" t="str">
        <f t="shared" si="2"/>
        <v>0</v>
      </c>
    </row>
    <row r="183" spans="1:21" s="25" customFormat="1" hidden="1">
      <c r="A183" s="35"/>
      <c r="B183" s="37" t="s">
        <v>264</v>
      </c>
      <c r="C183" s="38" t="s">
        <v>169</v>
      </c>
      <c r="D183" s="35"/>
      <c r="E183" s="146" t="s">
        <v>316</v>
      </c>
      <c r="F183" s="40"/>
      <c r="G183" s="39" t="s">
        <v>382</v>
      </c>
      <c r="H183" s="41">
        <v>2003</v>
      </c>
      <c r="I183" s="22"/>
      <c r="J183" s="22"/>
      <c r="K183" s="22"/>
      <c r="L183" s="35"/>
      <c r="M183" s="35"/>
      <c r="N183" s="41" t="s">
        <v>114</v>
      </c>
      <c r="O183" s="44">
        <v>1650000</v>
      </c>
      <c r="P183" s="35"/>
      <c r="U183" s="129" t="str">
        <f t="shared" si="2"/>
        <v>0</v>
      </c>
    </row>
    <row r="184" spans="1:21" s="25" customFormat="1" hidden="1">
      <c r="A184" s="35"/>
      <c r="B184" s="37" t="s">
        <v>265</v>
      </c>
      <c r="C184" s="38" t="s">
        <v>170</v>
      </c>
      <c r="D184" s="35"/>
      <c r="E184" s="146" t="s">
        <v>316</v>
      </c>
      <c r="F184" s="40"/>
      <c r="G184" s="39" t="s">
        <v>389</v>
      </c>
      <c r="H184" s="41">
        <v>2003</v>
      </c>
      <c r="I184" s="22"/>
      <c r="J184" s="22"/>
      <c r="K184" s="22"/>
      <c r="L184" s="35"/>
      <c r="M184" s="35"/>
      <c r="N184" s="41" t="s">
        <v>114</v>
      </c>
      <c r="O184" s="44">
        <v>480000</v>
      </c>
      <c r="P184" s="35"/>
      <c r="U184" s="129" t="str">
        <f t="shared" si="2"/>
        <v>0</v>
      </c>
    </row>
    <row r="185" spans="1:21" s="25" customFormat="1" hidden="1">
      <c r="A185" s="35"/>
      <c r="B185" s="37" t="s">
        <v>246</v>
      </c>
      <c r="C185" s="38" t="s">
        <v>149</v>
      </c>
      <c r="D185" s="35"/>
      <c r="E185" s="146" t="s">
        <v>316</v>
      </c>
      <c r="F185" s="40"/>
      <c r="G185" s="39" t="s">
        <v>373</v>
      </c>
      <c r="H185" s="41">
        <v>2003</v>
      </c>
      <c r="I185" s="22"/>
      <c r="J185" s="22"/>
      <c r="K185" s="22"/>
      <c r="L185" s="35"/>
      <c r="M185" s="35"/>
      <c r="N185" s="41" t="s">
        <v>114</v>
      </c>
      <c r="O185" s="44">
        <v>120000</v>
      </c>
      <c r="P185" s="35"/>
      <c r="T185" s="140" t="s">
        <v>613</v>
      </c>
      <c r="U185" s="129">
        <f t="shared" si="2"/>
        <v>120000</v>
      </c>
    </row>
    <row r="186" spans="1:21" s="25" customFormat="1" hidden="1">
      <c r="A186" s="35"/>
      <c r="B186" s="37" t="s">
        <v>226</v>
      </c>
      <c r="C186" s="38" t="s">
        <v>117</v>
      </c>
      <c r="D186" s="35"/>
      <c r="E186" s="146" t="s">
        <v>316</v>
      </c>
      <c r="F186" s="40"/>
      <c r="G186" s="39" t="s">
        <v>368</v>
      </c>
      <c r="H186" s="41">
        <v>2003</v>
      </c>
      <c r="I186" s="22"/>
      <c r="J186" s="22"/>
      <c r="K186" s="22"/>
      <c r="L186" s="35"/>
      <c r="M186" s="35"/>
      <c r="N186" s="41" t="s">
        <v>114</v>
      </c>
      <c r="O186" s="44">
        <v>490000</v>
      </c>
      <c r="P186" s="35"/>
      <c r="U186" s="129" t="str">
        <f t="shared" si="2"/>
        <v>0</v>
      </c>
    </row>
    <row r="187" spans="1:21" s="25" customFormat="1" hidden="1">
      <c r="A187" s="35"/>
      <c r="B187" s="37" t="s">
        <v>226</v>
      </c>
      <c r="C187" s="38" t="s">
        <v>117</v>
      </c>
      <c r="D187" s="35"/>
      <c r="E187" s="146" t="s">
        <v>313</v>
      </c>
      <c r="F187" s="40"/>
      <c r="G187" s="39" t="s">
        <v>368</v>
      </c>
      <c r="H187" s="41">
        <v>2003</v>
      </c>
      <c r="I187" s="22"/>
      <c r="J187" s="22"/>
      <c r="K187" s="22"/>
      <c r="L187" s="35"/>
      <c r="M187" s="35"/>
      <c r="N187" s="41" t="s">
        <v>114</v>
      </c>
      <c r="O187" s="44">
        <v>1575000</v>
      </c>
      <c r="P187" s="35"/>
      <c r="U187" s="129" t="str">
        <f t="shared" si="2"/>
        <v>0</v>
      </c>
    </row>
    <row r="188" spans="1:21" s="25" customFormat="1" hidden="1">
      <c r="A188" s="35"/>
      <c r="B188" s="37" t="s">
        <v>247</v>
      </c>
      <c r="C188" s="38" t="s">
        <v>150</v>
      </c>
      <c r="D188" s="35"/>
      <c r="E188" s="146" t="s">
        <v>316</v>
      </c>
      <c r="F188" s="40"/>
      <c r="G188" s="39" t="s">
        <v>376</v>
      </c>
      <c r="H188" s="41">
        <v>2003</v>
      </c>
      <c r="I188" s="22"/>
      <c r="J188" s="22"/>
      <c r="K188" s="22"/>
      <c r="L188" s="35"/>
      <c r="M188" s="35"/>
      <c r="N188" s="41" t="s">
        <v>114</v>
      </c>
      <c r="O188" s="44">
        <v>700000</v>
      </c>
      <c r="P188" s="35"/>
      <c r="U188" s="129" t="str">
        <f t="shared" si="2"/>
        <v>0</v>
      </c>
    </row>
    <row r="189" spans="1:21" s="25" customFormat="1" hidden="1">
      <c r="A189" s="73"/>
      <c r="B189" s="74" t="s">
        <v>233</v>
      </c>
      <c r="C189" s="75" t="s">
        <v>128</v>
      </c>
      <c r="D189" s="73"/>
      <c r="E189" s="147" t="s">
        <v>336</v>
      </c>
      <c r="F189" s="76"/>
      <c r="G189" s="77" t="s">
        <v>369</v>
      </c>
      <c r="H189" s="78">
        <v>2003</v>
      </c>
      <c r="I189" s="79"/>
      <c r="J189" s="79"/>
      <c r="K189" s="79"/>
      <c r="L189" s="73"/>
      <c r="M189" s="73"/>
      <c r="N189" s="78" t="s">
        <v>114</v>
      </c>
      <c r="O189" s="81">
        <v>1200000</v>
      </c>
      <c r="P189" s="73"/>
      <c r="U189" s="129" t="str">
        <f t="shared" si="2"/>
        <v>0</v>
      </c>
    </row>
    <row r="190" spans="1:21" s="25" customFormat="1" hidden="1">
      <c r="A190" s="35"/>
      <c r="B190" s="37" t="s">
        <v>247</v>
      </c>
      <c r="C190" s="38" t="s">
        <v>150</v>
      </c>
      <c r="D190" s="35"/>
      <c r="E190" s="146" t="s">
        <v>316</v>
      </c>
      <c r="F190" s="40"/>
      <c r="G190" s="39" t="s">
        <v>376</v>
      </c>
      <c r="H190" s="41">
        <v>2003</v>
      </c>
      <c r="I190" s="22"/>
      <c r="J190" s="22"/>
      <c r="K190" s="22"/>
      <c r="L190" s="35"/>
      <c r="M190" s="35"/>
      <c r="N190" s="41" t="s">
        <v>114</v>
      </c>
      <c r="O190" s="44">
        <v>525000</v>
      </c>
      <c r="P190" s="35"/>
      <c r="U190" s="129" t="str">
        <f t="shared" si="2"/>
        <v>0</v>
      </c>
    </row>
    <row r="191" spans="1:21" s="25" customFormat="1" hidden="1">
      <c r="A191" s="35"/>
      <c r="B191" s="43" t="s">
        <v>238</v>
      </c>
      <c r="C191" s="38" t="s">
        <v>171</v>
      </c>
      <c r="D191" s="35"/>
      <c r="E191" s="146" t="s">
        <v>315</v>
      </c>
      <c r="F191" s="40"/>
      <c r="G191" s="39" t="s">
        <v>379</v>
      </c>
      <c r="H191" s="41">
        <v>2003</v>
      </c>
      <c r="I191" s="22"/>
      <c r="J191" s="22"/>
      <c r="K191" s="22"/>
      <c r="L191" s="35"/>
      <c r="M191" s="35"/>
      <c r="N191" s="41" t="s">
        <v>114</v>
      </c>
      <c r="O191" s="44">
        <v>1400000</v>
      </c>
      <c r="P191" s="35"/>
      <c r="U191" s="129" t="str">
        <f t="shared" si="2"/>
        <v>0</v>
      </c>
    </row>
    <row r="192" spans="1:21" s="25" customFormat="1" hidden="1">
      <c r="A192" s="35"/>
      <c r="B192" s="43" t="s">
        <v>266</v>
      </c>
      <c r="C192" s="38" t="s">
        <v>135</v>
      </c>
      <c r="D192" s="35"/>
      <c r="E192" s="146" t="s">
        <v>337</v>
      </c>
      <c r="F192" s="40"/>
      <c r="G192" s="39" t="s">
        <v>388</v>
      </c>
      <c r="H192" s="41">
        <v>2003</v>
      </c>
      <c r="I192" s="22"/>
      <c r="J192" s="22"/>
      <c r="K192" s="22"/>
      <c r="L192" s="35"/>
      <c r="M192" s="35"/>
      <c r="N192" s="41" t="s">
        <v>114</v>
      </c>
      <c r="O192" s="42">
        <v>6433000</v>
      </c>
      <c r="P192" s="35"/>
      <c r="U192" s="129" t="str">
        <f t="shared" si="2"/>
        <v>0</v>
      </c>
    </row>
    <row r="193" spans="1:21" s="25" customFormat="1" hidden="1">
      <c r="A193" s="35"/>
      <c r="B193" s="43" t="s">
        <v>252</v>
      </c>
      <c r="C193" s="38" t="s">
        <v>143</v>
      </c>
      <c r="D193" s="35"/>
      <c r="E193" s="146" t="s">
        <v>327</v>
      </c>
      <c r="F193" s="40"/>
      <c r="G193" s="39" t="s">
        <v>369</v>
      </c>
      <c r="H193" s="41">
        <v>2003</v>
      </c>
      <c r="I193" s="22"/>
      <c r="J193" s="22"/>
      <c r="K193" s="22"/>
      <c r="L193" s="35"/>
      <c r="M193" s="35"/>
      <c r="N193" s="41" t="s">
        <v>114</v>
      </c>
      <c r="O193" s="42">
        <v>6860000</v>
      </c>
      <c r="P193" s="35"/>
      <c r="U193" s="129" t="str">
        <f t="shared" si="2"/>
        <v>0</v>
      </c>
    </row>
    <row r="194" spans="1:21" s="25" customFormat="1" hidden="1">
      <c r="A194" s="35"/>
      <c r="B194" s="37" t="s">
        <v>267</v>
      </c>
      <c r="C194" s="38" t="s">
        <v>129</v>
      </c>
      <c r="D194" s="35"/>
      <c r="E194" s="146" t="s">
        <v>325</v>
      </c>
      <c r="F194" s="40"/>
      <c r="G194" s="37" t="s">
        <v>379</v>
      </c>
      <c r="H194" s="41">
        <v>2003</v>
      </c>
      <c r="I194" s="22"/>
      <c r="J194" s="22"/>
      <c r="K194" s="22"/>
      <c r="L194" s="35"/>
      <c r="M194" s="35"/>
      <c r="N194" s="41" t="s">
        <v>114</v>
      </c>
      <c r="O194" s="42">
        <v>2450000</v>
      </c>
      <c r="P194" s="35"/>
      <c r="U194" s="129" t="str">
        <f t="shared" si="2"/>
        <v>0</v>
      </c>
    </row>
    <row r="195" spans="1:21" s="25" customFormat="1" hidden="1">
      <c r="A195" s="35"/>
      <c r="B195" s="37" t="s">
        <v>230</v>
      </c>
      <c r="C195" s="38" t="s">
        <v>125</v>
      </c>
      <c r="D195" s="35"/>
      <c r="E195" s="146" t="s">
        <v>316</v>
      </c>
      <c r="F195" s="40"/>
      <c r="G195" s="37" t="s">
        <v>373</v>
      </c>
      <c r="H195" s="41">
        <v>2003</v>
      </c>
      <c r="I195" s="22"/>
      <c r="J195" s="22"/>
      <c r="K195" s="22"/>
      <c r="L195" s="35"/>
      <c r="M195" s="35"/>
      <c r="N195" s="41" t="s">
        <v>114</v>
      </c>
      <c r="O195" s="42">
        <v>1190000</v>
      </c>
      <c r="P195" s="35"/>
      <c r="U195" s="129" t="str">
        <f t="shared" si="2"/>
        <v>0</v>
      </c>
    </row>
    <row r="196" spans="1:21" s="25" customFormat="1" hidden="1">
      <c r="A196" s="35"/>
      <c r="B196" s="37" t="s">
        <v>242</v>
      </c>
      <c r="C196" s="38" t="s">
        <v>129</v>
      </c>
      <c r="D196" s="35"/>
      <c r="E196" s="146" t="s">
        <v>325</v>
      </c>
      <c r="F196" s="40"/>
      <c r="G196" s="37" t="s">
        <v>379</v>
      </c>
      <c r="H196" s="41">
        <v>2003</v>
      </c>
      <c r="I196" s="22"/>
      <c r="J196" s="22"/>
      <c r="K196" s="22"/>
      <c r="L196" s="35"/>
      <c r="M196" s="35"/>
      <c r="N196" s="41" t="s">
        <v>114</v>
      </c>
      <c r="O196" s="42">
        <v>2450000</v>
      </c>
      <c r="P196" s="35"/>
      <c r="U196" s="129" t="str">
        <f t="shared" si="2"/>
        <v>0</v>
      </c>
    </row>
    <row r="197" spans="1:21" s="25" customFormat="1" hidden="1">
      <c r="A197" s="35"/>
      <c r="B197" s="37" t="s">
        <v>230</v>
      </c>
      <c r="C197" s="38" t="s">
        <v>125</v>
      </c>
      <c r="D197" s="35"/>
      <c r="E197" s="146" t="s">
        <v>316</v>
      </c>
      <c r="F197" s="40"/>
      <c r="G197" s="37" t="s">
        <v>373</v>
      </c>
      <c r="H197" s="41">
        <v>2003</v>
      </c>
      <c r="I197" s="22"/>
      <c r="J197" s="22"/>
      <c r="K197" s="22"/>
      <c r="L197" s="35"/>
      <c r="M197" s="35"/>
      <c r="N197" s="41" t="s">
        <v>114</v>
      </c>
      <c r="O197" s="42">
        <v>1190000</v>
      </c>
      <c r="P197" s="35"/>
      <c r="U197" s="129" t="str">
        <f t="shared" si="2"/>
        <v>0</v>
      </c>
    </row>
    <row r="198" spans="1:21" s="25" customFormat="1" hidden="1">
      <c r="A198" s="35"/>
      <c r="B198" s="37" t="s">
        <v>437</v>
      </c>
      <c r="C198" s="38" t="s">
        <v>418</v>
      </c>
      <c r="D198" s="35"/>
      <c r="E198" s="146" t="s">
        <v>452</v>
      </c>
      <c r="F198" s="40"/>
      <c r="G198" s="37" t="s">
        <v>379</v>
      </c>
      <c r="H198" s="41">
        <v>2003</v>
      </c>
      <c r="I198" s="22"/>
      <c r="J198" s="22"/>
      <c r="K198" s="22"/>
      <c r="L198" s="35"/>
      <c r="M198" s="35"/>
      <c r="N198" s="41" t="s">
        <v>114</v>
      </c>
      <c r="O198" s="42">
        <v>8540000</v>
      </c>
      <c r="P198" s="35"/>
      <c r="U198" s="129" t="str">
        <f t="shared" si="2"/>
        <v>0</v>
      </c>
    </row>
    <row r="199" spans="1:21" s="25" customFormat="1" hidden="1">
      <c r="A199" s="35"/>
      <c r="B199" s="37" t="s">
        <v>242</v>
      </c>
      <c r="C199" s="38" t="s">
        <v>419</v>
      </c>
      <c r="D199" s="35"/>
      <c r="E199" s="146" t="s">
        <v>315</v>
      </c>
      <c r="F199" s="40"/>
      <c r="G199" s="39" t="s">
        <v>379</v>
      </c>
      <c r="H199" s="41">
        <v>2003</v>
      </c>
      <c r="I199" s="22"/>
      <c r="J199" s="22"/>
      <c r="K199" s="22"/>
      <c r="L199" s="35"/>
      <c r="M199" s="35"/>
      <c r="N199" s="41" t="s">
        <v>114</v>
      </c>
      <c r="O199" s="42">
        <v>2100000</v>
      </c>
      <c r="P199" s="35"/>
      <c r="U199" s="129" t="str">
        <f t="shared" si="2"/>
        <v>0</v>
      </c>
    </row>
    <row r="200" spans="1:21" s="25" customFormat="1" hidden="1">
      <c r="A200" s="35"/>
      <c r="B200" s="37" t="s">
        <v>268</v>
      </c>
      <c r="C200" s="38" t="s">
        <v>172</v>
      </c>
      <c r="D200" s="35"/>
      <c r="E200" s="146" t="s">
        <v>316</v>
      </c>
      <c r="F200" s="40"/>
      <c r="G200" s="39" t="s">
        <v>372</v>
      </c>
      <c r="H200" s="41">
        <v>2003</v>
      </c>
      <c r="I200" s="22"/>
      <c r="J200" s="22"/>
      <c r="K200" s="22"/>
      <c r="L200" s="35"/>
      <c r="M200" s="35"/>
      <c r="N200" s="41" t="s">
        <v>114</v>
      </c>
      <c r="O200" s="42">
        <v>1080000</v>
      </c>
      <c r="P200" s="35"/>
      <c r="U200" s="129" t="str">
        <f t="shared" si="2"/>
        <v>0</v>
      </c>
    </row>
    <row r="201" spans="1:21" s="25" customFormat="1" hidden="1">
      <c r="A201" s="35"/>
      <c r="B201" s="37" t="s">
        <v>243</v>
      </c>
      <c r="C201" s="38" t="s">
        <v>138</v>
      </c>
      <c r="D201" s="35"/>
      <c r="E201" s="146" t="s">
        <v>318</v>
      </c>
      <c r="F201" s="40"/>
      <c r="G201" s="39" t="s">
        <v>369</v>
      </c>
      <c r="H201" s="41">
        <v>2003</v>
      </c>
      <c r="I201" s="22"/>
      <c r="J201" s="22"/>
      <c r="K201" s="22"/>
      <c r="L201" s="35"/>
      <c r="M201" s="35"/>
      <c r="N201" s="41" t="s">
        <v>114</v>
      </c>
      <c r="O201" s="42">
        <v>1650000</v>
      </c>
      <c r="P201" s="35"/>
      <c r="U201" s="129" t="str">
        <f t="shared" si="2"/>
        <v>0</v>
      </c>
    </row>
    <row r="202" spans="1:21" s="25" customFormat="1" hidden="1">
      <c r="A202" s="35"/>
      <c r="B202" s="37" t="s">
        <v>233</v>
      </c>
      <c r="C202" s="38" t="s">
        <v>146</v>
      </c>
      <c r="D202" s="35"/>
      <c r="E202" s="146" t="s">
        <v>319</v>
      </c>
      <c r="F202" s="40"/>
      <c r="G202" s="39" t="s">
        <v>369</v>
      </c>
      <c r="H202" s="41">
        <v>2003</v>
      </c>
      <c r="I202" s="22"/>
      <c r="J202" s="22"/>
      <c r="K202" s="22"/>
      <c r="L202" s="35"/>
      <c r="M202" s="35"/>
      <c r="N202" s="41" t="s">
        <v>114</v>
      </c>
      <c r="O202" s="42">
        <v>1980000</v>
      </c>
      <c r="P202" s="35"/>
      <c r="U202" s="129" t="str">
        <f t="shared" si="2"/>
        <v>0</v>
      </c>
    </row>
    <row r="203" spans="1:21" s="25" customFormat="1" hidden="1">
      <c r="A203" s="35"/>
      <c r="B203" s="37" t="s">
        <v>257</v>
      </c>
      <c r="C203" s="38" t="s">
        <v>118</v>
      </c>
      <c r="D203" s="35"/>
      <c r="E203" s="146" t="s">
        <v>316</v>
      </c>
      <c r="F203" s="40"/>
      <c r="G203" s="39" t="s">
        <v>373</v>
      </c>
      <c r="H203" s="41">
        <v>2003</v>
      </c>
      <c r="I203" s="22"/>
      <c r="J203" s="22"/>
      <c r="K203" s="22"/>
      <c r="L203" s="35"/>
      <c r="M203" s="35"/>
      <c r="N203" s="41" t="s">
        <v>114</v>
      </c>
      <c r="O203" s="42">
        <v>480000</v>
      </c>
      <c r="P203" s="35"/>
      <c r="U203" s="129" t="str">
        <f t="shared" si="2"/>
        <v>0</v>
      </c>
    </row>
    <row r="204" spans="1:21" s="25" customFormat="1" hidden="1">
      <c r="A204" s="35"/>
      <c r="B204" s="37" t="s">
        <v>257</v>
      </c>
      <c r="C204" s="38" t="s">
        <v>118</v>
      </c>
      <c r="D204" s="35"/>
      <c r="E204" s="146" t="s">
        <v>316</v>
      </c>
      <c r="F204" s="40"/>
      <c r="G204" s="39" t="s">
        <v>373</v>
      </c>
      <c r="H204" s="41">
        <v>2003</v>
      </c>
      <c r="I204" s="22"/>
      <c r="J204" s="22"/>
      <c r="K204" s="22"/>
      <c r="L204" s="35"/>
      <c r="M204" s="35"/>
      <c r="N204" s="41" t="s">
        <v>114</v>
      </c>
      <c r="O204" s="42">
        <v>280000</v>
      </c>
      <c r="P204" s="35"/>
      <c r="T204" s="140" t="s">
        <v>613</v>
      </c>
      <c r="U204" s="129">
        <f t="shared" si="2"/>
        <v>280000</v>
      </c>
    </row>
    <row r="205" spans="1:21" s="25" customFormat="1" hidden="1">
      <c r="A205" s="35"/>
      <c r="B205" s="37" t="s">
        <v>243</v>
      </c>
      <c r="C205" s="38" t="s">
        <v>126</v>
      </c>
      <c r="D205" s="35"/>
      <c r="E205" s="146" t="s">
        <v>319</v>
      </c>
      <c r="F205" s="40"/>
      <c r="G205" s="39" t="s">
        <v>369</v>
      </c>
      <c r="H205" s="41">
        <v>2003</v>
      </c>
      <c r="I205" s="22"/>
      <c r="J205" s="22"/>
      <c r="K205" s="22"/>
      <c r="L205" s="35"/>
      <c r="M205" s="35"/>
      <c r="N205" s="41" t="s">
        <v>114</v>
      </c>
      <c r="O205" s="42">
        <v>1750000</v>
      </c>
      <c r="P205" s="35"/>
      <c r="U205" s="129" t="str">
        <f t="shared" si="2"/>
        <v>0</v>
      </c>
    </row>
    <row r="206" spans="1:21" s="25" customFormat="1" hidden="1">
      <c r="A206" s="35"/>
      <c r="B206" s="37" t="s">
        <v>242</v>
      </c>
      <c r="C206" s="38" t="s">
        <v>147</v>
      </c>
      <c r="D206" s="35"/>
      <c r="E206" s="146" t="s">
        <v>315</v>
      </c>
      <c r="F206" s="40"/>
      <c r="G206" s="39" t="s">
        <v>379</v>
      </c>
      <c r="H206" s="41">
        <v>2003</v>
      </c>
      <c r="I206" s="22"/>
      <c r="J206" s="22"/>
      <c r="K206" s="22"/>
      <c r="L206" s="35"/>
      <c r="M206" s="35"/>
      <c r="N206" s="41" t="s">
        <v>114</v>
      </c>
      <c r="O206" s="42">
        <v>2450000</v>
      </c>
      <c r="P206" s="35"/>
      <c r="U206" s="129" t="str">
        <f t="shared" ref="U206:U269" si="3">IF(O206&lt;300000,O206,"0")</f>
        <v>0</v>
      </c>
    </row>
    <row r="207" spans="1:21" s="25" customFormat="1" hidden="1">
      <c r="A207" s="35"/>
      <c r="B207" s="37" t="s">
        <v>223</v>
      </c>
      <c r="C207" s="38" t="s">
        <v>128</v>
      </c>
      <c r="D207" s="35"/>
      <c r="E207" s="146" t="s">
        <v>313</v>
      </c>
      <c r="F207" s="40"/>
      <c r="G207" s="39" t="s">
        <v>368</v>
      </c>
      <c r="H207" s="41">
        <v>2003</v>
      </c>
      <c r="I207" s="22"/>
      <c r="J207" s="22"/>
      <c r="K207" s="22"/>
      <c r="L207" s="35"/>
      <c r="M207" s="35"/>
      <c r="N207" s="41" t="s">
        <v>114</v>
      </c>
      <c r="O207" s="42">
        <v>735000</v>
      </c>
      <c r="P207" s="35"/>
      <c r="U207" s="129" t="str">
        <f t="shared" si="3"/>
        <v>0</v>
      </c>
    </row>
    <row r="208" spans="1:21" s="25" customFormat="1" hidden="1">
      <c r="A208" s="35"/>
      <c r="B208" s="37" t="s">
        <v>237</v>
      </c>
      <c r="C208" s="38" t="s">
        <v>125</v>
      </c>
      <c r="D208" s="35"/>
      <c r="E208" s="146" t="s">
        <v>316</v>
      </c>
      <c r="F208" s="40"/>
      <c r="G208" s="39" t="s">
        <v>382</v>
      </c>
      <c r="H208" s="41">
        <v>2003</v>
      </c>
      <c r="I208" s="22"/>
      <c r="J208" s="22"/>
      <c r="K208" s="22"/>
      <c r="L208" s="35"/>
      <c r="M208" s="35"/>
      <c r="N208" s="41" t="s">
        <v>114</v>
      </c>
      <c r="O208" s="42">
        <v>1575000</v>
      </c>
      <c r="P208" s="35"/>
      <c r="U208" s="129" t="str">
        <f t="shared" si="3"/>
        <v>0</v>
      </c>
    </row>
    <row r="209" spans="1:21" s="25" customFormat="1" hidden="1">
      <c r="A209" s="35"/>
      <c r="B209" s="37" t="s">
        <v>233</v>
      </c>
      <c r="C209" s="38" t="s">
        <v>147</v>
      </c>
      <c r="D209" s="35"/>
      <c r="E209" s="146" t="s">
        <v>338</v>
      </c>
      <c r="F209" s="40"/>
      <c r="G209" s="39" t="s">
        <v>369</v>
      </c>
      <c r="H209" s="41">
        <v>2003</v>
      </c>
      <c r="I209" s="22"/>
      <c r="J209" s="22"/>
      <c r="K209" s="22"/>
      <c r="L209" s="35"/>
      <c r="M209" s="35"/>
      <c r="N209" s="41" t="s">
        <v>114</v>
      </c>
      <c r="O209" s="42">
        <v>910000</v>
      </c>
      <c r="P209" s="35"/>
      <c r="U209" s="129" t="str">
        <f t="shared" si="3"/>
        <v>0</v>
      </c>
    </row>
    <row r="210" spans="1:21" s="25" customFormat="1" hidden="1">
      <c r="A210" s="35"/>
      <c r="B210" s="37" t="s">
        <v>262</v>
      </c>
      <c r="C210" s="38" t="s">
        <v>133</v>
      </c>
      <c r="D210" s="35"/>
      <c r="E210" s="146" t="s">
        <v>335</v>
      </c>
      <c r="F210" s="40"/>
      <c r="G210" s="39" t="s">
        <v>379</v>
      </c>
      <c r="H210" s="41">
        <v>2003</v>
      </c>
      <c r="I210" s="22"/>
      <c r="J210" s="22"/>
      <c r="K210" s="22"/>
      <c r="L210" s="35"/>
      <c r="M210" s="35"/>
      <c r="N210" s="41" t="s">
        <v>114</v>
      </c>
      <c r="O210" s="42">
        <v>875000</v>
      </c>
      <c r="P210" s="35"/>
      <c r="U210" s="129" t="str">
        <f t="shared" si="3"/>
        <v>0</v>
      </c>
    </row>
    <row r="211" spans="1:21" s="25" customFormat="1" hidden="1">
      <c r="A211" s="35"/>
      <c r="B211" s="37" t="s">
        <v>225</v>
      </c>
      <c r="C211" s="38" t="s">
        <v>129</v>
      </c>
      <c r="D211" s="35"/>
      <c r="E211" s="146" t="s">
        <v>316</v>
      </c>
      <c r="F211" s="40"/>
      <c r="G211" s="39" t="s">
        <v>370</v>
      </c>
      <c r="H211" s="41">
        <v>2003</v>
      </c>
      <c r="I211" s="22"/>
      <c r="J211" s="22"/>
      <c r="K211" s="22"/>
      <c r="L211" s="35"/>
      <c r="M211" s="35"/>
      <c r="N211" s="41" t="s">
        <v>114</v>
      </c>
      <c r="O211" s="42">
        <v>1470000</v>
      </c>
      <c r="P211" s="35"/>
      <c r="U211" s="129" t="str">
        <f t="shared" si="3"/>
        <v>0</v>
      </c>
    </row>
    <row r="212" spans="1:21" s="25" customFormat="1" hidden="1">
      <c r="A212" s="35"/>
      <c r="B212" s="37" t="s">
        <v>269</v>
      </c>
      <c r="C212" s="38" t="s">
        <v>173</v>
      </c>
      <c r="D212" s="35"/>
      <c r="E212" s="146" t="s">
        <v>316</v>
      </c>
      <c r="F212" s="40"/>
      <c r="G212" s="39" t="s">
        <v>390</v>
      </c>
      <c r="H212" s="41">
        <v>2003</v>
      </c>
      <c r="I212" s="22"/>
      <c r="J212" s="22"/>
      <c r="K212" s="22"/>
      <c r="L212" s="35"/>
      <c r="M212" s="35"/>
      <c r="N212" s="41" t="s">
        <v>114</v>
      </c>
      <c r="O212" s="42">
        <v>200000</v>
      </c>
      <c r="P212" s="35"/>
      <c r="T212" s="140" t="s">
        <v>613</v>
      </c>
      <c r="U212" s="129">
        <f t="shared" si="3"/>
        <v>200000</v>
      </c>
    </row>
    <row r="213" spans="1:21" s="25" customFormat="1" hidden="1">
      <c r="A213" s="35"/>
      <c r="B213" s="37" t="s">
        <v>270</v>
      </c>
      <c r="C213" s="38" t="s">
        <v>128</v>
      </c>
      <c r="D213" s="35"/>
      <c r="E213" s="146" t="s">
        <v>316</v>
      </c>
      <c r="F213" s="40"/>
      <c r="G213" s="39" t="s">
        <v>382</v>
      </c>
      <c r="H213" s="41">
        <v>2003</v>
      </c>
      <c r="I213" s="22"/>
      <c r="J213" s="22"/>
      <c r="K213" s="22"/>
      <c r="L213" s="35"/>
      <c r="M213" s="35"/>
      <c r="N213" s="41" t="s">
        <v>114</v>
      </c>
      <c r="O213" s="42">
        <v>1575000</v>
      </c>
      <c r="P213" s="35"/>
      <c r="U213" s="129" t="str">
        <f t="shared" si="3"/>
        <v>0</v>
      </c>
    </row>
    <row r="214" spans="1:21" s="25" customFormat="1" hidden="1">
      <c r="A214" s="35"/>
      <c r="B214" s="37" t="s">
        <v>242</v>
      </c>
      <c r="C214" s="38" t="s">
        <v>145</v>
      </c>
      <c r="D214" s="35"/>
      <c r="E214" s="146" t="s">
        <v>315</v>
      </c>
      <c r="F214" s="40"/>
      <c r="G214" s="39" t="s">
        <v>379</v>
      </c>
      <c r="H214" s="41">
        <v>2003</v>
      </c>
      <c r="I214" s="22"/>
      <c r="J214" s="22"/>
      <c r="K214" s="22"/>
      <c r="L214" s="35"/>
      <c r="M214" s="35"/>
      <c r="N214" s="41" t="s">
        <v>114</v>
      </c>
      <c r="O214" s="42">
        <v>7875000</v>
      </c>
      <c r="P214" s="35"/>
      <c r="U214" s="129" t="str">
        <f t="shared" si="3"/>
        <v>0</v>
      </c>
    </row>
    <row r="215" spans="1:21" s="25" customFormat="1" hidden="1">
      <c r="A215" s="35"/>
      <c r="B215" s="37" t="s">
        <v>257</v>
      </c>
      <c r="C215" s="38" t="s">
        <v>138</v>
      </c>
      <c r="D215" s="35"/>
      <c r="E215" s="146" t="s">
        <v>316</v>
      </c>
      <c r="F215" s="40"/>
      <c r="G215" s="39" t="s">
        <v>373</v>
      </c>
      <c r="H215" s="41">
        <v>2003</v>
      </c>
      <c r="I215" s="22"/>
      <c r="J215" s="22"/>
      <c r="K215" s="22"/>
      <c r="L215" s="35"/>
      <c r="M215" s="35"/>
      <c r="N215" s="41" t="s">
        <v>114</v>
      </c>
      <c r="O215" s="42">
        <v>450000</v>
      </c>
      <c r="P215" s="35"/>
      <c r="U215" s="129" t="str">
        <f t="shared" si="3"/>
        <v>0</v>
      </c>
    </row>
    <row r="216" spans="1:21" s="25" customFormat="1" hidden="1">
      <c r="A216" s="35"/>
      <c r="B216" s="37" t="s">
        <v>223</v>
      </c>
      <c r="C216" s="38" t="s">
        <v>148</v>
      </c>
      <c r="D216" s="35"/>
      <c r="E216" s="146" t="s">
        <v>313</v>
      </c>
      <c r="F216" s="40"/>
      <c r="G216" s="39" t="s">
        <v>368</v>
      </c>
      <c r="H216" s="41">
        <v>2003</v>
      </c>
      <c r="I216" s="22"/>
      <c r="J216" s="22"/>
      <c r="K216" s="22"/>
      <c r="L216" s="35"/>
      <c r="M216" s="35"/>
      <c r="N216" s="41" t="s">
        <v>114</v>
      </c>
      <c r="O216" s="42">
        <v>245000</v>
      </c>
      <c r="P216" s="35"/>
      <c r="T216" s="140" t="s">
        <v>613</v>
      </c>
      <c r="U216" s="129">
        <f t="shared" si="3"/>
        <v>245000</v>
      </c>
    </row>
    <row r="217" spans="1:21" s="25" customFormat="1" hidden="1">
      <c r="A217" s="35"/>
      <c r="B217" s="37" t="s">
        <v>234</v>
      </c>
      <c r="C217" s="38" t="s">
        <v>117</v>
      </c>
      <c r="D217" s="35"/>
      <c r="E217" s="146" t="s">
        <v>318</v>
      </c>
      <c r="F217" s="40"/>
      <c r="G217" s="39" t="s">
        <v>369</v>
      </c>
      <c r="H217" s="41">
        <v>2003</v>
      </c>
      <c r="I217" s="22"/>
      <c r="J217" s="22"/>
      <c r="K217" s="22"/>
      <c r="L217" s="35"/>
      <c r="M217" s="35"/>
      <c r="N217" s="41" t="s">
        <v>114</v>
      </c>
      <c r="O217" s="42">
        <v>1540000</v>
      </c>
      <c r="P217" s="35"/>
      <c r="U217" s="129" t="str">
        <f t="shared" si="3"/>
        <v>0</v>
      </c>
    </row>
    <row r="218" spans="1:21" s="25" customFormat="1" hidden="1">
      <c r="A218" s="35"/>
      <c r="B218" s="37" t="s">
        <v>242</v>
      </c>
      <c r="C218" s="38" t="s">
        <v>117</v>
      </c>
      <c r="D218" s="35"/>
      <c r="E218" s="146" t="s">
        <v>315</v>
      </c>
      <c r="F218" s="40"/>
      <c r="G218" s="39" t="s">
        <v>379</v>
      </c>
      <c r="H218" s="41">
        <v>2003</v>
      </c>
      <c r="I218" s="22"/>
      <c r="J218" s="22"/>
      <c r="K218" s="22"/>
      <c r="L218" s="35"/>
      <c r="M218" s="35"/>
      <c r="N218" s="41" t="s">
        <v>114</v>
      </c>
      <c r="O218" s="42">
        <v>2450000</v>
      </c>
      <c r="P218" s="35"/>
      <c r="U218" s="129" t="str">
        <f t="shared" si="3"/>
        <v>0</v>
      </c>
    </row>
    <row r="219" spans="1:21" s="25" customFormat="1" hidden="1">
      <c r="A219" s="35"/>
      <c r="B219" s="37" t="s">
        <v>257</v>
      </c>
      <c r="C219" s="38" t="s">
        <v>115</v>
      </c>
      <c r="D219" s="35"/>
      <c r="E219" s="146" t="s">
        <v>316</v>
      </c>
      <c r="F219" s="40"/>
      <c r="G219" s="39" t="s">
        <v>373</v>
      </c>
      <c r="H219" s="41">
        <v>2003</v>
      </c>
      <c r="I219" s="22"/>
      <c r="J219" s="22"/>
      <c r="K219" s="22"/>
      <c r="L219" s="35"/>
      <c r="M219" s="35"/>
      <c r="N219" s="41" t="s">
        <v>114</v>
      </c>
      <c r="O219" s="42">
        <v>450000</v>
      </c>
      <c r="P219" s="35"/>
      <c r="U219" s="129" t="str">
        <f t="shared" si="3"/>
        <v>0</v>
      </c>
    </row>
    <row r="220" spans="1:21" s="25" customFormat="1" hidden="1">
      <c r="A220" s="35"/>
      <c r="B220" s="37" t="s">
        <v>225</v>
      </c>
      <c r="C220" s="38" t="s">
        <v>174</v>
      </c>
      <c r="D220" s="35"/>
      <c r="E220" s="146" t="s">
        <v>313</v>
      </c>
      <c r="F220" s="40"/>
      <c r="G220" s="39" t="s">
        <v>370</v>
      </c>
      <c r="H220" s="41">
        <v>2003</v>
      </c>
      <c r="I220" s="22"/>
      <c r="J220" s="22"/>
      <c r="K220" s="22"/>
      <c r="L220" s="35"/>
      <c r="M220" s="35"/>
      <c r="N220" s="41" t="s">
        <v>114</v>
      </c>
      <c r="O220" s="42">
        <v>1040000</v>
      </c>
      <c r="P220" s="35"/>
      <c r="U220" s="129" t="str">
        <f t="shared" si="3"/>
        <v>0</v>
      </c>
    </row>
    <row r="221" spans="1:21" s="25" customFormat="1" hidden="1">
      <c r="A221" s="35"/>
      <c r="B221" s="37" t="s">
        <v>243</v>
      </c>
      <c r="C221" s="38" t="s">
        <v>173</v>
      </c>
      <c r="D221" s="35"/>
      <c r="E221" s="146" t="s">
        <v>318</v>
      </c>
      <c r="F221" s="40"/>
      <c r="G221" s="39" t="s">
        <v>369</v>
      </c>
      <c r="H221" s="41">
        <v>2003</v>
      </c>
      <c r="I221" s="22"/>
      <c r="J221" s="22"/>
      <c r="K221" s="22"/>
      <c r="L221" s="35"/>
      <c r="M221" s="35"/>
      <c r="N221" s="41" t="s">
        <v>114</v>
      </c>
      <c r="O221" s="42">
        <v>2200000</v>
      </c>
      <c r="P221" s="35"/>
      <c r="U221" s="129" t="str">
        <f t="shared" si="3"/>
        <v>0</v>
      </c>
    </row>
    <row r="222" spans="1:21" s="25" customFormat="1" hidden="1">
      <c r="A222" s="35"/>
      <c r="B222" s="37" t="s">
        <v>234</v>
      </c>
      <c r="C222" s="38" t="s">
        <v>129</v>
      </c>
      <c r="D222" s="35"/>
      <c r="E222" s="146" t="s">
        <v>318</v>
      </c>
      <c r="F222" s="40"/>
      <c r="G222" s="39" t="s">
        <v>369</v>
      </c>
      <c r="H222" s="41">
        <v>2003</v>
      </c>
      <c r="I222" s="22"/>
      <c r="J222" s="22"/>
      <c r="K222" s="22"/>
      <c r="L222" s="35"/>
      <c r="M222" s="35"/>
      <c r="N222" s="41" t="s">
        <v>114</v>
      </c>
      <c r="O222" s="42">
        <v>1650000</v>
      </c>
      <c r="P222" s="35"/>
      <c r="U222" s="129" t="str">
        <f t="shared" si="3"/>
        <v>0</v>
      </c>
    </row>
    <row r="223" spans="1:21" s="25" customFormat="1" hidden="1">
      <c r="A223" s="35"/>
      <c r="B223" s="37" t="s">
        <v>242</v>
      </c>
      <c r="C223" s="38" t="s">
        <v>120</v>
      </c>
      <c r="D223" s="35"/>
      <c r="E223" s="146" t="s">
        <v>315</v>
      </c>
      <c r="F223" s="40"/>
      <c r="G223" s="39" t="s">
        <v>379</v>
      </c>
      <c r="H223" s="41">
        <v>2003</v>
      </c>
      <c r="I223" s="22"/>
      <c r="J223" s="22"/>
      <c r="K223" s="22"/>
      <c r="L223" s="35"/>
      <c r="M223" s="35"/>
      <c r="N223" s="41" t="s">
        <v>114</v>
      </c>
      <c r="O223" s="42">
        <v>2625000</v>
      </c>
      <c r="P223" s="35"/>
      <c r="U223" s="129" t="str">
        <f t="shared" si="3"/>
        <v>0</v>
      </c>
    </row>
    <row r="224" spans="1:21" s="25" customFormat="1" hidden="1">
      <c r="A224" s="35"/>
      <c r="B224" s="37" t="s">
        <v>242</v>
      </c>
      <c r="C224" s="38" t="s">
        <v>115</v>
      </c>
      <c r="D224" s="35"/>
      <c r="E224" s="146" t="s">
        <v>339</v>
      </c>
      <c r="F224" s="40"/>
      <c r="G224" s="39" t="s">
        <v>369</v>
      </c>
      <c r="H224" s="41">
        <v>2003</v>
      </c>
      <c r="I224" s="22"/>
      <c r="J224" s="22"/>
      <c r="K224" s="22"/>
      <c r="L224" s="35"/>
      <c r="M224" s="35"/>
      <c r="N224" s="41" t="s">
        <v>114</v>
      </c>
      <c r="O224" s="42">
        <v>21330000</v>
      </c>
      <c r="P224" s="35"/>
      <c r="U224" s="129" t="str">
        <f t="shared" si="3"/>
        <v>0</v>
      </c>
    </row>
    <row r="225" spans="1:22" s="25" customFormat="1" hidden="1">
      <c r="A225" s="35"/>
      <c r="B225" s="37" t="s">
        <v>271</v>
      </c>
      <c r="C225" s="38" t="s">
        <v>131</v>
      </c>
      <c r="D225" s="35"/>
      <c r="E225" s="146" t="s">
        <v>340</v>
      </c>
      <c r="F225" s="40"/>
      <c r="G225" s="39" t="s">
        <v>379</v>
      </c>
      <c r="H225" s="41">
        <v>2003</v>
      </c>
      <c r="I225" s="22"/>
      <c r="J225" s="22"/>
      <c r="K225" s="22"/>
      <c r="L225" s="35"/>
      <c r="M225" s="35"/>
      <c r="N225" s="41" t="s">
        <v>114</v>
      </c>
      <c r="O225" s="42">
        <v>40687500</v>
      </c>
      <c r="P225" s="35"/>
      <c r="U225" s="129" t="str">
        <f t="shared" si="3"/>
        <v>0</v>
      </c>
    </row>
    <row r="226" spans="1:22" s="25" customFormat="1" hidden="1">
      <c r="A226" s="35"/>
      <c r="B226" s="37" t="s">
        <v>272</v>
      </c>
      <c r="C226" s="38" t="s">
        <v>129</v>
      </c>
      <c r="D226" s="35"/>
      <c r="E226" s="146" t="s">
        <v>341</v>
      </c>
      <c r="F226" s="40"/>
      <c r="G226" s="39" t="s">
        <v>369</v>
      </c>
      <c r="H226" s="41">
        <v>2003</v>
      </c>
      <c r="I226" s="22"/>
      <c r="J226" s="22"/>
      <c r="K226" s="22"/>
      <c r="L226" s="35"/>
      <c r="M226" s="35"/>
      <c r="N226" s="41" t="s">
        <v>114</v>
      </c>
      <c r="O226" s="42">
        <v>487500</v>
      </c>
      <c r="P226" s="35"/>
      <c r="U226" s="129" t="str">
        <f t="shared" si="3"/>
        <v>0</v>
      </c>
    </row>
    <row r="227" spans="1:22" s="25" customFormat="1" hidden="1">
      <c r="A227" s="35"/>
      <c r="B227" s="37" t="s">
        <v>273</v>
      </c>
      <c r="C227" s="38" t="s">
        <v>120</v>
      </c>
      <c r="D227" s="35"/>
      <c r="E227" s="146" t="s">
        <v>342</v>
      </c>
      <c r="F227" s="40"/>
      <c r="G227" s="39" t="s">
        <v>373</v>
      </c>
      <c r="H227" s="41">
        <v>2003</v>
      </c>
      <c r="I227" s="22"/>
      <c r="J227" s="22"/>
      <c r="K227" s="22"/>
      <c r="L227" s="35"/>
      <c r="M227" s="35"/>
      <c r="N227" s="41" t="s">
        <v>114</v>
      </c>
      <c r="O227" s="42">
        <v>1200000</v>
      </c>
      <c r="P227" s="35"/>
      <c r="U227" s="129" t="str">
        <f t="shared" si="3"/>
        <v>0</v>
      </c>
    </row>
    <row r="228" spans="1:22" s="25" customFormat="1" hidden="1">
      <c r="A228" s="35"/>
      <c r="B228" s="37" t="s">
        <v>274</v>
      </c>
      <c r="C228" s="38" t="s">
        <v>117</v>
      </c>
      <c r="D228" s="35"/>
      <c r="E228" s="146" t="s">
        <v>343</v>
      </c>
      <c r="F228" s="40"/>
      <c r="G228" s="39" t="s">
        <v>369</v>
      </c>
      <c r="H228" s="41">
        <v>2003</v>
      </c>
      <c r="I228" s="22"/>
      <c r="J228" s="22"/>
      <c r="K228" s="22"/>
      <c r="L228" s="35"/>
      <c r="M228" s="35"/>
      <c r="N228" s="41" t="s">
        <v>114</v>
      </c>
      <c r="O228" s="42">
        <v>75000</v>
      </c>
      <c r="P228" s="35"/>
      <c r="T228" s="140" t="s">
        <v>613</v>
      </c>
      <c r="U228" s="129">
        <f t="shared" si="3"/>
        <v>75000</v>
      </c>
    </row>
    <row r="229" spans="1:22" s="25" customFormat="1" hidden="1">
      <c r="A229" s="35"/>
      <c r="B229" s="37" t="s">
        <v>275</v>
      </c>
      <c r="C229" s="38" t="s">
        <v>126</v>
      </c>
      <c r="D229" s="35"/>
      <c r="E229" s="146" t="s">
        <v>344</v>
      </c>
      <c r="F229" s="40"/>
      <c r="G229" s="39" t="s">
        <v>369</v>
      </c>
      <c r="H229" s="41">
        <v>2003</v>
      </c>
      <c r="I229" s="22"/>
      <c r="J229" s="22"/>
      <c r="K229" s="22"/>
      <c r="L229" s="35"/>
      <c r="M229" s="35"/>
      <c r="N229" s="41" t="s">
        <v>114</v>
      </c>
      <c r="O229" s="42">
        <v>131250</v>
      </c>
      <c r="P229" s="35"/>
      <c r="T229" s="140" t="s">
        <v>613</v>
      </c>
      <c r="U229" s="129">
        <f t="shared" si="3"/>
        <v>131250</v>
      </c>
    </row>
    <row r="230" spans="1:22" s="25" customFormat="1" hidden="1">
      <c r="A230" s="35"/>
      <c r="B230" s="37" t="s">
        <v>276</v>
      </c>
      <c r="C230" s="38" t="s">
        <v>131</v>
      </c>
      <c r="D230" s="35"/>
      <c r="E230" s="146" t="s">
        <v>316</v>
      </c>
      <c r="F230" s="40"/>
      <c r="G230" s="39" t="s">
        <v>373</v>
      </c>
      <c r="H230" s="41">
        <v>2003</v>
      </c>
      <c r="I230" s="22"/>
      <c r="J230" s="22"/>
      <c r="K230" s="22"/>
      <c r="L230" s="35"/>
      <c r="M230" s="35"/>
      <c r="N230" s="41" t="s">
        <v>114</v>
      </c>
      <c r="O230" s="42">
        <v>300000</v>
      </c>
      <c r="P230" s="35"/>
      <c r="T230" s="140" t="s">
        <v>613</v>
      </c>
      <c r="U230" s="129" t="str">
        <f t="shared" si="3"/>
        <v>0</v>
      </c>
    </row>
    <row r="231" spans="1:22" s="25" customFormat="1" hidden="1">
      <c r="A231" s="35"/>
      <c r="B231" s="37" t="s">
        <v>277</v>
      </c>
      <c r="C231" s="38" t="s">
        <v>175</v>
      </c>
      <c r="D231" s="35"/>
      <c r="E231" s="146" t="s">
        <v>325</v>
      </c>
      <c r="F231" s="40"/>
      <c r="G231" s="39" t="s">
        <v>378</v>
      </c>
      <c r="H231" s="41">
        <v>2003</v>
      </c>
      <c r="I231" s="22"/>
      <c r="J231" s="22"/>
      <c r="K231" s="22"/>
      <c r="L231" s="35"/>
      <c r="M231" s="35"/>
      <c r="N231" s="41" t="s">
        <v>114</v>
      </c>
      <c r="O231" s="42">
        <v>2800000</v>
      </c>
      <c r="P231" s="35"/>
      <c r="U231" s="129" t="str">
        <f t="shared" si="3"/>
        <v>0</v>
      </c>
    </row>
    <row r="232" spans="1:22" s="25" customFormat="1" ht="15" hidden="1" customHeight="1">
      <c r="A232" s="35"/>
      <c r="B232" s="37" t="s">
        <v>277</v>
      </c>
      <c r="C232" s="38" t="s">
        <v>420</v>
      </c>
      <c r="D232" s="35"/>
      <c r="E232" s="146" t="s">
        <v>316</v>
      </c>
      <c r="F232" s="40"/>
      <c r="G232" s="39" t="s">
        <v>459</v>
      </c>
      <c r="H232" s="41">
        <v>2003</v>
      </c>
      <c r="I232" s="22"/>
      <c r="J232" s="22"/>
      <c r="K232" s="22"/>
      <c r="L232" s="35"/>
      <c r="M232" s="35"/>
      <c r="N232" s="41" t="s">
        <v>114</v>
      </c>
      <c r="O232" s="42">
        <v>56000</v>
      </c>
      <c r="P232" s="35"/>
      <c r="T232" s="140" t="s">
        <v>613</v>
      </c>
      <c r="U232" s="129">
        <f t="shared" si="3"/>
        <v>56000</v>
      </c>
      <c r="V232" s="130"/>
    </row>
    <row r="233" spans="1:22" s="25" customFormat="1" ht="12.75" hidden="1" customHeight="1">
      <c r="A233" s="35"/>
      <c r="B233" s="37" t="s">
        <v>231</v>
      </c>
      <c r="C233" s="38" t="s">
        <v>176</v>
      </c>
      <c r="D233" s="35"/>
      <c r="E233" s="146" t="s">
        <v>316</v>
      </c>
      <c r="F233" s="40"/>
      <c r="G233" s="39" t="s">
        <v>374</v>
      </c>
      <c r="H233" s="41">
        <v>2003</v>
      </c>
      <c r="I233" s="22"/>
      <c r="J233" s="22"/>
      <c r="K233" s="22"/>
      <c r="L233" s="35"/>
      <c r="M233" s="35"/>
      <c r="N233" s="41" t="s">
        <v>114</v>
      </c>
      <c r="O233" s="42">
        <v>2625000</v>
      </c>
      <c r="P233" s="35"/>
      <c r="U233" s="129" t="str">
        <f t="shared" si="3"/>
        <v>0</v>
      </c>
      <c r="V233" s="130"/>
    </row>
    <row r="234" spans="1:22" s="25" customFormat="1" ht="12.75" hidden="1" customHeight="1">
      <c r="A234" s="35"/>
      <c r="B234" s="37" t="s">
        <v>234</v>
      </c>
      <c r="C234" s="38" t="s">
        <v>421</v>
      </c>
      <c r="D234" s="35"/>
      <c r="E234" s="146" t="s">
        <v>318</v>
      </c>
      <c r="F234" s="40"/>
      <c r="G234" s="39" t="s">
        <v>369</v>
      </c>
      <c r="H234" s="41">
        <v>2003</v>
      </c>
      <c r="I234" s="22"/>
      <c r="J234" s="22"/>
      <c r="K234" s="22"/>
      <c r="L234" s="35"/>
      <c r="M234" s="35"/>
      <c r="N234" s="41" t="s">
        <v>114</v>
      </c>
      <c r="O234" s="42">
        <v>1650000</v>
      </c>
      <c r="P234" s="35"/>
      <c r="U234" s="129" t="str">
        <f t="shared" si="3"/>
        <v>0</v>
      </c>
      <c r="V234" s="130"/>
    </row>
    <row r="235" spans="1:22" s="25" customFormat="1" ht="12.75" hidden="1" customHeight="1">
      <c r="A235" s="35"/>
      <c r="B235" s="37" t="s">
        <v>234</v>
      </c>
      <c r="C235" s="38" t="s">
        <v>116</v>
      </c>
      <c r="D235" s="35"/>
      <c r="E235" s="146" t="s">
        <v>319</v>
      </c>
      <c r="F235" s="40"/>
      <c r="G235" s="39" t="s">
        <v>369</v>
      </c>
      <c r="H235" s="41">
        <v>2003</v>
      </c>
      <c r="I235" s="22"/>
      <c r="J235" s="22"/>
      <c r="K235" s="22"/>
      <c r="L235" s="35"/>
      <c r="M235" s="35"/>
      <c r="N235" s="41" t="s">
        <v>114</v>
      </c>
      <c r="O235" s="42">
        <v>1237500</v>
      </c>
      <c r="P235" s="35"/>
      <c r="U235" s="129" t="str">
        <f t="shared" si="3"/>
        <v>0</v>
      </c>
      <c r="V235" s="130"/>
    </row>
    <row r="236" spans="1:22" s="25" customFormat="1" ht="12.75" hidden="1" customHeight="1">
      <c r="A236" s="35"/>
      <c r="B236" s="37" t="s">
        <v>438</v>
      </c>
      <c r="C236" s="38" t="s">
        <v>422</v>
      </c>
      <c r="D236" s="35"/>
      <c r="E236" s="146" t="s">
        <v>453</v>
      </c>
      <c r="F236" s="40"/>
      <c r="G236" s="39" t="s">
        <v>378</v>
      </c>
      <c r="H236" s="41">
        <v>2003</v>
      </c>
      <c r="I236" s="22"/>
      <c r="J236" s="22"/>
      <c r="K236" s="22"/>
      <c r="L236" s="35"/>
      <c r="M236" s="35"/>
      <c r="N236" s="41" t="s">
        <v>114</v>
      </c>
      <c r="O236" s="42">
        <v>562500</v>
      </c>
      <c r="P236" s="35"/>
      <c r="U236" s="129" t="str">
        <f t="shared" si="3"/>
        <v>0</v>
      </c>
      <c r="V236" s="130"/>
    </row>
    <row r="237" spans="1:22" s="25" customFormat="1" ht="12.75" hidden="1" customHeight="1">
      <c r="A237" s="35"/>
      <c r="B237" s="37" t="s">
        <v>257</v>
      </c>
      <c r="C237" s="38" t="s">
        <v>177</v>
      </c>
      <c r="D237" s="35"/>
      <c r="E237" s="146" t="s">
        <v>316</v>
      </c>
      <c r="F237" s="40"/>
      <c r="G237" s="39" t="s">
        <v>391</v>
      </c>
      <c r="H237" s="41">
        <v>2003</v>
      </c>
      <c r="I237" s="22"/>
      <c r="J237" s="22"/>
      <c r="K237" s="22"/>
      <c r="L237" s="35"/>
      <c r="M237" s="35"/>
      <c r="N237" s="41" t="s">
        <v>114</v>
      </c>
      <c r="O237" s="42">
        <v>600000</v>
      </c>
      <c r="P237" s="35"/>
      <c r="U237" s="129" t="str">
        <f t="shared" si="3"/>
        <v>0</v>
      </c>
      <c r="V237" s="130"/>
    </row>
    <row r="238" spans="1:22" s="25" customFormat="1" ht="12.75" hidden="1" customHeight="1">
      <c r="A238" s="35"/>
      <c r="B238" s="37" t="s">
        <v>230</v>
      </c>
      <c r="C238" s="38" t="s">
        <v>178</v>
      </c>
      <c r="D238" s="35"/>
      <c r="E238" s="146" t="s">
        <v>316</v>
      </c>
      <c r="F238" s="40"/>
      <c r="G238" s="39" t="s">
        <v>376</v>
      </c>
      <c r="H238" s="41">
        <v>2003</v>
      </c>
      <c r="I238" s="22"/>
      <c r="J238" s="22"/>
      <c r="K238" s="22"/>
      <c r="L238" s="35"/>
      <c r="M238" s="35"/>
      <c r="N238" s="41" t="s">
        <v>114</v>
      </c>
      <c r="O238" s="42">
        <v>875000</v>
      </c>
      <c r="P238" s="35"/>
      <c r="U238" s="129" t="str">
        <f t="shared" si="3"/>
        <v>0</v>
      </c>
      <c r="V238" s="130"/>
    </row>
    <row r="239" spans="1:22" s="25" customFormat="1" ht="12.75" hidden="1" customHeight="1">
      <c r="A239" s="35"/>
      <c r="B239" s="37" t="s">
        <v>257</v>
      </c>
      <c r="C239" s="38" t="s">
        <v>126</v>
      </c>
      <c r="D239" s="35"/>
      <c r="E239" s="146" t="s">
        <v>316</v>
      </c>
      <c r="F239" s="40"/>
      <c r="G239" s="39" t="s">
        <v>377</v>
      </c>
      <c r="H239" s="41">
        <v>2003</v>
      </c>
      <c r="I239" s="22"/>
      <c r="J239" s="22"/>
      <c r="K239" s="22"/>
      <c r="L239" s="35"/>
      <c r="M239" s="35"/>
      <c r="N239" s="41" t="s">
        <v>114</v>
      </c>
      <c r="O239" s="42">
        <v>520000</v>
      </c>
      <c r="P239" s="35"/>
      <c r="U239" s="129" t="str">
        <f t="shared" si="3"/>
        <v>0</v>
      </c>
      <c r="V239" s="130"/>
    </row>
    <row r="240" spans="1:22" s="25" customFormat="1" ht="12.75" hidden="1" customHeight="1">
      <c r="A240" s="35"/>
      <c r="B240" s="37" t="s">
        <v>278</v>
      </c>
      <c r="C240" s="38" t="s">
        <v>117</v>
      </c>
      <c r="D240" s="35"/>
      <c r="E240" s="146" t="s">
        <v>313</v>
      </c>
      <c r="F240" s="40"/>
      <c r="G240" s="39" t="s">
        <v>368</v>
      </c>
      <c r="H240" s="41">
        <v>2003</v>
      </c>
      <c r="I240" s="22"/>
      <c r="J240" s="22"/>
      <c r="K240" s="22"/>
      <c r="L240" s="35"/>
      <c r="M240" s="35"/>
      <c r="N240" s="41" t="s">
        <v>114</v>
      </c>
      <c r="O240" s="42">
        <v>525000</v>
      </c>
      <c r="P240" s="35"/>
      <c r="U240" s="129" t="str">
        <f t="shared" si="3"/>
        <v>0</v>
      </c>
      <c r="V240" s="130"/>
    </row>
    <row r="241" spans="1:22" s="25" customFormat="1" hidden="1">
      <c r="A241" s="35"/>
      <c r="B241" s="37" t="s">
        <v>235</v>
      </c>
      <c r="C241" s="38" t="s">
        <v>123</v>
      </c>
      <c r="D241" s="35"/>
      <c r="E241" s="146" t="s">
        <v>316</v>
      </c>
      <c r="F241" s="40"/>
      <c r="G241" s="39" t="s">
        <v>385</v>
      </c>
      <c r="H241" s="41">
        <v>2003</v>
      </c>
      <c r="I241" s="22"/>
      <c r="J241" s="22"/>
      <c r="K241" s="22"/>
      <c r="L241" s="35"/>
      <c r="M241" s="35"/>
      <c r="N241" s="41" t="s">
        <v>114</v>
      </c>
      <c r="O241" s="42">
        <v>150000</v>
      </c>
      <c r="P241" s="35"/>
      <c r="T241" s="140" t="s">
        <v>613</v>
      </c>
      <c r="U241" s="129">
        <f t="shared" si="3"/>
        <v>150000</v>
      </c>
      <c r="V241" s="130"/>
    </row>
    <row r="242" spans="1:22" s="25" customFormat="1" ht="12.75" hidden="1" customHeight="1">
      <c r="A242" s="35"/>
      <c r="B242" s="37" t="s">
        <v>242</v>
      </c>
      <c r="C242" s="38" t="s">
        <v>122</v>
      </c>
      <c r="D242" s="35"/>
      <c r="E242" s="146" t="s">
        <v>325</v>
      </c>
      <c r="F242" s="40"/>
      <c r="G242" s="39" t="s">
        <v>379</v>
      </c>
      <c r="H242" s="41">
        <v>2003</v>
      </c>
      <c r="I242" s="22"/>
      <c r="J242" s="22"/>
      <c r="K242" s="22"/>
      <c r="L242" s="35"/>
      <c r="M242" s="35"/>
      <c r="N242" s="41" t="s">
        <v>114</v>
      </c>
      <c r="O242" s="42">
        <v>2625000</v>
      </c>
      <c r="P242" s="35"/>
      <c r="U242" s="129" t="str">
        <f t="shared" si="3"/>
        <v>0</v>
      </c>
      <c r="V242" s="130"/>
    </row>
    <row r="243" spans="1:22" s="25" customFormat="1" hidden="1">
      <c r="A243" s="35"/>
      <c r="B243" s="37" t="s">
        <v>236</v>
      </c>
      <c r="C243" s="38" t="s">
        <v>173</v>
      </c>
      <c r="D243" s="35"/>
      <c r="E243" s="146" t="s">
        <v>113</v>
      </c>
      <c r="F243" s="40"/>
      <c r="G243" s="39" t="s">
        <v>378</v>
      </c>
      <c r="H243" s="41">
        <v>2003</v>
      </c>
      <c r="I243" s="22"/>
      <c r="J243" s="22"/>
      <c r="K243" s="22"/>
      <c r="L243" s="35"/>
      <c r="M243" s="35"/>
      <c r="N243" s="41" t="s">
        <v>114</v>
      </c>
      <c r="O243" s="42">
        <v>187500</v>
      </c>
      <c r="P243" s="35"/>
      <c r="T243" s="140" t="s">
        <v>613</v>
      </c>
      <c r="U243" s="129">
        <f t="shared" si="3"/>
        <v>187500</v>
      </c>
      <c r="V243" s="130"/>
    </row>
    <row r="244" spans="1:22" s="25" customFormat="1" ht="12.75" hidden="1" customHeight="1">
      <c r="A244" s="35"/>
      <c r="B244" s="37" t="s">
        <v>279</v>
      </c>
      <c r="C244" s="38" t="s">
        <v>147</v>
      </c>
      <c r="D244" s="35"/>
      <c r="E244" s="146" t="s">
        <v>315</v>
      </c>
      <c r="F244" s="40"/>
      <c r="G244" s="39" t="s">
        <v>369</v>
      </c>
      <c r="H244" s="41">
        <v>2003</v>
      </c>
      <c r="I244" s="22"/>
      <c r="J244" s="22"/>
      <c r="K244" s="22"/>
      <c r="L244" s="35"/>
      <c r="M244" s="35"/>
      <c r="N244" s="41" t="s">
        <v>114</v>
      </c>
      <c r="O244" s="42">
        <v>800000</v>
      </c>
      <c r="P244" s="35"/>
      <c r="U244" s="129" t="str">
        <f t="shared" si="3"/>
        <v>0</v>
      </c>
      <c r="V244" s="130"/>
    </row>
    <row r="245" spans="1:22" s="25" customFormat="1" ht="12.75" hidden="1" customHeight="1">
      <c r="A245" s="35"/>
      <c r="B245" s="37" t="s">
        <v>242</v>
      </c>
      <c r="C245" s="38" t="s">
        <v>129</v>
      </c>
      <c r="D245" s="35"/>
      <c r="E245" s="146" t="s">
        <v>315</v>
      </c>
      <c r="F245" s="40"/>
      <c r="G245" s="39" t="s">
        <v>379</v>
      </c>
      <c r="H245" s="41">
        <v>2003</v>
      </c>
      <c r="I245" s="22"/>
      <c r="J245" s="22"/>
      <c r="K245" s="22"/>
      <c r="L245" s="35"/>
      <c r="M245" s="35"/>
      <c r="N245" s="41" t="s">
        <v>114</v>
      </c>
      <c r="O245" s="42">
        <v>9800000</v>
      </c>
      <c r="P245" s="35"/>
      <c r="U245" s="129" t="str">
        <f t="shared" si="3"/>
        <v>0</v>
      </c>
      <c r="V245" s="130"/>
    </row>
    <row r="246" spans="1:22" s="25" customFormat="1" ht="12.75" hidden="1" customHeight="1">
      <c r="A246" s="35"/>
      <c r="B246" s="37" t="s">
        <v>242</v>
      </c>
      <c r="C246" s="38" t="s">
        <v>142</v>
      </c>
      <c r="D246" s="35"/>
      <c r="E246" s="146" t="s">
        <v>315</v>
      </c>
      <c r="F246" s="40"/>
      <c r="G246" s="39" t="s">
        <v>379</v>
      </c>
      <c r="H246" s="41">
        <v>2003</v>
      </c>
      <c r="I246" s="22"/>
      <c r="J246" s="22"/>
      <c r="K246" s="22"/>
      <c r="L246" s="35"/>
      <c r="M246" s="35"/>
      <c r="N246" s="41" t="s">
        <v>114</v>
      </c>
      <c r="O246" s="42">
        <v>10500000</v>
      </c>
      <c r="P246" s="35"/>
      <c r="U246" s="129" t="str">
        <f t="shared" si="3"/>
        <v>0</v>
      </c>
      <c r="V246" s="130"/>
    </row>
    <row r="247" spans="1:22" s="25" customFormat="1" ht="12.75" hidden="1" customHeight="1">
      <c r="A247" s="35"/>
      <c r="B247" s="37" t="s">
        <v>242</v>
      </c>
      <c r="C247" s="38" t="s">
        <v>117</v>
      </c>
      <c r="D247" s="35"/>
      <c r="E247" s="146" t="s">
        <v>315</v>
      </c>
      <c r="F247" s="40"/>
      <c r="G247" s="39" t="s">
        <v>379</v>
      </c>
      <c r="H247" s="41">
        <v>2003</v>
      </c>
      <c r="I247" s="22"/>
      <c r="J247" s="22"/>
      <c r="K247" s="22"/>
      <c r="L247" s="35"/>
      <c r="M247" s="35"/>
      <c r="N247" s="41" t="s">
        <v>114</v>
      </c>
      <c r="O247" s="42">
        <v>61250000</v>
      </c>
      <c r="P247" s="35"/>
      <c r="U247" s="129" t="str">
        <f t="shared" si="3"/>
        <v>0</v>
      </c>
      <c r="V247" s="130"/>
    </row>
    <row r="248" spans="1:22" s="25" customFormat="1" ht="12.75" hidden="1" customHeight="1">
      <c r="A248" s="35"/>
      <c r="B248" s="37" t="s">
        <v>242</v>
      </c>
      <c r="C248" s="38" t="s">
        <v>126</v>
      </c>
      <c r="D248" s="35"/>
      <c r="E248" s="146" t="s">
        <v>315</v>
      </c>
      <c r="F248" s="40"/>
      <c r="G248" s="39" t="s">
        <v>379</v>
      </c>
      <c r="H248" s="41">
        <v>2003</v>
      </c>
      <c r="I248" s="22"/>
      <c r="J248" s="22"/>
      <c r="K248" s="22"/>
      <c r="L248" s="35"/>
      <c r="M248" s="35"/>
      <c r="N248" s="41" t="s">
        <v>114</v>
      </c>
      <c r="O248" s="42">
        <v>4200000</v>
      </c>
      <c r="P248" s="35"/>
      <c r="U248" s="129" t="str">
        <f t="shared" si="3"/>
        <v>0</v>
      </c>
      <c r="V248" s="130"/>
    </row>
    <row r="249" spans="1:22" s="25" customFormat="1" ht="12.75" hidden="1" customHeight="1">
      <c r="A249" s="35"/>
      <c r="B249" s="37" t="s">
        <v>253</v>
      </c>
      <c r="C249" s="38" t="s">
        <v>118</v>
      </c>
      <c r="D249" s="35"/>
      <c r="E249" s="146" t="s">
        <v>315</v>
      </c>
      <c r="F249" s="40"/>
      <c r="G249" s="39" t="s">
        <v>378</v>
      </c>
      <c r="H249" s="41">
        <v>2003</v>
      </c>
      <c r="I249" s="22"/>
      <c r="J249" s="22"/>
      <c r="K249" s="22"/>
      <c r="L249" s="35"/>
      <c r="M249" s="35"/>
      <c r="N249" s="41" t="s">
        <v>114</v>
      </c>
      <c r="O249" s="42">
        <v>350000</v>
      </c>
      <c r="P249" s="35"/>
      <c r="U249" s="129" t="str">
        <f t="shared" si="3"/>
        <v>0</v>
      </c>
      <c r="V249" s="130"/>
    </row>
    <row r="250" spans="1:22" s="25" customFormat="1" ht="12.75" hidden="1" customHeight="1">
      <c r="A250" s="35"/>
      <c r="B250" s="37" t="s">
        <v>280</v>
      </c>
      <c r="C250" s="38" t="s">
        <v>179</v>
      </c>
      <c r="D250" s="35"/>
      <c r="E250" s="146" t="s">
        <v>345</v>
      </c>
      <c r="F250" s="40"/>
      <c r="G250" s="39" t="s">
        <v>379</v>
      </c>
      <c r="H250" s="41">
        <v>2003</v>
      </c>
      <c r="I250" s="22"/>
      <c r="J250" s="22"/>
      <c r="K250" s="22"/>
      <c r="L250" s="35"/>
      <c r="M250" s="35"/>
      <c r="N250" s="41" t="s">
        <v>114</v>
      </c>
      <c r="O250" s="42">
        <v>1350000</v>
      </c>
      <c r="P250" s="35"/>
      <c r="U250" s="129" t="str">
        <f t="shared" si="3"/>
        <v>0</v>
      </c>
      <c r="V250" s="130"/>
    </row>
    <row r="251" spans="1:22" s="25" customFormat="1" ht="12.75" hidden="1" customHeight="1">
      <c r="A251" s="35"/>
      <c r="B251" s="37" t="s">
        <v>242</v>
      </c>
      <c r="C251" s="38" t="s">
        <v>118</v>
      </c>
      <c r="D251" s="35"/>
      <c r="E251" s="146" t="s">
        <v>315</v>
      </c>
      <c r="F251" s="40"/>
      <c r="G251" s="39" t="s">
        <v>379</v>
      </c>
      <c r="H251" s="41">
        <v>2003</v>
      </c>
      <c r="I251" s="22"/>
      <c r="J251" s="22"/>
      <c r="K251" s="22"/>
      <c r="L251" s="35"/>
      <c r="M251" s="35"/>
      <c r="N251" s="41" t="s">
        <v>114</v>
      </c>
      <c r="O251" s="42">
        <v>4200000</v>
      </c>
      <c r="P251" s="35"/>
      <c r="U251" s="129" t="str">
        <f t="shared" si="3"/>
        <v>0</v>
      </c>
      <c r="V251" s="130"/>
    </row>
    <row r="252" spans="1:22" s="25" customFormat="1" ht="12.75" hidden="1" customHeight="1">
      <c r="A252" s="35"/>
      <c r="B252" s="37" t="s">
        <v>242</v>
      </c>
      <c r="C252" s="38" t="s">
        <v>177</v>
      </c>
      <c r="D252" s="35"/>
      <c r="E252" s="146" t="s">
        <v>315</v>
      </c>
      <c r="F252" s="40"/>
      <c r="G252" s="39" t="s">
        <v>379</v>
      </c>
      <c r="H252" s="41">
        <v>2003</v>
      </c>
      <c r="I252" s="22"/>
      <c r="J252" s="22"/>
      <c r="K252" s="22"/>
      <c r="L252" s="35"/>
      <c r="M252" s="35"/>
      <c r="N252" s="41" t="s">
        <v>114</v>
      </c>
      <c r="O252" s="42">
        <v>4200000</v>
      </c>
      <c r="P252" s="35"/>
      <c r="U252" s="129" t="str">
        <f t="shared" si="3"/>
        <v>0</v>
      </c>
      <c r="V252" s="130"/>
    </row>
    <row r="253" spans="1:22" s="25" customFormat="1" hidden="1">
      <c r="A253" s="73"/>
      <c r="B253" s="74" t="s">
        <v>281</v>
      </c>
      <c r="C253" s="75" t="s">
        <v>117</v>
      </c>
      <c r="D253" s="73"/>
      <c r="E253" s="147" t="s">
        <v>113</v>
      </c>
      <c r="F253" s="76"/>
      <c r="G253" s="77" t="s">
        <v>376</v>
      </c>
      <c r="H253" s="78">
        <v>2003</v>
      </c>
      <c r="I253" s="79"/>
      <c r="J253" s="79"/>
      <c r="K253" s="79"/>
      <c r="L253" s="73"/>
      <c r="M253" s="73"/>
      <c r="N253" s="78" t="s">
        <v>114</v>
      </c>
      <c r="O253" s="80">
        <v>10000</v>
      </c>
      <c r="P253" s="73"/>
      <c r="T253" s="140" t="s">
        <v>613</v>
      </c>
      <c r="U253" s="129">
        <f t="shared" si="3"/>
        <v>10000</v>
      </c>
      <c r="V253" s="130"/>
    </row>
    <row r="254" spans="1:22" s="25" customFormat="1" ht="12.75" hidden="1" customHeight="1">
      <c r="A254" s="35"/>
      <c r="B254" s="37" t="s">
        <v>234</v>
      </c>
      <c r="C254" s="38" t="s">
        <v>125</v>
      </c>
      <c r="D254" s="35"/>
      <c r="E254" s="146" t="s">
        <v>318</v>
      </c>
      <c r="F254" s="40"/>
      <c r="G254" s="39" t="s">
        <v>369</v>
      </c>
      <c r="H254" s="41">
        <v>2003</v>
      </c>
      <c r="I254" s="22"/>
      <c r="J254" s="22"/>
      <c r="K254" s="22"/>
      <c r="L254" s="35"/>
      <c r="M254" s="35"/>
      <c r="N254" s="41" t="s">
        <v>114</v>
      </c>
      <c r="O254" s="42">
        <v>1540000</v>
      </c>
      <c r="P254" s="35"/>
      <c r="U254" s="129" t="str">
        <f t="shared" si="3"/>
        <v>0</v>
      </c>
      <c r="V254" s="130"/>
    </row>
    <row r="255" spans="1:22" s="25" customFormat="1" hidden="1">
      <c r="A255" s="35"/>
      <c r="B255" s="37" t="s">
        <v>236</v>
      </c>
      <c r="C255" s="38" t="s">
        <v>132</v>
      </c>
      <c r="D255" s="35"/>
      <c r="E255" s="146" t="s">
        <v>346</v>
      </c>
      <c r="F255" s="40"/>
      <c r="G255" s="39" t="s">
        <v>378</v>
      </c>
      <c r="H255" s="41">
        <v>2003</v>
      </c>
      <c r="I255" s="22"/>
      <c r="J255" s="22"/>
      <c r="K255" s="22"/>
      <c r="L255" s="35"/>
      <c r="M255" s="35"/>
      <c r="N255" s="41" t="s">
        <v>114</v>
      </c>
      <c r="O255" s="42">
        <v>87500</v>
      </c>
      <c r="P255" s="35"/>
      <c r="T255" s="140" t="s">
        <v>613</v>
      </c>
      <c r="U255" s="129">
        <f t="shared" si="3"/>
        <v>87500</v>
      </c>
      <c r="V255" s="130"/>
    </row>
    <row r="256" spans="1:22" s="25" customFormat="1" ht="12.75" hidden="1" customHeight="1">
      <c r="A256" s="35"/>
      <c r="B256" s="37" t="s">
        <v>249</v>
      </c>
      <c r="C256" s="38" t="s">
        <v>149</v>
      </c>
      <c r="D256" s="35"/>
      <c r="E256" s="146" t="s">
        <v>316</v>
      </c>
      <c r="F256" s="40"/>
      <c r="G256" s="39" t="s">
        <v>372</v>
      </c>
      <c r="H256" s="41">
        <v>2003</v>
      </c>
      <c r="I256" s="22"/>
      <c r="J256" s="22"/>
      <c r="K256" s="22"/>
      <c r="L256" s="35"/>
      <c r="M256" s="35"/>
      <c r="N256" s="41" t="s">
        <v>114</v>
      </c>
      <c r="O256" s="42">
        <v>1470000</v>
      </c>
      <c r="P256" s="35"/>
      <c r="U256" s="129" t="str">
        <f t="shared" si="3"/>
        <v>0</v>
      </c>
      <c r="V256" s="130"/>
    </row>
    <row r="257" spans="1:22" s="25" customFormat="1" ht="12.75" hidden="1" customHeight="1">
      <c r="A257" s="35"/>
      <c r="B257" s="37" t="s">
        <v>243</v>
      </c>
      <c r="C257" s="38" t="s">
        <v>128</v>
      </c>
      <c r="D257" s="35"/>
      <c r="E257" s="146" t="s">
        <v>318</v>
      </c>
      <c r="F257" s="40"/>
      <c r="G257" s="39" t="s">
        <v>369</v>
      </c>
      <c r="H257" s="41">
        <v>2003</v>
      </c>
      <c r="I257" s="22"/>
      <c r="J257" s="22"/>
      <c r="K257" s="22"/>
      <c r="L257" s="35"/>
      <c r="M257" s="35"/>
      <c r="N257" s="41" t="s">
        <v>114</v>
      </c>
      <c r="O257" s="42">
        <v>1925000</v>
      </c>
      <c r="P257" s="35"/>
      <c r="U257" s="129" t="str">
        <f t="shared" si="3"/>
        <v>0</v>
      </c>
      <c r="V257" s="130"/>
    </row>
    <row r="258" spans="1:22" s="25" customFormat="1" ht="12.75" hidden="1" customHeight="1">
      <c r="A258" s="35"/>
      <c r="B258" s="37" t="s">
        <v>230</v>
      </c>
      <c r="C258" s="38" t="s">
        <v>129</v>
      </c>
      <c r="D258" s="35"/>
      <c r="E258" s="146" t="s">
        <v>316</v>
      </c>
      <c r="F258" s="40"/>
      <c r="G258" s="39" t="s">
        <v>382</v>
      </c>
      <c r="H258" s="41">
        <v>2003</v>
      </c>
      <c r="I258" s="22"/>
      <c r="J258" s="22"/>
      <c r="K258" s="22"/>
      <c r="L258" s="35"/>
      <c r="M258" s="35"/>
      <c r="N258" s="41" t="s">
        <v>114</v>
      </c>
      <c r="O258" s="42">
        <v>665000</v>
      </c>
      <c r="P258" s="35"/>
      <c r="U258" s="129" t="str">
        <f t="shared" si="3"/>
        <v>0</v>
      </c>
      <c r="V258" s="130"/>
    </row>
    <row r="259" spans="1:22" s="25" customFormat="1" ht="12.75" hidden="1" customHeight="1">
      <c r="A259" s="35"/>
      <c r="B259" s="37" t="s">
        <v>242</v>
      </c>
      <c r="C259" s="38" t="s">
        <v>143</v>
      </c>
      <c r="D259" s="35"/>
      <c r="E259" s="146" t="s">
        <v>315</v>
      </c>
      <c r="F259" s="40"/>
      <c r="G259" s="39" t="s">
        <v>379</v>
      </c>
      <c r="H259" s="41">
        <v>2003</v>
      </c>
      <c r="I259" s="22"/>
      <c r="J259" s="22"/>
      <c r="K259" s="22"/>
      <c r="L259" s="35"/>
      <c r="M259" s="35"/>
      <c r="N259" s="41" t="s">
        <v>114</v>
      </c>
      <c r="O259" s="42">
        <v>2275000</v>
      </c>
      <c r="P259" s="35"/>
      <c r="U259" s="129" t="str">
        <f t="shared" si="3"/>
        <v>0</v>
      </c>
      <c r="V259" s="130"/>
    </row>
    <row r="260" spans="1:22" s="25" customFormat="1" ht="12.75" hidden="1" customHeight="1">
      <c r="A260" s="35"/>
      <c r="B260" s="37" t="s">
        <v>231</v>
      </c>
      <c r="C260" s="38" t="s">
        <v>144</v>
      </c>
      <c r="D260" s="35"/>
      <c r="E260" s="146" t="s">
        <v>316</v>
      </c>
      <c r="F260" s="40"/>
      <c r="G260" s="39" t="s">
        <v>374</v>
      </c>
      <c r="H260" s="41">
        <v>2003</v>
      </c>
      <c r="I260" s="22"/>
      <c r="J260" s="22"/>
      <c r="K260" s="22"/>
      <c r="L260" s="35"/>
      <c r="M260" s="35"/>
      <c r="N260" s="41" t="s">
        <v>114</v>
      </c>
      <c r="O260" s="42">
        <v>2450000</v>
      </c>
      <c r="P260" s="35"/>
      <c r="U260" s="129" t="str">
        <f t="shared" si="3"/>
        <v>0</v>
      </c>
      <c r="V260" s="130"/>
    </row>
    <row r="261" spans="1:22" s="25" customFormat="1" ht="12.75" hidden="1" customHeight="1">
      <c r="A261" s="35"/>
      <c r="B261" s="37" t="s">
        <v>230</v>
      </c>
      <c r="C261" s="38" t="s">
        <v>125</v>
      </c>
      <c r="D261" s="35"/>
      <c r="E261" s="146" t="s">
        <v>316</v>
      </c>
      <c r="F261" s="40"/>
      <c r="G261" s="39" t="s">
        <v>373</v>
      </c>
      <c r="H261" s="41">
        <v>2003</v>
      </c>
      <c r="I261" s="22"/>
      <c r="J261" s="22"/>
      <c r="K261" s="22"/>
      <c r="L261" s="35"/>
      <c r="M261" s="35"/>
      <c r="N261" s="41" t="s">
        <v>114</v>
      </c>
      <c r="O261" s="42">
        <v>875000</v>
      </c>
      <c r="P261" s="35"/>
      <c r="U261" s="129" t="str">
        <f t="shared" si="3"/>
        <v>0</v>
      </c>
      <c r="V261" s="130"/>
    </row>
    <row r="262" spans="1:22" s="25" customFormat="1" ht="12.75" hidden="1" customHeight="1">
      <c r="A262" s="35"/>
      <c r="B262" s="37" t="s">
        <v>233</v>
      </c>
      <c r="C262" s="38" t="s">
        <v>118</v>
      </c>
      <c r="D262" s="35"/>
      <c r="E262" s="146" t="s">
        <v>318</v>
      </c>
      <c r="F262" s="40"/>
      <c r="G262" s="39" t="s">
        <v>369</v>
      </c>
      <c r="H262" s="41">
        <v>2003</v>
      </c>
      <c r="I262" s="22"/>
      <c r="J262" s="22"/>
      <c r="K262" s="22"/>
      <c r="L262" s="35"/>
      <c r="M262" s="35"/>
      <c r="N262" s="41" t="s">
        <v>114</v>
      </c>
      <c r="O262" s="42">
        <v>1540000</v>
      </c>
      <c r="P262" s="35"/>
      <c r="U262" s="129" t="str">
        <f t="shared" si="3"/>
        <v>0</v>
      </c>
      <c r="V262" s="130"/>
    </row>
    <row r="263" spans="1:22" s="25" customFormat="1" ht="12.75" hidden="1" customHeight="1">
      <c r="A263" s="35"/>
      <c r="B263" s="37" t="s">
        <v>230</v>
      </c>
      <c r="C263" s="38" t="s">
        <v>129</v>
      </c>
      <c r="D263" s="35"/>
      <c r="E263" s="146" t="s">
        <v>316</v>
      </c>
      <c r="F263" s="40"/>
      <c r="G263" s="39" t="s">
        <v>382</v>
      </c>
      <c r="H263" s="41">
        <v>2003</v>
      </c>
      <c r="I263" s="22"/>
      <c r="J263" s="22"/>
      <c r="K263" s="22"/>
      <c r="L263" s="35"/>
      <c r="M263" s="35"/>
      <c r="N263" s="41" t="s">
        <v>114</v>
      </c>
      <c r="O263" s="42">
        <v>1140000</v>
      </c>
      <c r="P263" s="35"/>
      <c r="U263" s="129" t="str">
        <f t="shared" si="3"/>
        <v>0</v>
      </c>
      <c r="V263" s="130"/>
    </row>
    <row r="264" spans="1:22" s="25" customFormat="1" ht="12.75" hidden="1" customHeight="1">
      <c r="A264" s="35"/>
      <c r="B264" s="37" t="s">
        <v>266</v>
      </c>
      <c r="C264" s="38" t="s">
        <v>128</v>
      </c>
      <c r="D264" s="35"/>
      <c r="E264" s="146" t="s">
        <v>337</v>
      </c>
      <c r="F264" s="40"/>
      <c r="G264" s="39" t="s">
        <v>379</v>
      </c>
      <c r="H264" s="41">
        <v>2003</v>
      </c>
      <c r="I264" s="22"/>
      <c r="J264" s="22"/>
      <c r="K264" s="22"/>
      <c r="L264" s="35"/>
      <c r="M264" s="35"/>
      <c r="N264" s="41" t="s">
        <v>114</v>
      </c>
      <c r="O264" s="42">
        <v>5514000</v>
      </c>
      <c r="P264" s="35"/>
      <c r="U264" s="129" t="str">
        <f t="shared" si="3"/>
        <v>0</v>
      </c>
      <c r="V264" s="130"/>
    </row>
    <row r="265" spans="1:22" s="25" customFormat="1" ht="12.75" hidden="1" customHeight="1">
      <c r="A265" s="35"/>
      <c r="B265" s="37" t="s">
        <v>230</v>
      </c>
      <c r="C265" s="38" t="s">
        <v>122</v>
      </c>
      <c r="D265" s="35"/>
      <c r="E265" s="146" t="s">
        <v>316</v>
      </c>
      <c r="F265" s="40"/>
      <c r="G265" s="39" t="s">
        <v>373</v>
      </c>
      <c r="H265" s="41">
        <v>2003</v>
      </c>
      <c r="I265" s="22"/>
      <c r="J265" s="22"/>
      <c r="K265" s="22"/>
      <c r="L265" s="35"/>
      <c r="M265" s="35"/>
      <c r="N265" s="41" t="s">
        <v>114</v>
      </c>
      <c r="O265" s="42">
        <v>1000000</v>
      </c>
      <c r="P265" s="35"/>
      <c r="U265" s="129" t="str">
        <f t="shared" si="3"/>
        <v>0</v>
      </c>
      <c r="V265" s="130"/>
    </row>
    <row r="266" spans="1:22" s="25" customFormat="1" ht="12.75" hidden="1" customHeight="1">
      <c r="A266" s="35"/>
      <c r="B266" s="37" t="s">
        <v>242</v>
      </c>
      <c r="C266" s="38" t="s">
        <v>125</v>
      </c>
      <c r="D266" s="35"/>
      <c r="E266" s="146" t="s">
        <v>315</v>
      </c>
      <c r="F266" s="40"/>
      <c r="G266" s="39" t="s">
        <v>379</v>
      </c>
      <c r="H266" s="41">
        <v>2003</v>
      </c>
      <c r="I266" s="22"/>
      <c r="J266" s="22"/>
      <c r="K266" s="22"/>
      <c r="L266" s="35"/>
      <c r="M266" s="35"/>
      <c r="N266" s="41" t="s">
        <v>114</v>
      </c>
      <c r="O266" s="42">
        <v>2100000</v>
      </c>
      <c r="P266" s="35"/>
      <c r="U266" s="129" t="str">
        <f t="shared" si="3"/>
        <v>0</v>
      </c>
      <c r="V266" s="130"/>
    </row>
    <row r="267" spans="1:22" s="25" customFormat="1" ht="12.75" hidden="1" customHeight="1">
      <c r="A267" s="35"/>
      <c r="B267" s="37" t="s">
        <v>257</v>
      </c>
      <c r="C267" s="38" t="s">
        <v>128</v>
      </c>
      <c r="D267" s="35"/>
      <c r="E267" s="146" t="s">
        <v>316</v>
      </c>
      <c r="F267" s="40"/>
      <c r="G267" s="39" t="s">
        <v>373</v>
      </c>
      <c r="H267" s="41">
        <v>2003</v>
      </c>
      <c r="I267" s="22"/>
      <c r="J267" s="22"/>
      <c r="K267" s="22"/>
      <c r="L267" s="35"/>
      <c r="M267" s="35"/>
      <c r="N267" s="41" t="s">
        <v>114</v>
      </c>
      <c r="O267" s="42">
        <v>600000</v>
      </c>
      <c r="P267" s="35"/>
      <c r="U267" s="129" t="str">
        <f t="shared" si="3"/>
        <v>0</v>
      </c>
      <c r="V267" s="130"/>
    </row>
    <row r="268" spans="1:22" s="25" customFormat="1" ht="12.75" hidden="1" customHeight="1">
      <c r="A268" s="35"/>
      <c r="B268" s="37" t="s">
        <v>225</v>
      </c>
      <c r="C268" s="38" t="s">
        <v>125</v>
      </c>
      <c r="D268" s="35"/>
      <c r="E268" s="146" t="s">
        <v>316</v>
      </c>
      <c r="F268" s="40"/>
      <c r="G268" s="39" t="s">
        <v>370</v>
      </c>
      <c r="H268" s="41">
        <v>2003</v>
      </c>
      <c r="I268" s="22"/>
      <c r="J268" s="22"/>
      <c r="K268" s="22"/>
      <c r="L268" s="35"/>
      <c r="M268" s="35"/>
      <c r="N268" s="41" t="s">
        <v>114</v>
      </c>
      <c r="O268" s="42">
        <v>1050000</v>
      </c>
      <c r="P268" s="35"/>
      <c r="U268" s="129" t="str">
        <f t="shared" si="3"/>
        <v>0</v>
      </c>
      <c r="V268" s="130"/>
    </row>
    <row r="269" spans="1:22" s="25" customFormat="1" ht="12.75" hidden="1" customHeight="1">
      <c r="A269" s="35"/>
      <c r="B269" s="37" t="s">
        <v>225</v>
      </c>
      <c r="C269" s="38" t="s">
        <v>134</v>
      </c>
      <c r="D269" s="35"/>
      <c r="E269" s="146" t="s">
        <v>316</v>
      </c>
      <c r="F269" s="40"/>
      <c r="G269" s="39" t="s">
        <v>370</v>
      </c>
      <c r="H269" s="41">
        <v>2003</v>
      </c>
      <c r="I269" s="22"/>
      <c r="J269" s="22"/>
      <c r="K269" s="22"/>
      <c r="L269" s="35"/>
      <c r="M269" s="35"/>
      <c r="N269" s="41" t="s">
        <v>114</v>
      </c>
      <c r="O269" s="42">
        <v>980000</v>
      </c>
      <c r="P269" s="35"/>
      <c r="U269" s="129" t="str">
        <f t="shared" si="3"/>
        <v>0</v>
      </c>
      <c r="V269" s="130"/>
    </row>
    <row r="270" spans="1:22" s="25" customFormat="1" hidden="1">
      <c r="A270" s="35"/>
      <c r="B270" s="37" t="s">
        <v>226</v>
      </c>
      <c r="C270" s="38" t="s">
        <v>143</v>
      </c>
      <c r="D270" s="35"/>
      <c r="E270" s="146" t="s">
        <v>316</v>
      </c>
      <c r="F270" s="40"/>
      <c r="G270" s="39" t="s">
        <v>368</v>
      </c>
      <c r="H270" s="41">
        <v>2003</v>
      </c>
      <c r="I270" s="22"/>
      <c r="J270" s="22"/>
      <c r="K270" s="22"/>
      <c r="L270" s="35"/>
      <c r="M270" s="35"/>
      <c r="N270" s="41" t="s">
        <v>114</v>
      </c>
      <c r="O270" s="42">
        <v>187500</v>
      </c>
      <c r="P270" s="35"/>
      <c r="T270" s="140" t="s">
        <v>613</v>
      </c>
      <c r="U270" s="129">
        <f t="shared" ref="U270:U333" si="4">IF(O270&lt;300000,O270,"0")</f>
        <v>187500</v>
      </c>
      <c r="V270" s="130"/>
    </row>
    <row r="271" spans="1:22" s="25" customFormat="1" ht="12.75" hidden="1" customHeight="1">
      <c r="A271" s="35"/>
      <c r="B271" s="37" t="s">
        <v>237</v>
      </c>
      <c r="C271" s="38" t="s">
        <v>135</v>
      </c>
      <c r="D271" s="35"/>
      <c r="E271" s="146" t="s">
        <v>316</v>
      </c>
      <c r="F271" s="40"/>
      <c r="G271" s="39" t="s">
        <v>372</v>
      </c>
      <c r="H271" s="41">
        <v>2003</v>
      </c>
      <c r="I271" s="22"/>
      <c r="J271" s="22"/>
      <c r="K271" s="22"/>
      <c r="L271" s="35"/>
      <c r="M271" s="35"/>
      <c r="N271" s="41" t="s">
        <v>114</v>
      </c>
      <c r="O271" s="42">
        <v>1200000</v>
      </c>
      <c r="P271" s="35"/>
      <c r="U271" s="129" t="str">
        <f t="shared" si="4"/>
        <v>0</v>
      </c>
      <c r="V271" s="130"/>
    </row>
    <row r="272" spans="1:22" s="25" customFormat="1" ht="12.75" hidden="1" customHeight="1">
      <c r="A272" s="35"/>
      <c r="B272" s="37" t="s">
        <v>257</v>
      </c>
      <c r="C272" s="38" t="s">
        <v>135</v>
      </c>
      <c r="D272" s="35"/>
      <c r="E272" s="146" t="s">
        <v>316</v>
      </c>
      <c r="F272" s="40"/>
      <c r="G272" s="39" t="s">
        <v>377</v>
      </c>
      <c r="H272" s="41">
        <v>2003</v>
      </c>
      <c r="I272" s="22"/>
      <c r="J272" s="22"/>
      <c r="K272" s="22"/>
      <c r="L272" s="35"/>
      <c r="M272" s="35"/>
      <c r="N272" s="41" t="s">
        <v>114</v>
      </c>
      <c r="O272" s="42">
        <v>675000</v>
      </c>
      <c r="P272" s="35"/>
      <c r="U272" s="129" t="str">
        <f t="shared" si="4"/>
        <v>0</v>
      </c>
      <c r="V272" s="130"/>
    </row>
    <row r="273" spans="1:22" s="25" customFormat="1" ht="12.75" hidden="1" customHeight="1">
      <c r="A273" s="35"/>
      <c r="B273" s="37" t="s">
        <v>225</v>
      </c>
      <c r="C273" s="38" t="s">
        <v>162</v>
      </c>
      <c r="D273" s="35"/>
      <c r="E273" s="146" t="s">
        <v>316</v>
      </c>
      <c r="F273" s="40"/>
      <c r="G273" s="39" t="s">
        <v>370</v>
      </c>
      <c r="H273" s="41">
        <v>2003</v>
      </c>
      <c r="I273" s="22"/>
      <c r="J273" s="22"/>
      <c r="K273" s="22"/>
      <c r="L273" s="35"/>
      <c r="M273" s="35"/>
      <c r="N273" s="41" t="s">
        <v>114</v>
      </c>
      <c r="O273" s="42">
        <v>1050000</v>
      </c>
      <c r="P273" s="35"/>
      <c r="U273" s="129" t="str">
        <f t="shared" si="4"/>
        <v>0</v>
      </c>
      <c r="V273" s="130"/>
    </row>
    <row r="274" spans="1:22" s="25" customFormat="1" ht="12.75" hidden="1" customHeight="1">
      <c r="A274" s="35"/>
      <c r="B274" s="37" t="s">
        <v>262</v>
      </c>
      <c r="C274" s="38" t="s">
        <v>117</v>
      </c>
      <c r="D274" s="35"/>
      <c r="E274" s="146" t="s">
        <v>113</v>
      </c>
      <c r="F274" s="40"/>
      <c r="G274" s="39" t="s">
        <v>379</v>
      </c>
      <c r="H274" s="41">
        <v>2003</v>
      </c>
      <c r="I274" s="22"/>
      <c r="J274" s="22"/>
      <c r="K274" s="22"/>
      <c r="L274" s="35"/>
      <c r="M274" s="35"/>
      <c r="N274" s="41" t="s">
        <v>114</v>
      </c>
      <c r="O274" s="42">
        <v>1050000</v>
      </c>
      <c r="P274" s="35"/>
      <c r="U274" s="129" t="str">
        <f t="shared" si="4"/>
        <v>0</v>
      </c>
      <c r="V274" s="130"/>
    </row>
    <row r="275" spans="1:22" s="25" customFormat="1" ht="12.75" hidden="1" customHeight="1">
      <c r="A275" s="35"/>
      <c r="B275" s="37" t="s">
        <v>237</v>
      </c>
      <c r="C275" s="38" t="s">
        <v>117</v>
      </c>
      <c r="D275" s="35"/>
      <c r="E275" s="146" t="s">
        <v>316</v>
      </c>
      <c r="F275" s="40"/>
      <c r="G275" s="39" t="s">
        <v>382</v>
      </c>
      <c r="H275" s="41">
        <v>2003</v>
      </c>
      <c r="I275" s="22"/>
      <c r="J275" s="22"/>
      <c r="K275" s="22"/>
      <c r="L275" s="35"/>
      <c r="M275" s="35"/>
      <c r="N275" s="41" t="s">
        <v>114</v>
      </c>
      <c r="O275" s="42">
        <v>1470000</v>
      </c>
      <c r="P275" s="35"/>
      <c r="U275" s="129" t="str">
        <f t="shared" si="4"/>
        <v>0</v>
      </c>
      <c r="V275" s="130"/>
    </row>
    <row r="276" spans="1:22" s="25" customFormat="1" ht="12.75" hidden="1" customHeight="1">
      <c r="A276" s="35"/>
      <c r="B276" s="37" t="s">
        <v>233</v>
      </c>
      <c r="C276" s="38" t="s">
        <v>125</v>
      </c>
      <c r="D276" s="35"/>
      <c r="E276" s="146" t="s">
        <v>318</v>
      </c>
      <c r="F276" s="40"/>
      <c r="G276" s="39" t="s">
        <v>369</v>
      </c>
      <c r="H276" s="41">
        <v>2003</v>
      </c>
      <c r="I276" s="22"/>
      <c r="J276" s="22"/>
      <c r="K276" s="22"/>
      <c r="L276" s="35"/>
      <c r="M276" s="35"/>
      <c r="N276" s="41" t="s">
        <v>114</v>
      </c>
      <c r="O276" s="42">
        <v>3080000</v>
      </c>
      <c r="P276" s="35"/>
      <c r="U276" s="129" t="str">
        <f t="shared" si="4"/>
        <v>0</v>
      </c>
      <c r="V276" s="130"/>
    </row>
    <row r="277" spans="1:22" s="25" customFormat="1" ht="12.75" hidden="1" customHeight="1">
      <c r="A277" s="35"/>
      <c r="B277" s="37" t="s">
        <v>230</v>
      </c>
      <c r="C277" s="38" t="s">
        <v>115</v>
      </c>
      <c r="D277" s="35"/>
      <c r="E277" s="146" t="s">
        <v>316</v>
      </c>
      <c r="F277" s="40"/>
      <c r="G277" s="39" t="s">
        <v>373</v>
      </c>
      <c r="H277" s="41">
        <v>2003</v>
      </c>
      <c r="I277" s="22"/>
      <c r="J277" s="22"/>
      <c r="K277" s="22"/>
      <c r="L277" s="35"/>
      <c r="M277" s="35"/>
      <c r="N277" s="41" t="s">
        <v>114</v>
      </c>
      <c r="O277" s="42">
        <v>1190000</v>
      </c>
      <c r="P277" s="35"/>
      <c r="U277" s="129" t="str">
        <f t="shared" si="4"/>
        <v>0</v>
      </c>
      <c r="V277" s="130"/>
    </row>
    <row r="278" spans="1:22" s="25" customFormat="1" ht="12.75" hidden="1" customHeight="1">
      <c r="A278" s="35"/>
      <c r="B278" s="37" t="s">
        <v>234</v>
      </c>
      <c r="C278" s="38" t="s">
        <v>117</v>
      </c>
      <c r="D278" s="35"/>
      <c r="E278" s="146" t="s">
        <v>318</v>
      </c>
      <c r="F278" s="40"/>
      <c r="G278" s="39" t="s">
        <v>369</v>
      </c>
      <c r="H278" s="41">
        <v>2004</v>
      </c>
      <c r="I278" s="22"/>
      <c r="J278" s="22"/>
      <c r="K278" s="22"/>
      <c r="L278" s="35"/>
      <c r="M278" s="35"/>
      <c r="N278" s="41" t="s">
        <v>114</v>
      </c>
      <c r="O278" s="42">
        <v>1760000</v>
      </c>
      <c r="P278" s="35"/>
      <c r="U278" s="129" t="str">
        <f t="shared" si="4"/>
        <v>0</v>
      </c>
      <c r="V278" s="130"/>
    </row>
    <row r="279" spans="1:22" s="25" customFormat="1" ht="12.75" hidden="1" customHeight="1">
      <c r="A279" s="35"/>
      <c r="B279" s="37" t="s">
        <v>234</v>
      </c>
      <c r="C279" s="38" t="s">
        <v>117</v>
      </c>
      <c r="D279" s="35"/>
      <c r="E279" s="146" t="s">
        <v>318</v>
      </c>
      <c r="F279" s="40"/>
      <c r="G279" s="39" t="s">
        <v>369</v>
      </c>
      <c r="H279" s="41">
        <v>2004</v>
      </c>
      <c r="I279" s="22"/>
      <c r="J279" s="22"/>
      <c r="K279" s="22"/>
      <c r="L279" s="35"/>
      <c r="M279" s="35"/>
      <c r="N279" s="41" t="s">
        <v>114</v>
      </c>
      <c r="O279" s="42">
        <v>1760000</v>
      </c>
      <c r="P279" s="35"/>
      <c r="U279" s="129" t="str">
        <f t="shared" si="4"/>
        <v>0</v>
      </c>
      <c r="V279" s="130"/>
    </row>
    <row r="280" spans="1:22" s="25" customFormat="1" ht="12.75" hidden="1" customHeight="1">
      <c r="A280" s="35"/>
      <c r="B280" s="37" t="s">
        <v>258</v>
      </c>
      <c r="C280" s="38" t="s">
        <v>151</v>
      </c>
      <c r="D280" s="35"/>
      <c r="E280" s="146" t="s">
        <v>347</v>
      </c>
      <c r="F280" s="40"/>
      <c r="G280" s="39" t="s">
        <v>369</v>
      </c>
      <c r="H280" s="41">
        <v>2004</v>
      </c>
      <c r="I280" s="22"/>
      <c r="J280" s="22"/>
      <c r="K280" s="22"/>
      <c r="L280" s="35"/>
      <c r="M280" s="35"/>
      <c r="N280" s="41" t="s">
        <v>114</v>
      </c>
      <c r="O280" s="42">
        <v>875000</v>
      </c>
      <c r="P280" s="35"/>
      <c r="U280" s="129" t="str">
        <f t="shared" si="4"/>
        <v>0</v>
      </c>
      <c r="V280" s="130"/>
    </row>
    <row r="281" spans="1:22" s="25" customFormat="1" ht="12.75" hidden="1" customHeight="1">
      <c r="A281" s="35"/>
      <c r="B281" s="37" t="s">
        <v>231</v>
      </c>
      <c r="C281" s="38" t="s">
        <v>122</v>
      </c>
      <c r="D281" s="35"/>
      <c r="E281" s="146" t="s">
        <v>316</v>
      </c>
      <c r="F281" s="40"/>
      <c r="G281" s="39" t="s">
        <v>374</v>
      </c>
      <c r="H281" s="41">
        <v>2005</v>
      </c>
      <c r="I281" s="22"/>
      <c r="J281" s="22"/>
      <c r="K281" s="22"/>
      <c r="L281" s="35"/>
      <c r="M281" s="35"/>
      <c r="N281" s="41" t="s">
        <v>114</v>
      </c>
      <c r="O281" s="44">
        <v>2275000</v>
      </c>
      <c r="P281" s="35"/>
      <c r="U281" s="129" t="str">
        <f t="shared" si="4"/>
        <v>0</v>
      </c>
      <c r="V281" s="130"/>
    </row>
    <row r="282" spans="1:22" s="25" customFormat="1" ht="12.75" hidden="1" customHeight="1">
      <c r="A282" s="35"/>
      <c r="B282" s="37" t="s">
        <v>225</v>
      </c>
      <c r="C282" s="38" t="s">
        <v>117</v>
      </c>
      <c r="D282" s="35"/>
      <c r="E282" s="146" t="s">
        <v>313</v>
      </c>
      <c r="F282" s="40"/>
      <c r="G282" s="39" t="s">
        <v>370</v>
      </c>
      <c r="H282" s="41">
        <v>2005</v>
      </c>
      <c r="I282" s="22"/>
      <c r="J282" s="22"/>
      <c r="K282" s="22"/>
      <c r="L282" s="35"/>
      <c r="M282" s="35"/>
      <c r="N282" s="41" t="s">
        <v>114</v>
      </c>
      <c r="O282" s="44">
        <v>455000</v>
      </c>
      <c r="P282" s="35"/>
      <c r="U282" s="129" t="str">
        <f t="shared" si="4"/>
        <v>0</v>
      </c>
      <c r="V282" s="130"/>
    </row>
    <row r="283" spans="1:22" s="25" customFormat="1" ht="12.75" hidden="1" customHeight="1">
      <c r="A283" s="35"/>
      <c r="B283" s="37" t="s">
        <v>226</v>
      </c>
      <c r="C283" s="38" t="s">
        <v>118</v>
      </c>
      <c r="D283" s="35"/>
      <c r="E283" s="146" t="s">
        <v>313</v>
      </c>
      <c r="F283" s="40"/>
      <c r="G283" s="39" t="s">
        <v>368</v>
      </c>
      <c r="H283" s="41">
        <v>2005</v>
      </c>
      <c r="I283" s="22"/>
      <c r="J283" s="22"/>
      <c r="K283" s="22"/>
      <c r="L283" s="35"/>
      <c r="M283" s="35"/>
      <c r="N283" s="41" t="s">
        <v>114</v>
      </c>
      <c r="O283" s="44">
        <v>490000</v>
      </c>
      <c r="P283" s="35"/>
      <c r="U283" s="129" t="str">
        <f t="shared" si="4"/>
        <v>0</v>
      </c>
      <c r="V283" s="130"/>
    </row>
    <row r="284" spans="1:22" s="25" customFormat="1" ht="12.75" hidden="1" customHeight="1">
      <c r="A284" s="35"/>
      <c r="B284" s="37" t="s">
        <v>230</v>
      </c>
      <c r="C284" s="38" t="s">
        <v>125</v>
      </c>
      <c r="D284" s="35"/>
      <c r="E284" s="146" t="s">
        <v>316</v>
      </c>
      <c r="F284" s="40"/>
      <c r="G284" s="39" t="s">
        <v>373</v>
      </c>
      <c r="H284" s="41">
        <v>2005</v>
      </c>
      <c r="I284" s="22"/>
      <c r="J284" s="22"/>
      <c r="K284" s="22"/>
      <c r="L284" s="35"/>
      <c r="M284" s="35"/>
      <c r="N284" s="41" t="s">
        <v>114</v>
      </c>
      <c r="O284" s="44">
        <v>595000</v>
      </c>
      <c r="P284" s="35"/>
      <c r="U284" s="129" t="str">
        <f t="shared" si="4"/>
        <v>0</v>
      </c>
      <c r="V284" s="130"/>
    </row>
    <row r="285" spans="1:22" s="25" customFormat="1" ht="12.75" hidden="1" customHeight="1">
      <c r="A285" s="35"/>
      <c r="B285" s="37" t="s">
        <v>233</v>
      </c>
      <c r="C285" s="38" t="s">
        <v>128</v>
      </c>
      <c r="D285" s="35"/>
      <c r="E285" s="146" t="s">
        <v>336</v>
      </c>
      <c r="F285" s="40"/>
      <c r="G285" s="39" t="s">
        <v>369</v>
      </c>
      <c r="H285" s="41">
        <v>2005</v>
      </c>
      <c r="I285" s="22"/>
      <c r="J285" s="22"/>
      <c r="K285" s="22"/>
      <c r="L285" s="35"/>
      <c r="M285" s="35"/>
      <c r="N285" s="41" t="s">
        <v>114</v>
      </c>
      <c r="O285" s="44">
        <v>3200000</v>
      </c>
      <c r="P285" s="35"/>
      <c r="U285" s="129" t="str">
        <f t="shared" si="4"/>
        <v>0</v>
      </c>
      <c r="V285" s="130"/>
    </row>
    <row r="286" spans="1:22" s="25" customFormat="1" ht="12.75" hidden="1" customHeight="1">
      <c r="A286" s="35"/>
      <c r="B286" s="43" t="s">
        <v>225</v>
      </c>
      <c r="C286" s="38" t="s">
        <v>117</v>
      </c>
      <c r="D286" s="35"/>
      <c r="E286" s="146" t="s">
        <v>316</v>
      </c>
      <c r="F286" s="40"/>
      <c r="G286" s="39" t="s">
        <v>370</v>
      </c>
      <c r="H286" s="41">
        <v>2005</v>
      </c>
      <c r="I286" s="22"/>
      <c r="J286" s="22"/>
      <c r="K286" s="22"/>
      <c r="L286" s="35"/>
      <c r="M286" s="35"/>
      <c r="N286" s="41" t="s">
        <v>114</v>
      </c>
      <c r="O286" s="42">
        <v>490000</v>
      </c>
      <c r="P286" s="35"/>
      <c r="U286" s="129" t="str">
        <f t="shared" si="4"/>
        <v>0</v>
      </c>
      <c r="V286" s="130"/>
    </row>
    <row r="287" spans="1:22" s="25" customFormat="1" ht="12.75" hidden="1" customHeight="1">
      <c r="A287" s="35"/>
      <c r="B287" s="43" t="s">
        <v>259</v>
      </c>
      <c r="C287" s="38" t="s">
        <v>134</v>
      </c>
      <c r="D287" s="35"/>
      <c r="E287" s="146" t="s">
        <v>348</v>
      </c>
      <c r="F287" s="40"/>
      <c r="G287" s="39" t="s">
        <v>371</v>
      </c>
      <c r="H287" s="41">
        <v>2005</v>
      </c>
      <c r="I287" s="22"/>
      <c r="J287" s="22"/>
      <c r="K287" s="22"/>
      <c r="L287" s="35"/>
      <c r="M287" s="35"/>
      <c r="N287" s="41" t="s">
        <v>114</v>
      </c>
      <c r="O287" s="42">
        <v>700000</v>
      </c>
      <c r="P287" s="35"/>
      <c r="U287" s="129" t="str">
        <f t="shared" si="4"/>
        <v>0</v>
      </c>
      <c r="V287" s="130"/>
    </row>
    <row r="288" spans="1:22" s="25" customFormat="1" ht="12.75" hidden="1" customHeight="1">
      <c r="A288" s="35"/>
      <c r="B288" s="37" t="s">
        <v>267</v>
      </c>
      <c r="C288" s="38" t="s">
        <v>129</v>
      </c>
      <c r="D288" s="35"/>
      <c r="E288" s="146" t="s">
        <v>325</v>
      </c>
      <c r="F288" s="40"/>
      <c r="G288" s="37" t="s">
        <v>379</v>
      </c>
      <c r="H288" s="41">
        <v>2005</v>
      </c>
      <c r="I288" s="22"/>
      <c r="J288" s="22"/>
      <c r="K288" s="22"/>
      <c r="L288" s="35"/>
      <c r="M288" s="35"/>
      <c r="N288" s="41" t="s">
        <v>114</v>
      </c>
      <c r="O288" s="42">
        <v>2450000</v>
      </c>
      <c r="P288" s="35"/>
      <c r="U288" s="129" t="str">
        <f t="shared" si="4"/>
        <v>0</v>
      </c>
      <c r="V288" s="130"/>
    </row>
    <row r="289" spans="1:22" s="25" customFormat="1" ht="12.75" hidden="1" customHeight="1">
      <c r="A289" s="35"/>
      <c r="B289" s="37" t="s">
        <v>439</v>
      </c>
      <c r="C289" s="38" t="s">
        <v>419</v>
      </c>
      <c r="D289" s="35"/>
      <c r="E289" s="146" t="s">
        <v>321</v>
      </c>
      <c r="F289" s="40"/>
      <c r="G289" s="37" t="s">
        <v>379</v>
      </c>
      <c r="H289" s="41">
        <v>2005</v>
      </c>
      <c r="I289" s="22"/>
      <c r="J289" s="22"/>
      <c r="K289" s="22"/>
      <c r="L289" s="35"/>
      <c r="M289" s="35"/>
      <c r="N289" s="41" t="s">
        <v>114</v>
      </c>
      <c r="O289" s="42">
        <v>10465000</v>
      </c>
      <c r="P289" s="35"/>
      <c r="U289" s="129" t="str">
        <f t="shared" si="4"/>
        <v>0</v>
      </c>
      <c r="V289" s="130"/>
    </row>
    <row r="290" spans="1:22" s="25" customFormat="1" ht="12.75" hidden="1" customHeight="1">
      <c r="A290" s="35"/>
      <c r="B290" s="37" t="s">
        <v>231</v>
      </c>
      <c r="C290" s="38" t="s">
        <v>180</v>
      </c>
      <c r="D290" s="35"/>
      <c r="E290" s="146" t="s">
        <v>316</v>
      </c>
      <c r="F290" s="40"/>
      <c r="G290" s="39" t="s">
        <v>374</v>
      </c>
      <c r="H290" s="41">
        <v>2005</v>
      </c>
      <c r="I290" s="22"/>
      <c r="J290" s="22"/>
      <c r="K290" s="22"/>
      <c r="L290" s="35"/>
      <c r="M290" s="35"/>
      <c r="N290" s="41" t="s">
        <v>114</v>
      </c>
      <c r="O290" s="42">
        <v>2450000</v>
      </c>
      <c r="P290" s="35"/>
      <c r="U290" s="129" t="str">
        <f t="shared" si="4"/>
        <v>0</v>
      </c>
      <c r="V290" s="130"/>
    </row>
    <row r="291" spans="1:22" s="25" customFormat="1" hidden="1">
      <c r="A291" s="35"/>
      <c r="B291" s="37" t="s">
        <v>226</v>
      </c>
      <c r="C291" s="38" t="s">
        <v>143</v>
      </c>
      <c r="D291" s="35"/>
      <c r="E291" s="146" t="s">
        <v>349</v>
      </c>
      <c r="F291" s="40"/>
      <c r="G291" s="39" t="s">
        <v>368</v>
      </c>
      <c r="H291" s="41">
        <v>2005</v>
      </c>
      <c r="I291" s="22"/>
      <c r="J291" s="22"/>
      <c r="K291" s="22"/>
      <c r="L291" s="35"/>
      <c r="M291" s="35"/>
      <c r="N291" s="41" t="s">
        <v>114</v>
      </c>
      <c r="O291" s="42">
        <v>150000</v>
      </c>
      <c r="P291" s="35"/>
      <c r="T291" s="140" t="s">
        <v>613</v>
      </c>
      <c r="U291" s="129">
        <f t="shared" si="4"/>
        <v>150000</v>
      </c>
      <c r="V291" s="130"/>
    </row>
    <row r="292" spans="1:22" s="25" customFormat="1" hidden="1">
      <c r="A292" s="35"/>
      <c r="B292" s="37" t="s">
        <v>235</v>
      </c>
      <c r="C292" s="38" t="s">
        <v>149</v>
      </c>
      <c r="D292" s="35"/>
      <c r="E292" s="146" t="s">
        <v>316</v>
      </c>
      <c r="F292" s="40"/>
      <c r="G292" s="39" t="s">
        <v>372</v>
      </c>
      <c r="H292" s="41">
        <v>2005</v>
      </c>
      <c r="I292" s="22"/>
      <c r="J292" s="22"/>
      <c r="K292" s="22"/>
      <c r="L292" s="35"/>
      <c r="M292" s="35"/>
      <c r="N292" s="41" t="s">
        <v>114</v>
      </c>
      <c r="O292" s="42">
        <v>175000</v>
      </c>
      <c r="P292" s="35"/>
      <c r="T292" s="140" t="s">
        <v>613</v>
      </c>
      <c r="U292" s="129">
        <f t="shared" si="4"/>
        <v>175000</v>
      </c>
      <c r="V292" s="130"/>
    </row>
    <row r="293" spans="1:22" s="25" customFormat="1" ht="12.75" hidden="1" customHeight="1">
      <c r="A293" s="35"/>
      <c r="B293" s="37" t="s">
        <v>232</v>
      </c>
      <c r="C293" s="38" t="s">
        <v>118</v>
      </c>
      <c r="D293" s="35"/>
      <c r="E293" s="146" t="s">
        <v>316</v>
      </c>
      <c r="F293" s="40"/>
      <c r="G293" s="39" t="s">
        <v>372</v>
      </c>
      <c r="H293" s="41">
        <v>2005</v>
      </c>
      <c r="I293" s="22"/>
      <c r="J293" s="22"/>
      <c r="K293" s="22"/>
      <c r="L293" s="35"/>
      <c r="M293" s="35"/>
      <c r="N293" s="41" t="s">
        <v>114</v>
      </c>
      <c r="O293" s="42">
        <v>1120000</v>
      </c>
      <c r="P293" s="35"/>
      <c r="U293" s="129" t="str">
        <f t="shared" si="4"/>
        <v>0</v>
      </c>
      <c r="V293" s="130"/>
    </row>
    <row r="294" spans="1:22" s="25" customFormat="1" ht="12.75" hidden="1" customHeight="1">
      <c r="A294" s="35"/>
      <c r="B294" s="37" t="s">
        <v>245</v>
      </c>
      <c r="C294" s="38" t="s">
        <v>120</v>
      </c>
      <c r="D294" s="35"/>
      <c r="E294" s="146" t="s">
        <v>350</v>
      </c>
      <c r="F294" s="40"/>
      <c r="G294" s="39" t="s">
        <v>373</v>
      </c>
      <c r="H294" s="41">
        <v>2005</v>
      </c>
      <c r="I294" s="22"/>
      <c r="J294" s="22"/>
      <c r="K294" s="22"/>
      <c r="L294" s="35"/>
      <c r="M294" s="35"/>
      <c r="N294" s="41" t="s">
        <v>114</v>
      </c>
      <c r="O294" s="42">
        <v>1200000</v>
      </c>
      <c r="P294" s="35"/>
      <c r="U294" s="129" t="str">
        <f t="shared" si="4"/>
        <v>0</v>
      </c>
      <c r="V294" s="130"/>
    </row>
    <row r="295" spans="1:22" s="25" customFormat="1" ht="12.75" hidden="1" customHeight="1">
      <c r="A295" s="35"/>
      <c r="B295" s="37" t="s">
        <v>225</v>
      </c>
      <c r="C295" s="38" t="s">
        <v>126</v>
      </c>
      <c r="D295" s="35"/>
      <c r="E295" s="146" t="s">
        <v>313</v>
      </c>
      <c r="F295" s="40"/>
      <c r="G295" s="39" t="s">
        <v>370</v>
      </c>
      <c r="H295" s="41">
        <v>2005</v>
      </c>
      <c r="I295" s="22"/>
      <c r="J295" s="22"/>
      <c r="K295" s="22"/>
      <c r="L295" s="35"/>
      <c r="M295" s="35"/>
      <c r="N295" s="41" t="s">
        <v>114</v>
      </c>
      <c r="O295" s="42">
        <v>520000</v>
      </c>
      <c r="P295" s="35"/>
      <c r="U295" s="129" t="str">
        <f t="shared" si="4"/>
        <v>0</v>
      </c>
      <c r="V295" s="130"/>
    </row>
    <row r="296" spans="1:22" s="25" customFormat="1" hidden="1">
      <c r="A296" s="35"/>
      <c r="B296" s="37" t="s">
        <v>248</v>
      </c>
      <c r="C296" s="38" t="s">
        <v>423</v>
      </c>
      <c r="D296" s="35"/>
      <c r="E296" s="146" t="s">
        <v>316</v>
      </c>
      <c r="F296" s="40"/>
      <c r="G296" s="39" t="s">
        <v>376</v>
      </c>
      <c r="H296" s="41">
        <v>2005</v>
      </c>
      <c r="I296" s="22"/>
      <c r="J296" s="22"/>
      <c r="K296" s="22"/>
      <c r="L296" s="35"/>
      <c r="M296" s="35"/>
      <c r="N296" s="41" t="s">
        <v>114</v>
      </c>
      <c r="O296" s="42">
        <v>240000</v>
      </c>
      <c r="P296" s="35"/>
      <c r="T296" s="140" t="s">
        <v>613</v>
      </c>
      <c r="U296" s="129">
        <f t="shared" si="4"/>
        <v>240000</v>
      </c>
      <c r="V296" s="130"/>
    </row>
    <row r="297" spans="1:22" s="25" customFormat="1" ht="12.75" hidden="1" customHeight="1">
      <c r="A297" s="35"/>
      <c r="B297" s="37" t="s">
        <v>232</v>
      </c>
      <c r="C297" s="38" t="s">
        <v>131</v>
      </c>
      <c r="D297" s="35"/>
      <c r="E297" s="146" t="s">
        <v>316</v>
      </c>
      <c r="F297" s="40"/>
      <c r="G297" s="39" t="s">
        <v>376</v>
      </c>
      <c r="H297" s="41">
        <v>2005</v>
      </c>
      <c r="I297" s="22"/>
      <c r="J297" s="22"/>
      <c r="K297" s="22"/>
      <c r="L297" s="35"/>
      <c r="M297" s="35"/>
      <c r="N297" s="41" t="s">
        <v>114</v>
      </c>
      <c r="O297" s="42">
        <v>800000</v>
      </c>
      <c r="P297" s="35"/>
      <c r="U297" s="129" t="str">
        <f t="shared" si="4"/>
        <v>0</v>
      </c>
      <c r="V297" s="130"/>
    </row>
    <row r="298" spans="1:22" s="25" customFormat="1" ht="12.75" hidden="1" customHeight="1">
      <c r="A298" s="35"/>
      <c r="B298" s="37" t="s">
        <v>259</v>
      </c>
      <c r="C298" s="38" t="s">
        <v>122</v>
      </c>
      <c r="D298" s="35"/>
      <c r="E298" s="146" t="s">
        <v>348</v>
      </c>
      <c r="F298" s="40"/>
      <c r="G298" s="39" t="s">
        <v>371</v>
      </c>
      <c r="H298" s="41">
        <v>2005</v>
      </c>
      <c r="I298" s="22"/>
      <c r="J298" s="22"/>
      <c r="K298" s="22"/>
      <c r="L298" s="35"/>
      <c r="M298" s="35"/>
      <c r="N298" s="41" t="s">
        <v>114</v>
      </c>
      <c r="O298" s="42">
        <v>595000</v>
      </c>
      <c r="P298" s="35"/>
      <c r="U298" s="129" t="str">
        <f t="shared" si="4"/>
        <v>0</v>
      </c>
      <c r="V298" s="130"/>
    </row>
    <row r="299" spans="1:22" s="25" customFormat="1" ht="12.75" hidden="1" customHeight="1">
      <c r="A299" s="35"/>
      <c r="B299" s="37" t="s">
        <v>252</v>
      </c>
      <c r="C299" s="38" t="s">
        <v>119</v>
      </c>
      <c r="D299" s="35"/>
      <c r="E299" s="146" t="s">
        <v>327</v>
      </c>
      <c r="F299" s="40"/>
      <c r="G299" s="39" t="s">
        <v>369</v>
      </c>
      <c r="H299" s="41">
        <v>2005</v>
      </c>
      <c r="I299" s="22"/>
      <c r="J299" s="22"/>
      <c r="K299" s="22"/>
      <c r="L299" s="35"/>
      <c r="M299" s="35"/>
      <c r="N299" s="41" t="s">
        <v>114</v>
      </c>
      <c r="O299" s="42">
        <v>7420000</v>
      </c>
      <c r="P299" s="35"/>
      <c r="U299" s="129" t="str">
        <f t="shared" si="4"/>
        <v>0</v>
      </c>
      <c r="V299" s="130"/>
    </row>
    <row r="300" spans="1:22" s="25" customFormat="1" ht="12.75" hidden="1" customHeight="1">
      <c r="A300" s="35"/>
      <c r="B300" s="37" t="s">
        <v>258</v>
      </c>
      <c r="C300" s="38" t="s">
        <v>133</v>
      </c>
      <c r="D300" s="35"/>
      <c r="E300" s="146" t="s">
        <v>351</v>
      </c>
      <c r="F300" s="40"/>
      <c r="G300" s="39" t="s">
        <v>379</v>
      </c>
      <c r="H300" s="41">
        <v>2005</v>
      </c>
      <c r="I300" s="22"/>
      <c r="J300" s="22"/>
      <c r="K300" s="22"/>
      <c r="L300" s="35"/>
      <c r="M300" s="35"/>
      <c r="N300" s="41" t="s">
        <v>114</v>
      </c>
      <c r="O300" s="42">
        <v>875000</v>
      </c>
      <c r="P300" s="35"/>
      <c r="U300" s="129" t="str">
        <f t="shared" si="4"/>
        <v>0</v>
      </c>
      <c r="V300" s="130"/>
    </row>
    <row r="301" spans="1:22" s="25" customFormat="1" hidden="1">
      <c r="A301" s="35"/>
      <c r="B301" s="37" t="s">
        <v>282</v>
      </c>
      <c r="C301" s="38" t="s">
        <v>144</v>
      </c>
      <c r="D301" s="35"/>
      <c r="E301" s="146" t="s">
        <v>352</v>
      </c>
      <c r="F301" s="40"/>
      <c r="G301" s="39" t="s">
        <v>388</v>
      </c>
      <c r="H301" s="41">
        <v>2005</v>
      </c>
      <c r="I301" s="22"/>
      <c r="J301" s="22"/>
      <c r="K301" s="22"/>
      <c r="L301" s="35"/>
      <c r="M301" s="35"/>
      <c r="N301" s="41" t="s">
        <v>114</v>
      </c>
      <c r="O301" s="42">
        <v>122500</v>
      </c>
      <c r="P301" s="35"/>
      <c r="T301" s="140" t="s">
        <v>613</v>
      </c>
      <c r="U301" s="129">
        <f t="shared" si="4"/>
        <v>122500</v>
      </c>
      <c r="V301" s="130"/>
    </row>
    <row r="302" spans="1:22" s="25" customFormat="1" ht="12.75" hidden="1" customHeight="1">
      <c r="A302" s="35"/>
      <c r="B302" s="37" t="s">
        <v>266</v>
      </c>
      <c r="C302" s="38" t="s">
        <v>125</v>
      </c>
      <c r="D302" s="35"/>
      <c r="E302" s="146" t="s">
        <v>353</v>
      </c>
      <c r="F302" s="40"/>
      <c r="G302" s="39" t="s">
        <v>379</v>
      </c>
      <c r="H302" s="41">
        <v>2005</v>
      </c>
      <c r="I302" s="22"/>
      <c r="J302" s="22"/>
      <c r="K302" s="22"/>
      <c r="L302" s="35"/>
      <c r="M302" s="35"/>
      <c r="N302" s="41" t="s">
        <v>114</v>
      </c>
      <c r="O302" s="42">
        <v>1050000</v>
      </c>
      <c r="P302" s="35"/>
      <c r="U302" s="129" t="str">
        <f t="shared" si="4"/>
        <v>0</v>
      </c>
      <c r="V302" s="130"/>
    </row>
    <row r="303" spans="1:22" s="25" customFormat="1" ht="12.75" hidden="1" customHeight="1">
      <c r="A303" s="35"/>
      <c r="B303" s="37" t="s">
        <v>225</v>
      </c>
      <c r="C303" s="38" t="s">
        <v>181</v>
      </c>
      <c r="D303" s="35"/>
      <c r="E303" s="146" t="s">
        <v>316</v>
      </c>
      <c r="F303" s="40"/>
      <c r="G303" s="39" t="s">
        <v>370</v>
      </c>
      <c r="H303" s="41">
        <v>2005</v>
      </c>
      <c r="I303" s="22"/>
      <c r="J303" s="22"/>
      <c r="K303" s="22"/>
      <c r="L303" s="35"/>
      <c r="M303" s="35"/>
      <c r="N303" s="41" t="s">
        <v>114</v>
      </c>
      <c r="O303" s="42">
        <v>1050000</v>
      </c>
      <c r="P303" s="35"/>
      <c r="U303" s="129" t="str">
        <f t="shared" si="4"/>
        <v>0</v>
      </c>
      <c r="V303" s="130"/>
    </row>
    <row r="304" spans="1:22" s="25" customFormat="1" ht="12.75" hidden="1" customHeight="1">
      <c r="A304" s="35"/>
      <c r="B304" s="37" t="s">
        <v>245</v>
      </c>
      <c r="C304" s="38" t="s">
        <v>129</v>
      </c>
      <c r="D304" s="35"/>
      <c r="E304" s="146" t="s">
        <v>316</v>
      </c>
      <c r="F304" s="40"/>
      <c r="G304" s="39" t="s">
        <v>373</v>
      </c>
      <c r="H304" s="41">
        <v>2005</v>
      </c>
      <c r="I304" s="22"/>
      <c r="J304" s="22"/>
      <c r="K304" s="22"/>
      <c r="L304" s="35"/>
      <c r="M304" s="35"/>
      <c r="N304" s="41" t="s">
        <v>114</v>
      </c>
      <c r="O304" s="42">
        <v>1050000</v>
      </c>
      <c r="P304" s="35"/>
      <c r="U304" s="129" t="str">
        <f t="shared" si="4"/>
        <v>0</v>
      </c>
      <c r="V304" s="130"/>
    </row>
    <row r="305" spans="1:22" s="25" customFormat="1" ht="12.75" hidden="1" customHeight="1">
      <c r="A305" s="35"/>
      <c r="B305" s="37" t="s">
        <v>232</v>
      </c>
      <c r="C305" s="38" t="s">
        <v>125</v>
      </c>
      <c r="D305" s="35"/>
      <c r="E305" s="146" t="s">
        <v>316</v>
      </c>
      <c r="F305" s="40"/>
      <c r="G305" s="39" t="s">
        <v>376</v>
      </c>
      <c r="H305" s="41">
        <v>2005</v>
      </c>
      <c r="I305" s="22"/>
      <c r="J305" s="22"/>
      <c r="K305" s="22"/>
      <c r="L305" s="35"/>
      <c r="M305" s="35"/>
      <c r="N305" s="41" t="s">
        <v>114</v>
      </c>
      <c r="O305" s="42">
        <v>1400000</v>
      </c>
      <c r="P305" s="35"/>
      <c r="U305" s="129" t="str">
        <f t="shared" si="4"/>
        <v>0</v>
      </c>
      <c r="V305" s="130"/>
    </row>
    <row r="306" spans="1:22" s="25" customFormat="1" ht="12.75" hidden="1" customHeight="1">
      <c r="A306" s="35"/>
      <c r="B306" s="37" t="s">
        <v>259</v>
      </c>
      <c r="C306" s="38" t="s">
        <v>134</v>
      </c>
      <c r="D306" s="35"/>
      <c r="E306" s="146" t="s">
        <v>348</v>
      </c>
      <c r="F306" s="40"/>
      <c r="G306" s="39" t="s">
        <v>379</v>
      </c>
      <c r="H306" s="41">
        <v>2005</v>
      </c>
      <c r="I306" s="22"/>
      <c r="J306" s="22"/>
      <c r="K306" s="22"/>
      <c r="L306" s="35"/>
      <c r="M306" s="35"/>
      <c r="N306" s="41" t="s">
        <v>114</v>
      </c>
      <c r="O306" s="42">
        <v>700000</v>
      </c>
      <c r="P306" s="35"/>
      <c r="U306" s="129" t="str">
        <f t="shared" si="4"/>
        <v>0</v>
      </c>
      <c r="V306" s="130"/>
    </row>
    <row r="307" spans="1:22" s="25" customFormat="1" ht="12.75" hidden="1" customHeight="1">
      <c r="A307" s="35"/>
      <c r="B307" s="37" t="s">
        <v>252</v>
      </c>
      <c r="C307" s="38" t="s">
        <v>143</v>
      </c>
      <c r="D307" s="35"/>
      <c r="E307" s="146" t="s">
        <v>327</v>
      </c>
      <c r="F307" s="40"/>
      <c r="G307" s="39" t="s">
        <v>369</v>
      </c>
      <c r="H307" s="41">
        <v>2005</v>
      </c>
      <c r="I307" s="22"/>
      <c r="J307" s="22"/>
      <c r="K307" s="22"/>
      <c r="L307" s="35"/>
      <c r="M307" s="35"/>
      <c r="N307" s="41" t="s">
        <v>114</v>
      </c>
      <c r="O307" s="42">
        <v>2100000</v>
      </c>
      <c r="P307" s="35"/>
      <c r="U307" s="129" t="str">
        <f t="shared" si="4"/>
        <v>0</v>
      </c>
      <c r="V307" s="130"/>
    </row>
    <row r="308" spans="1:22" s="25" customFormat="1" ht="12.75" hidden="1" customHeight="1">
      <c r="A308" s="35"/>
      <c r="B308" s="37" t="s">
        <v>227</v>
      </c>
      <c r="C308" s="38" t="s">
        <v>149</v>
      </c>
      <c r="D308" s="35"/>
      <c r="E308" s="146" t="s">
        <v>321</v>
      </c>
      <c r="F308" s="40"/>
      <c r="G308" s="39" t="s">
        <v>371</v>
      </c>
      <c r="H308" s="41">
        <v>2005</v>
      </c>
      <c r="I308" s="22"/>
      <c r="J308" s="22"/>
      <c r="K308" s="22"/>
      <c r="L308" s="35"/>
      <c r="M308" s="35"/>
      <c r="N308" s="41" t="s">
        <v>114</v>
      </c>
      <c r="O308" s="42">
        <v>2280000</v>
      </c>
      <c r="P308" s="35"/>
      <c r="U308" s="129" t="str">
        <f t="shared" si="4"/>
        <v>0</v>
      </c>
      <c r="V308" s="130"/>
    </row>
    <row r="309" spans="1:22" s="25" customFormat="1" hidden="1">
      <c r="A309" s="35"/>
      <c r="B309" s="37" t="s">
        <v>280</v>
      </c>
      <c r="C309" s="38" t="s">
        <v>125</v>
      </c>
      <c r="D309" s="35"/>
      <c r="E309" s="146" t="s">
        <v>354</v>
      </c>
      <c r="F309" s="40"/>
      <c r="G309" s="39" t="s">
        <v>379</v>
      </c>
      <c r="H309" s="41">
        <v>2005</v>
      </c>
      <c r="I309" s="22"/>
      <c r="J309" s="22"/>
      <c r="K309" s="22"/>
      <c r="L309" s="35"/>
      <c r="M309" s="35"/>
      <c r="N309" s="41" t="s">
        <v>114</v>
      </c>
      <c r="O309" s="42">
        <v>150000</v>
      </c>
      <c r="P309" s="35"/>
      <c r="T309" s="140" t="s">
        <v>613</v>
      </c>
      <c r="U309" s="129">
        <f t="shared" si="4"/>
        <v>150000</v>
      </c>
      <c r="V309" s="130"/>
    </row>
    <row r="310" spans="1:22" s="25" customFormat="1" ht="12.75" hidden="1" customHeight="1">
      <c r="A310" s="35"/>
      <c r="B310" s="37" t="s">
        <v>263</v>
      </c>
      <c r="C310" s="38" t="s">
        <v>117</v>
      </c>
      <c r="D310" s="35"/>
      <c r="E310" s="146" t="s">
        <v>113</v>
      </c>
      <c r="F310" s="40"/>
      <c r="G310" s="39" t="s">
        <v>392</v>
      </c>
      <c r="H310" s="41">
        <v>2005</v>
      </c>
      <c r="I310" s="22"/>
      <c r="J310" s="22"/>
      <c r="K310" s="22"/>
      <c r="L310" s="35"/>
      <c r="M310" s="35"/>
      <c r="N310" s="41" t="s">
        <v>114</v>
      </c>
      <c r="O310" s="42">
        <v>1750000</v>
      </c>
      <c r="P310" s="35"/>
      <c r="U310" s="129" t="str">
        <f t="shared" si="4"/>
        <v>0</v>
      </c>
      <c r="V310" s="130"/>
    </row>
    <row r="311" spans="1:22" s="25" customFormat="1" ht="12.75" hidden="1" customHeight="1">
      <c r="A311" s="35"/>
      <c r="B311" s="37" t="s">
        <v>258</v>
      </c>
      <c r="C311" s="38" t="s">
        <v>138</v>
      </c>
      <c r="D311" s="35"/>
      <c r="E311" s="146" t="s">
        <v>355</v>
      </c>
      <c r="F311" s="40"/>
      <c r="G311" s="39" t="s">
        <v>369</v>
      </c>
      <c r="H311" s="41">
        <v>2005</v>
      </c>
      <c r="I311" s="22"/>
      <c r="J311" s="22"/>
      <c r="K311" s="22"/>
      <c r="L311" s="35"/>
      <c r="M311" s="35"/>
      <c r="N311" s="41" t="s">
        <v>114</v>
      </c>
      <c r="O311" s="42">
        <v>750000</v>
      </c>
      <c r="P311" s="35"/>
      <c r="U311" s="129" t="str">
        <f t="shared" si="4"/>
        <v>0</v>
      </c>
      <c r="V311" s="130"/>
    </row>
    <row r="312" spans="1:22" s="25" customFormat="1" hidden="1">
      <c r="A312" s="35"/>
      <c r="B312" s="37" t="s">
        <v>224</v>
      </c>
      <c r="C312" s="38" t="s">
        <v>126</v>
      </c>
      <c r="D312" s="35"/>
      <c r="E312" s="146" t="s">
        <v>356</v>
      </c>
      <c r="F312" s="40"/>
      <c r="G312" s="39" t="s">
        <v>369</v>
      </c>
      <c r="H312" s="41">
        <v>2005</v>
      </c>
      <c r="I312" s="22"/>
      <c r="J312" s="22"/>
      <c r="K312" s="22"/>
      <c r="L312" s="35"/>
      <c r="M312" s="35"/>
      <c r="N312" s="41" t="s">
        <v>114</v>
      </c>
      <c r="O312" s="42">
        <v>105000</v>
      </c>
      <c r="P312" s="35"/>
      <c r="T312" s="140" t="s">
        <v>613</v>
      </c>
      <c r="U312" s="129">
        <f t="shared" si="4"/>
        <v>105000</v>
      </c>
      <c r="V312" s="130"/>
    </row>
    <row r="313" spans="1:22" s="25" customFormat="1" ht="12.75" hidden="1" customHeight="1">
      <c r="A313" s="35"/>
      <c r="B313" s="37" t="s">
        <v>226</v>
      </c>
      <c r="C313" s="38" t="s">
        <v>125</v>
      </c>
      <c r="D313" s="35"/>
      <c r="E313" s="146" t="s">
        <v>316</v>
      </c>
      <c r="F313" s="40"/>
      <c r="G313" s="39" t="s">
        <v>380</v>
      </c>
      <c r="H313" s="41">
        <v>2005</v>
      </c>
      <c r="I313" s="22"/>
      <c r="J313" s="22"/>
      <c r="K313" s="22"/>
      <c r="L313" s="35"/>
      <c r="M313" s="35"/>
      <c r="N313" s="41" t="s">
        <v>114</v>
      </c>
      <c r="O313" s="42">
        <v>2240000</v>
      </c>
      <c r="P313" s="35"/>
      <c r="U313" s="129" t="str">
        <f t="shared" si="4"/>
        <v>0</v>
      </c>
      <c r="V313" s="130"/>
    </row>
    <row r="314" spans="1:22" s="25" customFormat="1" ht="12.75" hidden="1" customHeight="1">
      <c r="A314" s="35"/>
      <c r="B314" s="37" t="s">
        <v>266</v>
      </c>
      <c r="C314" s="38" t="s">
        <v>173</v>
      </c>
      <c r="D314" s="35"/>
      <c r="E314" s="146" t="s">
        <v>353</v>
      </c>
      <c r="F314" s="40"/>
      <c r="G314" s="39" t="s">
        <v>379</v>
      </c>
      <c r="H314" s="41">
        <v>2005</v>
      </c>
      <c r="I314" s="22"/>
      <c r="J314" s="22"/>
      <c r="K314" s="22"/>
      <c r="L314" s="35"/>
      <c r="M314" s="35"/>
      <c r="N314" s="41" t="s">
        <v>114</v>
      </c>
      <c r="O314" s="42">
        <v>1050000</v>
      </c>
      <c r="P314" s="35"/>
      <c r="U314" s="129" t="str">
        <f t="shared" si="4"/>
        <v>0</v>
      </c>
      <c r="V314" s="130"/>
    </row>
    <row r="315" spans="1:22" s="25" customFormat="1" ht="12.75" hidden="1" customHeight="1">
      <c r="A315" s="35"/>
      <c r="B315" s="37" t="s">
        <v>231</v>
      </c>
      <c r="C315" s="38" t="s">
        <v>122</v>
      </c>
      <c r="D315" s="35"/>
      <c r="E315" s="146" t="s">
        <v>316</v>
      </c>
      <c r="F315" s="40"/>
      <c r="G315" s="39" t="s">
        <v>368</v>
      </c>
      <c r="H315" s="41">
        <v>2006</v>
      </c>
      <c r="I315" s="22"/>
      <c r="J315" s="22"/>
      <c r="K315" s="22"/>
      <c r="L315" s="35"/>
      <c r="M315" s="35"/>
      <c r="N315" s="41" t="s">
        <v>114</v>
      </c>
      <c r="O315" s="44">
        <v>3040000</v>
      </c>
      <c r="P315" s="35"/>
      <c r="U315" s="129" t="str">
        <f t="shared" si="4"/>
        <v>0</v>
      </c>
      <c r="V315" s="130"/>
    </row>
    <row r="316" spans="1:22" s="25" customFormat="1" ht="12.75" hidden="1" customHeight="1">
      <c r="A316" s="35"/>
      <c r="B316" s="37" t="s">
        <v>232</v>
      </c>
      <c r="C316" s="38" t="s">
        <v>133</v>
      </c>
      <c r="D316" s="35"/>
      <c r="E316" s="146" t="s">
        <v>316</v>
      </c>
      <c r="F316" s="40"/>
      <c r="G316" s="39" t="s">
        <v>372</v>
      </c>
      <c r="H316" s="41">
        <v>2006</v>
      </c>
      <c r="I316" s="22"/>
      <c r="J316" s="22"/>
      <c r="K316" s="22"/>
      <c r="L316" s="35"/>
      <c r="M316" s="35"/>
      <c r="N316" s="41" t="s">
        <v>114</v>
      </c>
      <c r="O316" s="44">
        <v>1680000</v>
      </c>
      <c r="P316" s="35"/>
      <c r="U316" s="129" t="str">
        <f t="shared" si="4"/>
        <v>0</v>
      </c>
      <c r="V316" s="130"/>
    </row>
    <row r="317" spans="1:22" s="25" customFormat="1" ht="12.75" hidden="1" customHeight="1">
      <c r="A317" s="73"/>
      <c r="B317" s="74" t="s">
        <v>267</v>
      </c>
      <c r="C317" s="75" t="s">
        <v>129</v>
      </c>
      <c r="D317" s="73"/>
      <c r="E317" s="147" t="s">
        <v>325</v>
      </c>
      <c r="F317" s="76"/>
      <c r="G317" s="77" t="s">
        <v>379</v>
      </c>
      <c r="H317" s="78">
        <v>2006</v>
      </c>
      <c r="I317" s="79"/>
      <c r="J317" s="79"/>
      <c r="K317" s="79"/>
      <c r="L317" s="73"/>
      <c r="M317" s="73"/>
      <c r="N317" s="78" t="s">
        <v>114</v>
      </c>
      <c r="O317" s="81">
        <v>2800000</v>
      </c>
      <c r="P317" s="73"/>
      <c r="U317" s="129" t="str">
        <f t="shared" si="4"/>
        <v>0</v>
      </c>
      <c r="V317" s="130"/>
    </row>
    <row r="318" spans="1:22" s="25" customFormat="1" hidden="1">
      <c r="A318" s="35"/>
      <c r="B318" s="43" t="s">
        <v>246</v>
      </c>
      <c r="C318" s="38" t="s">
        <v>149</v>
      </c>
      <c r="D318" s="35"/>
      <c r="E318" s="146" t="s">
        <v>357</v>
      </c>
      <c r="F318" s="40"/>
      <c r="G318" s="39" t="s">
        <v>373</v>
      </c>
      <c r="H318" s="41">
        <v>2006</v>
      </c>
      <c r="I318" s="22"/>
      <c r="J318" s="22"/>
      <c r="K318" s="22"/>
      <c r="L318" s="35"/>
      <c r="M318" s="35"/>
      <c r="N318" s="41" t="s">
        <v>114</v>
      </c>
      <c r="O318" s="42">
        <v>160000</v>
      </c>
      <c r="P318" s="35"/>
      <c r="T318" s="140" t="s">
        <v>613</v>
      </c>
      <c r="U318" s="129">
        <f t="shared" si="4"/>
        <v>160000</v>
      </c>
      <c r="V318" s="130"/>
    </row>
    <row r="319" spans="1:22" s="25" customFormat="1" ht="12.75" hidden="1" customHeight="1">
      <c r="A319" s="35"/>
      <c r="B319" s="43" t="s">
        <v>225</v>
      </c>
      <c r="C319" s="38" t="s">
        <v>117</v>
      </c>
      <c r="D319" s="35"/>
      <c r="E319" s="146" t="s">
        <v>316</v>
      </c>
      <c r="F319" s="40"/>
      <c r="G319" s="39" t="s">
        <v>370</v>
      </c>
      <c r="H319" s="41">
        <v>2006</v>
      </c>
      <c r="I319" s="22"/>
      <c r="J319" s="22"/>
      <c r="K319" s="22"/>
      <c r="L319" s="35"/>
      <c r="M319" s="35"/>
      <c r="N319" s="41" t="s">
        <v>114</v>
      </c>
      <c r="O319" s="42">
        <v>560000</v>
      </c>
      <c r="P319" s="35"/>
      <c r="U319" s="129" t="str">
        <f t="shared" si="4"/>
        <v>0</v>
      </c>
      <c r="V319" s="130"/>
    </row>
    <row r="320" spans="1:22" s="25" customFormat="1" ht="12.75" hidden="1" customHeight="1">
      <c r="A320" s="35"/>
      <c r="B320" s="37" t="s">
        <v>440</v>
      </c>
      <c r="C320" s="38" t="s">
        <v>424</v>
      </c>
      <c r="D320" s="35"/>
      <c r="E320" s="146" t="s">
        <v>454</v>
      </c>
      <c r="F320" s="40"/>
      <c r="G320" s="39" t="s">
        <v>371</v>
      </c>
      <c r="H320" s="41">
        <v>2006</v>
      </c>
      <c r="I320" s="22"/>
      <c r="J320" s="22"/>
      <c r="K320" s="22"/>
      <c r="L320" s="35"/>
      <c r="M320" s="35"/>
      <c r="N320" s="41" t="s">
        <v>114</v>
      </c>
      <c r="O320" s="42">
        <v>48187500</v>
      </c>
      <c r="P320" s="35"/>
      <c r="U320" s="129" t="str">
        <f t="shared" si="4"/>
        <v>0</v>
      </c>
      <c r="V320" s="130"/>
    </row>
    <row r="321" spans="1:22" s="25" customFormat="1" hidden="1">
      <c r="A321" s="35"/>
      <c r="B321" s="37" t="s">
        <v>226</v>
      </c>
      <c r="C321" s="38" t="s">
        <v>135</v>
      </c>
      <c r="D321" s="35"/>
      <c r="E321" s="146" t="s">
        <v>349</v>
      </c>
      <c r="F321" s="40"/>
      <c r="G321" s="39" t="s">
        <v>368</v>
      </c>
      <c r="H321" s="41">
        <v>2006</v>
      </c>
      <c r="I321" s="22"/>
      <c r="J321" s="22"/>
      <c r="K321" s="22"/>
      <c r="L321" s="35"/>
      <c r="M321" s="35"/>
      <c r="N321" s="41" t="s">
        <v>114</v>
      </c>
      <c r="O321" s="42">
        <v>200000</v>
      </c>
      <c r="P321" s="35"/>
      <c r="T321" s="140" t="s">
        <v>613</v>
      </c>
      <c r="U321" s="129">
        <f t="shared" si="4"/>
        <v>200000</v>
      </c>
      <c r="V321" s="130"/>
    </row>
    <row r="322" spans="1:22" s="25" customFormat="1" hidden="1">
      <c r="A322" s="35"/>
      <c r="B322" s="37" t="s">
        <v>226</v>
      </c>
      <c r="C322" s="38" t="s">
        <v>162</v>
      </c>
      <c r="D322" s="35"/>
      <c r="E322" s="146" t="s">
        <v>349</v>
      </c>
      <c r="F322" s="40"/>
      <c r="G322" s="39" t="s">
        <v>368</v>
      </c>
      <c r="H322" s="41">
        <v>2006</v>
      </c>
      <c r="I322" s="22"/>
      <c r="J322" s="22"/>
      <c r="K322" s="22"/>
      <c r="L322" s="35"/>
      <c r="M322" s="35"/>
      <c r="N322" s="41" t="s">
        <v>114</v>
      </c>
      <c r="O322" s="42">
        <v>175000</v>
      </c>
      <c r="P322" s="35"/>
      <c r="T322" s="140" t="s">
        <v>613</v>
      </c>
      <c r="U322" s="129">
        <f t="shared" si="4"/>
        <v>175000</v>
      </c>
      <c r="V322" s="130"/>
    </row>
    <row r="323" spans="1:22" s="25" customFormat="1" ht="12.75" hidden="1" customHeight="1">
      <c r="A323" s="35"/>
      <c r="B323" s="37" t="s">
        <v>230</v>
      </c>
      <c r="C323" s="38" t="s">
        <v>122</v>
      </c>
      <c r="D323" s="35"/>
      <c r="E323" s="146" t="s">
        <v>316</v>
      </c>
      <c r="F323" s="40"/>
      <c r="G323" s="39" t="s">
        <v>373</v>
      </c>
      <c r="H323" s="41">
        <v>2006</v>
      </c>
      <c r="I323" s="22"/>
      <c r="J323" s="22"/>
      <c r="K323" s="22"/>
      <c r="L323" s="35"/>
      <c r="M323" s="35"/>
      <c r="N323" s="41" t="s">
        <v>114</v>
      </c>
      <c r="O323" s="42">
        <v>595000</v>
      </c>
      <c r="P323" s="35"/>
      <c r="U323" s="129" t="str">
        <f t="shared" si="4"/>
        <v>0</v>
      </c>
      <c r="V323" s="130"/>
    </row>
    <row r="324" spans="1:22" s="25" customFormat="1" ht="12.75" hidden="1" customHeight="1">
      <c r="A324" s="35"/>
      <c r="B324" s="37" t="s">
        <v>225</v>
      </c>
      <c r="C324" s="38" t="s">
        <v>129</v>
      </c>
      <c r="D324" s="35"/>
      <c r="E324" s="146" t="s">
        <v>316</v>
      </c>
      <c r="F324" s="40"/>
      <c r="G324" s="39" t="s">
        <v>370</v>
      </c>
      <c r="H324" s="41">
        <v>2006</v>
      </c>
      <c r="I324" s="22"/>
      <c r="J324" s="22"/>
      <c r="K324" s="22"/>
      <c r="L324" s="35"/>
      <c r="M324" s="35"/>
      <c r="N324" s="41" t="s">
        <v>114</v>
      </c>
      <c r="O324" s="42">
        <v>2800000</v>
      </c>
      <c r="P324" s="35"/>
      <c r="U324" s="129" t="str">
        <f t="shared" si="4"/>
        <v>0</v>
      </c>
      <c r="V324" s="130"/>
    </row>
    <row r="325" spans="1:22" s="25" customFormat="1" ht="12.75" hidden="1" customHeight="1">
      <c r="A325" s="35"/>
      <c r="B325" s="37" t="s">
        <v>257</v>
      </c>
      <c r="C325" s="38" t="s">
        <v>162</v>
      </c>
      <c r="D325" s="35"/>
      <c r="E325" s="146" t="s">
        <v>316</v>
      </c>
      <c r="F325" s="40"/>
      <c r="G325" s="39" t="s">
        <v>373</v>
      </c>
      <c r="H325" s="41">
        <v>2006</v>
      </c>
      <c r="I325" s="22"/>
      <c r="J325" s="22"/>
      <c r="K325" s="22"/>
      <c r="L325" s="35"/>
      <c r="M325" s="35"/>
      <c r="N325" s="41" t="s">
        <v>114</v>
      </c>
      <c r="O325" s="42">
        <v>640000</v>
      </c>
      <c r="P325" s="35"/>
      <c r="U325" s="129" t="str">
        <f t="shared" si="4"/>
        <v>0</v>
      </c>
      <c r="V325" s="130"/>
    </row>
    <row r="326" spans="1:22" s="25" customFormat="1" ht="12.75" hidden="1" customHeight="1">
      <c r="A326" s="35"/>
      <c r="B326" s="37" t="s">
        <v>225</v>
      </c>
      <c r="C326" s="38" t="s">
        <v>120</v>
      </c>
      <c r="D326" s="35"/>
      <c r="E326" s="146" t="s">
        <v>316</v>
      </c>
      <c r="F326" s="40"/>
      <c r="G326" s="39" t="s">
        <v>370</v>
      </c>
      <c r="H326" s="41">
        <v>2006</v>
      </c>
      <c r="I326" s="22"/>
      <c r="J326" s="22"/>
      <c r="K326" s="22"/>
      <c r="L326" s="35"/>
      <c r="M326" s="35"/>
      <c r="N326" s="41" t="s">
        <v>114</v>
      </c>
      <c r="O326" s="42">
        <v>560000</v>
      </c>
      <c r="P326" s="35"/>
      <c r="U326" s="129" t="str">
        <f t="shared" si="4"/>
        <v>0</v>
      </c>
      <c r="V326" s="130"/>
    </row>
    <row r="327" spans="1:22" s="25" customFormat="1" ht="12.75" hidden="1" customHeight="1">
      <c r="A327" s="35"/>
      <c r="B327" s="37" t="s">
        <v>283</v>
      </c>
      <c r="C327" s="38" t="s">
        <v>117</v>
      </c>
      <c r="D327" s="35"/>
      <c r="E327" s="146" t="s">
        <v>113</v>
      </c>
      <c r="F327" s="40"/>
      <c r="G327" s="39" t="s">
        <v>393</v>
      </c>
      <c r="H327" s="41">
        <v>2006</v>
      </c>
      <c r="I327" s="22"/>
      <c r="J327" s="22"/>
      <c r="K327" s="22"/>
      <c r="L327" s="35"/>
      <c r="M327" s="35"/>
      <c r="N327" s="41" t="s">
        <v>114</v>
      </c>
      <c r="O327" s="42">
        <v>720000</v>
      </c>
      <c r="P327" s="35"/>
      <c r="U327" s="129" t="str">
        <f t="shared" si="4"/>
        <v>0</v>
      </c>
      <c r="V327" s="130"/>
    </row>
    <row r="328" spans="1:22" s="25" customFormat="1" ht="12.75" hidden="1" customHeight="1">
      <c r="A328" s="35"/>
      <c r="B328" s="37" t="s">
        <v>259</v>
      </c>
      <c r="C328" s="38" t="s">
        <v>117</v>
      </c>
      <c r="D328" s="35"/>
      <c r="E328" s="146" t="s">
        <v>348</v>
      </c>
      <c r="F328" s="40"/>
      <c r="G328" s="39" t="s">
        <v>371</v>
      </c>
      <c r="H328" s="41">
        <v>2006</v>
      </c>
      <c r="I328" s="22"/>
      <c r="J328" s="22"/>
      <c r="K328" s="22"/>
      <c r="L328" s="35"/>
      <c r="M328" s="35"/>
      <c r="N328" s="41" t="s">
        <v>114</v>
      </c>
      <c r="O328" s="42">
        <v>1600000</v>
      </c>
      <c r="P328" s="35"/>
      <c r="U328" s="129" t="str">
        <f t="shared" si="4"/>
        <v>0</v>
      </c>
      <c r="V328" s="130"/>
    </row>
    <row r="329" spans="1:22" s="25" customFormat="1" ht="12.75" hidden="1" customHeight="1">
      <c r="A329" s="35"/>
      <c r="B329" s="37" t="s">
        <v>252</v>
      </c>
      <c r="C329" s="38" t="s">
        <v>122</v>
      </c>
      <c r="D329" s="35"/>
      <c r="E329" s="146" t="s">
        <v>348</v>
      </c>
      <c r="F329" s="40"/>
      <c r="G329" s="39" t="s">
        <v>369</v>
      </c>
      <c r="H329" s="41">
        <v>2006</v>
      </c>
      <c r="I329" s="22"/>
      <c r="J329" s="22"/>
      <c r="K329" s="22"/>
      <c r="L329" s="35"/>
      <c r="M329" s="35"/>
      <c r="N329" s="41" t="s">
        <v>114</v>
      </c>
      <c r="O329" s="42">
        <v>8000000</v>
      </c>
      <c r="P329" s="35"/>
      <c r="U329" s="129" t="str">
        <f t="shared" si="4"/>
        <v>0</v>
      </c>
      <c r="V329" s="130"/>
    </row>
    <row r="330" spans="1:22" s="25" customFormat="1" ht="12.75" hidden="1" customHeight="1">
      <c r="A330" s="35"/>
      <c r="B330" s="37" t="s">
        <v>266</v>
      </c>
      <c r="C330" s="38" t="s">
        <v>125</v>
      </c>
      <c r="D330" s="35"/>
      <c r="E330" s="146" t="s">
        <v>353</v>
      </c>
      <c r="F330" s="40"/>
      <c r="G330" s="39" t="s">
        <v>379</v>
      </c>
      <c r="H330" s="41">
        <v>2006</v>
      </c>
      <c r="I330" s="22"/>
      <c r="J330" s="22"/>
      <c r="K330" s="22"/>
      <c r="L330" s="35"/>
      <c r="M330" s="35"/>
      <c r="N330" s="41" t="s">
        <v>114</v>
      </c>
      <c r="O330" s="42">
        <v>1800000</v>
      </c>
      <c r="P330" s="35"/>
      <c r="U330" s="129" t="str">
        <f t="shared" si="4"/>
        <v>0</v>
      </c>
      <c r="V330" s="130"/>
    </row>
    <row r="331" spans="1:22" s="25" customFormat="1" ht="12.75" hidden="1" customHeight="1">
      <c r="A331" s="35"/>
      <c r="B331" s="37" t="s">
        <v>242</v>
      </c>
      <c r="C331" s="38" t="s">
        <v>125</v>
      </c>
      <c r="D331" s="35"/>
      <c r="E331" s="146" t="s">
        <v>325</v>
      </c>
      <c r="F331" s="40"/>
      <c r="G331" s="39" t="s">
        <v>379</v>
      </c>
      <c r="H331" s="41">
        <v>2006</v>
      </c>
      <c r="I331" s="22"/>
      <c r="J331" s="22"/>
      <c r="K331" s="22"/>
      <c r="L331" s="35"/>
      <c r="M331" s="35"/>
      <c r="N331" s="41" t="s">
        <v>114</v>
      </c>
      <c r="O331" s="42">
        <v>2625000</v>
      </c>
      <c r="P331" s="35"/>
      <c r="U331" s="129" t="str">
        <f t="shared" si="4"/>
        <v>0</v>
      </c>
      <c r="V331" s="130"/>
    </row>
    <row r="332" spans="1:22" s="25" customFormat="1" ht="12.75" hidden="1" customHeight="1">
      <c r="A332" s="35"/>
      <c r="B332" s="37" t="s">
        <v>242</v>
      </c>
      <c r="C332" s="38" t="s">
        <v>129</v>
      </c>
      <c r="D332" s="35"/>
      <c r="E332" s="146" t="s">
        <v>325</v>
      </c>
      <c r="F332" s="40"/>
      <c r="G332" s="39" t="s">
        <v>379</v>
      </c>
      <c r="H332" s="41">
        <v>2006</v>
      </c>
      <c r="I332" s="22"/>
      <c r="J332" s="22"/>
      <c r="K332" s="22"/>
      <c r="L332" s="35"/>
      <c r="M332" s="35"/>
      <c r="N332" s="41" t="s">
        <v>114</v>
      </c>
      <c r="O332" s="42">
        <v>2450000</v>
      </c>
      <c r="P332" s="35"/>
      <c r="U332" s="129" t="str">
        <f t="shared" si="4"/>
        <v>0</v>
      </c>
      <c r="V332" s="130"/>
    </row>
    <row r="333" spans="1:22" s="25" customFormat="1" ht="25.5" hidden="1" customHeight="1">
      <c r="A333" s="35"/>
      <c r="B333" s="37" t="s">
        <v>441</v>
      </c>
      <c r="C333" s="38" t="s">
        <v>425</v>
      </c>
      <c r="D333" s="35"/>
      <c r="E333" s="146"/>
      <c r="F333" s="40"/>
      <c r="G333" s="39" t="s">
        <v>460</v>
      </c>
      <c r="H333" s="41">
        <v>2007</v>
      </c>
      <c r="I333" s="22"/>
      <c r="J333" s="22"/>
      <c r="K333" s="22"/>
      <c r="L333" s="35"/>
      <c r="M333" s="35"/>
      <c r="N333" s="41" t="s">
        <v>114</v>
      </c>
      <c r="O333" s="42">
        <v>2500000</v>
      </c>
      <c r="P333" s="35"/>
      <c r="U333" s="129" t="str">
        <f t="shared" si="4"/>
        <v>0</v>
      </c>
      <c r="V333" s="130"/>
    </row>
    <row r="334" spans="1:22" s="25" customFormat="1" ht="12.75" hidden="1" customHeight="1">
      <c r="A334" s="35"/>
      <c r="B334" s="37" t="s">
        <v>284</v>
      </c>
      <c r="C334" s="38" t="s">
        <v>182</v>
      </c>
      <c r="D334" s="35"/>
      <c r="E334" s="146"/>
      <c r="F334" s="40"/>
      <c r="G334" s="39" t="s">
        <v>394</v>
      </c>
      <c r="H334" s="41">
        <v>2007</v>
      </c>
      <c r="I334" s="22"/>
      <c r="J334" s="22"/>
      <c r="K334" s="22"/>
      <c r="L334" s="35"/>
      <c r="M334" s="35"/>
      <c r="N334" s="41" t="s">
        <v>114</v>
      </c>
      <c r="O334" s="42">
        <v>5025394.59</v>
      </c>
      <c r="P334" s="35"/>
      <c r="U334" s="129" t="str">
        <f t="shared" ref="U334:U397" si="5">IF(O334&lt;300000,O334,"0")</f>
        <v>0</v>
      </c>
      <c r="V334" s="130"/>
    </row>
    <row r="335" spans="1:22" s="25" customFormat="1" ht="12.75" hidden="1" customHeight="1">
      <c r="A335" s="35"/>
      <c r="B335" s="37" t="s">
        <v>285</v>
      </c>
      <c r="C335" s="38" t="s">
        <v>183</v>
      </c>
      <c r="D335" s="35"/>
      <c r="E335" s="146" t="s">
        <v>358</v>
      </c>
      <c r="F335" s="40"/>
      <c r="G335" s="39" t="s">
        <v>394</v>
      </c>
      <c r="H335" s="41">
        <v>2007</v>
      </c>
      <c r="I335" s="22"/>
      <c r="J335" s="22"/>
      <c r="K335" s="22"/>
      <c r="L335" s="35"/>
      <c r="M335" s="35"/>
      <c r="N335" s="41" t="s">
        <v>114</v>
      </c>
      <c r="O335" s="42">
        <v>5527934.0499999998</v>
      </c>
      <c r="P335" s="35"/>
      <c r="U335" s="129" t="str">
        <f t="shared" si="5"/>
        <v>0</v>
      </c>
      <c r="V335" s="130"/>
    </row>
    <row r="336" spans="1:22" s="25" customFormat="1" ht="12.75" hidden="1" customHeight="1">
      <c r="A336" s="35"/>
      <c r="B336" s="37" t="s">
        <v>285</v>
      </c>
      <c r="C336" s="38" t="s">
        <v>183</v>
      </c>
      <c r="D336" s="35"/>
      <c r="E336" s="146" t="s">
        <v>358</v>
      </c>
      <c r="F336" s="40"/>
      <c r="G336" s="39" t="s">
        <v>394</v>
      </c>
      <c r="H336" s="41">
        <v>2007</v>
      </c>
      <c r="I336" s="22"/>
      <c r="J336" s="22"/>
      <c r="K336" s="22"/>
      <c r="L336" s="35"/>
      <c r="M336" s="35"/>
      <c r="N336" s="41" t="s">
        <v>114</v>
      </c>
      <c r="O336" s="42">
        <v>5527934.0499999998</v>
      </c>
      <c r="P336" s="35"/>
      <c r="U336" s="129" t="str">
        <f t="shared" si="5"/>
        <v>0</v>
      </c>
      <c r="V336" s="130"/>
    </row>
    <row r="337" spans="1:22" s="25" customFormat="1" ht="12.75" hidden="1" customHeight="1">
      <c r="A337" s="35"/>
      <c r="B337" s="37" t="s">
        <v>285</v>
      </c>
      <c r="C337" s="38" t="s">
        <v>183</v>
      </c>
      <c r="D337" s="35"/>
      <c r="E337" s="146" t="s">
        <v>358</v>
      </c>
      <c r="F337" s="40"/>
      <c r="G337" s="39" t="s">
        <v>394</v>
      </c>
      <c r="H337" s="41">
        <v>2007</v>
      </c>
      <c r="I337" s="22"/>
      <c r="J337" s="22"/>
      <c r="K337" s="22"/>
      <c r="L337" s="35"/>
      <c r="M337" s="35"/>
      <c r="N337" s="41" t="s">
        <v>114</v>
      </c>
      <c r="O337" s="42">
        <v>5527934.0499999998</v>
      </c>
      <c r="P337" s="35"/>
      <c r="U337" s="129" t="str">
        <f t="shared" si="5"/>
        <v>0</v>
      </c>
      <c r="V337" s="130"/>
    </row>
    <row r="338" spans="1:22" s="25" customFormat="1" ht="12.75" hidden="1" customHeight="1">
      <c r="A338" s="35"/>
      <c r="B338" s="37" t="s">
        <v>285</v>
      </c>
      <c r="C338" s="38" t="s">
        <v>183</v>
      </c>
      <c r="D338" s="35"/>
      <c r="E338" s="146" t="s">
        <v>358</v>
      </c>
      <c r="F338" s="40"/>
      <c r="G338" s="39" t="s">
        <v>394</v>
      </c>
      <c r="H338" s="41">
        <v>2007</v>
      </c>
      <c r="I338" s="22"/>
      <c r="J338" s="22"/>
      <c r="K338" s="22"/>
      <c r="L338" s="35"/>
      <c r="M338" s="35"/>
      <c r="N338" s="41" t="s">
        <v>114</v>
      </c>
      <c r="O338" s="42">
        <v>5527934.0499999998</v>
      </c>
      <c r="P338" s="35"/>
      <c r="U338" s="129" t="str">
        <f t="shared" si="5"/>
        <v>0</v>
      </c>
      <c r="V338" s="130"/>
    </row>
    <row r="339" spans="1:22" s="25" customFormat="1" ht="12.75" hidden="1" customHeight="1">
      <c r="A339" s="35"/>
      <c r="B339" s="37" t="s">
        <v>285</v>
      </c>
      <c r="C339" s="38" t="s">
        <v>183</v>
      </c>
      <c r="D339" s="35"/>
      <c r="E339" s="146" t="s">
        <v>358</v>
      </c>
      <c r="F339" s="40"/>
      <c r="G339" s="39" t="s">
        <v>394</v>
      </c>
      <c r="H339" s="41">
        <v>2007</v>
      </c>
      <c r="I339" s="22"/>
      <c r="J339" s="22"/>
      <c r="K339" s="22"/>
      <c r="L339" s="35"/>
      <c r="M339" s="35"/>
      <c r="N339" s="41" t="s">
        <v>114</v>
      </c>
      <c r="O339" s="42">
        <v>5527934.0499999998</v>
      </c>
      <c r="P339" s="35"/>
      <c r="U339" s="129" t="str">
        <f t="shared" si="5"/>
        <v>0</v>
      </c>
      <c r="V339" s="130"/>
    </row>
    <row r="340" spans="1:22" s="25" customFormat="1" ht="12.75" hidden="1" customHeight="1">
      <c r="A340" s="35"/>
      <c r="B340" s="37" t="s">
        <v>285</v>
      </c>
      <c r="C340" s="38" t="s">
        <v>183</v>
      </c>
      <c r="D340" s="35"/>
      <c r="E340" s="146" t="s">
        <v>358</v>
      </c>
      <c r="F340" s="40"/>
      <c r="G340" s="39" t="s">
        <v>394</v>
      </c>
      <c r="H340" s="41">
        <v>2007</v>
      </c>
      <c r="I340" s="22"/>
      <c r="J340" s="22"/>
      <c r="K340" s="22"/>
      <c r="L340" s="35"/>
      <c r="M340" s="35"/>
      <c r="N340" s="41" t="s">
        <v>114</v>
      </c>
      <c r="O340" s="42">
        <v>5527934.0499999998</v>
      </c>
      <c r="P340" s="35"/>
      <c r="U340" s="129" t="str">
        <f t="shared" si="5"/>
        <v>0</v>
      </c>
      <c r="V340" s="130"/>
    </row>
    <row r="341" spans="1:22" s="25" customFormat="1" ht="12.75" hidden="1" customHeight="1">
      <c r="A341" s="35"/>
      <c r="B341" s="37" t="s">
        <v>286</v>
      </c>
      <c r="C341" s="38" t="s">
        <v>184</v>
      </c>
      <c r="D341" s="35"/>
      <c r="E341" s="146" t="s">
        <v>358</v>
      </c>
      <c r="F341" s="40"/>
      <c r="G341" s="39" t="s">
        <v>394</v>
      </c>
      <c r="H341" s="41">
        <v>2007</v>
      </c>
      <c r="I341" s="22"/>
      <c r="J341" s="22"/>
      <c r="K341" s="22"/>
      <c r="L341" s="35"/>
      <c r="M341" s="35"/>
      <c r="N341" s="41" t="s">
        <v>114</v>
      </c>
      <c r="O341" s="42">
        <v>5527934.0499999998</v>
      </c>
      <c r="P341" s="35"/>
      <c r="U341" s="129" t="str">
        <f t="shared" si="5"/>
        <v>0</v>
      </c>
      <c r="V341" s="130"/>
    </row>
    <row r="342" spans="1:22" s="25" customFormat="1" ht="25.5" hidden="1" customHeight="1">
      <c r="A342" s="35"/>
      <c r="B342" s="37" t="s">
        <v>287</v>
      </c>
      <c r="C342" s="38" t="s">
        <v>185</v>
      </c>
      <c r="D342" s="35"/>
      <c r="E342" s="146"/>
      <c r="F342" s="40"/>
      <c r="G342" s="39" t="s">
        <v>394</v>
      </c>
      <c r="H342" s="41">
        <v>2007</v>
      </c>
      <c r="I342" s="22"/>
      <c r="J342" s="22"/>
      <c r="K342" s="22"/>
      <c r="L342" s="35"/>
      <c r="M342" s="35"/>
      <c r="N342" s="41" t="s">
        <v>114</v>
      </c>
      <c r="O342" s="42">
        <v>4842470</v>
      </c>
      <c r="P342" s="35"/>
      <c r="U342" s="129" t="str">
        <f t="shared" si="5"/>
        <v>0</v>
      </c>
      <c r="V342" s="130"/>
    </row>
    <row r="343" spans="1:22" s="25" customFormat="1" ht="25.5" hidden="1" customHeight="1">
      <c r="A343" s="35"/>
      <c r="B343" s="37" t="s">
        <v>287</v>
      </c>
      <c r="C343" s="38" t="s">
        <v>185</v>
      </c>
      <c r="D343" s="35"/>
      <c r="E343" s="146"/>
      <c r="F343" s="40"/>
      <c r="G343" s="39" t="s">
        <v>394</v>
      </c>
      <c r="H343" s="41">
        <v>2007</v>
      </c>
      <c r="I343" s="22"/>
      <c r="J343" s="22"/>
      <c r="K343" s="22"/>
      <c r="L343" s="35"/>
      <c r="M343" s="35"/>
      <c r="N343" s="41" t="s">
        <v>114</v>
      </c>
      <c r="O343" s="42">
        <v>4842470</v>
      </c>
      <c r="P343" s="35"/>
      <c r="U343" s="129" t="str">
        <f t="shared" si="5"/>
        <v>0</v>
      </c>
      <c r="V343" s="130"/>
    </row>
    <row r="344" spans="1:22" s="25" customFormat="1" ht="25.5" hidden="1" customHeight="1">
      <c r="A344" s="35"/>
      <c r="B344" s="37" t="s">
        <v>287</v>
      </c>
      <c r="C344" s="38" t="s">
        <v>185</v>
      </c>
      <c r="D344" s="35"/>
      <c r="E344" s="146"/>
      <c r="F344" s="40"/>
      <c r="G344" s="39" t="s">
        <v>394</v>
      </c>
      <c r="H344" s="41">
        <v>2007</v>
      </c>
      <c r="I344" s="22"/>
      <c r="J344" s="22"/>
      <c r="K344" s="22"/>
      <c r="L344" s="35"/>
      <c r="M344" s="35"/>
      <c r="N344" s="41" t="s">
        <v>114</v>
      </c>
      <c r="O344" s="42">
        <v>4842470</v>
      </c>
      <c r="P344" s="35"/>
      <c r="U344" s="129" t="str">
        <f t="shared" si="5"/>
        <v>0</v>
      </c>
      <c r="V344" s="130"/>
    </row>
    <row r="345" spans="1:22" s="25" customFormat="1" ht="25.5" hidden="1" customHeight="1">
      <c r="A345" s="35"/>
      <c r="B345" s="37" t="s">
        <v>287</v>
      </c>
      <c r="C345" s="38" t="s">
        <v>185</v>
      </c>
      <c r="D345" s="35"/>
      <c r="E345" s="146"/>
      <c r="F345" s="40"/>
      <c r="G345" s="39" t="s">
        <v>394</v>
      </c>
      <c r="H345" s="41">
        <v>2007</v>
      </c>
      <c r="I345" s="22"/>
      <c r="J345" s="22"/>
      <c r="K345" s="22"/>
      <c r="L345" s="35"/>
      <c r="M345" s="35"/>
      <c r="N345" s="41" t="s">
        <v>114</v>
      </c>
      <c r="O345" s="42">
        <v>4842470.2300000004</v>
      </c>
      <c r="P345" s="35"/>
      <c r="U345" s="129" t="str">
        <f t="shared" si="5"/>
        <v>0</v>
      </c>
      <c r="V345" s="130"/>
    </row>
    <row r="346" spans="1:22" s="25" customFormat="1" ht="25.5" hidden="1" customHeight="1">
      <c r="A346" s="35"/>
      <c r="B346" s="37" t="s">
        <v>287</v>
      </c>
      <c r="C346" s="38" t="s">
        <v>185</v>
      </c>
      <c r="D346" s="35"/>
      <c r="E346" s="146"/>
      <c r="F346" s="40"/>
      <c r="G346" s="39" t="s">
        <v>394</v>
      </c>
      <c r="H346" s="41">
        <v>2007</v>
      </c>
      <c r="I346" s="22"/>
      <c r="J346" s="22"/>
      <c r="K346" s="22"/>
      <c r="L346" s="35"/>
      <c r="M346" s="35"/>
      <c r="N346" s="41" t="s">
        <v>114</v>
      </c>
      <c r="O346" s="42">
        <v>4842470.2300000004</v>
      </c>
      <c r="P346" s="35"/>
      <c r="U346" s="129" t="str">
        <f t="shared" si="5"/>
        <v>0</v>
      </c>
      <c r="V346" s="130"/>
    </row>
    <row r="347" spans="1:22" s="25" customFormat="1" ht="12.75" hidden="1" customHeight="1">
      <c r="A347" s="35"/>
      <c r="B347" s="37" t="s">
        <v>288</v>
      </c>
      <c r="C347" s="38" t="s">
        <v>186</v>
      </c>
      <c r="D347" s="35"/>
      <c r="E347" s="146" t="s">
        <v>358</v>
      </c>
      <c r="F347" s="40"/>
      <c r="G347" s="39" t="s">
        <v>395</v>
      </c>
      <c r="H347" s="41">
        <v>2007</v>
      </c>
      <c r="I347" s="22"/>
      <c r="J347" s="22"/>
      <c r="K347" s="22"/>
      <c r="L347" s="35"/>
      <c r="M347" s="35"/>
      <c r="N347" s="41" t="s">
        <v>114</v>
      </c>
      <c r="O347" s="42">
        <v>2211173.64</v>
      </c>
      <c r="P347" s="35"/>
      <c r="U347" s="129" t="str">
        <f t="shared" si="5"/>
        <v>0</v>
      </c>
      <c r="V347" s="130"/>
    </row>
    <row r="348" spans="1:22" s="25" customFormat="1" ht="12.75" hidden="1" customHeight="1">
      <c r="A348" s="35"/>
      <c r="B348" s="37" t="s">
        <v>288</v>
      </c>
      <c r="C348" s="38" t="s">
        <v>186</v>
      </c>
      <c r="D348" s="35"/>
      <c r="E348" s="146" t="s">
        <v>358</v>
      </c>
      <c r="F348" s="40"/>
      <c r="G348" s="39" t="s">
        <v>395</v>
      </c>
      <c r="H348" s="41">
        <v>2007</v>
      </c>
      <c r="I348" s="22"/>
      <c r="J348" s="22"/>
      <c r="K348" s="22"/>
      <c r="L348" s="35"/>
      <c r="M348" s="35"/>
      <c r="N348" s="41" t="s">
        <v>114</v>
      </c>
      <c r="O348" s="42">
        <v>2211173.64</v>
      </c>
      <c r="P348" s="35"/>
      <c r="U348" s="129" t="str">
        <f t="shared" si="5"/>
        <v>0</v>
      </c>
      <c r="V348" s="130"/>
    </row>
    <row r="349" spans="1:22" s="25" customFormat="1" ht="12.75" hidden="1" customHeight="1">
      <c r="A349" s="35"/>
      <c r="B349" s="37" t="s">
        <v>288</v>
      </c>
      <c r="C349" s="38" t="s">
        <v>186</v>
      </c>
      <c r="D349" s="35"/>
      <c r="E349" s="146" t="s">
        <v>358</v>
      </c>
      <c r="F349" s="40"/>
      <c r="G349" s="39" t="s">
        <v>395</v>
      </c>
      <c r="H349" s="41">
        <v>2007</v>
      </c>
      <c r="I349" s="22"/>
      <c r="J349" s="22"/>
      <c r="K349" s="22"/>
      <c r="L349" s="35"/>
      <c r="M349" s="35"/>
      <c r="N349" s="41" t="s">
        <v>114</v>
      </c>
      <c r="O349" s="42">
        <v>2211173.64</v>
      </c>
      <c r="P349" s="35"/>
      <c r="U349" s="129" t="str">
        <f t="shared" si="5"/>
        <v>0</v>
      </c>
      <c r="V349" s="130"/>
    </row>
    <row r="350" spans="1:22" s="25" customFormat="1" ht="12.75" hidden="1" customHeight="1">
      <c r="A350" s="35"/>
      <c r="B350" s="37" t="s">
        <v>288</v>
      </c>
      <c r="C350" s="38" t="s">
        <v>186</v>
      </c>
      <c r="D350" s="35"/>
      <c r="E350" s="146" t="s">
        <v>358</v>
      </c>
      <c r="F350" s="40"/>
      <c r="G350" s="39" t="s">
        <v>395</v>
      </c>
      <c r="H350" s="41">
        <v>2007</v>
      </c>
      <c r="I350" s="22"/>
      <c r="J350" s="22"/>
      <c r="K350" s="22"/>
      <c r="L350" s="35"/>
      <c r="M350" s="35"/>
      <c r="N350" s="41" t="s">
        <v>114</v>
      </c>
      <c r="O350" s="42">
        <v>2211173.64</v>
      </c>
      <c r="P350" s="35"/>
      <c r="U350" s="129" t="str">
        <f t="shared" si="5"/>
        <v>0</v>
      </c>
      <c r="V350" s="130"/>
    </row>
    <row r="351" spans="1:22" s="25" customFormat="1" ht="12.75" hidden="1" customHeight="1">
      <c r="A351" s="35"/>
      <c r="B351" s="37" t="s">
        <v>288</v>
      </c>
      <c r="C351" s="38" t="s">
        <v>186</v>
      </c>
      <c r="D351" s="35"/>
      <c r="E351" s="146" t="s">
        <v>358</v>
      </c>
      <c r="F351" s="40"/>
      <c r="G351" s="39" t="s">
        <v>395</v>
      </c>
      <c r="H351" s="41">
        <v>2007</v>
      </c>
      <c r="I351" s="22"/>
      <c r="J351" s="22"/>
      <c r="K351" s="22"/>
      <c r="L351" s="35"/>
      <c r="M351" s="35"/>
      <c r="N351" s="41" t="s">
        <v>114</v>
      </c>
      <c r="O351" s="42">
        <v>2211173.64</v>
      </c>
      <c r="P351" s="35"/>
      <c r="U351" s="129" t="str">
        <f t="shared" si="5"/>
        <v>0</v>
      </c>
      <c r="V351" s="130"/>
    </row>
    <row r="352" spans="1:22" s="25" customFormat="1" ht="12.75" hidden="1" customHeight="1">
      <c r="A352" s="35"/>
      <c r="B352" s="37" t="s">
        <v>288</v>
      </c>
      <c r="C352" s="38" t="s">
        <v>186</v>
      </c>
      <c r="D352" s="35"/>
      <c r="E352" s="146" t="s">
        <v>358</v>
      </c>
      <c r="F352" s="40"/>
      <c r="G352" s="39" t="s">
        <v>395</v>
      </c>
      <c r="H352" s="41">
        <v>2007</v>
      </c>
      <c r="I352" s="22"/>
      <c r="J352" s="22"/>
      <c r="K352" s="22"/>
      <c r="L352" s="35"/>
      <c r="M352" s="35"/>
      <c r="N352" s="41" t="s">
        <v>114</v>
      </c>
      <c r="O352" s="42">
        <v>2211173.64</v>
      </c>
      <c r="P352" s="35"/>
      <c r="U352" s="129" t="str">
        <f t="shared" si="5"/>
        <v>0</v>
      </c>
      <c r="V352" s="130"/>
    </row>
    <row r="353" spans="1:22" s="25" customFormat="1" ht="12.75" hidden="1" customHeight="1">
      <c r="A353" s="35"/>
      <c r="B353" s="37" t="s">
        <v>289</v>
      </c>
      <c r="C353" s="38" t="s">
        <v>187</v>
      </c>
      <c r="D353" s="35"/>
      <c r="E353" s="146" t="s">
        <v>358</v>
      </c>
      <c r="F353" s="40"/>
      <c r="G353" s="39" t="s">
        <v>395</v>
      </c>
      <c r="H353" s="41">
        <v>2007</v>
      </c>
      <c r="I353" s="22"/>
      <c r="J353" s="22"/>
      <c r="K353" s="22"/>
      <c r="L353" s="35"/>
      <c r="M353" s="35"/>
      <c r="N353" s="41" t="s">
        <v>114</v>
      </c>
      <c r="O353" s="42">
        <v>2211173.64</v>
      </c>
      <c r="P353" s="35"/>
      <c r="U353" s="129" t="str">
        <f t="shared" si="5"/>
        <v>0</v>
      </c>
      <c r="V353" s="130"/>
    </row>
    <row r="354" spans="1:22" s="25" customFormat="1" ht="25.5" hidden="1" customHeight="1">
      <c r="A354" s="35"/>
      <c r="B354" s="37" t="s">
        <v>290</v>
      </c>
      <c r="C354" s="38" t="s">
        <v>188</v>
      </c>
      <c r="D354" s="35"/>
      <c r="E354" s="146"/>
      <c r="F354" s="40"/>
      <c r="G354" s="39" t="s">
        <v>395</v>
      </c>
      <c r="H354" s="41">
        <v>2007</v>
      </c>
      <c r="I354" s="22"/>
      <c r="J354" s="22"/>
      <c r="K354" s="22"/>
      <c r="L354" s="35"/>
      <c r="M354" s="35"/>
      <c r="N354" s="41" t="s">
        <v>114</v>
      </c>
      <c r="O354" s="42">
        <v>1105586.81</v>
      </c>
      <c r="P354" s="35"/>
      <c r="U354" s="129" t="str">
        <f t="shared" si="5"/>
        <v>0</v>
      </c>
      <c r="V354" s="130"/>
    </row>
    <row r="355" spans="1:22" s="25" customFormat="1" ht="25.5" hidden="1" customHeight="1">
      <c r="A355" s="35"/>
      <c r="B355" s="37" t="s">
        <v>290</v>
      </c>
      <c r="C355" s="38" t="s">
        <v>188</v>
      </c>
      <c r="D355" s="35"/>
      <c r="E355" s="146"/>
      <c r="F355" s="40"/>
      <c r="G355" s="39" t="s">
        <v>395</v>
      </c>
      <c r="H355" s="41">
        <v>2007</v>
      </c>
      <c r="I355" s="22"/>
      <c r="J355" s="22"/>
      <c r="K355" s="22"/>
      <c r="L355" s="35"/>
      <c r="M355" s="35"/>
      <c r="N355" s="41" t="s">
        <v>114</v>
      </c>
      <c r="O355" s="42">
        <v>1105586.81</v>
      </c>
      <c r="P355" s="35"/>
      <c r="U355" s="129" t="str">
        <f t="shared" si="5"/>
        <v>0</v>
      </c>
      <c r="V355" s="130"/>
    </row>
    <row r="356" spans="1:22" s="25" customFormat="1" ht="25.5" hidden="1" customHeight="1">
      <c r="A356" s="35"/>
      <c r="B356" s="37" t="s">
        <v>290</v>
      </c>
      <c r="C356" s="38" t="s">
        <v>188</v>
      </c>
      <c r="D356" s="35"/>
      <c r="E356" s="146"/>
      <c r="F356" s="40"/>
      <c r="G356" s="39" t="s">
        <v>395</v>
      </c>
      <c r="H356" s="41">
        <v>2007</v>
      </c>
      <c r="I356" s="22"/>
      <c r="J356" s="22"/>
      <c r="K356" s="22"/>
      <c r="L356" s="35"/>
      <c r="M356" s="35"/>
      <c r="N356" s="41" t="s">
        <v>114</v>
      </c>
      <c r="O356" s="42">
        <v>1105586.81</v>
      </c>
      <c r="P356" s="35"/>
      <c r="U356" s="129" t="str">
        <f t="shared" si="5"/>
        <v>0</v>
      </c>
      <c r="V356" s="130"/>
    </row>
    <row r="357" spans="1:22" s="25" customFormat="1" ht="25.5" hidden="1" customHeight="1">
      <c r="A357" s="35"/>
      <c r="B357" s="37" t="s">
        <v>290</v>
      </c>
      <c r="C357" s="38" t="s">
        <v>188</v>
      </c>
      <c r="D357" s="35"/>
      <c r="E357" s="146"/>
      <c r="F357" s="40"/>
      <c r="G357" s="39" t="s">
        <v>395</v>
      </c>
      <c r="H357" s="41">
        <v>2007</v>
      </c>
      <c r="I357" s="22"/>
      <c r="J357" s="22"/>
      <c r="K357" s="22"/>
      <c r="L357" s="35"/>
      <c r="M357" s="35"/>
      <c r="N357" s="41" t="s">
        <v>114</v>
      </c>
      <c r="O357" s="42">
        <v>1105586.81</v>
      </c>
      <c r="P357" s="35"/>
      <c r="U357" s="129" t="str">
        <f t="shared" si="5"/>
        <v>0</v>
      </c>
      <c r="V357" s="130"/>
    </row>
    <row r="358" spans="1:22" s="25" customFormat="1" ht="25.5" hidden="1" customHeight="1">
      <c r="A358" s="35"/>
      <c r="B358" s="37" t="s">
        <v>290</v>
      </c>
      <c r="C358" s="38" t="s">
        <v>188</v>
      </c>
      <c r="D358" s="35"/>
      <c r="E358" s="146"/>
      <c r="F358" s="40"/>
      <c r="G358" s="39" t="s">
        <v>395</v>
      </c>
      <c r="H358" s="41">
        <v>2007</v>
      </c>
      <c r="I358" s="22"/>
      <c r="J358" s="22"/>
      <c r="K358" s="22"/>
      <c r="L358" s="35"/>
      <c r="M358" s="35"/>
      <c r="N358" s="41" t="s">
        <v>114</v>
      </c>
      <c r="O358" s="42">
        <v>1105586.81</v>
      </c>
      <c r="P358" s="35"/>
      <c r="U358" s="129" t="str">
        <f t="shared" si="5"/>
        <v>0</v>
      </c>
      <c r="V358" s="130"/>
    </row>
    <row r="359" spans="1:22" s="25" customFormat="1" ht="25.5" hidden="1" customHeight="1">
      <c r="A359" s="35"/>
      <c r="B359" s="37" t="s">
        <v>290</v>
      </c>
      <c r="C359" s="38" t="s">
        <v>188</v>
      </c>
      <c r="D359" s="35"/>
      <c r="E359" s="146"/>
      <c r="F359" s="40"/>
      <c r="G359" s="39" t="s">
        <v>395</v>
      </c>
      <c r="H359" s="41">
        <v>2007</v>
      </c>
      <c r="I359" s="22"/>
      <c r="J359" s="22"/>
      <c r="K359" s="22"/>
      <c r="L359" s="35"/>
      <c r="M359" s="35"/>
      <c r="N359" s="41" t="s">
        <v>114</v>
      </c>
      <c r="O359" s="42">
        <v>1105586.81</v>
      </c>
      <c r="P359" s="35"/>
      <c r="U359" s="129" t="str">
        <f t="shared" si="5"/>
        <v>0</v>
      </c>
      <c r="V359" s="130"/>
    </row>
    <row r="360" spans="1:22" s="25" customFormat="1" ht="25.5" hidden="1" customHeight="1">
      <c r="A360" s="35"/>
      <c r="B360" s="37" t="s">
        <v>290</v>
      </c>
      <c r="C360" s="38" t="s">
        <v>188</v>
      </c>
      <c r="D360" s="35"/>
      <c r="E360" s="146"/>
      <c r="F360" s="40"/>
      <c r="G360" s="39" t="s">
        <v>395</v>
      </c>
      <c r="H360" s="41">
        <v>2007</v>
      </c>
      <c r="I360" s="22"/>
      <c r="J360" s="22"/>
      <c r="K360" s="22"/>
      <c r="L360" s="35"/>
      <c r="M360" s="35"/>
      <c r="N360" s="41" t="s">
        <v>114</v>
      </c>
      <c r="O360" s="42">
        <v>1105586.81</v>
      </c>
      <c r="P360" s="35"/>
      <c r="U360" s="129" t="str">
        <f t="shared" si="5"/>
        <v>0</v>
      </c>
      <c r="V360" s="130"/>
    </row>
    <row r="361" spans="1:22" s="25" customFormat="1" ht="25.5" hidden="1" customHeight="1">
      <c r="A361" s="35"/>
      <c r="B361" s="37" t="s">
        <v>290</v>
      </c>
      <c r="C361" s="38" t="s">
        <v>188</v>
      </c>
      <c r="D361" s="35"/>
      <c r="E361" s="146"/>
      <c r="F361" s="40"/>
      <c r="G361" s="39" t="s">
        <v>395</v>
      </c>
      <c r="H361" s="41">
        <v>2007</v>
      </c>
      <c r="I361" s="22"/>
      <c r="J361" s="22"/>
      <c r="K361" s="22"/>
      <c r="L361" s="35"/>
      <c r="M361" s="35"/>
      <c r="N361" s="41" t="s">
        <v>114</v>
      </c>
      <c r="O361" s="42">
        <v>1105586.81</v>
      </c>
      <c r="P361" s="35"/>
      <c r="U361" s="129" t="str">
        <f t="shared" si="5"/>
        <v>0</v>
      </c>
      <c r="V361" s="130"/>
    </row>
    <row r="362" spans="1:22" s="25" customFormat="1" ht="25.5" hidden="1" customHeight="1">
      <c r="A362" s="35"/>
      <c r="B362" s="37" t="s">
        <v>290</v>
      </c>
      <c r="C362" s="38" t="s">
        <v>188</v>
      </c>
      <c r="D362" s="35"/>
      <c r="E362" s="146"/>
      <c r="F362" s="40"/>
      <c r="G362" s="39" t="s">
        <v>395</v>
      </c>
      <c r="H362" s="41">
        <v>2007</v>
      </c>
      <c r="I362" s="22"/>
      <c r="J362" s="22"/>
      <c r="K362" s="22"/>
      <c r="L362" s="35"/>
      <c r="M362" s="35"/>
      <c r="N362" s="41" t="s">
        <v>114</v>
      </c>
      <c r="O362" s="42">
        <v>1105586.81</v>
      </c>
      <c r="P362" s="35"/>
      <c r="U362" s="129" t="str">
        <f t="shared" si="5"/>
        <v>0</v>
      </c>
      <c r="V362" s="130"/>
    </row>
    <row r="363" spans="1:22" s="25" customFormat="1" ht="25.5" hidden="1" customHeight="1">
      <c r="A363" s="35"/>
      <c r="B363" s="37" t="s">
        <v>290</v>
      </c>
      <c r="C363" s="38" t="s">
        <v>188</v>
      </c>
      <c r="D363" s="35"/>
      <c r="E363" s="146"/>
      <c r="F363" s="40"/>
      <c r="G363" s="39" t="s">
        <v>395</v>
      </c>
      <c r="H363" s="41">
        <v>2007</v>
      </c>
      <c r="I363" s="22"/>
      <c r="J363" s="22"/>
      <c r="K363" s="22"/>
      <c r="L363" s="35"/>
      <c r="M363" s="35"/>
      <c r="N363" s="41" t="s">
        <v>114</v>
      </c>
      <c r="O363" s="42">
        <v>1105586.81</v>
      </c>
      <c r="P363" s="35"/>
      <c r="U363" s="129" t="str">
        <f t="shared" si="5"/>
        <v>0</v>
      </c>
      <c r="V363" s="130"/>
    </row>
    <row r="364" spans="1:22" s="25" customFormat="1" ht="12.75" hidden="1" customHeight="1">
      <c r="A364" s="35"/>
      <c r="B364" s="37" t="s">
        <v>291</v>
      </c>
      <c r="C364" s="38" t="s">
        <v>189</v>
      </c>
      <c r="D364" s="35"/>
      <c r="E364" s="146"/>
      <c r="F364" s="40"/>
      <c r="G364" s="39" t="s">
        <v>395</v>
      </c>
      <c r="H364" s="41">
        <v>2007</v>
      </c>
      <c r="I364" s="22"/>
      <c r="J364" s="22"/>
      <c r="K364" s="22"/>
      <c r="L364" s="35"/>
      <c r="M364" s="35"/>
      <c r="N364" s="41" t="s">
        <v>114</v>
      </c>
      <c r="O364" s="42">
        <v>10050789.215810299</v>
      </c>
      <c r="P364" s="35"/>
      <c r="U364" s="129" t="str">
        <f t="shared" si="5"/>
        <v>0</v>
      </c>
      <c r="V364" s="130"/>
    </row>
    <row r="365" spans="1:22" s="25" customFormat="1" ht="12.75" hidden="1" customHeight="1">
      <c r="A365" s="73"/>
      <c r="B365" s="74" t="s">
        <v>292</v>
      </c>
      <c r="C365" s="75" t="s">
        <v>190</v>
      </c>
      <c r="D365" s="73"/>
      <c r="E365" s="147"/>
      <c r="F365" s="76"/>
      <c r="G365" s="77" t="s">
        <v>396</v>
      </c>
      <c r="H365" s="78">
        <v>2007</v>
      </c>
      <c r="I365" s="79"/>
      <c r="J365" s="79"/>
      <c r="K365" s="79"/>
      <c r="L365" s="73"/>
      <c r="M365" s="73"/>
      <c r="N365" s="78" t="s">
        <v>114</v>
      </c>
      <c r="O365" s="80">
        <v>9347233.9428035636</v>
      </c>
      <c r="P365" s="73"/>
      <c r="U365" s="129" t="str">
        <f t="shared" si="5"/>
        <v>0</v>
      </c>
      <c r="V365" s="130"/>
    </row>
    <row r="366" spans="1:22" s="25" customFormat="1" ht="12.75" hidden="1" customHeight="1">
      <c r="A366" s="35"/>
      <c r="B366" s="37" t="s">
        <v>292</v>
      </c>
      <c r="C366" s="38" t="s">
        <v>190</v>
      </c>
      <c r="D366" s="35"/>
      <c r="E366" s="146"/>
      <c r="F366" s="40"/>
      <c r="G366" s="39" t="s">
        <v>396</v>
      </c>
      <c r="H366" s="41">
        <v>2007</v>
      </c>
      <c r="I366" s="22"/>
      <c r="J366" s="22"/>
      <c r="K366" s="22"/>
      <c r="L366" s="35"/>
      <c r="M366" s="35"/>
      <c r="N366" s="41" t="s">
        <v>114</v>
      </c>
      <c r="O366" s="42">
        <v>9347233.9428035636</v>
      </c>
      <c r="P366" s="35"/>
      <c r="U366" s="129" t="str">
        <f t="shared" si="5"/>
        <v>0</v>
      </c>
      <c r="V366" s="130"/>
    </row>
    <row r="367" spans="1:22" s="25" customFormat="1" ht="12.75" hidden="1" customHeight="1">
      <c r="A367" s="35"/>
      <c r="B367" s="37" t="s">
        <v>293</v>
      </c>
      <c r="C367" s="38" t="s">
        <v>191</v>
      </c>
      <c r="D367" s="35"/>
      <c r="E367" s="146"/>
      <c r="F367" s="40"/>
      <c r="G367" s="39" t="s">
        <v>397</v>
      </c>
      <c r="H367" s="41">
        <v>2007</v>
      </c>
      <c r="I367" s="22"/>
      <c r="J367" s="22"/>
      <c r="K367" s="22"/>
      <c r="L367" s="35"/>
      <c r="M367" s="35"/>
      <c r="N367" s="41" t="s">
        <v>114</v>
      </c>
      <c r="O367" s="42">
        <v>20000000</v>
      </c>
      <c r="P367" s="35"/>
      <c r="U367" s="129" t="str">
        <f t="shared" si="5"/>
        <v>0</v>
      </c>
      <c r="V367" s="130"/>
    </row>
    <row r="368" spans="1:22" s="25" customFormat="1" ht="12.75" hidden="1" customHeight="1">
      <c r="A368" s="35"/>
      <c r="B368" s="37" t="s">
        <v>294</v>
      </c>
      <c r="C368" s="38" t="s">
        <v>192</v>
      </c>
      <c r="D368" s="35"/>
      <c r="E368" s="146"/>
      <c r="F368" s="40"/>
      <c r="G368" s="39" t="s">
        <v>397</v>
      </c>
      <c r="H368" s="41">
        <v>2007</v>
      </c>
      <c r="I368" s="22"/>
      <c r="J368" s="22"/>
      <c r="K368" s="22"/>
      <c r="L368" s="35"/>
      <c r="M368" s="35"/>
      <c r="N368" s="41" t="s">
        <v>114</v>
      </c>
      <c r="O368" s="42">
        <v>20000000</v>
      </c>
      <c r="P368" s="35"/>
      <c r="U368" s="129" t="str">
        <f t="shared" si="5"/>
        <v>0</v>
      </c>
      <c r="V368" s="130"/>
    </row>
    <row r="369" spans="1:22" s="25" customFormat="1" ht="12.75" hidden="1" customHeight="1">
      <c r="A369" s="35"/>
      <c r="B369" s="39" t="s">
        <v>442</v>
      </c>
      <c r="C369" s="45" t="s">
        <v>426</v>
      </c>
      <c r="D369" s="35"/>
      <c r="E369" s="139" t="s">
        <v>365</v>
      </c>
      <c r="F369" s="40"/>
      <c r="G369" s="46" t="s">
        <v>470</v>
      </c>
      <c r="H369" s="139">
        <v>2008</v>
      </c>
      <c r="I369" s="22"/>
      <c r="J369" s="22"/>
      <c r="K369" s="22"/>
      <c r="L369" s="35"/>
      <c r="M369" s="35"/>
      <c r="N369" s="41" t="s">
        <v>114</v>
      </c>
      <c r="O369" s="47">
        <v>5638737.3300000001</v>
      </c>
      <c r="P369" s="35"/>
      <c r="U369" s="129" t="str">
        <f t="shared" si="5"/>
        <v>0</v>
      </c>
      <c r="V369" s="130"/>
    </row>
    <row r="370" spans="1:22" s="25" customFormat="1" ht="12.75" hidden="1" customHeight="1">
      <c r="A370" s="35"/>
      <c r="B370" s="39" t="s">
        <v>442</v>
      </c>
      <c r="C370" s="45" t="s">
        <v>426</v>
      </c>
      <c r="D370" s="35"/>
      <c r="E370" s="139" t="s">
        <v>365</v>
      </c>
      <c r="F370" s="40"/>
      <c r="G370" s="46" t="s">
        <v>470</v>
      </c>
      <c r="H370" s="139">
        <v>2008</v>
      </c>
      <c r="I370" s="22"/>
      <c r="J370" s="22"/>
      <c r="K370" s="22"/>
      <c r="L370" s="35"/>
      <c r="M370" s="35"/>
      <c r="N370" s="41" t="s">
        <v>114</v>
      </c>
      <c r="O370" s="47">
        <v>5638737.3300000001</v>
      </c>
      <c r="P370" s="35"/>
      <c r="U370" s="129" t="str">
        <f t="shared" si="5"/>
        <v>0</v>
      </c>
      <c r="V370" s="130"/>
    </row>
    <row r="371" spans="1:22" s="25" customFormat="1" ht="12.75" hidden="1" customHeight="1">
      <c r="A371" s="35"/>
      <c r="B371" s="37" t="s">
        <v>442</v>
      </c>
      <c r="C371" s="45" t="s">
        <v>426</v>
      </c>
      <c r="D371" s="35"/>
      <c r="E371" s="139" t="s">
        <v>365</v>
      </c>
      <c r="F371" s="40"/>
      <c r="G371" s="46" t="s">
        <v>470</v>
      </c>
      <c r="H371" s="142">
        <v>2008</v>
      </c>
      <c r="I371" s="22"/>
      <c r="J371" s="22"/>
      <c r="K371" s="22"/>
      <c r="L371" s="35"/>
      <c r="M371" s="35"/>
      <c r="N371" s="41" t="s">
        <v>114</v>
      </c>
      <c r="O371" s="47">
        <v>5638737.3300000001</v>
      </c>
      <c r="P371" s="35"/>
      <c r="U371" s="129" t="str">
        <f t="shared" si="5"/>
        <v>0</v>
      </c>
      <c r="V371" s="130"/>
    </row>
    <row r="372" spans="1:22" s="25" customFormat="1" ht="12.75" hidden="1" customHeight="1">
      <c r="A372" s="35"/>
      <c r="B372" s="37" t="s">
        <v>442</v>
      </c>
      <c r="C372" s="45" t="s">
        <v>426</v>
      </c>
      <c r="D372" s="35"/>
      <c r="E372" s="139" t="s">
        <v>365</v>
      </c>
      <c r="F372" s="40"/>
      <c r="G372" s="46" t="s">
        <v>470</v>
      </c>
      <c r="H372" s="142">
        <v>2008</v>
      </c>
      <c r="I372" s="22"/>
      <c r="J372" s="22"/>
      <c r="K372" s="22"/>
      <c r="L372" s="35"/>
      <c r="M372" s="35"/>
      <c r="N372" s="41" t="s">
        <v>114</v>
      </c>
      <c r="O372" s="47">
        <v>5638737.3300000001</v>
      </c>
      <c r="P372" s="35"/>
      <c r="U372" s="129" t="str">
        <f t="shared" si="5"/>
        <v>0</v>
      </c>
      <c r="V372" s="130"/>
    </row>
    <row r="373" spans="1:22" s="25" customFormat="1" ht="25.5" hidden="1" customHeight="1">
      <c r="A373" s="35"/>
      <c r="B373" s="37" t="s">
        <v>441</v>
      </c>
      <c r="C373" s="45" t="s">
        <v>427</v>
      </c>
      <c r="D373" s="35"/>
      <c r="E373" s="54"/>
      <c r="F373" s="40"/>
      <c r="G373" s="48" t="s">
        <v>397</v>
      </c>
      <c r="H373" s="142">
        <v>2008</v>
      </c>
      <c r="I373" s="22"/>
      <c r="J373" s="22"/>
      <c r="K373" s="22"/>
      <c r="L373" s="35"/>
      <c r="M373" s="35"/>
      <c r="N373" s="41" t="s">
        <v>114</v>
      </c>
      <c r="O373" s="47">
        <v>24666003.670000002</v>
      </c>
      <c r="P373" s="35"/>
      <c r="U373" s="129" t="str">
        <f t="shared" si="5"/>
        <v>0</v>
      </c>
      <c r="V373" s="130"/>
    </row>
    <row r="374" spans="1:22" s="25" customFormat="1" ht="12.75" hidden="1" customHeight="1">
      <c r="A374" s="35"/>
      <c r="B374" s="37"/>
      <c r="C374" s="45" t="s">
        <v>428</v>
      </c>
      <c r="D374" s="35"/>
      <c r="E374" s="54"/>
      <c r="F374" s="40"/>
      <c r="G374" s="48"/>
      <c r="H374" s="142">
        <v>2008</v>
      </c>
      <c r="I374" s="22"/>
      <c r="J374" s="22"/>
      <c r="K374" s="22"/>
      <c r="L374" s="35"/>
      <c r="M374" s="35"/>
      <c r="N374" s="41" t="s">
        <v>114</v>
      </c>
      <c r="O374" s="47">
        <v>1515110.7806122999</v>
      </c>
      <c r="P374" s="35"/>
      <c r="U374" s="129" t="str">
        <f t="shared" si="5"/>
        <v>0</v>
      </c>
      <c r="V374" s="130"/>
    </row>
    <row r="375" spans="1:22" s="25" customFormat="1" ht="25.5" hidden="1" customHeight="1">
      <c r="A375" s="35"/>
      <c r="B375" s="48" t="s">
        <v>295</v>
      </c>
      <c r="C375" s="45" t="s">
        <v>193</v>
      </c>
      <c r="D375" s="35"/>
      <c r="E375" s="54"/>
      <c r="F375" s="40"/>
      <c r="G375" s="48" t="s">
        <v>398</v>
      </c>
      <c r="H375" s="142">
        <v>2008</v>
      </c>
      <c r="I375" s="22"/>
      <c r="J375" s="22"/>
      <c r="K375" s="22"/>
      <c r="L375" s="35"/>
      <c r="M375" s="35"/>
      <c r="N375" s="41" t="s">
        <v>114</v>
      </c>
      <c r="O375" s="49">
        <v>78054101.625748694</v>
      </c>
      <c r="P375" s="35"/>
      <c r="U375" s="129" t="str">
        <f t="shared" si="5"/>
        <v>0</v>
      </c>
      <c r="V375" s="130"/>
    </row>
    <row r="376" spans="1:22" s="25" customFormat="1" ht="12.75" hidden="1" customHeight="1">
      <c r="A376" s="35"/>
      <c r="B376" s="37" t="s">
        <v>289</v>
      </c>
      <c r="C376" s="45" t="s">
        <v>194</v>
      </c>
      <c r="D376" s="35"/>
      <c r="E376" s="54"/>
      <c r="F376" s="40"/>
      <c r="G376" s="48" t="s">
        <v>399</v>
      </c>
      <c r="H376" s="142">
        <v>2008</v>
      </c>
      <c r="I376" s="22"/>
      <c r="J376" s="22"/>
      <c r="K376" s="22"/>
      <c r="L376" s="35"/>
      <c r="M376" s="35"/>
      <c r="N376" s="41" t="s">
        <v>114</v>
      </c>
      <c r="O376" s="47">
        <v>4975119.7920094784</v>
      </c>
      <c r="P376" s="35"/>
      <c r="U376" s="129" t="str">
        <f t="shared" si="5"/>
        <v>0</v>
      </c>
      <c r="V376" s="130"/>
    </row>
    <row r="377" spans="1:22" s="25" customFormat="1" ht="12.75" hidden="1" customHeight="1">
      <c r="A377" s="35"/>
      <c r="B377" s="37" t="s">
        <v>289</v>
      </c>
      <c r="C377" s="45" t="s">
        <v>194</v>
      </c>
      <c r="D377" s="35"/>
      <c r="E377" s="54"/>
      <c r="F377" s="40"/>
      <c r="G377" s="48" t="s">
        <v>399</v>
      </c>
      <c r="H377" s="142">
        <v>2008</v>
      </c>
      <c r="I377" s="22"/>
      <c r="J377" s="22"/>
      <c r="K377" s="22"/>
      <c r="L377" s="35"/>
      <c r="M377" s="35"/>
      <c r="N377" s="41" t="s">
        <v>114</v>
      </c>
      <c r="O377" s="47">
        <v>4975119.7920094784</v>
      </c>
      <c r="P377" s="35"/>
      <c r="U377" s="129" t="str">
        <f t="shared" si="5"/>
        <v>0</v>
      </c>
      <c r="V377" s="130"/>
    </row>
    <row r="378" spans="1:22" s="25" customFormat="1" ht="12.75" hidden="1" customHeight="1">
      <c r="A378" s="35"/>
      <c r="B378" s="37" t="s">
        <v>289</v>
      </c>
      <c r="C378" s="45" t="s">
        <v>194</v>
      </c>
      <c r="D378" s="35"/>
      <c r="E378" s="54"/>
      <c r="F378" s="40"/>
      <c r="G378" s="48" t="s">
        <v>399</v>
      </c>
      <c r="H378" s="142">
        <v>2008</v>
      </c>
      <c r="I378" s="22"/>
      <c r="J378" s="22"/>
      <c r="K378" s="22"/>
      <c r="L378" s="35"/>
      <c r="M378" s="35"/>
      <c r="N378" s="41" t="s">
        <v>114</v>
      </c>
      <c r="O378" s="47">
        <v>4975119.7920094784</v>
      </c>
      <c r="P378" s="35"/>
      <c r="U378" s="129" t="str">
        <f t="shared" si="5"/>
        <v>0</v>
      </c>
      <c r="V378" s="130"/>
    </row>
    <row r="379" spans="1:22" s="25" customFormat="1" ht="12.75" hidden="1" customHeight="1">
      <c r="A379" s="35"/>
      <c r="B379" s="37" t="s">
        <v>289</v>
      </c>
      <c r="C379" s="45" t="s">
        <v>194</v>
      </c>
      <c r="D379" s="35"/>
      <c r="E379" s="54"/>
      <c r="F379" s="40"/>
      <c r="G379" s="48" t="s">
        <v>399</v>
      </c>
      <c r="H379" s="142">
        <v>2008</v>
      </c>
      <c r="I379" s="22"/>
      <c r="J379" s="22"/>
      <c r="K379" s="22"/>
      <c r="L379" s="35"/>
      <c r="M379" s="35"/>
      <c r="N379" s="41" t="s">
        <v>114</v>
      </c>
      <c r="O379" s="47">
        <v>4975119.7920094784</v>
      </c>
      <c r="P379" s="35"/>
      <c r="U379" s="129" t="str">
        <f t="shared" si="5"/>
        <v>0</v>
      </c>
      <c r="V379" s="130"/>
    </row>
    <row r="380" spans="1:22" s="25" customFormat="1" ht="12.75" hidden="1" customHeight="1">
      <c r="A380" s="35"/>
      <c r="B380" s="37" t="s">
        <v>296</v>
      </c>
      <c r="C380" s="45" t="s">
        <v>195</v>
      </c>
      <c r="D380" s="35"/>
      <c r="E380" s="54"/>
      <c r="F380" s="40"/>
      <c r="G380" s="48" t="s">
        <v>399</v>
      </c>
      <c r="H380" s="142">
        <v>2008</v>
      </c>
      <c r="I380" s="22"/>
      <c r="J380" s="22"/>
      <c r="K380" s="22"/>
      <c r="L380" s="35"/>
      <c r="M380" s="35"/>
      <c r="N380" s="41" t="s">
        <v>114</v>
      </c>
      <c r="O380" s="50">
        <v>159203833.354303</v>
      </c>
      <c r="P380" s="35"/>
      <c r="U380" s="129" t="str">
        <f t="shared" si="5"/>
        <v>0</v>
      </c>
      <c r="V380" s="130"/>
    </row>
    <row r="381" spans="1:22" s="25" customFormat="1" ht="12.75" hidden="1" customHeight="1">
      <c r="A381" s="35"/>
      <c r="B381" s="48" t="s">
        <v>291</v>
      </c>
      <c r="C381" s="45" t="s">
        <v>189</v>
      </c>
      <c r="D381" s="35"/>
      <c r="E381" s="54"/>
      <c r="F381" s="40"/>
      <c r="G381" s="48" t="s">
        <v>400</v>
      </c>
      <c r="H381" s="142">
        <v>2008</v>
      </c>
      <c r="I381" s="22"/>
      <c r="J381" s="22"/>
      <c r="K381" s="22"/>
      <c r="L381" s="35"/>
      <c r="M381" s="35"/>
      <c r="N381" s="41" t="s">
        <v>114</v>
      </c>
      <c r="O381" s="50">
        <v>10025620.18692819</v>
      </c>
      <c r="P381" s="35"/>
      <c r="U381" s="129" t="str">
        <f t="shared" si="5"/>
        <v>0</v>
      </c>
      <c r="V381" s="130"/>
    </row>
    <row r="382" spans="1:22" s="25" customFormat="1" ht="12.75" hidden="1" customHeight="1">
      <c r="A382" s="35"/>
      <c r="B382" s="48" t="s">
        <v>291</v>
      </c>
      <c r="C382" s="45" t="s">
        <v>189</v>
      </c>
      <c r="D382" s="35"/>
      <c r="E382" s="54"/>
      <c r="F382" s="40"/>
      <c r="G382" s="48" t="s">
        <v>400</v>
      </c>
      <c r="H382" s="142">
        <v>2008</v>
      </c>
      <c r="I382" s="22"/>
      <c r="J382" s="22"/>
      <c r="K382" s="22"/>
      <c r="L382" s="35"/>
      <c r="M382" s="35"/>
      <c r="N382" s="41" t="s">
        <v>114</v>
      </c>
      <c r="O382" s="50">
        <v>10025620.18692819</v>
      </c>
      <c r="P382" s="35"/>
      <c r="U382" s="129" t="str">
        <f t="shared" si="5"/>
        <v>0</v>
      </c>
      <c r="V382" s="130"/>
    </row>
    <row r="383" spans="1:22" s="25" customFormat="1" ht="12.75" hidden="1" customHeight="1">
      <c r="A383" s="35"/>
      <c r="B383" s="48" t="s">
        <v>297</v>
      </c>
      <c r="C383" s="45" t="s">
        <v>190</v>
      </c>
      <c r="D383" s="35"/>
      <c r="E383" s="54"/>
      <c r="F383" s="40"/>
      <c r="G383" s="48" t="s">
        <v>394</v>
      </c>
      <c r="H383" s="142">
        <v>2008</v>
      </c>
      <c r="I383" s="22"/>
      <c r="J383" s="22"/>
      <c r="K383" s="22"/>
      <c r="L383" s="35"/>
      <c r="M383" s="35"/>
      <c r="N383" s="41" t="s">
        <v>114</v>
      </c>
      <c r="O383" s="50">
        <v>9397448.4960179031</v>
      </c>
      <c r="P383" s="35"/>
      <c r="U383" s="129" t="str">
        <f t="shared" si="5"/>
        <v>0</v>
      </c>
      <c r="V383" s="130"/>
    </row>
    <row r="384" spans="1:22" s="25" customFormat="1" ht="12.75" hidden="1" customHeight="1">
      <c r="A384" s="35"/>
      <c r="B384" s="48" t="s">
        <v>297</v>
      </c>
      <c r="C384" s="45" t="s">
        <v>190</v>
      </c>
      <c r="D384" s="35"/>
      <c r="E384" s="54"/>
      <c r="F384" s="40"/>
      <c r="G384" s="48" t="s">
        <v>394</v>
      </c>
      <c r="H384" s="142">
        <v>2008</v>
      </c>
      <c r="I384" s="22"/>
      <c r="J384" s="22"/>
      <c r="K384" s="22"/>
      <c r="L384" s="35"/>
      <c r="M384" s="35"/>
      <c r="N384" s="41" t="s">
        <v>114</v>
      </c>
      <c r="O384" s="50">
        <v>9397448.4960179031</v>
      </c>
      <c r="P384" s="35"/>
      <c r="U384" s="129" t="str">
        <f t="shared" si="5"/>
        <v>0</v>
      </c>
      <c r="V384" s="130"/>
    </row>
    <row r="385" spans="1:22" s="25" customFormat="1" ht="12.75" hidden="1" customHeight="1">
      <c r="A385" s="35"/>
      <c r="B385" s="48" t="s">
        <v>297</v>
      </c>
      <c r="C385" s="45" t="s">
        <v>190</v>
      </c>
      <c r="D385" s="35"/>
      <c r="E385" s="54"/>
      <c r="F385" s="40"/>
      <c r="G385" s="48" t="s">
        <v>394</v>
      </c>
      <c r="H385" s="142">
        <v>2008</v>
      </c>
      <c r="I385" s="22"/>
      <c r="J385" s="22"/>
      <c r="K385" s="22"/>
      <c r="L385" s="35"/>
      <c r="M385" s="35"/>
      <c r="N385" s="41" t="s">
        <v>114</v>
      </c>
      <c r="O385" s="50">
        <v>9397448.4960179031</v>
      </c>
      <c r="P385" s="35"/>
      <c r="U385" s="129" t="str">
        <f t="shared" si="5"/>
        <v>0</v>
      </c>
      <c r="V385" s="130"/>
    </row>
    <row r="386" spans="1:22" s="25" customFormat="1" ht="12.75" hidden="1" customHeight="1">
      <c r="A386" s="35"/>
      <c r="B386" s="48" t="s">
        <v>293</v>
      </c>
      <c r="C386" s="46" t="s">
        <v>196</v>
      </c>
      <c r="D386" s="35"/>
      <c r="E386" s="142" t="s">
        <v>359</v>
      </c>
      <c r="F386" s="40"/>
      <c r="G386" s="48" t="s">
        <v>397</v>
      </c>
      <c r="H386" s="142">
        <v>2008</v>
      </c>
      <c r="I386" s="22"/>
      <c r="J386" s="22"/>
      <c r="K386" s="22"/>
      <c r="L386" s="35"/>
      <c r="M386" s="35"/>
      <c r="N386" s="41" t="s">
        <v>114</v>
      </c>
      <c r="O386" s="47">
        <v>20415000</v>
      </c>
      <c r="P386" s="35"/>
      <c r="U386" s="129" t="str">
        <f t="shared" si="5"/>
        <v>0</v>
      </c>
      <c r="V386" s="130"/>
    </row>
    <row r="387" spans="1:22" s="25" customFormat="1" ht="12.75" hidden="1" customHeight="1">
      <c r="A387" s="35"/>
      <c r="B387" s="48" t="s">
        <v>293</v>
      </c>
      <c r="C387" s="46" t="s">
        <v>196</v>
      </c>
      <c r="D387" s="35"/>
      <c r="E387" s="142" t="s">
        <v>359</v>
      </c>
      <c r="F387" s="40"/>
      <c r="G387" s="48" t="s">
        <v>397</v>
      </c>
      <c r="H387" s="142">
        <v>2008</v>
      </c>
      <c r="I387" s="22"/>
      <c r="J387" s="22"/>
      <c r="K387" s="22"/>
      <c r="L387" s="35"/>
      <c r="M387" s="35"/>
      <c r="N387" s="41" t="s">
        <v>114</v>
      </c>
      <c r="O387" s="47">
        <v>20415000</v>
      </c>
      <c r="P387" s="35"/>
      <c r="U387" s="129" t="str">
        <f t="shared" si="5"/>
        <v>0</v>
      </c>
      <c r="V387" s="130"/>
    </row>
    <row r="388" spans="1:22" s="25" customFormat="1" ht="12.75" hidden="1" customHeight="1">
      <c r="A388" s="35"/>
      <c r="B388" s="48" t="s">
        <v>298</v>
      </c>
      <c r="C388" s="46" t="s">
        <v>197</v>
      </c>
      <c r="D388" s="35"/>
      <c r="E388" s="142" t="s">
        <v>360</v>
      </c>
      <c r="F388" s="40"/>
      <c r="G388" s="48" t="s">
        <v>401</v>
      </c>
      <c r="H388" s="142">
        <v>2008</v>
      </c>
      <c r="I388" s="22"/>
      <c r="J388" s="22"/>
      <c r="K388" s="22"/>
      <c r="L388" s="35"/>
      <c r="M388" s="35"/>
      <c r="N388" s="41" t="s">
        <v>114</v>
      </c>
      <c r="O388" s="47">
        <v>2986500</v>
      </c>
      <c r="P388" s="35"/>
      <c r="U388" s="129" t="str">
        <f t="shared" si="5"/>
        <v>0</v>
      </c>
      <c r="V388" s="130"/>
    </row>
    <row r="389" spans="1:22" s="25" customFormat="1" ht="12.75" hidden="1" customHeight="1">
      <c r="A389" s="35"/>
      <c r="B389" s="48" t="s">
        <v>298</v>
      </c>
      <c r="C389" s="46" t="s">
        <v>197</v>
      </c>
      <c r="D389" s="35"/>
      <c r="E389" s="142" t="s">
        <v>360</v>
      </c>
      <c r="F389" s="40"/>
      <c r="G389" s="48" t="s">
        <v>401</v>
      </c>
      <c r="H389" s="142">
        <v>2008</v>
      </c>
      <c r="I389" s="22"/>
      <c r="J389" s="22"/>
      <c r="K389" s="22"/>
      <c r="L389" s="35"/>
      <c r="M389" s="35"/>
      <c r="N389" s="41" t="s">
        <v>114</v>
      </c>
      <c r="O389" s="47">
        <v>2986500</v>
      </c>
      <c r="P389" s="35"/>
      <c r="U389" s="129" t="str">
        <f t="shared" si="5"/>
        <v>0</v>
      </c>
      <c r="V389" s="130"/>
    </row>
    <row r="390" spans="1:22" s="25" customFormat="1" ht="12.75" hidden="1" customHeight="1">
      <c r="A390" s="35"/>
      <c r="B390" s="48" t="s">
        <v>298</v>
      </c>
      <c r="C390" s="46" t="s">
        <v>197</v>
      </c>
      <c r="D390" s="35"/>
      <c r="E390" s="142" t="s">
        <v>360</v>
      </c>
      <c r="F390" s="40"/>
      <c r="G390" s="48" t="s">
        <v>401</v>
      </c>
      <c r="H390" s="142">
        <v>2008</v>
      </c>
      <c r="I390" s="22"/>
      <c r="J390" s="22"/>
      <c r="K390" s="22"/>
      <c r="L390" s="35"/>
      <c r="M390" s="35"/>
      <c r="N390" s="41" t="s">
        <v>114</v>
      </c>
      <c r="O390" s="47">
        <v>2986500</v>
      </c>
      <c r="P390" s="35"/>
      <c r="U390" s="129" t="str">
        <f t="shared" si="5"/>
        <v>0</v>
      </c>
      <c r="V390" s="130"/>
    </row>
    <row r="391" spans="1:22" s="25" customFormat="1" ht="12.75" hidden="1" customHeight="1">
      <c r="A391" s="35"/>
      <c r="B391" s="48" t="s">
        <v>298</v>
      </c>
      <c r="C391" s="46" t="s">
        <v>197</v>
      </c>
      <c r="D391" s="35"/>
      <c r="E391" s="142" t="s">
        <v>360</v>
      </c>
      <c r="F391" s="40"/>
      <c r="G391" s="48" t="s">
        <v>401</v>
      </c>
      <c r="H391" s="142">
        <v>2008</v>
      </c>
      <c r="I391" s="22"/>
      <c r="J391" s="22"/>
      <c r="K391" s="22"/>
      <c r="L391" s="35"/>
      <c r="M391" s="35"/>
      <c r="N391" s="41" t="s">
        <v>114</v>
      </c>
      <c r="O391" s="47">
        <v>2986500</v>
      </c>
      <c r="P391" s="35"/>
      <c r="U391" s="129" t="str">
        <f t="shared" si="5"/>
        <v>0</v>
      </c>
      <c r="V391" s="130"/>
    </row>
    <row r="392" spans="1:22" s="25" customFormat="1" ht="12.75" hidden="1" customHeight="1">
      <c r="A392" s="35"/>
      <c r="B392" s="48" t="s">
        <v>286</v>
      </c>
      <c r="C392" s="46" t="s">
        <v>198</v>
      </c>
      <c r="D392" s="35"/>
      <c r="E392" s="54"/>
      <c r="F392" s="40"/>
      <c r="G392" s="48" t="s">
        <v>396</v>
      </c>
      <c r="H392" s="142">
        <v>2008</v>
      </c>
      <c r="I392" s="22"/>
      <c r="J392" s="22"/>
      <c r="K392" s="22"/>
      <c r="L392" s="35"/>
      <c r="M392" s="35"/>
      <c r="N392" s="41" t="s">
        <v>114</v>
      </c>
      <c r="O392" s="51">
        <v>2915000</v>
      </c>
      <c r="P392" s="35"/>
      <c r="U392" s="129" t="str">
        <f t="shared" si="5"/>
        <v>0</v>
      </c>
      <c r="V392" s="130"/>
    </row>
    <row r="393" spans="1:22" s="25" customFormat="1" ht="12.75" hidden="1" customHeight="1">
      <c r="A393" s="35"/>
      <c r="B393" s="48" t="s">
        <v>286</v>
      </c>
      <c r="C393" s="46" t="s">
        <v>198</v>
      </c>
      <c r="D393" s="35"/>
      <c r="E393" s="54"/>
      <c r="F393" s="40"/>
      <c r="G393" s="48" t="s">
        <v>396</v>
      </c>
      <c r="H393" s="142">
        <v>2008</v>
      </c>
      <c r="I393" s="22"/>
      <c r="J393" s="22"/>
      <c r="K393" s="22"/>
      <c r="L393" s="35"/>
      <c r="M393" s="35"/>
      <c r="N393" s="41" t="s">
        <v>114</v>
      </c>
      <c r="O393" s="51">
        <v>2915000</v>
      </c>
      <c r="P393" s="35"/>
      <c r="U393" s="129" t="str">
        <f t="shared" si="5"/>
        <v>0</v>
      </c>
      <c r="V393" s="130"/>
    </row>
    <row r="394" spans="1:22" s="25" customFormat="1" ht="12.75" hidden="1" customHeight="1">
      <c r="A394" s="35"/>
      <c r="B394" s="48" t="s">
        <v>286</v>
      </c>
      <c r="C394" s="46" t="s">
        <v>198</v>
      </c>
      <c r="D394" s="35"/>
      <c r="E394" s="54"/>
      <c r="F394" s="40"/>
      <c r="G394" s="48" t="s">
        <v>396</v>
      </c>
      <c r="H394" s="142">
        <v>2008</v>
      </c>
      <c r="I394" s="22"/>
      <c r="J394" s="22"/>
      <c r="K394" s="22"/>
      <c r="L394" s="35"/>
      <c r="M394" s="35"/>
      <c r="N394" s="41" t="s">
        <v>114</v>
      </c>
      <c r="O394" s="51">
        <v>2915000</v>
      </c>
      <c r="P394" s="35"/>
      <c r="U394" s="129" t="str">
        <f t="shared" si="5"/>
        <v>0</v>
      </c>
      <c r="V394" s="130"/>
    </row>
    <row r="395" spans="1:22" s="25" customFormat="1" ht="12.75" hidden="1" customHeight="1">
      <c r="A395" s="35"/>
      <c r="B395" s="48" t="s">
        <v>286</v>
      </c>
      <c r="C395" s="46" t="s">
        <v>198</v>
      </c>
      <c r="D395" s="35"/>
      <c r="E395" s="54"/>
      <c r="F395" s="40"/>
      <c r="G395" s="48" t="s">
        <v>396</v>
      </c>
      <c r="H395" s="142">
        <v>2008</v>
      </c>
      <c r="I395" s="22"/>
      <c r="J395" s="22"/>
      <c r="K395" s="22"/>
      <c r="L395" s="35"/>
      <c r="M395" s="35"/>
      <c r="N395" s="41" t="s">
        <v>114</v>
      </c>
      <c r="O395" s="51">
        <v>2915000</v>
      </c>
      <c r="P395" s="35"/>
      <c r="U395" s="129" t="str">
        <f t="shared" si="5"/>
        <v>0</v>
      </c>
      <c r="V395" s="130"/>
    </row>
    <row r="396" spans="1:22" s="25" customFormat="1" ht="12.75" hidden="1" customHeight="1">
      <c r="A396" s="35"/>
      <c r="B396" s="48" t="s">
        <v>299</v>
      </c>
      <c r="C396" s="46" t="s">
        <v>199</v>
      </c>
      <c r="D396" s="35"/>
      <c r="E396" s="54"/>
      <c r="F396" s="40"/>
      <c r="G396" s="48" t="s">
        <v>396</v>
      </c>
      <c r="H396" s="142">
        <v>2008</v>
      </c>
      <c r="I396" s="22"/>
      <c r="J396" s="22"/>
      <c r="K396" s="22"/>
      <c r="L396" s="35"/>
      <c r="M396" s="35"/>
      <c r="N396" s="41" t="s">
        <v>114</v>
      </c>
      <c r="O396" s="52">
        <v>2310000</v>
      </c>
      <c r="P396" s="35"/>
      <c r="U396" s="129" t="str">
        <f t="shared" si="5"/>
        <v>0</v>
      </c>
      <c r="V396" s="130"/>
    </row>
    <row r="397" spans="1:22" s="25" customFormat="1" ht="12.75" hidden="1" customHeight="1">
      <c r="A397" s="35"/>
      <c r="B397" s="48" t="s">
        <v>299</v>
      </c>
      <c r="C397" s="46" t="s">
        <v>199</v>
      </c>
      <c r="D397" s="35"/>
      <c r="E397" s="54"/>
      <c r="F397" s="40"/>
      <c r="G397" s="48" t="s">
        <v>396</v>
      </c>
      <c r="H397" s="142">
        <v>2008</v>
      </c>
      <c r="I397" s="22"/>
      <c r="J397" s="22"/>
      <c r="K397" s="22"/>
      <c r="L397" s="35"/>
      <c r="M397" s="35"/>
      <c r="N397" s="41" t="s">
        <v>114</v>
      </c>
      <c r="O397" s="52">
        <v>2310000</v>
      </c>
      <c r="P397" s="35"/>
      <c r="U397" s="129" t="str">
        <f t="shared" si="5"/>
        <v>0</v>
      </c>
      <c r="V397" s="130"/>
    </row>
    <row r="398" spans="1:22" s="25" customFormat="1" ht="12.75" hidden="1" customHeight="1">
      <c r="A398" s="35"/>
      <c r="B398" s="48" t="s">
        <v>299</v>
      </c>
      <c r="C398" s="46" t="s">
        <v>199</v>
      </c>
      <c r="D398" s="35"/>
      <c r="E398" s="54"/>
      <c r="F398" s="40"/>
      <c r="G398" s="48" t="s">
        <v>396</v>
      </c>
      <c r="H398" s="142">
        <v>2008</v>
      </c>
      <c r="I398" s="22"/>
      <c r="J398" s="22"/>
      <c r="K398" s="22"/>
      <c r="L398" s="35"/>
      <c r="M398" s="35"/>
      <c r="N398" s="41" t="s">
        <v>114</v>
      </c>
      <c r="O398" s="52">
        <v>2310000</v>
      </c>
      <c r="P398" s="35"/>
      <c r="U398" s="129" t="str">
        <f t="shared" ref="U398:U461" si="6">IF(O398&lt;300000,O398,"0")</f>
        <v>0</v>
      </c>
      <c r="V398" s="130"/>
    </row>
    <row r="399" spans="1:22" s="25" customFormat="1" ht="12.75" hidden="1" customHeight="1">
      <c r="A399" s="35"/>
      <c r="B399" s="48" t="s">
        <v>299</v>
      </c>
      <c r="C399" s="46" t="s">
        <v>199</v>
      </c>
      <c r="D399" s="35"/>
      <c r="E399" s="54"/>
      <c r="F399" s="40"/>
      <c r="G399" s="48" t="s">
        <v>396</v>
      </c>
      <c r="H399" s="142">
        <v>2008</v>
      </c>
      <c r="I399" s="22"/>
      <c r="J399" s="22"/>
      <c r="K399" s="22"/>
      <c r="L399" s="35"/>
      <c r="M399" s="35"/>
      <c r="N399" s="41" t="s">
        <v>114</v>
      </c>
      <c r="O399" s="52">
        <v>2310000</v>
      </c>
      <c r="P399" s="35"/>
      <c r="U399" s="129" t="str">
        <f t="shared" si="6"/>
        <v>0</v>
      </c>
      <c r="V399" s="130"/>
    </row>
    <row r="400" spans="1:22" s="25" customFormat="1" ht="25.5" hidden="1" customHeight="1">
      <c r="A400" s="35"/>
      <c r="B400" s="48" t="s">
        <v>295</v>
      </c>
      <c r="C400" s="46" t="s">
        <v>200</v>
      </c>
      <c r="D400" s="35"/>
      <c r="E400" s="54"/>
      <c r="F400" s="40"/>
      <c r="G400" s="48" t="s">
        <v>402</v>
      </c>
      <c r="H400" s="142">
        <v>2008</v>
      </c>
      <c r="I400" s="22"/>
      <c r="J400" s="22"/>
      <c r="K400" s="22"/>
      <c r="L400" s="35"/>
      <c r="M400" s="35"/>
      <c r="N400" s="41" t="s">
        <v>114</v>
      </c>
      <c r="O400" s="47">
        <v>16885000</v>
      </c>
      <c r="P400" s="35"/>
      <c r="U400" s="129" t="str">
        <f t="shared" si="6"/>
        <v>0</v>
      </c>
      <c r="V400" s="130"/>
    </row>
    <row r="401" spans="1:22" s="25" customFormat="1" ht="25.5" hidden="1" customHeight="1">
      <c r="A401" s="35"/>
      <c r="B401" s="48" t="s">
        <v>295</v>
      </c>
      <c r="C401" s="46" t="s">
        <v>200</v>
      </c>
      <c r="D401" s="35"/>
      <c r="E401" s="54"/>
      <c r="F401" s="40"/>
      <c r="G401" s="48" t="s">
        <v>402</v>
      </c>
      <c r="H401" s="142">
        <v>2008</v>
      </c>
      <c r="I401" s="22"/>
      <c r="J401" s="22"/>
      <c r="K401" s="22"/>
      <c r="L401" s="35"/>
      <c r="M401" s="35"/>
      <c r="N401" s="41" t="s">
        <v>114</v>
      </c>
      <c r="O401" s="47">
        <v>16885000</v>
      </c>
      <c r="P401" s="35"/>
      <c r="U401" s="129" t="str">
        <f t="shared" si="6"/>
        <v>0</v>
      </c>
      <c r="V401" s="130"/>
    </row>
    <row r="402" spans="1:22" s="25" customFormat="1" ht="25.5" hidden="1" customHeight="1">
      <c r="A402" s="35"/>
      <c r="B402" s="48" t="s">
        <v>295</v>
      </c>
      <c r="C402" s="46" t="s">
        <v>200</v>
      </c>
      <c r="D402" s="35"/>
      <c r="E402" s="54"/>
      <c r="F402" s="40"/>
      <c r="G402" s="48" t="s">
        <v>402</v>
      </c>
      <c r="H402" s="142">
        <v>2008</v>
      </c>
      <c r="I402" s="22"/>
      <c r="J402" s="22"/>
      <c r="K402" s="22"/>
      <c r="L402" s="35"/>
      <c r="M402" s="35"/>
      <c r="N402" s="41" t="s">
        <v>114</v>
      </c>
      <c r="O402" s="47">
        <v>16885000</v>
      </c>
      <c r="P402" s="35"/>
      <c r="U402" s="129" t="str">
        <f t="shared" si="6"/>
        <v>0</v>
      </c>
      <c r="V402" s="130"/>
    </row>
    <row r="403" spans="1:22" s="25" customFormat="1" ht="25.5" hidden="1" customHeight="1">
      <c r="A403" s="35"/>
      <c r="B403" s="48" t="s">
        <v>295</v>
      </c>
      <c r="C403" s="46" t="s">
        <v>200</v>
      </c>
      <c r="D403" s="35"/>
      <c r="E403" s="54"/>
      <c r="F403" s="40"/>
      <c r="G403" s="48" t="s">
        <v>402</v>
      </c>
      <c r="H403" s="142">
        <v>2008</v>
      </c>
      <c r="I403" s="22"/>
      <c r="J403" s="22"/>
      <c r="K403" s="22"/>
      <c r="L403" s="35"/>
      <c r="M403" s="35"/>
      <c r="N403" s="41" t="s">
        <v>114</v>
      </c>
      <c r="O403" s="47">
        <v>16885000</v>
      </c>
      <c r="P403" s="35"/>
      <c r="U403" s="129" t="str">
        <f t="shared" si="6"/>
        <v>0</v>
      </c>
      <c r="V403" s="130"/>
    </row>
    <row r="404" spans="1:22" s="25" customFormat="1" ht="12.75" hidden="1" customHeight="1">
      <c r="A404" s="35"/>
      <c r="B404" s="48"/>
      <c r="C404" s="46" t="s">
        <v>194</v>
      </c>
      <c r="D404" s="35"/>
      <c r="E404" s="54"/>
      <c r="F404" s="40"/>
      <c r="G404" s="48" t="s">
        <v>403</v>
      </c>
      <c r="H404" s="142">
        <v>2008</v>
      </c>
      <c r="I404" s="22"/>
      <c r="J404" s="22"/>
      <c r="K404" s="22"/>
      <c r="L404" s="35"/>
      <c r="M404" s="35"/>
      <c r="N404" s="41" t="s">
        <v>114</v>
      </c>
      <c r="O404" s="51">
        <v>4675000</v>
      </c>
      <c r="P404" s="35"/>
      <c r="U404" s="129" t="str">
        <f t="shared" si="6"/>
        <v>0</v>
      </c>
      <c r="V404" s="130"/>
    </row>
    <row r="405" spans="1:22" s="25" customFormat="1" ht="12.75" hidden="1" customHeight="1">
      <c r="A405" s="35"/>
      <c r="B405" s="48"/>
      <c r="C405" s="46" t="s">
        <v>194</v>
      </c>
      <c r="D405" s="35"/>
      <c r="E405" s="54"/>
      <c r="F405" s="40"/>
      <c r="G405" s="48" t="s">
        <v>403</v>
      </c>
      <c r="H405" s="142">
        <v>2008</v>
      </c>
      <c r="I405" s="22"/>
      <c r="J405" s="22"/>
      <c r="K405" s="22"/>
      <c r="L405" s="35"/>
      <c r="M405" s="35"/>
      <c r="N405" s="41" t="s">
        <v>114</v>
      </c>
      <c r="O405" s="51">
        <v>4675000</v>
      </c>
      <c r="P405" s="35"/>
      <c r="U405" s="129" t="str">
        <f t="shared" si="6"/>
        <v>0</v>
      </c>
      <c r="V405" s="130"/>
    </row>
    <row r="406" spans="1:22" s="25" customFormat="1" ht="12.75" hidden="1" customHeight="1">
      <c r="A406" s="35"/>
      <c r="B406" s="48"/>
      <c r="C406" s="46" t="s">
        <v>194</v>
      </c>
      <c r="D406" s="35"/>
      <c r="E406" s="54"/>
      <c r="F406" s="40"/>
      <c r="G406" s="48" t="s">
        <v>403</v>
      </c>
      <c r="H406" s="142">
        <v>2008</v>
      </c>
      <c r="I406" s="22"/>
      <c r="J406" s="22"/>
      <c r="K406" s="22"/>
      <c r="L406" s="35"/>
      <c r="M406" s="35"/>
      <c r="N406" s="41" t="s">
        <v>114</v>
      </c>
      <c r="O406" s="51">
        <v>4675000</v>
      </c>
      <c r="P406" s="35"/>
      <c r="U406" s="129" t="str">
        <f t="shared" si="6"/>
        <v>0</v>
      </c>
      <c r="V406" s="130"/>
    </row>
    <row r="407" spans="1:22" s="25" customFormat="1" ht="12.75" hidden="1" customHeight="1">
      <c r="A407" s="35"/>
      <c r="B407" s="48"/>
      <c r="C407" s="46" t="s">
        <v>194</v>
      </c>
      <c r="D407" s="35"/>
      <c r="E407" s="54"/>
      <c r="F407" s="40"/>
      <c r="G407" s="48" t="s">
        <v>403</v>
      </c>
      <c r="H407" s="142">
        <v>2008</v>
      </c>
      <c r="I407" s="22"/>
      <c r="J407" s="22"/>
      <c r="K407" s="22"/>
      <c r="L407" s="35"/>
      <c r="M407" s="35"/>
      <c r="N407" s="41" t="s">
        <v>114</v>
      </c>
      <c r="O407" s="51">
        <v>4675000</v>
      </c>
      <c r="P407" s="35"/>
      <c r="U407" s="129" t="str">
        <f t="shared" si="6"/>
        <v>0</v>
      </c>
      <c r="V407" s="130"/>
    </row>
    <row r="408" spans="1:22" s="25" customFormat="1" ht="12.75" hidden="1" customHeight="1">
      <c r="A408" s="35"/>
      <c r="B408" s="48"/>
      <c r="C408" s="46" t="s">
        <v>201</v>
      </c>
      <c r="D408" s="35"/>
      <c r="E408" s="142" t="s">
        <v>361</v>
      </c>
      <c r="F408" s="40"/>
      <c r="G408" s="48" t="s">
        <v>403</v>
      </c>
      <c r="H408" s="142">
        <v>2008</v>
      </c>
      <c r="I408" s="22"/>
      <c r="J408" s="22"/>
      <c r="K408" s="22"/>
      <c r="L408" s="35"/>
      <c r="M408" s="35"/>
      <c r="N408" s="41" t="s">
        <v>114</v>
      </c>
      <c r="O408" s="47">
        <v>4400000</v>
      </c>
      <c r="P408" s="35"/>
      <c r="U408" s="129" t="str">
        <f t="shared" si="6"/>
        <v>0</v>
      </c>
      <c r="V408" s="130"/>
    </row>
    <row r="409" spans="1:22" s="25" customFormat="1" ht="12.75" hidden="1" customHeight="1">
      <c r="A409" s="35"/>
      <c r="B409" s="48"/>
      <c r="C409" s="46" t="s">
        <v>201</v>
      </c>
      <c r="D409" s="35"/>
      <c r="E409" s="142" t="s">
        <v>361</v>
      </c>
      <c r="F409" s="40"/>
      <c r="G409" s="48" t="s">
        <v>403</v>
      </c>
      <c r="H409" s="142">
        <v>2008</v>
      </c>
      <c r="I409" s="22"/>
      <c r="J409" s="22"/>
      <c r="K409" s="22"/>
      <c r="L409" s="35"/>
      <c r="M409" s="35"/>
      <c r="N409" s="41" t="s">
        <v>114</v>
      </c>
      <c r="O409" s="47">
        <v>4400000</v>
      </c>
      <c r="P409" s="35"/>
      <c r="U409" s="129" t="str">
        <f t="shared" si="6"/>
        <v>0</v>
      </c>
      <c r="V409" s="130"/>
    </row>
    <row r="410" spans="1:22" s="25" customFormat="1" ht="12.75" hidden="1" customHeight="1">
      <c r="A410" s="35"/>
      <c r="B410" s="48"/>
      <c r="C410" s="46" t="s">
        <v>201</v>
      </c>
      <c r="D410" s="35"/>
      <c r="E410" s="142" t="s">
        <v>361</v>
      </c>
      <c r="F410" s="40"/>
      <c r="G410" s="48" t="s">
        <v>403</v>
      </c>
      <c r="H410" s="142">
        <v>2008</v>
      </c>
      <c r="I410" s="22"/>
      <c r="J410" s="22"/>
      <c r="K410" s="22"/>
      <c r="L410" s="35"/>
      <c r="M410" s="35"/>
      <c r="N410" s="41" t="s">
        <v>114</v>
      </c>
      <c r="O410" s="47">
        <v>4400000</v>
      </c>
      <c r="P410" s="35"/>
      <c r="U410" s="129" t="str">
        <f t="shared" si="6"/>
        <v>0</v>
      </c>
      <c r="V410" s="130"/>
    </row>
    <row r="411" spans="1:22" s="25" customFormat="1" ht="12.75" hidden="1" customHeight="1">
      <c r="A411" s="35"/>
      <c r="B411" s="48"/>
      <c r="C411" s="46" t="s">
        <v>201</v>
      </c>
      <c r="D411" s="35"/>
      <c r="E411" s="142" t="s">
        <v>361</v>
      </c>
      <c r="F411" s="40"/>
      <c r="G411" s="48" t="s">
        <v>403</v>
      </c>
      <c r="H411" s="142">
        <v>2008</v>
      </c>
      <c r="I411" s="22"/>
      <c r="J411" s="22"/>
      <c r="K411" s="22"/>
      <c r="L411" s="35"/>
      <c r="M411" s="35"/>
      <c r="N411" s="41" t="s">
        <v>114</v>
      </c>
      <c r="O411" s="47">
        <v>4400000</v>
      </c>
      <c r="P411" s="35"/>
      <c r="U411" s="129" t="str">
        <f t="shared" si="6"/>
        <v>0</v>
      </c>
      <c r="V411" s="130"/>
    </row>
    <row r="412" spans="1:22" s="25" customFormat="1" ht="12.75" hidden="1" customHeight="1">
      <c r="A412" s="35"/>
      <c r="B412" s="48"/>
      <c r="C412" s="46" t="s">
        <v>202</v>
      </c>
      <c r="D412" s="35"/>
      <c r="E412" s="142" t="s">
        <v>358</v>
      </c>
      <c r="F412" s="40"/>
      <c r="G412" s="48" t="s">
        <v>403</v>
      </c>
      <c r="H412" s="142">
        <v>2008</v>
      </c>
      <c r="I412" s="22"/>
      <c r="J412" s="22"/>
      <c r="K412" s="22"/>
      <c r="L412" s="35"/>
      <c r="M412" s="35"/>
      <c r="N412" s="41" t="s">
        <v>114</v>
      </c>
      <c r="O412" s="47">
        <v>83468000</v>
      </c>
      <c r="P412" s="35"/>
      <c r="U412" s="129" t="str">
        <f t="shared" si="6"/>
        <v>0</v>
      </c>
      <c r="V412" s="130"/>
    </row>
    <row r="413" spans="1:22" s="25" customFormat="1" ht="12.75" hidden="1" customHeight="1">
      <c r="A413" s="35"/>
      <c r="B413" s="48" t="s">
        <v>300</v>
      </c>
      <c r="C413" s="46" t="s">
        <v>203</v>
      </c>
      <c r="D413" s="35"/>
      <c r="E413" s="142" t="s">
        <v>358</v>
      </c>
      <c r="F413" s="40"/>
      <c r="G413" s="48" t="s">
        <v>403</v>
      </c>
      <c r="H413" s="142">
        <v>2008</v>
      </c>
      <c r="I413" s="22"/>
      <c r="J413" s="22"/>
      <c r="K413" s="22"/>
      <c r="L413" s="35"/>
      <c r="M413" s="35"/>
      <c r="N413" s="41" t="s">
        <v>114</v>
      </c>
      <c r="O413" s="47">
        <v>2750000</v>
      </c>
      <c r="P413" s="35"/>
      <c r="U413" s="129" t="str">
        <f t="shared" si="6"/>
        <v>0</v>
      </c>
      <c r="V413" s="130"/>
    </row>
    <row r="414" spans="1:22" s="25" customFormat="1" ht="12.75" hidden="1" customHeight="1">
      <c r="A414" s="35"/>
      <c r="B414" s="48" t="s">
        <v>300</v>
      </c>
      <c r="C414" s="46" t="s">
        <v>203</v>
      </c>
      <c r="D414" s="35"/>
      <c r="E414" s="142" t="s">
        <v>358</v>
      </c>
      <c r="F414" s="40"/>
      <c r="G414" s="48" t="s">
        <v>403</v>
      </c>
      <c r="H414" s="142">
        <v>2008</v>
      </c>
      <c r="I414" s="22"/>
      <c r="J414" s="22"/>
      <c r="K414" s="22"/>
      <c r="L414" s="35"/>
      <c r="M414" s="35"/>
      <c r="N414" s="41" t="s">
        <v>114</v>
      </c>
      <c r="O414" s="47">
        <v>2750000</v>
      </c>
      <c r="P414" s="35"/>
      <c r="U414" s="129" t="str">
        <f t="shared" si="6"/>
        <v>0</v>
      </c>
      <c r="V414" s="130"/>
    </row>
    <row r="415" spans="1:22" s="25" customFormat="1" ht="12.75" hidden="1" customHeight="1">
      <c r="A415" s="35"/>
      <c r="B415" s="48" t="s">
        <v>300</v>
      </c>
      <c r="C415" s="46" t="s">
        <v>203</v>
      </c>
      <c r="D415" s="35"/>
      <c r="E415" s="142" t="s">
        <v>358</v>
      </c>
      <c r="F415" s="40"/>
      <c r="G415" s="48" t="s">
        <v>403</v>
      </c>
      <c r="H415" s="142">
        <v>2008</v>
      </c>
      <c r="I415" s="22"/>
      <c r="J415" s="22"/>
      <c r="K415" s="22"/>
      <c r="L415" s="35"/>
      <c r="M415" s="35"/>
      <c r="N415" s="41" t="s">
        <v>114</v>
      </c>
      <c r="O415" s="47">
        <v>2750000</v>
      </c>
      <c r="P415" s="35"/>
      <c r="U415" s="129" t="str">
        <f t="shared" si="6"/>
        <v>0</v>
      </c>
      <c r="V415" s="130"/>
    </row>
    <row r="416" spans="1:22" s="25" customFormat="1" ht="12.75" hidden="1" customHeight="1">
      <c r="A416" s="35"/>
      <c r="B416" s="48" t="s">
        <v>300</v>
      </c>
      <c r="C416" s="46" t="s">
        <v>203</v>
      </c>
      <c r="D416" s="35"/>
      <c r="E416" s="142" t="s">
        <v>358</v>
      </c>
      <c r="F416" s="40"/>
      <c r="G416" s="48" t="s">
        <v>403</v>
      </c>
      <c r="H416" s="142">
        <v>2008</v>
      </c>
      <c r="I416" s="22"/>
      <c r="J416" s="22"/>
      <c r="K416" s="22"/>
      <c r="L416" s="35"/>
      <c r="M416" s="35"/>
      <c r="N416" s="41" t="s">
        <v>114</v>
      </c>
      <c r="O416" s="47">
        <v>2750000</v>
      </c>
      <c r="P416" s="35"/>
      <c r="U416" s="129" t="str">
        <f t="shared" si="6"/>
        <v>0</v>
      </c>
      <c r="V416" s="130"/>
    </row>
    <row r="417" spans="1:22" s="25" customFormat="1" ht="12.75" hidden="1" customHeight="1">
      <c r="A417" s="35"/>
      <c r="B417" s="48" t="s">
        <v>300</v>
      </c>
      <c r="C417" s="46" t="s">
        <v>203</v>
      </c>
      <c r="D417" s="35"/>
      <c r="E417" s="142" t="s">
        <v>358</v>
      </c>
      <c r="F417" s="40"/>
      <c r="G417" s="48" t="s">
        <v>403</v>
      </c>
      <c r="H417" s="142">
        <v>2008</v>
      </c>
      <c r="I417" s="22"/>
      <c r="J417" s="22"/>
      <c r="K417" s="22"/>
      <c r="L417" s="35"/>
      <c r="M417" s="35"/>
      <c r="N417" s="41" t="s">
        <v>114</v>
      </c>
      <c r="O417" s="47">
        <v>2750000</v>
      </c>
      <c r="P417" s="35"/>
      <c r="U417" s="129" t="str">
        <f t="shared" si="6"/>
        <v>0</v>
      </c>
      <c r="V417" s="130"/>
    </row>
    <row r="418" spans="1:22" s="25" customFormat="1" ht="12.75" hidden="1" customHeight="1">
      <c r="A418" s="35"/>
      <c r="B418" s="48" t="s">
        <v>300</v>
      </c>
      <c r="C418" s="46" t="s">
        <v>203</v>
      </c>
      <c r="D418" s="35"/>
      <c r="E418" s="142" t="s">
        <v>358</v>
      </c>
      <c r="F418" s="40"/>
      <c r="G418" s="48" t="s">
        <v>403</v>
      </c>
      <c r="H418" s="142">
        <v>2008</v>
      </c>
      <c r="I418" s="22"/>
      <c r="J418" s="22"/>
      <c r="K418" s="22"/>
      <c r="L418" s="35"/>
      <c r="M418" s="35"/>
      <c r="N418" s="41" t="s">
        <v>114</v>
      </c>
      <c r="O418" s="47">
        <v>2750000</v>
      </c>
      <c r="P418" s="35"/>
      <c r="U418" s="129" t="str">
        <f t="shared" si="6"/>
        <v>0</v>
      </c>
      <c r="V418" s="130"/>
    </row>
    <row r="419" spans="1:22" s="25" customFormat="1" ht="12.75" hidden="1" customHeight="1">
      <c r="A419" s="35"/>
      <c r="B419" s="48" t="s">
        <v>300</v>
      </c>
      <c r="C419" s="46" t="s">
        <v>203</v>
      </c>
      <c r="D419" s="35"/>
      <c r="E419" s="142" t="s">
        <v>358</v>
      </c>
      <c r="F419" s="40"/>
      <c r="G419" s="48" t="s">
        <v>403</v>
      </c>
      <c r="H419" s="142">
        <v>2008</v>
      </c>
      <c r="I419" s="22"/>
      <c r="J419" s="22"/>
      <c r="K419" s="22"/>
      <c r="L419" s="35"/>
      <c r="M419" s="35"/>
      <c r="N419" s="41" t="s">
        <v>114</v>
      </c>
      <c r="O419" s="47">
        <v>2750000</v>
      </c>
      <c r="P419" s="35"/>
      <c r="U419" s="129" t="str">
        <f t="shared" si="6"/>
        <v>0</v>
      </c>
      <c r="V419" s="130"/>
    </row>
    <row r="420" spans="1:22" s="25" customFormat="1" ht="12.75" hidden="1" customHeight="1">
      <c r="A420" s="35"/>
      <c r="B420" s="48" t="s">
        <v>300</v>
      </c>
      <c r="C420" s="46" t="s">
        <v>203</v>
      </c>
      <c r="D420" s="35"/>
      <c r="E420" s="142" t="s">
        <v>358</v>
      </c>
      <c r="F420" s="40"/>
      <c r="G420" s="48" t="s">
        <v>403</v>
      </c>
      <c r="H420" s="142">
        <v>2008</v>
      </c>
      <c r="I420" s="22"/>
      <c r="J420" s="22"/>
      <c r="K420" s="22"/>
      <c r="L420" s="35"/>
      <c r="M420" s="35"/>
      <c r="N420" s="41" t="s">
        <v>114</v>
      </c>
      <c r="O420" s="47">
        <v>2750000</v>
      </c>
      <c r="P420" s="35"/>
      <c r="U420" s="129" t="str">
        <f t="shared" si="6"/>
        <v>0</v>
      </c>
      <c r="V420" s="130"/>
    </row>
    <row r="421" spans="1:22" s="25" customFormat="1" ht="12.75" hidden="1" customHeight="1">
      <c r="A421" s="35"/>
      <c r="B421" s="48" t="s">
        <v>301</v>
      </c>
      <c r="C421" s="46" t="s">
        <v>204</v>
      </c>
      <c r="D421" s="35"/>
      <c r="E421" s="54"/>
      <c r="F421" s="40"/>
      <c r="G421" s="48" t="s">
        <v>404</v>
      </c>
      <c r="H421" s="142">
        <v>2008</v>
      </c>
      <c r="I421" s="22"/>
      <c r="J421" s="22"/>
      <c r="K421" s="22"/>
      <c r="L421" s="35"/>
      <c r="M421" s="35"/>
      <c r="N421" s="41" t="s">
        <v>114</v>
      </c>
      <c r="O421" s="47">
        <v>10862500</v>
      </c>
      <c r="P421" s="35"/>
      <c r="U421" s="129" t="str">
        <f t="shared" si="6"/>
        <v>0</v>
      </c>
      <c r="V421" s="130"/>
    </row>
    <row r="422" spans="1:22" s="25" customFormat="1" ht="12.75" hidden="1" customHeight="1">
      <c r="A422" s="35"/>
      <c r="B422" s="48" t="s">
        <v>301</v>
      </c>
      <c r="C422" s="46" t="s">
        <v>204</v>
      </c>
      <c r="D422" s="35"/>
      <c r="E422" s="54"/>
      <c r="F422" s="40"/>
      <c r="G422" s="48" t="s">
        <v>404</v>
      </c>
      <c r="H422" s="142">
        <v>2008</v>
      </c>
      <c r="I422" s="22"/>
      <c r="J422" s="22"/>
      <c r="K422" s="22"/>
      <c r="L422" s="35"/>
      <c r="M422" s="35"/>
      <c r="N422" s="41" t="s">
        <v>114</v>
      </c>
      <c r="O422" s="47">
        <v>10862500</v>
      </c>
      <c r="P422" s="35"/>
      <c r="U422" s="129" t="str">
        <f t="shared" si="6"/>
        <v>0</v>
      </c>
      <c r="V422" s="130"/>
    </row>
    <row r="423" spans="1:22" s="25" customFormat="1" ht="12.75" hidden="1" customHeight="1">
      <c r="A423" s="73"/>
      <c r="B423" s="82" t="s">
        <v>301</v>
      </c>
      <c r="C423" s="83" t="s">
        <v>204</v>
      </c>
      <c r="D423" s="73"/>
      <c r="E423" s="89"/>
      <c r="F423" s="76"/>
      <c r="G423" s="82" t="s">
        <v>404</v>
      </c>
      <c r="H423" s="143">
        <v>2008</v>
      </c>
      <c r="I423" s="79"/>
      <c r="J423" s="79"/>
      <c r="K423" s="79"/>
      <c r="L423" s="73"/>
      <c r="M423" s="73"/>
      <c r="N423" s="78" t="s">
        <v>114</v>
      </c>
      <c r="O423" s="84">
        <v>10862500</v>
      </c>
      <c r="P423" s="73"/>
      <c r="U423" s="129" t="str">
        <f t="shared" si="6"/>
        <v>0</v>
      </c>
      <c r="V423" s="130"/>
    </row>
    <row r="424" spans="1:22" s="25" customFormat="1" ht="12.75" hidden="1" customHeight="1">
      <c r="A424" s="35"/>
      <c r="B424" s="48" t="s">
        <v>301</v>
      </c>
      <c r="C424" s="46" t="s">
        <v>204</v>
      </c>
      <c r="D424" s="35"/>
      <c r="E424" s="54"/>
      <c r="F424" s="40"/>
      <c r="G424" s="48" t="s">
        <v>404</v>
      </c>
      <c r="H424" s="142">
        <v>2008</v>
      </c>
      <c r="I424" s="22"/>
      <c r="J424" s="22"/>
      <c r="K424" s="22"/>
      <c r="L424" s="35"/>
      <c r="M424" s="35"/>
      <c r="N424" s="41" t="s">
        <v>114</v>
      </c>
      <c r="O424" s="47">
        <v>10862500</v>
      </c>
      <c r="P424" s="35"/>
      <c r="U424" s="129" t="str">
        <f t="shared" si="6"/>
        <v>0</v>
      </c>
      <c r="V424" s="130"/>
    </row>
    <row r="425" spans="1:22" s="25" customFormat="1" ht="12.75" hidden="1" customHeight="1">
      <c r="A425" s="35"/>
      <c r="B425" s="48" t="s">
        <v>302</v>
      </c>
      <c r="C425" s="46" t="s">
        <v>205</v>
      </c>
      <c r="D425" s="35"/>
      <c r="E425" s="54"/>
      <c r="F425" s="40"/>
      <c r="G425" s="48" t="s">
        <v>405</v>
      </c>
      <c r="H425" s="142">
        <v>2009</v>
      </c>
      <c r="I425" s="22"/>
      <c r="J425" s="22"/>
      <c r="K425" s="22"/>
      <c r="L425" s="35"/>
      <c r="M425" s="35"/>
      <c r="N425" s="41" t="s">
        <v>114</v>
      </c>
      <c r="O425" s="47">
        <v>31969962.012493309</v>
      </c>
      <c r="P425" s="35"/>
      <c r="U425" s="129" t="str">
        <f t="shared" si="6"/>
        <v>0</v>
      </c>
      <c r="V425" s="130"/>
    </row>
    <row r="426" spans="1:22" s="25" customFormat="1" ht="12.75" hidden="1" customHeight="1">
      <c r="A426" s="35"/>
      <c r="B426" s="48"/>
      <c r="C426" s="46" t="s">
        <v>206</v>
      </c>
      <c r="D426" s="35"/>
      <c r="E426" s="54"/>
      <c r="F426" s="40"/>
      <c r="G426" s="48" t="s">
        <v>406</v>
      </c>
      <c r="H426" s="142">
        <v>2009</v>
      </c>
      <c r="I426" s="22"/>
      <c r="J426" s="22"/>
      <c r="K426" s="22"/>
      <c r="L426" s="35"/>
      <c r="M426" s="35"/>
      <c r="N426" s="41" t="s">
        <v>114</v>
      </c>
      <c r="O426" s="47">
        <v>13441915.846161958</v>
      </c>
      <c r="P426" s="35"/>
      <c r="U426" s="129" t="str">
        <f t="shared" si="6"/>
        <v>0</v>
      </c>
      <c r="V426" s="130"/>
    </row>
    <row r="427" spans="1:22" s="25" customFormat="1" ht="38.25" hidden="1" customHeight="1">
      <c r="A427" s="35"/>
      <c r="B427" s="48"/>
      <c r="C427" s="46" t="s">
        <v>207</v>
      </c>
      <c r="D427" s="35"/>
      <c r="E427" s="54"/>
      <c r="F427" s="40"/>
      <c r="G427" s="48" t="s">
        <v>407</v>
      </c>
      <c r="H427" s="142">
        <v>2009</v>
      </c>
      <c r="I427" s="22"/>
      <c r="J427" s="22"/>
      <c r="K427" s="22"/>
      <c r="L427" s="35"/>
      <c r="M427" s="35"/>
      <c r="N427" s="41" t="s">
        <v>114</v>
      </c>
      <c r="O427" s="47">
        <v>50419294.257202983</v>
      </c>
      <c r="P427" s="35"/>
      <c r="U427" s="129" t="str">
        <f t="shared" si="6"/>
        <v>0</v>
      </c>
      <c r="V427" s="130"/>
    </row>
    <row r="428" spans="1:22" s="25" customFormat="1" ht="12.75" hidden="1" customHeight="1">
      <c r="A428" s="35"/>
      <c r="B428" s="48" t="s">
        <v>303</v>
      </c>
      <c r="C428" s="46" t="s">
        <v>208</v>
      </c>
      <c r="D428" s="35"/>
      <c r="E428" s="54" t="s">
        <v>362</v>
      </c>
      <c r="F428" s="40"/>
      <c r="G428" s="48" t="s">
        <v>408</v>
      </c>
      <c r="H428" s="142">
        <v>2009</v>
      </c>
      <c r="I428" s="22"/>
      <c r="J428" s="22"/>
      <c r="K428" s="22"/>
      <c r="L428" s="35"/>
      <c r="M428" s="35"/>
      <c r="N428" s="41" t="s">
        <v>114</v>
      </c>
      <c r="O428" s="47">
        <v>48261247.206399396</v>
      </c>
      <c r="P428" s="35"/>
      <c r="U428" s="129" t="str">
        <f t="shared" si="6"/>
        <v>0</v>
      </c>
      <c r="V428" s="130"/>
    </row>
    <row r="429" spans="1:22" s="25" customFormat="1" ht="25.5" hidden="1" customHeight="1">
      <c r="A429" s="35"/>
      <c r="B429" s="48"/>
      <c r="C429" s="46" t="s">
        <v>209</v>
      </c>
      <c r="D429" s="35"/>
      <c r="E429" s="54"/>
      <c r="F429" s="40"/>
      <c r="G429" s="48" t="s">
        <v>396</v>
      </c>
      <c r="H429" s="142">
        <v>2009</v>
      </c>
      <c r="I429" s="22"/>
      <c r="J429" s="22"/>
      <c r="K429" s="22"/>
      <c r="L429" s="35"/>
      <c r="M429" s="35"/>
      <c r="N429" s="41" t="s">
        <v>114</v>
      </c>
      <c r="O429" s="47">
        <v>26101290.829694323</v>
      </c>
      <c r="P429" s="35"/>
      <c r="U429" s="129" t="str">
        <f t="shared" si="6"/>
        <v>0</v>
      </c>
      <c r="V429" s="130"/>
    </row>
    <row r="430" spans="1:22" s="25" customFormat="1" ht="25.5" hidden="1" customHeight="1">
      <c r="A430" s="35"/>
      <c r="B430" s="48"/>
      <c r="C430" s="46" t="s">
        <v>210</v>
      </c>
      <c r="D430" s="35"/>
      <c r="E430" s="54"/>
      <c r="F430" s="40"/>
      <c r="G430" s="48" t="s">
        <v>396</v>
      </c>
      <c r="H430" s="142">
        <v>2009</v>
      </c>
      <c r="I430" s="22"/>
      <c r="J430" s="22"/>
      <c r="K430" s="22"/>
      <c r="L430" s="35"/>
      <c r="M430" s="35"/>
      <c r="N430" s="41" t="s">
        <v>114</v>
      </c>
      <c r="O430" s="47">
        <v>4564709.5672886064</v>
      </c>
      <c r="P430" s="35"/>
      <c r="U430" s="129" t="str">
        <f t="shared" si="6"/>
        <v>0</v>
      </c>
      <c r="V430" s="130"/>
    </row>
    <row r="431" spans="1:22" s="25" customFormat="1" ht="12.75" hidden="1" customHeight="1">
      <c r="A431" s="35"/>
      <c r="B431" s="48" t="s">
        <v>293</v>
      </c>
      <c r="C431" s="46" t="s">
        <v>196</v>
      </c>
      <c r="D431" s="35"/>
      <c r="E431" s="54" t="s">
        <v>359</v>
      </c>
      <c r="F431" s="40"/>
      <c r="G431" s="48" t="s">
        <v>397</v>
      </c>
      <c r="H431" s="142">
        <v>2009</v>
      </c>
      <c r="I431" s="22"/>
      <c r="J431" s="22"/>
      <c r="K431" s="22"/>
      <c r="L431" s="35"/>
      <c r="M431" s="35"/>
      <c r="N431" s="41" t="s">
        <v>114</v>
      </c>
      <c r="O431" s="47">
        <v>19950000</v>
      </c>
      <c r="P431" s="35"/>
      <c r="U431" s="129" t="str">
        <f t="shared" si="6"/>
        <v>0</v>
      </c>
      <c r="V431" s="130"/>
    </row>
    <row r="432" spans="1:22" s="25" customFormat="1" ht="12.75" hidden="1" customHeight="1">
      <c r="A432" s="35"/>
      <c r="B432" s="48" t="s">
        <v>293</v>
      </c>
      <c r="C432" s="46" t="s">
        <v>196</v>
      </c>
      <c r="D432" s="35"/>
      <c r="E432" s="54" t="s">
        <v>359</v>
      </c>
      <c r="F432" s="40"/>
      <c r="G432" s="48" t="s">
        <v>397</v>
      </c>
      <c r="H432" s="142">
        <v>2009</v>
      </c>
      <c r="I432" s="22"/>
      <c r="J432" s="22"/>
      <c r="K432" s="22"/>
      <c r="L432" s="35"/>
      <c r="M432" s="35"/>
      <c r="N432" s="41" t="s">
        <v>114</v>
      </c>
      <c r="O432" s="47">
        <v>19950000</v>
      </c>
      <c r="P432" s="35"/>
      <c r="U432" s="129" t="str">
        <f t="shared" si="6"/>
        <v>0</v>
      </c>
      <c r="V432" s="130"/>
    </row>
    <row r="433" spans="1:22" s="25" customFormat="1" ht="12.75" hidden="1" customHeight="1">
      <c r="A433" s="35"/>
      <c r="B433" s="48" t="s">
        <v>293</v>
      </c>
      <c r="C433" s="46" t="s">
        <v>196</v>
      </c>
      <c r="D433" s="35"/>
      <c r="E433" s="54" t="s">
        <v>359</v>
      </c>
      <c r="F433" s="40"/>
      <c r="G433" s="48" t="s">
        <v>397</v>
      </c>
      <c r="H433" s="142">
        <v>2009</v>
      </c>
      <c r="I433" s="22"/>
      <c r="J433" s="22"/>
      <c r="K433" s="22"/>
      <c r="L433" s="35"/>
      <c r="M433" s="35"/>
      <c r="N433" s="41" t="s">
        <v>114</v>
      </c>
      <c r="O433" s="47">
        <v>19950000</v>
      </c>
      <c r="P433" s="35"/>
      <c r="U433" s="129" t="str">
        <f t="shared" si="6"/>
        <v>0</v>
      </c>
      <c r="V433" s="130"/>
    </row>
    <row r="434" spans="1:22" s="25" customFormat="1" ht="12.75" hidden="1" customHeight="1">
      <c r="A434" s="35"/>
      <c r="B434" s="48" t="s">
        <v>293</v>
      </c>
      <c r="C434" s="46" t="s">
        <v>196</v>
      </c>
      <c r="D434" s="35"/>
      <c r="E434" s="54" t="s">
        <v>359</v>
      </c>
      <c r="F434" s="40"/>
      <c r="G434" s="48" t="s">
        <v>397</v>
      </c>
      <c r="H434" s="142">
        <v>2009</v>
      </c>
      <c r="I434" s="22"/>
      <c r="J434" s="22"/>
      <c r="K434" s="22"/>
      <c r="L434" s="35"/>
      <c r="M434" s="35"/>
      <c r="N434" s="41" t="s">
        <v>114</v>
      </c>
      <c r="O434" s="47">
        <v>19950000</v>
      </c>
      <c r="P434" s="35"/>
      <c r="U434" s="129" t="str">
        <f t="shared" si="6"/>
        <v>0</v>
      </c>
      <c r="V434" s="130"/>
    </row>
    <row r="435" spans="1:22" s="25" customFormat="1" ht="12.75" hidden="1" customHeight="1">
      <c r="A435" s="35"/>
      <c r="B435" s="48" t="s">
        <v>294</v>
      </c>
      <c r="C435" s="46" t="s">
        <v>192</v>
      </c>
      <c r="D435" s="35"/>
      <c r="E435" s="54" t="s">
        <v>359</v>
      </c>
      <c r="F435" s="40"/>
      <c r="G435" s="48" t="s">
        <v>397</v>
      </c>
      <c r="H435" s="142">
        <v>2009</v>
      </c>
      <c r="I435" s="22"/>
      <c r="J435" s="22"/>
      <c r="K435" s="22"/>
      <c r="L435" s="35"/>
      <c r="M435" s="35"/>
      <c r="N435" s="41" t="s">
        <v>114</v>
      </c>
      <c r="O435" s="47">
        <v>24695000</v>
      </c>
      <c r="P435" s="35"/>
      <c r="U435" s="129" t="str">
        <f t="shared" si="6"/>
        <v>0</v>
      </c>
      <c r="V435" s="130"/>
    </row>
    <row r="436" spans="1:22" s="25" customFormat="1" ht="12.75" hidden="1" customHeight="1">
      <c r="A436" s="35"/>
      <c r="B436" s="48" t="s">
        <v>294</v>
      </c>
      <c r="C436" s="46" t="s">
        <v>192</v>
      </c>
      <c r="D436" s="35"/>
      <c r="E436" s="54" t="s">
        <v>359</v>
      </c>
      <c r="F436" s="40"/>
      <c r="G436" s="48" t="s">
        <v>397</v>
      </c>
      <c r="H436" s="142">
        <v>2009</v>
      </c>
      <c r="I436" s="22"/>
      <c r="J436" s="22"/>
      <c r="K436" s="22"/>
      <c r="L436" s="35"/>
      <c r="M436" s="35"/>
      <c r="N436" s="41" t="s">
        <v>114</v>
      </c>
      <c r="O436" s="47">
        <v>24695000</v>
      </c>
      <c r="P436" s="35"/>
      <c r="U436" s="129" t="str">
        <f t="shared" si="6"/>
        <v>0</v>
      </c>
      <c r="V436" s="130"/>
    </row>
    <row r="437" spans="1:22" s="25" customFormat="1" ht="25.5" hidden="1" customHeight="1">
      <c r="A437" s="35"/>
      <c r="B437" s="48"/>
      <c r="C437" s="46" t="s">
        <v>212</v>
      </c>
      <c r="D437" s="35"/>
      <c r="E437" s="54"/>
      <c r="F437" s="53"/>
      <c r="G437" s="48" t="s">
        <v>397</v>
      </c>
      <c r="H437" s="142">
        <v>2011</v>
      </c>
      <c r="I437" s="22"/>
      <c r="J437" s="22"/>
      <c r="K437" s="22"/>
      <c r="L437" s="35"/>
      <c r="M437" s="35"/>
      <c r="N437" s="41" t="s">
        <v>114</v>
      </c>
      <c r="O437" s="47">
        <v>47119831.395421445</v>
      </c>
      <c r="P437" s="35"/>
      <c r="U437" s="129" t="str">
        <f t="shared" si="6"/>
        <v>0</v>
      </c>
      <c r="V437" s="130"/>
    </row>
    <row r="438" spans="1:22" s="25" customFormat="1" ht="12.75" hidden="1" customHeight="1">
      <c r="A438" s="35"/>
      <c r="B438" s="48" t="s">
        <v>304</v>
      </c>
      <c r="C438" s="46" t="s">
        <v>213</v>
      </c>
      <c r="D438" s="35"/>
      <c r="E438" s="54" t="s">
        <v>348</v>
      </c>
      <c r="F438" s="53" t="s">
        <v>468</v>
      </c>
      <c r="G438" s="48" t="s">
        <v>410</v>
      </c>
      <c r="H438" s="142">
        <v>2011</v>
      </c>
      <c r="I438" s="22"/>
      <c r="J438" s="22"/>
      <c r="K438" s="22"/>
      <c r="L438" s="35"/>
      <c r="M438" s="35"/>
      <c r="N438" s="41" t="s">
        <v>114</v>
      </c>
      <c r="O438" s="47">
        <v>5937579.7749441108</v>
      </c>
      <c r="P438" s="35"/>
      <c r="U438" s="129" t="str">
        <f t="shared" si="6"/>
        <v>0</v>
      </c>
      <c r="V438" s="130"/>
    </row>
    <row r="439" spans="1:22" s="25" customFormat="1" ht="12.75" hidden="1" customHeight="1">
      <c r="A439" s="35"/>
      <c r="B439" s="48" t="s">
        <v>305</v>
      </c>
      <c r="C439" s="46" t="s">
        <v>214</v>
      </c>
      <c r="D439" s="35"/>
      <c r="E439" s="54" t="s">
        <v>363</v>
      </c>
      <c r="F439" s="53"/>
      <c r="G439" s="48" t="s">
        <v>411</v>
      </c>
      <c r="H439" s="142">
        <v>2011</v>
      </c>
      <c r="I439" s="22"/>
      <c r="J439" s="22"/>
      <c r="K439" s="22"/>
      <c r="L439" s="35"/>
      <c r="M439" s="35"/>
      <c r="N439" s="41" t="s">
        <v>114</v>
      </c>
      <c r="O439" s="47">
        <v>5010615.8438346926</v>
      </c>
      <c r="P439" s="35"/>
      <c r="U439" s="129" t="str">
        <f t="shared" si="6"/>
        <v>0</v>
      </c>
      <c r="V439" s="130"/>
    </row>
    <row r="440" spans="1:22" s="25" customFormat="1" ht="12.75" hidden="1" customHeight="1">
      <c r="A440" s="35"/>
      <c r="B440" s="48" t="s">
        <v>308</v>
      </c>
      <c r="C440" s="46" t="s">
        <v>204</v>
      </c>
      <c r="D440" s="35"/>
      <c r="E440" s="54" t="s">
        <v>366</v>
      </c>
      <c r="F440" s="53"/>
      <c r="G440" s="48" t="s">
        <v>413</v>
      </c>
      <c r="H440" s="142">
        <v>2011</v>
      </c>
      <c r="I440" s="22"/>
      <c r="J440" s="22"/>
      <c r="K440" s="22"/>
      <c r="L440" s="35"/>
      <c r="M440" s="35"/>
      <c r="N440" s="41" t="s">
        <v>114</v>
      </c>
      <c r="O440" s="47">
        <v>13302467.195188627</v>
      </c>
      <c r="P440" s="35"/>
      <c r="U440" s="129" t="str">
        <f t="shared" si="6"/>
        <v>0</v>
      </c>
      <c r="V440" s="130"/>
    </row>
    <row r="441" spans="1:22" s="25" customFormat="1" ht="12.75" hidden="1" customHeight="1">
      <c r="A441" s="35"/>
      <c r="B441" s="48" t="s">
        <v>308</v>
      </c>
      <c r="C441" s="46" t="s">
        <v>204</v>
      </c>
      <c r="D441" s="35"/>
      <c r="E441" s="54" t="s">
        <v>366</v>
      </c>
      <c r="F441" s="53"/>
      <c r="G441" s="48" t="s">
        <v>413</v>
      </c>
      <c r="H441" s="142">
        <v>2011</v>
      </c>
      <c r="I441" s="22"/>
      <c r="J441" s="22"/>
      <c r="K441" s="22"/>
      <c r="L441" s="35"/>
      <c r="M441" s="35"/>
      <c r="N441" s="41" t="s">
        <v>114</v>
      </c>
      <c r="O441" s="47">
        <v>13302467.195188627</v>
      </c>
      <c r="P441" s="35"/>
      <c r="U441" s="129" t="str">
        <f t="shared" si="6"/>
        <v>0</v>
      </c>
      <c r="V441" s="130"/>
    </row>
    <row r="442" spans="1:22" s="25" customFormat="1" ht="12.75" hidden="1" customHeight="1">
      <c r="A442" s="35"/>
      <c r="B442" s="48" t="s">
        <v>308</v>
      </c>
      <c r="C442" s="46" t="s">
        <v>204</v>
      </c>
      <c r="D442" s="35"/>
      <c r="E442" s="54" t="s">
        <v>366</v>
      </c>
      <c r="F442" s="53"/>
      <c r="G442" s="48" t="s">
        <v>413</v>
      </c>
      <c r="H442" s="142">
        <v>2011</v>
      </c>
      <c r="I442" s="22"/>
      <c r="J442" s="22"/>
      <c r="K442" s="22"/>
      <c r="L442" s="35"/>
      <c r="M442" s="35"/>
      <c r="N442" s="41" t="s">
        <v>114</v>
      </c>
      <c r="O442" s="47">
        <v>13302467.195188627</v>
      </c>
      <c r="P442" s="35"/>
      <c r="U442" s="129" t="str">
        <f t="shared" si="6"/>
        <v>0</v>
      </c>
      <c r="V442" s="130"/>
    </row>
    <row r="443" spans="1:22" s="25" customFormat="1" ht="25.5" hidden="1" customHeight="1">
      <c r="A443" s="35"/>
      <c r="B443" s="48" t="s">
        <v>294</v>
      </c>
      <c r="C443" s="46" t="s">
        <v>219</v>
      </c>
      <c r="D443" s="35"/>
      <c r="E443" s="54" t="s">
        <v>367</v>
      </c>
      <c r="F443" s="53"/>
      <c r="G443" s="48" t="s">
        <v>397</v>
      </c>
      <c r="H443" s="142">
        <v>2011</v>
      </c>
      <c r="I443" s="22"/>
      <c r="J443" s="22"/>
      <c r="K443" s="22"/>
      <c r="L443" s="35"/>
      <c r="M443" s="35"/>
      <c r="N443" s="41" t="s">
        <v>114</v>
      </c>
      <c r="O443" s="47">
        <v>345376500</v>
      </c>
      <c r="P443" s="35"/>
      <c r="U443" s="129" t="str">
        <f t="shared" si="6"/>
        <v>0</v>
      </c>
      <c r="V443" s="130"/>
    </row>
    <row r="444" spans="1:22" s="25" customFormat="1" ht="25.5" hidden="1" customHeight="1">
      <c r="A444" s="35"/>
      <c r="B444" s="48" t="s">
        <v>309</v>
      </c>
      <c r="C444" s="46" t="s">
        <v>220</v>
      </c>
      <c r="D444" s="35"/>
      <c r="E444" s="54"/>
      <c r="F444" s="53"/>
      <c r="G444" s="48" t="s">
        <v>414</v>
      </c>
      <c r="H444" s="142">
        <v>2011</v>
      </c>
      <c r="I444" s="22"/>
      <c r="J444" s="22"/>
      <c r="K444" s="22"/>
      <c r="L444" s="35"/>
      <c r="M444" s="35"/>
      <c r="N444" s="41" t="s">
        <v>114</v>
      </c>
      <c r="O444" s="47">
        <v>39583865.166294068</v>
      </c>
      <c r="P444" s="35"/>
      <c r="U444" s="129" t="str">
        <f t="shared" si="6"/>
        <v>0</v>
      </c>
      <c r="V444" s="130"/>
    </row>
    <row r="445" spans="1:22" s="25" customFormat="1" ht="12.75" hidden="1" customHeight="1">
      <c r="A445" s="35"/>
      <c r="B445" s="48" t="s">
        <v>310</v>
      </c>
      <c r="C445" s="46" t="s">
        <v>221</v>
      </c>
      <c r="D445" s="35"/>
      <c r="E445" s="54"/>
      <c r="F445" s="53"/>
      <c r="G445" s="48" t="s">
        <v>396</v>
      </c>
      <c r="H445" s="142">
        <v>2011</v>
      </c>
      <c r="I445" s="22"/>
      <c r="J445" s="22"/>
      <c r="K445" s="22"/>
      <c r="L445" s="35"/>
      <c r="M445" s="35"/>
      <c r="N445" s="41" t="s">
        <v>114</v>
      </c>
      <c r="O445" s="47">
        <v>8864953.5265172217</v>
      </c>
      <c r="P445" s="35"/>
      <c r="U445" s="129" t="str">
        <f t="shared" si="6"/>
        <v>0</v>
      </c>
      <c r="V445" s="130"/>
    </row>
    <row r="446" spans="1:22" s="25" customFormat="1" ht="12.75" hidden="1" customHeight="1">
      <c r="A446" s="35"/>
      <c r="B446" s="48" t="s">
        <v>311</v>
      </c>
      <c r="C446" s="46" t="s">
        <v>222</v>
      </c>
      <c r="D446" s="35"/>
      <c r="E446" s="54"/>
      <c r="F446" s="53"/>
      <c r="G446" s="48" t="s">
        <v>415</v>
      </c>
      <c r="H446" s="142">
        <v>2011</v>
      </c>
      <c r="I446" s="22"/>
      <c r="J446" s="22"/>
      <c r="K446" s="22"/>
      <c r="L446" s="35"/>
      <c r="M446" s="35"/>
      <c r="N446" s="41" t="s">
        <v>114</v>
      </c>
      <c r="O446" s="47">
        <v>7202774.7402952434</v>
      </c>
      <c r="P446" s="35"/>
      <c r="U446" s="129" t="str">
        <f t="shared" si="6"/>
        <v>0</v>
      </c>
      <c r="V446" s="130"/>
    </row>
    <row r="447" spans="1:22" s="25" customFormat="1" ht="12.75" hidden="1" customHeight="1">
      <c r="A447" s="35"/>
      <c r="B447" s="48" t="s">
        <v>312</v>
      </c>
      <c r="C447" s="46" t="s">
        <v>203</v>
      </c>
      <c r="D447" s="35"/>
      <c r="E447" s="54"/>
      <c r="F447" s="53"/>
      <c r="G447" s="48" t="s">
        <v>415</v>
      </c>
      <c r="H447" s="142">
        <v>2011</v>
      </c>
      <c r="I447" s="22"/>
      <c r="J447" s="22"/>
      <c r="K447" s="22"/>
      <c r="L447" s="35"/>
      <c r="M447" s="35"/>
      <c r="N447" s="41" t="s">
        <v>114</v>
      </c>
      <c r="O447" s="47">
        <v>4986536.3586659376</v>
      </c>
      <c r="P447" s="35"/>
      <c r="U447" s="129" t="str">
        <f t="shared" si="6"/>
        <v>0</v>
      </c>
      <c r="V447" s="130"/>
    </row>
    <row r="448" spans="1:22" s="25" customFormat="1" ht="12.75" hidden="1" customHeight="1">
      <c r="A448" s="35"/>
      <c r="B448" s="48" t="s">
        <v>312</v>
      </c>
      <c r="C448" s="46" t="s">
        <v>203</v>
      </c>
      <c r="D448" s="35"/>
      <c r="E448" s="54"/>
      <c r="F448" s="53"/>
      <c r="G448" s="48" t="s">
        <v>415</v>
      </c>
      <c r="H448" s="142">
        <v>2011</v>
      </c>
      <c r="I448" s="22"/>
      <c r="J448" s="22"/>
      <c r="K448" s="22"/>
      <c r="L448" s="35"/>
      <c r="M448" s="35"/>
      <c r="N448" s="41" t="s">
        <v>114</v>
      </c>
      <c r="O448" s="47">
        <v>4986536.3586659376</v>
      </c>
      <c r="P448" s="35"/>
      <c r="U448" s="129" t="str">
        <f t="shared" si="6"/>
        <v>0</v>
      </c>
      <c r="V448" s="130"/>
    </row>
    <row r="449" spans="1:25" s="25" customFormat="1" ht="12.75" hidden="1" customHeight="1">
      <c r="A449" s="35"/>
      <c r="B449" s="48" t="s">
        <v>312</v>
      </c>
      <c r="C449" s="46" t="s">
        <v>203</v>
      </c>
      <c r="D449" s="35"/>
      <c r="E449" s="54"/>
      <c r="F449" s="53"/>
      <c r="G449" s="48" t="s">
        <v>415</v>
      </c>
      <c r="H449" s="142">
        <v>2011</v>
      </c>
      <c r="I449" s="22"/>
      <c r="J449" s="22"/>
      <c r="K449" s="22"/>
      <c r="L449" s="35"/>
      <c r="M449" s="35"/>
      <c r="N449" s="41" t="s">
        <v>114</v>
      </c>
      <c r="O449" s="47">
        <v>4986536.3586659376</v>
      </c>
      <c r="P449" s="35"/>
      <c r="U449" s="129" t="str">
        <f t="shared" si="6"/>
        <v>0</v>
      </c>
      <c r="V449" s="130"/>
    </row>
    <row r="450" spans="1:25" s="25" customFormat="1" ht="15" hidden="1" customHeight="1">
      <c r="A450" s="35"/>
      <c r="B450" s="48" t="s">
        <v>308</v>
      </c>
      <c r="C450" s="46" t="s">
        <v>204</v>
      </c>
      <c r="D450" s="35"/>
      <c r="E450" s="54"/>
      <c r="F450" s="53"/>
      <c r="G450" s="48" t="s">
        <v>415</v>
      </c>
      <c r="H450" s="142">
        <v>2011</v>
      </c>
      <c r="I450" s="22"/>
      <c r="J450" s="22"/>
      <c r="K450" s="22"/>
      <c r="L450" s="35"/>
      <c r="M450" s="35"/>
      <c r="N450" s="41" t="s">
        <v>114</v>
      </c>
      <c r="O450" s="47">
        <v>39615261.071623839</v>
      </c>
      <c r="P450" s="35"/>
      <c r="U450" s="129" t="str">
        <f t="shared" si="6"/>
        <v>0</v>
      </c>
      <c r="V450" s="130"/>
      <c r="W450" s="710" t="s">
        <v>508</v>
      </c>
      <c r="X450" s="710"/>
    </row>
    <row r="451" spans="1:25" s="25" customFormat="1" ht="12.75" hidden="1" customHeight="1">
      <c r="A451" s="35"/>
      <c r="B451" s="48"/>
      <c r="C451" s="46" t="s">
        <v>471</v>
      </c>
      <c r="D451" s="35"/>
      <c r="E451" s="54" t="s">
        <v>472</v>
      </c>
      <c r="F451" s="53"/>
      <c r="G451" s="48" t="s">
        <v>473</v>
      </c>
      <c r="H451" s="142">
        <v>2012</v>
      </c>
      <c r="I451" s="22"/>
      <c r="J451" s="22"/>
      <c r="K451" s="22"/>
      <c r="L451" s="35"/>
      <c r="M451" s="35"/>
      <c r="N451" s="41" t="s">
        <v>114</v>
      </c>
      <c r="O451" s="107">
        <v>29764819.0600329</v>
      </c>
      <c r="P451" s="35"/>
      <c r="U451" s="129" t="str">
        <f t="shared" si="6"/>
        <v>0</v>
      </c>
      <c r="V451" s="130"/>
      <c r="W451" s="46" t="s">
        <v>471</v>
      </c>
      <c r="X451" s="102">
        <v>424980800</v>
      </c>
    </row>
    <row r="452" spans="1:25" s="25" customFormat="1" ht="12.75" hidden="1" customHeight="1">
      <c r="A452" s="35"/>
      <c r="B452" s="48"/>
      <c r="C452" s="46" t="s">
        <v>474</v>
      </c>
      <c r="D452" s="35"/>
      <c r="E452" s="54" t="s">
        <v>475</v>
      </c>
      <c r="F452" s="53"/>
      <c r="G452" s="48" t="s">
        <v>476</v>
      </c>
      <c r="H452" s="142">
        <v>2012</v>
      </c>
      <c r="I452" s="22"/>
      <c r="J452" s="22"/>
      <c r="K452" s="22" t="s">
        <v>477</v>
      </c>
      <c r="L452" s="35"/>
      <c r="M452" s="35"/>
      <c r="N452" s="41" t="s">
        <v>114</v>
      </c>
      <c r="O452" s="107">
        <v>58160289.929525599</v>
      </c>
      <c r="P452" s="35"/>
      <c r="U452" s="129" t="str">
        <f t="shared" si="6"/>
        <v>0</v>
      </c>
      <c r="V452" s="130"/>
      <c r="W452" s="46" t="s">
        <v>474</v>
      </c>
      <c r="X452" s="102">
        <v>58540000</v>
      </c>
      <c r="Y452" s="105">
        <f>V452-X452</f>
        <v>-58540000</v>
      </c>
    </row>
    <row r="453" spans="1:25" s="25" customFormat="1" ht="12.75" hidden="1" customHeight="1">
      <c r="A453" s="35"/>
      <c r="B453" s="48"/>
      <c r="C453" s="46" t="s">
        <v>129</v>
      </c>
      <c r="D453" s="35"/>
      <c r="E453" s="54" t="s">
        <v>348</v>
      </c>
      <c r="F453" s="53"/>
      <c r="G453" s="48" t="s">
        <v>476</v>
      </c>
      <c r="H453" s="142">
        <v>2012</v>
      </c>
      <c r="I453" s="22"/>
      <c r="J453" s="22" t="s">
        <v>478</v>
      </c>
      <c r="K453" s="22" t="s">
        <v>478</v>
      </c>
      <c r="L453" s="35"/>
      <c r="M453" s="35"/>
      <c r="N453" s="41" t="s">
        <v>114</v>
      </c>
      <c r="O453" s="107">
        <v>48017186.9252958</v>
      </c>
      <c r="P453" s="35"/>
      <c r="U453" s="129" t="str">
        <f t="shared" si="6"/>
        <v>0</v>
      </c>
      <c r="V453" s="130"/>
      <c r="W453" s="46" t="s">
        <v>129</v>
      </c>
      <c r="X453" s="102">
        <v>48748410</v>
      </c>
      <c r="Y453" s="105">
        <f>V453-X453</f>
        <v>-48748410</v>
      </c>
    </row>
    <row r="454" spans="1:25" s="25" customFormat="1" ht="12.75" hidden="1" customHeight="1">
      <c r="A454" s="35"/>
      <c r="B454" s="48"/>
      <c r="C454" s="46" t="s">
        <v>479</v>
      </c>
      <c r="D454" s="35"/>
      <c r="E454" s="54" t="s">
        <v>480</v>
      </c>
      <c r="F454" s="53"/>
      <c r="G454" s="48" t="s">
        <v>481</v>
      </c>
      <c r="H454" s="142">
        <v>2012</v>
      </c>
      <c r="I454" s="22"/>
      <c r="J454" s="22"/>
      <c r="K454" s="22"/>
      <c r="L454" s="35"/>
      <c r="M454" s="35"/>
      <c r="N454" s="41" t="s">
        <v>114</v>
      </c>
      <c r="O454" s="107">
        <v>87378527.0927632</v>
      </c>
      <c r="P454" s="35"/>
      <c r="U454" s="129" t="str">
        <f t="shared" si="6"/>
        <v>0</v>
      </c>
      <c r="V454" s="130"/>
      <c r="W454" s="46" t="s">
        <v>479</v>
      </c>
      <c r="X454" s="102">
        <v>87977410</v>
      </c>
      <c r="Y454" s="105">
        <f>X454-V454</f>
        <v>87977410</v>
      </c>
    </row>
    <row r="455" spans="1:25" s="25" customFormat="1" ht="12.75" hidden="1" customHeight="1">
      <c r="A455" s="35"/>
      <c r="B455" s="48"/>
      <c r="C455" s="46" t="s">
        <v>139</v>
      </c>
      <c r="D455" s="35"/>
      <c r="E455" s="54" t="s">
        <v>315</v>
      </c>
      <c r="F455" s="53"/>
      <c r="G455" s="48" t="s">
        <v>482</v>
      </c>
      <c r="H455" s="142">
        <v>2012</v>
      </c>
      <c r="I455" s="22"/>
      <c r="J455" s="22"/>
      <c r="K455" s="22"/>
      <c r="L455" s="35"/>
      <c r="M455" s="35"/>
      <c r="N455" s="41" t="s">
        <v>114</v>
      </c>
      <c r="O455" s="107">
        <v>13705825.729070701</v>
      </c>
      <c r="P455" s="35"/>
      <c r="U455" s="129" t="str">
        <f t="shared" si="6"/>
        <v>0</v>
      </c>
      <c r="V455" s="130"/>
      <c r="W455" s="46" t="s">
        <v>139</v>
      </c>
      <c r="X455" s="102">
        <v>13695000</v>
      </c>
      <c r="Y455" s="105">
        <f>V455-X455</f>
        <v>-13695000</v>
      </c>
    </row>
    <row r="456" spans="1:25" s="25" customFormat="1" ht="12.75" hidden="1" customHeight="1">
      <c r="A456" s="35"/>
      <c r="B456" s="48"/>
      <c r="C456" s="46" t="s">
        <v>483</v>
      </c>
      <c r="D456" s="35"/>
      <c r="E456" s="54" t="s">
        <v>484</v>
      </c>
      <c r="F456" s="53"/>
      <c r="G456" s="48" t="s">
        <v>485</v>
      </c>
      <c r="H456" s="142">
        <v>2012</v>
      </c>
      <c r="I456" s="22"/>
      <c r="J456" s="22">
        <v>8021</v>
      </c>
      <c r="K456" s="22">
        <v>8021</v>
      </c>
      <c r="L456" s="35"/>
      <c r="M456" s="35"/>
      <c r="N456" s="41" t="s">
        <v>114</v>
      </c>
      <c r="O456" s="107">
        <v>396196831.83525199</v>
      </c>
      <c r="P456" s="35"/>
      <c r="U456" s="129" t="str">
        <f t="shared" si="6"/>
        <v>0</v>
      </c>
      <c r="V456" s="130"/>
      <c r="W456" s="46" t="s">
        <v>483</v>
      </c>
      <c r="X456" s="102"/>
    </row>
    <row r="457" spans="1:25" s="25" customFormat="1" ht="12.75" hidden="1" customHeight="1">
      <c r="A457" s="35"/>
      <c r="B457" s="48"/>
      <c r="C457" s="46" t="s">
        <v>486</v>
      </c>
      <c r="D457" s="35"/>
      <c r="E457" s="54" t="s">
        <v>315</v>
      </c>
      <c r="F457" s="53"/>
      <c r="G457" s="48" t="s">
        <v>476</v>
      </c>
      <c r="H457" s="142">
        <v>2012</v>
      </c>
      <c r="I457" s="22"/>
      <c r="J457" s="22" t="s">
        <v>487</v>
      </c>
      <c r="K457" s="22"/>
      <c r="L457" s="35"/>
      <c r="M457" s="35"/>
      <c r="N457" s="41" t="s">
        <v>114</v>
      </c>
      <c r="O457" s="107">
        <v>36320861.698240198</v>
      </c>
      <c r="P457" s="35"/>
      <c r="U457" s="129" t="str">
        <f t="shared" si="6"/>
        <v>0</v>
      </c>
      <c r="V457" s="130"/>
      <c r="W457" s="46" t="s">
        <v>486</v>
      </c>
      <c r="X457" s="102"/>
    </row>
    <row r="458" spans="1:25" s="25" customFormat="1" ht="12.75" hidden="1" customHeight="1">
      <c r="A458" s="35"/>
      <c r="B458" s="48"/>
      <c r="C458" s="46" t="s">
        <v>122</v>
      </c>
      <c r="D458" s="35"/>
      <c r="E458" s="54" t="s">
        <v>488</v>
      </c>
      <c r="F458" s="53"/>
      <c r="G458" s="48" t="s">
        <v>489</v>
      </c>
      <c r="H458" s="142">
        <v>2012</v>
      </c>
      <c r="I458" s="22"/>
      <c r="J458" s="22"/>
      <c r="K458" s="22"/>
      <c r="L458" s="35"/>
      <c r="M458" s="35"/>
      <c r="N458" s="41" t="s">
        <v>114</v>
      </c>
      <c r="O458" s="107">
        <v>87709640.357319102</v>
      </c>
      <c r="P458" s="35"/>
      <c r="U458" s="129" t="str">
        <f t="shared" si="6"/>
        <v>0</v>
      </c>
      <c r="V458" s="130"/>
      <c r="W458" s="46" t="s">
        <v>122</v>
      </c>
      <c r="X458" s="102">
        <v>87830800</v>
      </c>
      <c r="Y458" s="105">
        <f>V458-X458</f>
        <v>-87830800</v>
      </c>
    </row>
    <row r="459" spans="1:25" s="25" customFormat="1" ht="12.75" hidden="1" customHeight="1">
      <c r="A459" s="35"/>
      <c r="B459" s="48" t="s">
        <v>561</v>
      </c>
      <c r="C459" s="46" t="s">
        <v>510</v>
      </c>
      <c r="D459" s="35">
        <v>1</v>
      </c>
      <c r="E459" s="54"/>
      <c r="F459" s="53"/>
      <c r="G459" s="48"/>
      <c r="H459" s="142">
        <v>2013</v>
      </c>
      <c r="I459" s="22"/>
      <c r="J459" s="22"/>
      <c r="K459" s="22"/>
      <c r="L459" s="35"/>
      <c r="M459" s="35"/>
      <c r="N459" s="41" t="s">
        <v>114</v>
      </c>
      <c r="O459" s="107">
        <v>4649263.431673497</v>
      </c>
      <c r="P459" s="57"/>
      <c r="T459" s="25">
        <v>1</v>
      </c>
      <c r="U459" s="129" t="str">
        <f t="shared" si="6"/>
        <v>0</v>
      </c>
      <c r="V459" s="130"/>
      <c r="W459" s="110"/>
      <c r="X459" s="102"/>
      <c r="Y459" s="105"/>
    </row>
    <row r="460" spans="1:25" s="25" customFormat="1" ht="12.75" hidden="1" customHeight="1">
      <c r="A460" s="35"/>
      <c r="B460" s="48" t="s">
        <v>303</v>
      </c>
      <c r="C460" s="46" t="s">
        <v>208</v>
      </c>
      <c r="D460" s="35">
        <v>1</v>
      </c>
      <c r="E460" s="54" t="s">
        <v>557</v>
      </c>
      <c r="F460" s="53"/>
      <c r="G460" s="48"/>
      <c r="H460" s="142">
        <v>2013</v>
      </c>
      <c r="I460" s="22"/>
      <c r="J460" s="22"/>
      <c r="K460" s="22"/>
      <c r="L460" s="35"/>
      <c r="M460" s="35"/>
      <c r="N460" s="41" t="s">
        <v>114</v>
      </c>
      <c r="O460" s="107">
        <v>42341506.252740771</v>
      </c>
      <c r="P460" s="57"/>
      <c r="T460" s="25">
        <v>1</v>
      </c>
      <c r="U460" s="129" t="str">
        <f t="shared" si="6"/>
        <v>0</v>
      </c>
      <c r="V460" s="130"/>
      <c r="W460" s="110"/>
      <c r="X460" s="102"/>
      <c r="Y460" s="105"/>
    </row>
    <row r="461" spans="1:25" s="25" customFormat="1" ht="12.75" hidden="1" customHeight="1">
      <c r="A461" s="35"/>
      <c r="B461" s="48" t="s">
        <v>562</v>
      </c>
      <c r="C461" s="46" t="s">
        <v>511</v>
      </c>
      <c r="D461" s="35">
        <v>4</v>
      </c>
      <c r="E461" s="54" t="s">
        <v>558</v>
      </c>
      <c r="F461" s="53"/>
      <c r="G461" s="48"/>
      <c r="H461" s="142">
        <v>2013</v>
      </c>
      <c r="I461" s="22"/>
      <c r="J461" s="22"/>
      <c r="K461" s="22"/>
      <c r="L461" s="35"/>
      <c r="M461" s="35"/>
      <c r="N461" s="41" t="s">
        <v>114</v>
      </c>
      <c r="O461" s="107">
        <v>21408751.140000001</v>
      </c>
      <c r="P461" s="57"/>
      <c r="T461" s="25">
        <v>4</v>
      </c>
      <c r="U461" s="129" t="str">
        <f t="shared" si="6"/>
        <v>0</v>
      </c>
      <c r="V461" s="130"/>
      <c r="W461" s="110"/>
      <c r="X461" s="102"/>
      <c r="Y461" s="105"/>
    </row>
    <row r="462" spans="1:25" s="25" customFormat="1" ht="12.75" hidden="1" customHeight="1">
      <c r="A462" s="35"/>
      <c r="B462" s="48"/>
      <c r="C462" s="46" t="s">
        <v>512</v>
      </c>
      <c r="D462" s="35">
        <v>3</v>
      </c>
      <c r="E462" s="54" t="s">
        <v>559</v>
      </c>
      <c r="F462" s="53"/>
      <c r="G462" s="48"/>
      <c r="H462" s="142">
        <v>2013</v>
      </c>
      <c r="I462" s="22"/>
      <c r="J462" s="22"/>
      <c r="K462" s="22"/>
      <c r="L462" s="35"/>
      <c r="M462" s="35"/>
      <c r="N462" s="41" t="s">
        <v>114</v>
      </c>
      <c r="O462" s="107">
        <v>24973186.432989068</v>
      </c>
      <c r="P462" s="57"/>
      <c r="T462" s="25">
        <v>3</v>
      </c>
      <c r="U462" s="129" t="str">
        <f t="shared" ref="U462:U525" si="7">IF(O462&lt;300000,O462,"0")</f>
        <v>0</v>
      </c>
      <c r="V462" s="130"/>
      <c r="W462" s="110"/>
      <c r="X462" s="102"/>
      <c r="Y462" s="105"/>
    </row>
    <row r="463" spans="1:25" s="25" customFormat="1" ht="25.5" hidden="1" customHeight="1">
      <c r="A463" s="35"/>
      <c r="B463" s="48"/>
      <c r="C463" s="46" t="s">
        <v>601</v>
      </c>
      <c r="D463" s="35">
        <v>1</v>
      </c>
      <c r="E463" s="54" t="s">
        <v>604</v>
      </c>
      <c r="F463" s="53"/>
      <c r="G463" s="48"/>
      <c r="H463" s="142">
        <v>2013</v>
      </c>
      <c r="I463" s="22"/>
      <c r="J463" s="22"/>
      <c r="K463" s="22"/>
      <c r="L463" s="35"/>
      <c r="M463" s="35"/>
      <c r="N463" s="41" t="s">
        <v>114</v>
      </c>
      <c r="O463" s="107">
        <v>2767418.7093294621</v>
      </c>
      <c r="P463" s="57"/>
      <c r="T463" s="25">
        <v>3</v>
      </c>
      <c r="U463" s="129" t="str">
        <f t="shared" si="7"/>
        <v>0</v>
      </c>
      <c r="V463" s="130"/>
      <c r="W463" s="110"/>
      <c r="X463" s="102"/>
      <c r="Y463" s="105"/>
    </row>
    <row r="464" spans="1:25" s="25" customFormat="1" ht="12.75" hidden="1" customHeight="1">
      <c r="A464" s="35"/>
      <c r="B464" s="48"/>
      <c r="C464" s="46" t="s">
        <v>602</v>
      </c>
      <c r="D464" s="35">
        <v>3</v>
      </c>
      <c r="E464" s="54" t="s">
        <v>604</v>
      </c>
      <c r="F464" s="53"/>
      <c r="G464" s="48"/>
      <c r="H464" s="142">
        <v>2013</v>
      </c>
      <c r="I464" s="22"/>
      <c r="J464" s="22"/>
      <c r="K464" s="22"/>
      <c r="L464" s="35"/>
      <c r="M464" s="35"/>
      <c r="N464" s="41" t="s">
        <v>114</v>
      </c>
      <c r="O464" s="107">
        <v>6143669.5347114075</v>
      </c>
      <c r="P464" s="57"/>
      <c r="T464" s="25">
        <v>4</v>
      </c>
      <c r="U464" s="129" t="str">
        <f t="shared" si="7"/>
        <v>0</v>
      </c>
      <c r="V464" s="130"/>
      <c r="W464" s="110"/>
      <c r="X464" s="102"/>
      <c r="Y464" s="105"/>
    </row>
    <row r="465" spans="1:25" s="25" customFormat="1" ht="12.75" hidden="1" customHeight="1">
      <c r="A465" s="35"/>
      <c r="B465" s="48"/>
      <c r="C465" s="46" t="s">
        <v>603</v>
      </c>
      <c r="D465" s="35">
        <v>3</v>
      </c>
      <c r="E465" s="54" t="s">
        <v>604</v>
      </c>
      <c r="F465" s="53"/>
      <c r="G465" s="48"/>
      <c r="H465" s="142">
        <v>2013</v>
      </c>
      <c r="I465" s="22"/>
      <c r="J465" s="22"/>
      <c r="K465" s="22"/>
      <c r="L465" s="35"/>
      <c r="M465" s="35"/>
      <c r="N465" s="41" t="s">
        <v>114</v>
      </c>
      <c r="O465" s="107">
        <v>11291068.334064206</v>
      </c>
      <c r="P465" s="57"/>
      <c r="T465" s="25">
        <v>6</v>
      </c>
      <c r="U465" s="129" t="str">
        <f t="shared" si="7"/>
        <v>0</v>
      </c>
      <c r="V465" s="130"/>
      <c r="W465" s="110"/>
      <c r="X465" s="102"/>
      <c r="Y465" s="105"/>
    </row>
    <row r="466" spans="1:25" s="25" customFormat="1" ht="12.75" hidden="1" customHeight="1">
      <c r="A466" s="35"/>
      <c r="B466" s="48"/>
      <c r="C466" s="46" t="s">
        <v>605</v>
      </c>
      <c r="D466" s="35"/>
      <c r="E466" s="54"/>
      <c r="F466" s="53"/>
      <c r="G466" s="48"/>
      <c r="H466" s="142">
        <v>2013</v>
      </c>
      <c r="I466" s="22"/>
      <c r="J466" s="22"/>
      <c r="K466" s="22"/>
      <c r="L466" s="35"/>
      <c r="M466" s="35"/>
      <c r="N466" s="41" t="s">
        <v>114</v>
      </c>
      <c r="O466" s="107">
        <v>178192581.19260991</v>
      </c>
      <c r="P466" s="57"/>
      <c r="T466" s="25">
        <v>8</v>
      </c>
      <c r="U466" s="129" t="str">
        <f t="shared" si="7"/>
        <v>0</v>
      </c>
      <c r="V466" s="130"/>
      <c r="W466" s="110"/>
      <c r="X466" s="102"/>
      <c r="Y466" s="105"/>
    </row>
    <row r="467" spans="1:25" s="25" customFormat="1" ht="12.75" hidden="1" customHeight="1">
      <c r="A467" s="35"/>
      <c r="B467" s="48"/>
      <c r="C467" s="46" t="s">
        <v>563</v>
      </c>
      <c r="D467" s="35"/>
      <c r="E467" s="54"/>
      <c r="F467" s="53"/>
      <c r="G467" s="48"/>
      <c r="H467" s="142"/>
      <c r="I467" s="22"/>
      <c r="J467" s="22"/>
      <c r="K467" s="22"/>
      <c r="L467" s="35"/>
      <c r="M467" s="35"/>
      <c r="N467" s="41"/>
      <c r="O467" s="107"/>
      <c r="P467" s="57"/>
      <c r="T467" s="25">
        <v>72</v>
      </c>
      <c r="U467" s="129">
        <f t="shared" si="7"/>
        <v>0</v>
      </c>
      <c r="V467" s="130"/>
      <c r="W467" s="110"/>
      <c r="X467" s="102"/>
      <c r="Y467" s="105"/>
    </row>
    <row r="468" spans="1:25" s="25" customFormat="1" ht="25.5" hidden="1" customHeight="1">
      <c r="A468" s="35"/>
      <c r="B468" s="48"/>
      <c r="C468" s="46" t="s">
        <v>564</v>
      </c>
      <c r="D468" s="57"/>
      <c r="E468" s="54"/>
      <c r="F468" s="53"/>
      <c r="G468" s="48"/>
      <c r="H468" s="142"/>
      <c r="I468" s="22"/>
      <c r="J468" s="22"/>
      <c r="K468" s="22"/>
      <c r="L468" s="35"/>
      <c r="M468" s="35"/>
      <c r="N468" s="41"/>
      <c r="O468" s="107"/>
      <c r="P468" s="57"/>
      <c r="T468" s="25">
        <v>20</v>
      </c>
      <c r="U468" s="129">
        <f t="shared" si="7"/>
        <v>0</v>
      </c>
      <c r="V468" s="130"/>
      <c r="W468" s="110"/>
      <c r="X468" s="102"/>
      <c r="Y468" s="105"/>
    </row>
    <row r="469" spans="1:25" s="25" customFormat="1" ht="25.5" hidden="1" customHeight="1">
      <c r="A469" s="35"/>
      <c r="B469" s="48"/>
      <c r="C469" s="46" t="s">
        <v>565</v>
      </c>
      <c r="D469" s="57"/>
      <c r="E469" s="54"/>
      <c r="F469" s="53"/>
      <c r="G469" s="48"/>
      <c r="H469" s="142"/>
      <c r="I469" s="22"/>
      <c r="J469" s="22"/>
      <c r="K469" s="22"/>
      <c r="L469" s="35"/>
      <c r="M469" s="35"/>
      <c r="N469" s="41"/>
      <c r="O469" s="107"/>
      <c r="P469" s="57"/>
      <c r="T469" s="25">
        <v>20.5</v>
      </c>
      <c r="U469" s="129">
        <f t="shared" si="7"/>
        <v>0</v>
      </c>
      <c r="V469" s="130"/>
      <c r="W469" s="110"/>
      <c r="X469" s="102"/>
      <c r="Y469" s="105"/>
    </row>
    <row r="470" spans="1:25" s="25" customFormat="1" ht="38.25" hidden="1" customHeight="1">
      <c r="A470" s="35"/>
      <c r="B470" s="48"/>
      <c r="C470" s="46" t="s">
        <v>566</v>
      </c>
      <c r="D470" s="57"/>
      <c r="E470" s="54"/>
      <c r="F470" s="53"/>
      <c r="G470" s="48"/>
      <c r="H470" s="142"/>
      <c r="I470" s="22"/>
      <c r="J470" s="22"/>
      <c r="K470" s="22"/>
      <c r="L470" s="35"/>
      <c r="M470" s="35"/>
      <c r="N470" s="41"/>
      <c r="O470" s="107"/>
      <c r="P470" s="57"/>
      <c r="T470" s="25">
        <v>24</v>
      </c>
      <c r="U470" s="129">
        <f t="shared" si="7"/>
        <v>0</v>
      </c>
      <c r="V470" s="130"/>
      <c r="W470" s="110"/>
      <c r="X470" s="102"/>
      <c r="Y470" s="105"/>
    </row>
    <row r="471" spans="1:25" s="25" customFormat="1" ht="38.25" hidden="1" customHeight="1">
      <c r="A471" s="35"/>
      <c r="B471" s="48"/>
      <c r="C471" s="46" t="s">
        <v>567</v>
      </c>
      <c r="D471" s="57"/>
      <c r="E471" s="54"/>
      <c r="F471" s="53"/>
      <c r="G471" s="48"/>
      <c r="H471" s="142"/>
      <c r="I471" s="22"/>
      <c r="J471" s="22"/>
      <c r="K471" s="22"/>
      <c r="L471" s="35"/>
      <c r="M471" s="35"/>
      <c r="N471" s="41"/>
      <c r="O471" s="107"/>
      <c r="P471" s="57"/>
      <c r="T471" s="25">
        <v>36</v>
      </c>
      <c r="U471" s="129">
        <f t="shared" si="7"/>
        <v>0</v>
      </c>
      <c r="V471" s="130"/>
      <c r="W471" s="110"/>
      <c r="X471" s="102"/>
      <c r="Y471" s="105"/>
    </row>
    <row r="472" spans="1:25" s="25" customFormat="1" ht="38.25" hidden="1" customHeight="1">
      <c r="A472" s="35"/>
      <c r="B472" s="48"/>
      <c r="C472" s="46" t="s">
        <v>568</v>
      </c>
      <c r="D472" s="57"/>
      <c r="E472" s="54"/>
      <c r="F472" s="53"/>
      <c r="G472" s="48"/>
      <c r="H472" s="142"/>
      <c r="I472" s="22"/>
      <c r="J472" s="22"/>
      <c r="K472" s="22"/>
      <c r="L472" s="35"/>
      <c r="M472" s="35"/>
      <c r="N472" s="41"/>
      <c r="O472" s="107"/>
      <c r="P472" s="57"/>
      <c r="T472" s="25">
        <v>7</v>
      </c>
      <c r="U472" s="129">
        <f t="shared" si="7"/>
        <v>0</v>
      </c>
      <c r="V472" s="130"/>
      <c r="W472" s="110"/>
      <c r="X472" s="102"/>
      <c r="Y472" s="105"/>
    </row>
    <row r="473" spans="1:25" s="25" customFormat="1" ht="25.5" hidden="1" customHeight="1">
      <c r="A473" s="35"/>
      <c r="B473" s="48"/>
      <c r="C473" s="46" t="s">
        <v>513</v>
      </c>
      <c r="D473" s="57"/>
      <c r="E473" s="54"/>
      <c r="F473" s="53"/>
      <c r="G473" s="48"/>
      <c r="H473" s="142"/>
      <c r="I473" s="22"/>
      <c r="J473" s="22"/>
      <c r="K473" s="22"/>
      <c r="L473" s="35"/>
      <c r="M473" s="35"/>
      <c r="N473" s="41"/>
      <c r="O473" s="107"/>
      <c r="P473" s="57"/>
      <c r="T473" s="25">
        <v>10</v>
      </c>
      <c r="U473" s="129">
        <f t="shared" si="7"/>
        <v>0</v>
      </c>
      <c r="V473" s="130"/>
      <c r="W473" s="110"/>
      <c r="X473" s="102"/>
      <c r="Y473" s="105"/>
    </row>
    <row r="474" spans="1:25" s="25" customFormat="1" ht="25.5" hidden="1" customHeight="1">
      <c r="A474" s="35"/>
      <c r="B474" s="48"/>
      <c r="C474" s="46" t="s">
        <v>514</v>
      </c>
      <c r="D474" s="57"/>
      <c r="E474" s="54"/>
      <c r="F474" s="53"/>
      <c r="G474" s="48"/>
      <c r="H474" s="142"/>
      <c r="I474" s="22"/>
      <c r="J474" s="22"/>
      <c r="K474" s="22"/>
      <c r="L474" s="35"/>
      <c r="M474" s="35"/>
      <c r="N474" s="41"/>
      <c r="O474" s="107"/>
      <c r="P474" s="57"/>
      <c r="T474" s="25">
        <v>1</v>
      </c>
      <c r="U474" s="129">
        <f t="shared" si="7"/>
        <v>0</v>
      </c>
      <c r="V474" s="130"/>
      <c r="W474" s="110"/>
      <c r="X474" s="102"/>
      <c r="Y474" s="105"/>
    </row>
    <row r="475" spans="1:25" s="25" customFormat="1" ht="25.5" hidden="1" customHeight="1">
      <c r="A475" s="35"/>
      <c r="B475" s="48"/>
      <c r="C475" s="46" t="s">
        <v>515</v>
      </c>
      <c r="D475" s="57"/>
      <c r="E475" s="54"/>
      <c r="F475" s="53"/>
      <c r="G475" s="48"/>
      <c r="H475" s="142"/>
      <c r="I475" s="22"/>
      <c r="J475" s="22"/>
      <c r="K475" s="22"/>
      <c r="L475" s="35"/>
      <c r="M475" s="35"/>
      <c r="N475" s="41"/>
      <c r="O475" s="107"/>
      <c r="P475" s="57"/>
      <c r="T475" s="25">
        <v>6</v>
      </c>
      <c r="U475" s="129">
        <f t="shared" si="7"/>
        <v>0</v>
      </c>
      <c r="V475" s="130"/>
      <c r="W475" s="110"/>
      <c r="X475" s="102"/>
      <c r="Y475" s="105"/>
    </row>
    <row r="476" spans="1:25" s="25" customFormat="1" ht="12.75" hidden="1" customHeight="1">
      <c r="A476" s="35"/>
      <c r="B476" s="48"/>
      <c r="C476" s="46" t="s">
        <v>516</v>
      </c>
      <c r="D476" s="57"/>
      <c r="E476" s="54"/>
      <c r="F476" s="53"/>
      <c r="G476" s="48"/>
      <c r="H476" s="142"/>
      <c r="I476" s="22"/>
      <c r="J476" s="22"/>
      <c r="K476" s="22"/>
      <c r="L476" s="35"/>
      <c r="M476" s="35"/>
      <c r="N476" s="41"/>
      <c r="O476" s="107"/>
      <c r="P476" s="57"/>
      <c r="T476" s="25">
        <v>11</v>
      </c>
      <c r="U476" s="129">
        <f t="shared" si="7"/>
        <v>0</v>
      </c>
      <c r="V476" s="130"/>
      <c r="W476" s="110"/>
      <c r="X476" s="102"/>
      <c r="Y476" s="105"/>
    </row>
    <row r="477" spans="1:25" s="25" customFormat="1" ht="12.75" hidden="1" customHeight="1">
      <c r="A477" s="35"/>
      <c r="B477" s="48"/>
      <c r="C477" s="46" t="s">
        <v>569</v>
      </c>
      <c r="D477" s="57"/>
      <c r="E477" s="54"/>
      <c r="F477" s="53"/>
      <c r="G477" s="48"/>
      <c r="H477" s="142"/>
      <c r="I477" s="22"/>
      <c r="J477" s="22"/>
      <c r="K477" s="22"/>
      <c r="L477" s="35"/>
      <c r="M477" s="35"/>
      <c r="N477" s="41"/>
      <c r="O477" s="107"/>
      <c r="P477" s="57"/>
      <c r="T477" s="25">
        <v>10</v>
      </c>
      <c r="U477" s="129">
        <f t="shared" si="7"/>
        <v>0</v>
      </c>
      <c r="V477" s="130"/>
      <c r="W477" s="110"/>
      <c r="X477" s="102"/>
      <c r="Y477" s="105"/>
    </row>
    <row r="478" spans="1:25" s="25" customFormat="1" ht="25.5" hidden="1" customHeight="1">
      <c r="A478" s="35"/>
      <c r="B478" s="48"/>
      <c r="C478" s="46" t="s">
        <v>600</v>
      </c>
      <c r="D478" s="57"/>
      <c r="E478" s="54"/>
      <c r="F478" s="53"/>
      <c r="G478" s="48"/>
      <c r="H478" s="142">
        <v>2013</v>
      </c>
      <c r="I478" s="22"/>
      <c r="J478" s="22"/>
      <c r="K478" s="22"/>
      <c r="L478" s="35"/>
      <c r="M478" s="35"/>
      <c r="N478" s="41" t="s">
        <v>114</v>
      </c>
      <c r="O478" s="107"/>
      <c r="P478" s="57"/>
      <c r="U478" s="129">
        <f t="shared" si="7"/>
        <v>0</v>
      </c>
      <c r="V478" s="130"/>
      <c r="W478" s="110"/>
      <c r="X478" s="102"/>
      <c r="Y478" s="105"/>
    </row>
    <row r="479" spans="1:25" s="25" customFormat="1" ht="12.75" customHeight="1">
      <c r="A479" s="35"/>
      <c r="B479" s="48"/>
      <c r="C479" s="46" t="s">
        <v>517</v>
      </c>
      <c r="D479" s="57">
        <v>72</v>
      </c>
      <c r="E479" s="54"/>
      <c r="F479" s="53"/>
      <c r="G479" s="48"/>
      <c r="H479" s="142">
        <v>2013</v>
      </c>
      <c r="I479" s="22"/>
      <c r="J479" s="22"/>
      <c r="K479" s="22"/>
      <c r="L479" s="35"/>
      <c r="M479" s="35"/>
      <c r="N479" s="41" t="s">
        <v>114</v>
      </c>
      <c r="O479" s="107">
        <v>5977624.4121516384</v>
      </c>
      <c r="P479" s="57"/>
      <c r="T479" s="105">
        <f>O479/D479</f>
        <v>83022.56127988387</v>
      </c>
      <c r="U479" s="129">
        <f>IF(T479&lt;300000,T479,"0")</f>
        <v>83022.56127988387</v>
      </c>
      <c r="V479" s="130"/>
      <c r="W479" s="110"/>
      <c r="X479" s="102"/>
      <c r="Y479" s="105"/>
    </row>
    <row r="480" spans="1:25" s="25" customFormat="1" ht="12.75" customHeight="1">
      <c r="A480" s="35"/>
      <c r="B480" s="48"/>
      <c r="C480" s="46" t="s">
        <v>518</v>
      </c>
      <c r="D480" s="57">
        <v>20</v>
      </c>
      <c r="E480" s="54"/>
      <c r="F480" s="53"/>
      <c r="G480" s="48"/>
      <c r="H480" s="142">
        <v>2013</v>
      </c>
      <c r="I480" s="22"/>
      <c r="J480" s="22"/>
      <c r="K480" s="22"/>
      <c r="L480" s="35"/>
      <c r="M480" s="35"/>
      <c r="N480" s="41" t="s">
        <v>114</v>
      </c>
      <c r="O480" s="107">
        <v>3874386.193061247</v>
      </c>
      <c r="P480" s="57"/>
      <c r="T480" s="105">
        <f t="shared" ref="T480:T504" si="8">O480/D480</f>
        <v>193719.30965306234</v>
      </c>
      <c r="U480" s="129">
        <f t="shared" ref="U480:U504" si="9">IF(T480&lt;300000,T480,"0")</f>
        <v>193719.30965306234</v>
      </c>
      <c r="V480" s="130"/>
      <c r="W480" s="110"/>
      <c r="X480" s="102"/>
      <c r="Y480" s="105"/>
    </row>
    <row r="481" spans="1:25" s="25" customFormat="1" ht="12.75" customHeight="1">
      <c r="A481" s="35"/>
      <c r="B481" s="48"/>
      <c r="C481" s="46" t="s">
        <v>519</v>
      </c>
      <c r="D481" s="57">
        <v>20.5</v>
      </c>
      <c r="E481" s="54"/>
      <c r="F481" s="53"/>
      <c r="G481" s="48"/>
      <c r="H481" s="142">
        <v>2013</v>
      </c>
      <c r="I481" s="22"/>
      <c r="J481" s="22"/>
      <c r="K481" s="22"/>
      <c r="L481" s="35"/>
      <c r="M481" s="35"/>
      <c r="N481" s="41" t="s">
        <v>114</v>
      </c>
      <c r="O481" s="107">
        <v>1134641.6708250795</v>
      </c>
      <c r="P481" s="57"/>
      <c r="T481" s="105">
        <f t="shared" si="8"/>
        <v>55348.374186589244</v>
      </c>
      <c r="U481" s="129">
        <f t="shared" si="9"/>
        <v>55348.374186589244</v>
      </c>
      <c r="V481" s="130"/>
      <c r="W481" s="110"/>
      <c r="X481" s="102"/>
      <c r="Y481" s="105"/>
    </row>
    <row r="482" spans="1:25" s="25" customFormat="1" ht="12.75" customHeight="1">
      <c r="A482" s="35"/>
      <c r="B482" s="48"/>
      <c r="C482" s="46" t="s">
        <v>520</v>
      </c>
      <c r="D482" s="132">
        <v>2</v>
      </c>
      <c r="E482" s="54"/>
      <c r="F482" s="53"/>
      <c r="G482" s="48"/>
      <c r="H482" s="142">
        <v>2013</v>
      </c>
      <c r="I482" s="22"/>
      <c r="J482" s="22"/>
      <c r="K482" s="22"/>
      <c r="L482" s="35"/>
      <c r="M482" s="35"/>
      <c r="N482" s="41" t="s">
        <v>114</v>
      </c>
      <c r="O482" s="107">
        <v>166045.12255976774</v>
      </c>
      <c r="P482" s="57"/>
      <c r="T482" s="105">
        <f t="shared" si="8"/>
        <v>83022.56127988387</v>
      </c>
      <c r="U482" s="129">
        <f t="shared" si="9"/>
        <v>83022.56127988387</v>
      </c>
      <c r="V482" s="130"/>
      <c r="W482" s="110"/>
      <c r="X482" s="102"/>
      <c r="Y482" s="105"/>
    </row>
    <row r="483" spans="1:25" s="25" customFormat="1" ht="12.75" customHeight="1">
      <c r="A483" s="35"/>
      <c r="B483" s="48"/>
      <c r="C483" s="46" t="s">
        <v>521</v>
      </c>
      <c r="D483" s="57">
        <v>87</v>
      </c>
      <c r="E483" s="54"/>
      <c r="F483" s="53"/>
      <c r="G483" s="48"/>
      <c r="H483" s="142">
        <v>2013</v>
      </c>
      <c r="I483" s="22"/>
      <c r="J483" s="22"/>
      <c r="K483" s="22"/>
      <c r="L483" s="35"/>
      <c r="M483" s="35"/>
      <c r="N483" s="41" t="s">
        <v>114</v>
      </c>
      <c r="O483" s="107">
        <v>6741431.9759265697</v>
      </c>
      <c r="P483" s="57"/>
      <c r="T483" s="105">
        <f t="shared" si="8"/>
        <v>77487.723861224935</v>
      </c>
      <c r="U483" s="129">
        <f t="shared" si="9"/>
        <v>77487.723861224935</v>
      </c>
      <c r="V483" s="130"/>
      <c r="W483" s="110"/>
      <c r="X483" s="102"/>
      <c r="Y483" s="105"/>
    </row>
    <row r="484" spans="1:25" s="25" customFormat="1" ht="12.75" hidden="1" customHeight="1">
      <c r="A484" s="35"/>
      <c r="B484" s="48"/>
      <c r="C484" s="46" t="s">
        <v>522</v>
      </c>
      <c r="D484" s="57">
        <v>2</v>
      </c>
      <c r="E484" s="54"/>
      <c r="F484" s="53"/>
      <c r="G484" s="48"/>
      <c r="H484" s="142">
        <v>2013</v>
      </c>
      <c r="I484" s="22"/>
      <c r="J484" s="22"/>
      <c r="K484" s="22"/>
      <c r="L484" s="35"/>
      <c r="M484" s="35"/>
      <c r="N484" s="41" t="s">
        <v>114</v>
      </c>
      <c r="O484" s="107">
        <v>996270.73535860644</v>
      </c>
      <c r="P484" s="57"/>
      <c r="T484" s="105">
        <f t="shared" si="8"/>
        <v>498135.36767930322</v>
      </c>
      <c r="U484" s="129" t="str">
        <f t="shared" si="9"/>
        <v>0</v>
      </c>
      <c r="V484" s="130"/>
      <c r="W484" s="110"/>
      <c r="X484" s="102"/>
      <c r="Y484" s="105"/>
    </row>
    <row r="485" spans="1:25" s="25" customFormat="1" ht="12.75" customHeight="1">
      <c r="A485" s="35"/>
      <c r="B485" s="48"/>
      <c r="C485" s="46" t="s">
        <v>523</v>
      </c>
      <c r="D485" s="57">
        <v>24</v>
      </c>
      <c r="E485" s="54"/>
      <c r="F485" s="53"/>
      <c r="G485" s="48"/>
      <c r="H485" s="142">
        <v>2013</v>
      </c>
      <c r="I485" s="22"/>
      <c r="J485" s="22"/>
      <c r="K485" s="22"/>
      <c r="L485" s="35"/>
      <c r="M485" s="35"/>
      <c r="N485" s="41" t="s">
        <v>114</v>
      </c>
      <c r="O485" s="107">
        <v>1089256.0039920763</v>
      </c>
      <c r="P485" s="57"/>
      <c r="T485" s="105">
        <f t="shared" si="8"/>
        <v>45385.666833003175</v>
      </c>
      <c r="U485" s="129">
        <f t="shared" si="9"/>
        <v>45385.666833003175</v>
      </c>
      <c r="V485" s="130"/>
      <c r="W485" s="110"/>
      <c r="X485" s="102"/>
      <c r="Y485" s="105"/>
    </row>
    <row r="486" spans="1:25" s="25" customFormat="1" ht="12.75" customHeight="1">
      <c r="A486" s="35"/>
      <c r="B486" s="48"/>
      <c r="C486" s="46" t="s">
        <v>524</v>
      </c>
      <c r="D486" s="57">
        <v>36</v>
      </c>
      <c r="E486" s="54"/>
      <c r="F486" s="53"/>
      <c r="G486" s="48"/>
      <c r="H486" s="142">
        <v>2013</v>
      </c>
      <c r="I486" s="22"/>
      <c r="J486" s="22"/>
      <c r="K486" s="22"/>
      <c r="L486" s="35"/>
      <c r="M486" s="35"/>
      <c r="N486" s="41" t="s">
        <v>114</v>
      </c>
      <c r="O486" s="107">
        <v>2191795.6177889341</v>
      </c>
      <c r="P486" s="57"/>
      <c r="T486" s="105">
        <f t="shared" si="8"/>
        <v>60883.211605248172</v>
      </c>
      <c r="U486" s="129">
        <f t="shared" si="9"/>
        <v>60883.211605248172</v>
      </c>
      <c r="V486" s="130"/>
      <c r="W486" s="110"/>
      <c r="X486" s="102"/>
      <c r="Y486" s="105"/>
    </row>
    <row r="487" spans="1:25" s="25" customFormat="1" ht="12.75" customHeight="1">
      <c r="A487" s="35"/>
      <c r="B487" s="48"/>
      <c r="C487" s="46" t="s">
        <v>525</v>
      </c>
      <c r="D487" s="57">
        <v>7</v>
      </c>
      <c r="E487" s="54"/>
      <c r="F487" s="53"/>
      <c r="G487" s="48"/>
      <c r="H487" s="142">
        <v>2013</v>
      </c>
      <c r="I487" s="22"/>
      <c r="J487" s="22"/>
      <c r="K487" s="22"/>
      <c r="L487" s="35"/>
      <c r="M487" s="35"/>
      <c r="N487" s="41" t="s">
        <v>114</v>
      </c>
      <c r="O487" s="107">
        <v>271207.03351428732</v>
      </c>
      <c r="P487" s="57"/>
      <c r="T487" s="105">
        <f t="shared" si="8"/>
        <v>38743.861930612475</v>
      </c>
      <c r="U487" s="129">
        <f t="shared" si="9"/>
        <v>38743.861930612475</v>
      </c>
      <c r="V487" s="130"/>
      <c r="W487" s="110"/>
      <c r="X487" s="102"/>
      <c r="Y487" s="105"/>
    </row>
    <row r="488" spans="1:25" s="25" customFormat="1" ht="12.75" customHeight="1">
      <c r="A488" s="35"/>
      <c r="B488" s="48"/>
      <c r="C488" s="46" t="s">
        <v>526</v>
      </c>
      <c r="D488" s="57">
        <v>10</v>
      </c>
      <c r="E488" s="54"/>
      <c r="F488" s="53"/>
      <c r="G488" s="48"/>
      <c r="H488" s="142">
        <v>2013</v>
      </c>
      <c r="I488" s="22"/>
      <c r="J488" s="22"/>
      <c r="K488" s="22"/>
      <c r="L488" s="35"/>
      <c r="M488" s="35"/>
      <c r="N488" s="41" t="s">
        <v>114</v>
      </c>
      <c r="O488" s="107">
        <v>553483.74186589243</v>
      </c>
      <c r="P488" s="57"/>
      <c r="T488" s="105">
        <f t="shared" si="8"/>
        <v>55348.374186589244</v>
      </c>
      <c r="U488" s="129">
        <f t="shared" si="9"/>
        <v>55348.374186589244</v>
      </c>
      <c r="V488" s="130"/>
      <c r="W488" s="110"/>
      <c r="X488" s="102"/>
      <c r="Y488" s="105"/>
    </row>
    <row r="489" spans="1:25" s="25" customFormat="1" ht="12.75" customHeight="1">
      <c r="A489" s="35"/>
      <c r="B489" s="48"/>
      <c r="C489" s="46" t="s">
        <v>527</v>
      </c>
      <c r="D489" s="57">
        <v>1</v>
      </c>
      <c r="E489" s="54"/>
      <c r="F489" s="53"/>
      <c r="G489" s="48"/>
      <c r="H489" s="142">
        <v>2013</v>
      </c>
      <c r="I489" s="22"/>
      <c r="J489" s="22"/>
      <c r="K489" s="22"/>
      <c r="L489" s="35"/>
      <c r="M489" s="35"/>
      <c r="N489" s="41" t="s">
        <v>114</v>
      </c>
      <c r="O489" s="107">
        <v>49813.536767930324</v>
      </c>
      <c r="P489" s="57"/>
      <c r="T489" s="105">
        <f t="shared" si="8"/>
        <v>49813.536767930324</v>
      </c>
      <c r="U489" s="129">
        <f t="shared" si="9"/>
        <v>49813.536767930324</v>
      </c>
      <c r="V489" s="130"/>
      <c r="W489" s="110"/>
      <c r="X489" s="102"/>
      <c r="Y489" s="105"/>
    </row>
    <row r="490" spans="1:25" s="25" customFormat="1" ht="12.75" customHeight="1">
      <c r="A490" s="35"/>
      <c r="B490" s="48"/>
      <c r="C490" s="46" t="s">
        <v>528</v>
      </c>
      <c r="D490" s="57">
        <v>6</v>
      </c>
      <c r="E490" s="54"/>
      <c r="F490" s="53"/>
      <c r="G490" s="48"/>
      <c r="H490" s="142">
        <v>2013</v>
      </c>
      <c r="I490" s="22"/>
      <c r="J490" s="22"/>
      <c r="K490" s="22"/>
      <c r="L490" s="35"/>
      <c r="M490" s="35"/>
      <c r="N490" s="41" t="s">
        <v>114</v>
      </c>
      <c r="O490" s="107">
        <v>298881.2206075819</v>
      </c>
      <c r="P490" s="57"/>
      <c r="T490" s="105">
        <f t="shared" si="8"/>
        <v>49813.536767930316</v>
      </c>
      <c r="U490" s="129">
        <f t="shared" si="9"/>
        <v>49813.536767930316</v>
      </c>
      <c r="V490" s="130"/>
      <c r="W490" s="110"/>
      <c r="X490" s="102"/>
      <c r="Y490" s="105"/>
    </row>
    <row r="491" spans="1:25" s="25" customFormat="1" ht="12.75" customHeight="1">
      <c r="A491" s="35"/>
      <c r="B491" s="48"/>
      <c r="C491" s="46" t="s">
        <v>529</v>
      </c>
      <c r="D491" s="57">
        <v>11</v>
      </c>
      <c r="E491" s="54"/>
      <c r="F491" s="53"/>
      <c r="G491" s="48"/>
      <c r="H491" s="142">
        <v>2013</v>
      </c>
      <c r="I491" s="22"/>
      <c r="J491" s="22"/>
      <c r="K491" s="22"/>
      <c r="L491" s="35"/>
      <c r="M491" s="35"/>
      <c r="N491" s="41" t="s">
        <v>114</v>
      </c>
      <c r="O491" s="107">
        <v>730598.53926297801</v>
      </c>
      <c r="P491" s="57"/>
      <c r="T491" s="105">
        <f t="shared" si="8"/>
        <v>66418.049023907093</v>
      </c>
      <c r="U491" s="129">
        <f t="shared" si="9"/>
        <v>66418.049023907093</v>
      </c>
      <c r="V491" s="130"/>
      <c r="W491" s="110"/>
      <c r="X491" s="102"/>
      <c r="Y491" s="105"/>
    </row>
    <row r="492" spans="1:25" s="25" customFormat="1" ht="12.75" customHeight="1">
      <c r="A492" s="35"/>
      <c r="B492" s="48"/>
      <c r="C492" s="46" t="s">
        <v>530</v>
      </c>
      <c r="D492" s="57">
        <v>10</v>
      </c>
      <c r="E492" s="54"/>
      <c r="F492" s="53"/>
      <c r="G492" s="48"/>
      <c r="H492" s="142">
        <v>2013</v>
      </c>
      <c r="I492" s="22"/>
      <c r="J492" s="22"/>
      <c r="K492" s="22"/>
      <c r="L492" s="35"/>
      <c r="M492" s="35"/>
      <c r="N492" s="41" t="s">
        <v>114</v>
      </c>
      <c r="O492" s="107">
        <v>464926.34316734964</v>
      </c>
      <c r="P492" s="57"/>
      <c r="T492" s="105">
        <f t="shared" si="8"/>
        <v>46492.634316734962</v>
      </c>
      <c r="U492" s="129">
        <f t="shared" si="9"/>
        <v>46492.634316734962</v>
      </c>
      <c r="V492" s="130"/>
      <c r="W492" s="110"/>
      <c r="X492" s="102"/>
      <c r="Y492" s="105"/>
    </row>
    <row r="493" spans="1:25" s="25" customFormat="1" ht="12.75" customHeight="1">
      <c r="A493" s="35"/>
      <c r="B493" s="48"/>
      <c r="C493" s="46" t="s">
        <v>531</v>
      </c>
      <c r="D493" s="57">
        <v>7</v>
      </c>
      <c r="E493" s="54"/>
      <c r="F493" s="53"/>
      <c r="G493" s="48"/>
      <c r="H493" s="142">
        <v>2013</v>
      </c>
      <c r="I493" s="22"/>
      <c r="J493" s="22"/>
      <c r="K493" s="22"/>
      <c r="L493" s="35"/>
      <c r="M493" s="35"/>
      <c r="N493" s="41" t="s">
        <v>114</v>
      </c>
      <c r="O493" s="107">
        <v>1356035.1675714364</v>
      </c>
      <c r="P493" s="57"/>
      <c r="T493" s="105">
        <f t="shared" si="8"/>
        <v>193719.30965306234</v>
      </c>
      <c r="U493" s="129">
        <f t="shared" si="9"/>
        <v>193719.30965306234</v>
      </c>
      <c r="V493" s="130"/>
      <c r="W493" s="110"/>
      <c r="X493" s="102"/>
      <c r="Y493" s="105"/>
    </row>
    <row r="494" spans="1:25" s="25" customFormat="1" ht="12.75" hidden="1" customHeight="1">
      <c r="A494" s="35"/>
      <c r="B494" s="48"/>
      <c r="C494" s="46" t="s">
        <v>532</v>
      </c>
      <c r="D494" s="57">
        <v>20</v>
      </c>
      <c r="E494" s="54"/>
      <c r="F494" s="53"/>
      <c r="G494" s="48"/>
      <c r="H494" s="142">
        <v>2013</v>
      </c>
      <c r="I494" s="22"/>
      <c r="J494" s="22"/>
      <c r="K494" s="22"/>
      <c r="L494" s="35"/>
      <c r="M494" s="35"/>
      <c r="N494" s="41" t="s">
        <v>114</v>
      </c>
      <c r="O494" s="107">
        <v>8855739.8698542789</v>
      </c>
      <c r="P494" s="57"/>
      <c r="T494" s="105">
        <f t="shared" si="8"/>
        <v>442786.99349271395</v>
      </c>
      <c r="U494" s="129" t="str">
        <f t="shared" si="9"/>
        <v>0</v>
      </c>
      <c r="V494" s="130"/>
      <c r="W494" s="110"/>
      <c r="X494" s="102"/>
      <c r="Y494" s="105"/>
    </row>
    <row r="495" spans="1:25" s="25" customFormat="1" ht="12.75" customHeight="1">
      <c r="A495" s="35"/>
      <c r="B495" s="48"/>
      <c r="C495" s="46" t="s">
        <v>533</v>
      </c>
      <c r="D495" s="57">
        <v>6</v>
      </c>
      <c r="E495" s="54"/>
      <c r="F495" s="53"/>
      <c r="G495" s="48"/>
      <c r="H495" s="142">
        <v>2013</v>
      </c>
      <c r="I495" s="22"/>
      <c r="J495" s="22"/>
      <c r="K495" s="22"/>
      <c r="L495" s="35"/>
      <c r="M495" s="35"/>
      <c r="N495" s="41" t="s">
        <v>114</v>
      </c>
      <c r="O495" s="107">
        <v>332090.24511953548</v>
      </c>
      <c r="P495" s="57"/>
      <c r="T495" s="105">
        <f t="shared" si="8"/>
        <v>55348.374186589244</v>
      </c>
      <c r="U495" s="129">
        <f t="shared" si="9"/>
        <v>55348.374186589244</v>
      </c>
      <c r="V495" s="130"/>
      <c r="W495" s="110"/>
      <c r="X495" s="102"/>
      <c r="Y495" s="105"/>
    </row>
    <row r="496" spans="1:25" s="25" customFormat="1" ht="12.75" customHeight="1">
      <c r="A496" s="35"/>
      <c r="B496" s="48"/>
      <c r="C496" s="46" t="s">
        <v>534</v>
      </c>
      <c r="D496" s="57">
        <v>11</v>
      </c>
      <c r="E496" s="54"/>
      <c r="F496" s="53"/>
      <c r="G496" s="48"/>
      <c r="H496" s="142">
        <v>2013</v>
      </c>
      <c r="I496" s="22"/>
      <c r="J496" s="22"/>
      <c r="K496" s="22"/>
      <c r="L496" s="35"/>
      <c r="M496" s="35"/>
      <c r="N496" s="41" t="s">
        <v>114</v>
      </c>
      <c r="O496" s="107">
        <v>426182.48123673716</v>
      </c>
      <c r="P496" s="57"/>
      <c r="T496" s="105">
        <f t="shared" si="8"/>
        <v>38743.861930612467</v>
      </c>
      <c r="U496" s="129">
        <f t="shared" si="9"/>
        <v>38743.861930612467</v>
      </c>
      <c r="V496" s="130"/>
      <c r="W496" s="110"/>
      <c r="X496" s="102"/>
      <c r="Y496" s="105"/>
    </row>
    <row r="497" spans="1:25" s="25" customFormat="1" ht="12.75" customHeight="1">
      <c r="A497" s="35"/>
      <c r="B497" s="48"/>
      <c r="C497" s="46" t="s">
        <v>535</v>
      </c>
      <c r="D497" s="57">
        <v>13</v>
      </c>
      <c r="E497" s="54"/>
      <c r="F497" s="53"/>
      <c r="G497" s="48"/>
      <c r="H497" s="142">
        <v>2013</v>
      </c>
      <c r="I497" s="22"/>
      <c r="J497" s="22"/>
      <c r="K497" s="22"/>
      <c r="L497" s="35"/>
      <c r="M497" s="35"/>
      <c r="N497" s="41" t="s">
        <v>114</v>
      </c>
      <c r="O497" s="107">
        <v>431717.31865539611</v>
      </c>
      <c r="P497" s="57"/>
      <c r="T497" s="105">
        <f t="shared" si="8"/>
        <v>33209.024511953547</v>
      </c>
      <c r="U497" s="129">
        <f t="shared" si="9"/>
        <v>33209.024511953547</v>
      </c>
      <c r="V497" s="130"/>
      <c r="W497" s="110"/>
      <c r="X497" s="102"/>
      <c r="Y497" s="105"/>
    </row>
    <row r="498" spans="1:25" s="25" customFormat="1" ht="12.75" customHeight="1">
      <c r="A498" s="35"/>
      <c r="B498" s="48"/>
      <c r="C498" s="46" t="s">
        <v>536</v>
      </c>
      <c r="D498" s="57">
        <v>5</v>
      </c>
      <c r="E498" s="54"/>
      <c r="F498" s="53"/>
      <c r="G498" s="48"/>
      <c r="H498" s="142">
        <v>2013</v>
      </c>
      <c r="I498" s="22"/>
      <c r="J498" s="22"/>
      <c r="K498" s="22"/>
      <c r="L498" s="35"/>
      <c r="M498" s="35"/>
      <c r="N498" s="41" t="s">
        <v>114</v>
      </c>
      <c r="O498" s="107">
        <v>525809.55477259785</v>
      </c>
      <c r="P498" s="57"/>
      <c r="T498" s="105">
        <f t="shared" si="8"/>
        <v>105161.91095451957</v>
      </c>
      <c r="U498" s="129">
        <f t="shared" si="9"/>
        <v>105161.91095451957</v>
      </c>
      <c r="V498" s="130"/>
      <c r="W498" s="110"/>
      <c r="X498" s="102"/>
      <c r="Y498" s="105"/>
    </row>
    <row r="499" spans="1:25" s="25" customFormat="1" ht="12.75" customHeight="1">
      <c r="A499" s="35"/>
      <c r="B499" s="48"/>
      <c r="C499" s="46" t="s">
        <v>537</v>
      </c>
      <c r="D499" s="57">
        <v>100</v>
      </c>
      <c r="E499" s="54"/>
      <c r="F499" s="53"/>
      <c r="G499" s="48"/>
      <c r="H499" s="142">
        <v>2013</v>
      </c>
      <c r="I499" s="22"/>
      <c r="J499" s="22"/>
      <c r="K499" s="22"/>
      <c r="L499" s="35"/>
      <c r="M499" s="35"/>
      <c r="N499" s="41" t="s">
        <v>114</v>
      </c>
      <c r="O499" s="107">
        <v>1660451.2255976773</v>
      </c>
      <c r="P499" s="57"/>
      <c r="T499" s="105">
        <f t="shared" si="8"/>
        <v>16604.512255976773</v>
      </c>
      <c r="U499" s="129">
        <f t="shared" si="9"/>
        <v>16604.512255976773</v>
      </c>
      <c r="V499" s="130"/>
      <c r="W499" s="110"/>
      <c r="X499" s="102"/>
      <c r="Y499" s="105"/>
    </row>
    <row r="500" spans="1:25" s="25" customFormat="1" ht="12.75" customHeight="1">
      <c r="A500" s="35"/>
      <c r="B500" s="48"/>
      <c r="C500" s="46" t="s">
        <v>538</v>
      </c>
      <c r="D500" s="57">
        <v>5</v>
      </c>
      <c r="E500" s="54"/>
      <c r="F500" s="53"/>
      <c r="G500" s="48"/>
      <c r="H500" s="142">
        <v>2013</v>
      </c>
      <c r="I500" s="22"/>
      <c r="J500" s="22"/>
      <c r="K500" s="22"/>
      <c r="L500" s="35"/>
      <c r="M500" s="35"/>
      <c r="N500" s="41" t="s">
        <v>114</v>
      </c>
      <c r="O500" s="107">
        <v>226928.3341650159</v>
      </c>
      <c r="P500" s="57"/>
      <c r="T500" s="105">
        <f t="shared" si="8"/>
        <v>45385.666833003183</v>
      </c>
      <c r="U500" s="129">
        <f t="shared" si="9"/>
        <v>45385.666833003183</v>
      </c>
      <c r="V500" s="130"/>
      <c r="W500" s="110"/>
      <c r="X500" s="102"/>
      <c r="Y500" s="105"/>
    </row>
    <row r="501" spans="1:25" s="25" customFormat="1" ht="12.75" customHeight="1">
      <c r="A501" s="35"/>
      <c r="B501" s="48"/>
      <c r="C501" s="46" t="s">
        <v>539</v>
      </c>
      <c r="D501" s="57">
        <v>10</v>
      </c>
      <c r="E501" s="54"/>
      <c r="F501" s="53"/>
      <c r="G501" s="48"/>
      <c r="H501" s="142">
        <v>2013</v>
      </c>
      <c r="I501" s="22"/>
      <c r="J501" s="22"/>
      <c r="K501" s="22"/>
      <c r="L501" s="35"/>
      <c r="M501" s="35"/>
      <c r="N501" s="41" t="s">
        <v>114</v>
      </c>
      <c r="O501" s="107">
        <v>509205.04251662106</v>
      </c>
      <c r="P501" s="57"/>
      <c r="T501" s="105">
        <f t="shared" si="8"/>
        <v>50920.504251662103</v>
      </c>
      <c r="U501" s="129">
        <f t="shared" si="9"/>
        <v>50920.504251662103</v>
      </c>
      <c r="V501" s="130"/>
      <c r="W501" s="110"/>
      <c r="X501" s="102"/>
      <c r="Y501" s="105"/>
    </row>
    <row r="502" spans="1:25" s="25" customFormat="1" ht="12.75" customHeight="1">
      <c r="A502" s="35"/>
      <c r="B502" s="48"/>
      <c r="C502" s="46" t="s">
        <v>540</v>
      </c>
      <c r="D502" s="57">
        <v>11</v>
      </c>
      <c r="E502" s="54"/>
      <c r="F502" s="53"/>
      <c r="G502" s="48"/>
      <c r="H502" s="142">
        <v>2013</v>
      </c>
      <c r="I502" s="22"/>
      <c r="J502" s="22"/>
      <c r="K502" s="22"/>
      <c r="L502" s="35"/>
      <c r="M502" s="35"/>
      <c r="N502" s="41" t="s">
        <v>114</v>
      </c>
      <c r="O502" s="107">
        <v>730598.53926297801</v>
      </c>
      <c r="P502" s="57"/>
      <c r="T502" s="105">
        <f t="shared" si="8"/>
        <v>66418.049023907093</v>
      </c>
      <c r="U502" s="129">
        <f t="shared" si="9"/>
        <v>66418.049023907093</v>
      </c>
      <c r="V502" s="130"/>
      <c r="W502" s="110"/>
      <c r="X502" s="102"/>
      <c r="Y502" s="105"/>
    </row>
    <row r="503" spans="1:25" s="25" customFormat="1" ht="25.5" hidden="1" customHeight="1">
      <c r="A503" s="35"/>
      <c r="B503" s="48"/>
      <c r="C503" s="46" t="s">
        <v>541</v>
      </c>
      <c r="D503" s="57">
        <v>1</v>
      </c>
      <c r="E503" s="54"/>
      <c r="F503" s="53"/>
      <c r="G503" s="48"/>
      <c r="H503" s="142">
        <v>2013</v>
      </c>
      <c r="I503" s="22"/>
      <c r="J503" s="22"/>
      <c r="K503" s="22"/>
      <c r="L503" s="35"/>
      <c r="M503" s="35"/>
      <c r="N503" s="41" t="s">
        <v>114</v>
      </c>
      <c r="O503" s="107">
        <v>7416682.1410029586</v>
      </c>
      <c r="P503" s="57"/>
      <c r="T503" s="105">
        <f t="shared" si="8"/>
        <v>7416682.1410029586</v>
      </c>
      <c r="U503" s="129" t="str">
        <f t="shared" si="9"/>
        <v>0</v>
      </c>
      <c r="V503" s="130"/>
      <c r="W503" s="110"/>
      <c r="X503" s="102"/>
      <c r="Y503" s="105"/>
    </row>
    <row r="504" spans="1:25" s="25" customFormat="1" ht="12.75" hidden="1" customHeight="1">
      <c r="A504" s="35"/>
      <c r="B504" s="48"/>
      <c r="C504" s="46" t="s">
        <v>542</v>
      </c>
      <c r="D504" s="57">
        <v>1</v>
      </c>
      <c r="E504" s="54"/>
      <c r="F504" s="53"/>
      <c r="G504" s="48"/>
      <c r="H504" s="142">
        <v>2013</v>
      </c>
      <c r="I504" s="22"/>
      <c r="J504" s="22"/>
      <c r="K504" s="22"/>
      <c r="L504" s="35"/>
      <c r="M504" s="35"/>
      <c r="N504" s="41" t="s">
        <v>114</v>
      </c>
      <c r="O504" s="107">
        <v>2435328.4642099268</v>
      </c>
      <c r="P504" s="57"/>
      <c r="T504" s="105">
        <f t="shared" si="8"/>
        <v>2435328.4642099268</v>
      </c>
      <c r="U504" s="129" t="str">
        <f t="shared" si="9"/>
        <v>0</v>
      </c>
      <c r="V504" s="130"/>
      <c r="W504" s="110"/>
      <c r="X504" s="102"/>
      <c r="Y504" s="105"/>
    </row>
    <row r="505" spans="1:25" s="25" customFormat="1" ht="38.25" hidden="1" customHeight="1">
      <c r="A505" s="35"/>
      <c r="B505" s="48"/>
      <c r="C505" s="46" t="s">
        <v>606</v>
      </c>
      <c r="D505" s="57">
        <v>2</v>
      </c>
      <c r="E505" s="54"/>
      <c r="F505" s="53"/>
      <c r="G505" s="48"/>
      <c r="H505" s="142">
        <v>2013</v>
      </c>
      <c r="I505" s="22"/>
      <c r="J505" s="22"/>
      <c r="K505" s="22"/>
      <c r="L505" s="35"/>
      <c r="M505" s="35"/>
      <c r="N505" s="41" t="s">
        <v>114</v>
      </c>
      <c r="O505" s="107">
        <v>19623514.484336186</v>
      </c>
      <c r="P505" s="57"/>
      <c r="U505" s="129" t="str">
        <f t="shared" si="7"/>
        <v>0</v>
      </c>
      <c r="V505" s="130"/>
      <c r="W505" s="110"/>
      <c r="X505" s="102"/>
      <c r="Y505" s="105"/>
    </row>
    <row r="506" spans="1:25" s="25" customFormat="1" ht="12.75" hidden="1" customHeight="1">
      <c r="A506" s="35"/>
      <c r="B506" s="48"/>
      <c r="C506" s="46" t="s">
        <v>607</v>
      </c>
      <c r="D506" s="57">
        <v>486</v>
      </c>
      <c r="E506" s="54"/>
      <c r="F506" s="53"/>
      <c r="G506" s="48"/>
      <c r="H506" s="142">
        <v>2013</v>
      </c>
      <c r="I506" s="22"/>
      <c r="J506" s="22"/>
      <c r="K506" s="22"/>
      <c r="L506" s="35"/>
      <c r="M506" s="35"/>
      <c r="N506" s="41" t="s">
        <v>114</v>
      </c>
      <c r="O506" s="107">
        <v>145256273.21528482</v>
      </c>
      <c r="P506" s="57"/>
      <c r="U506" s="129" t="str">
        <f t="shared" si="7"/>
        <v>0</v>
      </c>
      <c r="V506" s="130"/>
      <c r="W506" s="110"/>
      <c r="X506" s="102"/>
      <c r="Y506" s="105"/>
    </row>
    <row r="507" spans="1:25" s="25" customFormat="1" ht="12.75" hidden="1" customHeight="1">
      <c r="A507" s="35"/>
      <c r="B507" s="48"/>
      <c r="C507" s="46" t="s">
        <v>608</v>
      </c>
      <c r="D507" s="57"/>
      <c r="E507" s="54"/>
      <c r="F507" s="53"/>
      <c r="G507" s="48"/>
      <c r="H507" s="142">
        <v>2013</v>
      </c>
      <c r="I507" s="22"/>
      <c r="J507" s="22"/>
      <c r="K507" s="22"/>
      <c r="L507" s="35"/>
      <c r="M507" s="35"/>
      <c r="N507" s="41" t="s">
        <v>114</v>
      </c>
      <c r="O507" s="107">
        <v>16831911.731836826</v>
      </c>
      <c r="P507" s="57"/>
      <c r="U507" s="129" t="str">
        <f t="shared" si="7"/>
        <v>0</v>
      </c>
      <c r="V507" s="130"/>
      <c r="W507" s="110"/>
      <c r="X507" s="102"/>
      <c r="Y507" s="105"/>
    </row>
    <row r="508" spans="1:25" s="25" customFormat="1" ht="12.75" hidden="1" customHeight="1">
      <c r="A508" s="35"/>
      <c r="B508" s="48"/>
      <c r="C508" s="46" t="s">
        <v>609</v>
      </c>
      <c r="D508" s="57"/>
      <c r="E508" s="54"/>
      <c r="F508" s="53"/>
      <c r="G508" s="48"/>
      <c r="H508" s="142">
        <v>2013</v>
      </c>
      <c r="I508" s="22"/>
      <c r="J508" s="22"/>
      <c r="K508" s="22"/>
      <c r="L508" s="35"/>
      <c r="M508" s="35"/>
      <c r="N508" s="41" t="s">
        <v>114</v>
      </c>
      <c r="O508" s="107">
        <v>152039088.26816317</v>
      </c>
      <c r="P508" s="57"/>
      <c r="U508" s="129" t="str">
        <f t="shared" si="7"/>
        <v>0</v>
      </c>
      <c r="V508" s="130"/>
      <c r="W508" s="110"/>
      <c r="X508" s="102"/>
      <c r="Y508" s="105"/>
    </row>
    <row r="509" spans="1:25" s="25" customFormat="1" ht="25.5" hidden="1" customHeight="1">
      <c r="A509" s="35"/>
      <c r="B509" s="48"/>
      <c r="C509" s="46" t="s">
        <v>570</v>
      </c>
      <c r="D509" s="57"/>
      <c r="E509" s="54"/>
      <c r="F509" s="53"/>
      <c r="G509" s="48"/>
      <c r="H509" s="142"/>
      <c r="I509" s="22"/>
      <c r="J509" s="22"/>
      <c r="K509" s="22"/>
      <c r="L509" s="35"/>
      <c r="M509" s="35"/>
      <c r="N509" s="41"/>
      <c r="O509" s="107"/>
      <c r="P509" s="57"/>
      <c r="U509" s="129">
        <f t="shared" si="7"/>
        <v>0</v>
      </c>
      <c r="V509" s="130"/>
      <c r="W509" s="110"/>
      <c r="X509" s="102"/>
      <c r="Y509" s="105"/>
    </row>
    <row r="510" spans="1:25" s="25" customFormat="1" ht="25.5" hidden="1" customHeight="1">
      <c r="A510" s="35"/>
      <c r="B510" s="48"/>
      <c r="C510" s="46" t="s">
        <v>571</v>
      </c>
      <c r="D510" s="57"/>
      <c r="E510" s="54"/>
      <c r="F510" s="53"/>
      <c r="G510" s="48"/>
      <c r="H510" s="142"/>
      <c r="I510" s="22"/>
      <c r="J510" s="22"/>
      <c r="K510" s="22"/>
      <c r="L510" s="35"/>
      <c r="M510" s="35"/>
      <c r="N510" s="41"/>
      <c r="O510" s="107"/>
      <c r="P510" s="57"/>
      <c r="U510" s="129">
        <f t="shared" si="7"/>
        <v>0</v>
      </c>
      <c r="V510" s="130"/>
      <c r="W510" s="110"/>
      <c r="X510" s="102"/>
      <c r="Y510" s="105"/>
    </row>
    <row r="511" spans="1:25" s="25" customFormat="1" ht="38.25" hidden="1" customHeight="1">
      <c r="A511" s="35"/>
      <c r="B511" s="48"/>
      <c r="C511" s="46" t="s">
        <v>572</v>
      </c>
      <c r="D511" s="57"/>
      <c r="E511" s="54"/>
      <c r="F511" s="53"/>
      <c r="G511" s="48"/>
      <c r="H511" s="142"/>
      <c r="I511" s="22"/>
      <c r="J511" s="22"/>
      <c r="K511" s="22"/>
      <c r="L511" s="35"/>
      <c r="M511" s="35"/>
      <c r="N511" s="41"/>
      <c r="O511" s="107"/>
      <c r="P511" s="57"/>
      <c r="U511" s="129">
        <f t="shared" si="7"/>
        <v>0</v>
      </c>
      <c r="V511" s="130"/>
      <c r="W511" s="110"/>
      <c r="X511" s="102"/>
      <c r="Y511" s="105"/>
    </row>
    <row r="512" spans="1:25" s="25" customFormat="1" ht="38.25" hidden="1" customHeight="1">
      <c r="A512" s="35"/>
      <c r="B512" s="48"/>
      <c r="C512" s="46" t="s">
        <v>573</v>
      </c>
      <c r="D512" s="57"/>
      <c r="E512" s="54"/>
      <c r="F512" s="53"/>
      <c r="G512" s="48"/>
      <c r="H512" s="142"/>
      <c r="I512" s="22"/>
      <c r="J512" s="22"/>
      <c r="K512" s="22"/>
      <c r="L512" s="35"/>
      <c r="M512" s="35"/>
      <c r="N512" s="41"/>
      <c r="O512" s="107"/>
      <c r="P512" s="57"/>
      <c r="U512" s="129">
        <f t="shared" si="7"/>
        <v>0</v>
      </c>
      <c r="V512" s="130"/>
      <c r="W512" s="110"/>
      <c r="X512" s="102"/>
      <c r="Y512" s="105"/>
    </row>
    <row r="513" spans="1:25" s="25" customFormat="1" ht="25.5" hidden="1" customHeight="1">
      <c r="A513" s="35"/>
      <c r="B513" s="48"/>
      <c r="C513" s="46" t="s">
        <v>574</v>
      </c>
      <c r="D513" s="57"/>
      <c r="E513" s="54"/>
      <c r="F513" s="53"/>
      <c r="G513" s="48"/>
      <c r="H513" s="142"/>
      <c r="I513" s="22"/>
      <c r="J513" s="22"/>
      <c r="K513" s="22"/>
      <c r="L513" s="35"/>
      <c r="M513" s="35"/>
      <c r="N513" s="41"/>
      <c r="O513" s="107"/>
      <c r="P513" s="57"/>
      <c r="U513" s="129">
        <f t="shared" si="7"/>
        <v>0</v>
      </c>
      <c r="V513" s="130"/>
      <c r="W513" s="110"/>
      <c r="X513" s="102"/>
      <c r="Y513" s="105"/>
    </row>
    <row r="514" spans="1:25" s="25" customFormat="1" ht="25.5" hidden="1" customHeight="1">
      <c r="A514" s="35"/>
      <c r="B514" s="48"/>
      <c r="C514" s="46" t="s">
        <v>575</v>
      </c>
      <c r="D514" s="57"/>
      <c r="E514" s="54"/>
      <c r="F514" s="53"/>
      <c r="G514" s="48"/>
      <c r="H514" s="142"/>
      <c r="I514" s="22"/>
      <c r="J514" s="22"/>
      <c r="K514" s="22"/>
      <c r="L514" s="35"/>
      <c r="M514" s="35"/>
      <c r="N514" s="41"/>
      <c r="O514" s="107"/>
      <c r="P514" s="57"/>
      <c r="U514" s="129">
        <f t="shared" si="7"/>
        <v>0</v>
      </c>
      <c r="V514" s="130"/>
      <c r="W514" s="110"/>
      <c r="X514" s="102"/>
      <c r="Y514" s="105"/>
    </row>
    <row r="515" spans="1:25" s="25" customFormat="1" ht="25.5" hidden="1" customHeight="1">
      <c r="A515" s="35"/>
      <c r="B515" s="48"/>
      <c r="C515" s="46" t="s">
        <v>576</v>
      </c>
      <c r="D515" s="57"/>
      <c r="E515" s="54"/>
      <c r="F515" s="53"/>
      <c r="G515" s="48"/>
      <c r="H515" s="142"/>
      <c r="I515" s="22"/>
      <c r="J515" s="22"/>
      <c r="K515" s="22"/>
      <c r="L515" s="35"/>
      <c r="M515" s="35"/>
      <c r="N515" s="41"/>
      <c r="O515" s="107"/>
      <c r="P515" s="57"/>
      <c r="U515" s="129">
        <f t="shared" si="7"/>
        <v>0</v>
      </c>
      <c r="V515" s="130"/>
      <c r="W515" s="110"/>
      <c r="X515" s="102"/>
      <c r="Y515" s="105"/>
    </row>
    <row r="516" spans="1:25" s="25" customFormat="1" ht="25.5" hidden="1" customHeight="1">
      <c r="A516" s="35"/>
      <c r="B516" s="48"/>
      <c r="C516" s="46" t="s">
        <v>577</v>
      </c>
      <c r="D516" s="57"/>
      <c r="E516" s="54"/>
      <c r="F516" s="53"/>
      <c r="G516" s="48"/>
      <c r="H516" s="142"/>
      <c r="I516" s="22"/>
      <c r="J516" s="22"/>
      <c r="K516" s="22"/>
      <c r="L516" s="35"/>
      <c r="M516" s="35"/>
      <c r="N516" s="41"/>
      <c r="O516" s="107"/>
      <c r="P516" s="57"/>
      <c r="U516" s="129">
        <f t="shared" si="7"/>
        <v>0</v>
      </c>
      <c r="V516" s="130"/>
      <c r="W516" s="110"/>
      <c r="X516" s="102"/>
      <c r="Y516" s="105"/>
    </row>
    <row r="517" spans="1:25" s="25" customFormat="1" ht="25.5" hidden="1" customHeight="1">
      <c r="A517" s="35"/>
      <c r="B517" s="48"/>
      <c r="C517" s="46" t="s">
        <v>578</v>
      </c>
      <c r="D517" s="57"/>
      <c r="E517" s="54"/>
      <c r="F517" s="53"/>
      <c r="G517" s="48"/>
      <c r="H517" s="142"/>
      <c r="I517" s="22"/>
      <c r="J517" s="22"/>
      <c r="K517" s="22"/>
      <c r="L517" s="35"/>
      <c r="M517" s="35"/>
      <c r="N517" s="41"/>
      <c r="O517" s="107"/>
      <c r="P517" s="57"/>
      <c r="U517" s="129">
        <f t="shared" si="7"/>
        <v>0</v>
      </c>
      <c r="V517" s="130"/>
      <c r="W517" s="110"/>
      <c r="X517" s="102"/>
      <c r="Y517" s="105"/>
    </row>
    <row r="518" spans="1:25" s="25" customFormat="1" ht="25.5" hidden="1" customHeight="1">
      <c r="A518" s="35"/>
      <c r="B518" s="48"/>
      <c r="C518" s="46" t="s">
        <v>579</v>
      </c>
      <c r="D518" s="57"/>
      <c r="E518" s="54"/>
      <c r="F518" s="53"/>
      <c r="G518" s="48"/>
      <c r="H518" s="142"/>
      <c r="I518" s="22"/>
      <c r="J518" s="22"/>
      <c r="K518" s="22"/>
      <c r="L518" s="35"/>
      <c r="M518" s="35"/>
      <c r="N518" s="41"/>
      <c r="O518" s="107"/>
      <c r="P518" s="57"/>
      <c r="U518" s="129">
        <f t="shared" si="7"/>
        <v>0</v>
      </c>
      <c r="V518" s="130"/>
      <c r="W518" s="110"/>
      <c r="X518" s="102"/>
      <c r="Y518" s="105"/>
    </row>
    <row r="519" spans="1:25" s="25" customFormat="1" ht="38.25" hidden="1" customHeight="1">
      <c r="A519" s="35"/>
      <c r="B519" s="48"/>
      <c r="C519" s="46" t="s">
        <v>546</v>
      </c>
      <c r="D519" s="57"/>
      <c r="E519" s="54"/>
      <c r="F519" s="53"/>
      <c r="G519" s="48"/>
      <c r="H519" s="142"/>
      <c r="I519" s="22"/>
      <c r="J519" s="22"/>
      <c r="K519" s="22"/>
      <c r="L519" s="35"/>
      <c r="M519" s="35"/>
      <c r="N519" s="41"/>
      <c r="O519" s="107"/>
      <c r="P519" s="57"/>
      <c r="U519" s="129">
        <f t="shared" si="7"/>
        <v>0</v>
      </c>
      <c r="V519" s="130"/>
      <c r="W519" s="110"/>
      <c r="X519" s="102"/>
      <c r="Y519" s="105"/>
    </row>
    <row r="520" spans="1:25" s="25" customFormat="1" ht="25.5" hidden="1" customHeight="1">
      <c r="A520" s="35"/>
      <c r="B520" s="48"/>
      <c r="C520" s="46" t="s">
        <v>547</v>
      </c>
      <c r="D520" s="57"/>
      <c r="E520" s="54"/>
      <c r="F520" s="53"/>
      <c r="G520" s="48"/>
      <c r="H520" s="142"/>
      <c r="I520" s="22"/>
      <c r="J520" s="22"/>
      <c r="K520" s="22"/>
      <c r="L520" s="35"/>
      <c r="M520" s="35"/>
      <c r="N520" s="41"/>
      <c r="O520" s="107"/>
      <c r="P520" s="57"/>
      <c r="U520" s="129">
        <f t="shared" si="7"/>
        <v>0</v>
      </c>
      <c r="V520" s="130"/>
      <c r="W520" s="110"/>
      <c r="X520" s="102"/>
      <c r="Y520" s="105"/>
    </row>
    <row r="521" spans="1:25" s="25" customFormat="1" ht="25.5" hidden="1" customHeight="1">
      <c r="A521" s="35"/>
      <c r="B521" s="48"/>
      <c r="C521" s="46" t="s">
        <v>548</v>
      </c>
      <c r="D521" s="57"/>
      <c r="E521" s="54"/>
      <c r="F521" s="53"/>
      <c r="G521" s="48"/>
      <c r="H521" s="142"/>
      <c r="I521" s="22"/>
      <c r="J521" s="22"/>
      <c r="K521" s="22"/>
      <c r="L521" s="35"/>
      <c r="M521" s="35"/>
      <c r="N521" s="41"/>
      <c r="O521" s="107"/>
      <c r="P521" s="57"/>
      <c r="U521" s="129">
        <f t="shared" si="7"/>
        <v>0</v>
      </c>
      <c r="V521" s="130"/>
      <c r="W521" s="110"/>
      <c r="X521" s="102"/>
      <c r="Y521" s="105"/>
    </row>
    <row r="522" spans="1:25" s="25" customFormat="1" ht="25.5" hidden="1" customHeight="1">
      <c r="A522" s="35"/>
      <c r="B522" s="48"/>
      <c r="C522" s="46" t="s">
        <v>549</v>
      </c>
      <c r="D522" s="57"/>
      <c r="E522" s="54"/>
      <c r="F522" s="53"/>
      <c r="G522" s="48"/>
      <c r="H522" s="142"/>
      <c r="I522" s="22"/>
      <c r="J522" s="22"/>
      <c r="K522" s="22"/>
      <c r="L522" s="35"/>
      <c r="M522" s="35"/>
      <c r="N522" s="41"/>
      <c r="O522" s="107"/>
      <c r="P522" s="57"/>
      <c r="U522" s="129">
        <f t="shared" si="7"/>
        <v>0</v>
      </c>
      <c r="V522" s="130"/>
      <c r="W522" s="110"/>
      <c r="X522" s="102"/>
      <c r="Y522" s="105"/>
    </row>
    <row r="523" spans="1:25" s="25" customFormat="1" ht="25.5" hidden="1" customHeight="1">
      <c r="A523" s="35"/>
      <c r="B523" s="48"/>
      <c r="C523" s="46" t="s">
        <v>550</v>
      </c>
      <c r="D523" s="57"/>
      <c r="E523" s="54"/>
      <c r="F523" s="53"/>
      <c r="G523" s="48"/>
      <c r="H523" s="142"/>
      <c r="I523" s="22"/>
      <c r="J523" s="22"/>
      <c r="K523" s="22"/>
      <c r="L523" s="35"/>
      <c r="M523" s="35"/>
      <c r="N523" s="41"/>
      <c r="O523" s="107"/>
      <c r="P523" s="57"/>
      <c r="U523" s="129">
        <f t="shared" si="7"/>
        <v>0</v>
      </c>
      <c r="V523" s="130"/>
      <c r="W523" s="110"/>
      <c r="X523" s="102"/>
      <c r="Y523" s="105"/>
    </row>
    <row r="524" spans="1:25" s="25" customFormat="1" ht="25.5" hidden="1" customHeight="1">
      <c r="A524" s="35"/>
      <c r="B524" s="48"/>
      <c r="C524" s="46" t="s">
        <v>551</v>
      </c>
      <c r="D524" s="57"/>
      <c r="E524" s="54"/>
      <c r="F524" s="53"/>
      <c r="G524" s="48"/>
      <c r="H524" s="142"/>
      <c r="I524" s="22"/>
      <c r="J524" s="22"/>
      <c r="K524" s="22"/>
      <c r="L524" s="35"/>
      <c r="M524" s="35"/>
      <c r="N524" s="41"/>
      <c r="O524" s="107"/>
      <c r="P524" s="57"/>
      <c r="U524" s="129">
        <f t="shared" si="7"/>
        <v>0</v>
      </c>
      <c r="V524" s="130"/>
      <c r="W524" s="110"/>
      <c r="X524" s="102"/>
      <c r="Y524" s="105"/>
    </row>
    <row r="525" spans="1:25" s="25" customFormat="1" ht="25.5" hidden="1" customHeight="1">
      <c r="A525" s="35"/>
      <c r="B525" s="48"/>
      <c r="C525" s="46" t="s">
        <v>552</v>
      </c>
      <c r="D525" s="57"/>
      <c r="E525" s="54"/>
      <c r="F525" s="53"/>
      <c r="G525" s="48"/>
      <c r="H525" s="142"/>
      <c r="I525" s="22"/>
      <c r="J525" s="22"/>
      <c r="K525" s="22"/>
      <c r="L525" s="35"/>
      <c r="M525" s="35"/>
      <c r="N525" s="41"/>
      <c r="O525" s="107"/>
      <c r="P525" s="57"/>
      <c r="U525" s="129">
        <f t="shared" si="7"/>
        <v>0</v>
      </c>
      <c r="V525" s="130"/>
      <c r="W525" s="110"/>
      <c r="X525" s="102"/>
      <c r="Y525" s="105"/>
    </row>
    <row r="526" spans="1:25" s="25" customFormat="1" ht="25.5" hidden="1" customHeight="1">
      <c r="A526" s="35"/>
      <c r="B526" s="48"/>
      <c r="C526" s="46" t="s">
        <v>580</v>
      </c>
      <c r="D526" s="57"/>
      <c r="E526" s="54"/>
      <c r="F526" s="53"/>
      <c r="G526" s="48"/>
      <c r="H526" s="142"/>
      <c r="I526" s="22"/>
      <c r="J526" s="22"/>
      <c r="K526" s="22"/>
      <c r="L526" s="35"/>
      <c r="M526" s="35"/>
      <c r="N526" s="41"/>
      <c r="O526" s="107"/>
      <c r="P526" s="57"/>
      <c r="U526" s="129">
        <f t="shared" ref="U526:U589" si="10">IF(O526&lt;300000,O526,"0")</f>
        <v>0</v>
      </c>
      <c r="V526" s="130"/>
      <c r="W526" s="110"/>
      <c r="X526" s="102"/>
      <c r="Y526" s="105"/>
    </row>
    <row r="527" spans="1:25" s="25" customFormat="1" ht="12.75" hidden="1" customHeight="1">
      <c r="A527" s="35"/>
      <c r="B527" s="48"/>
      <c r="C527" s="46" t="s">
        <v>581</v>
      </c>
      <c r="D527" s="57"/>
      <c r="E527" s="54"/>
      <c r="F527" s="53"/>
      <c r="G527" s="48"/>
      <c r="H527" s="142"/>
      <c r="I527" s="22"/>
      <c r="J527" s="22"/>
      <c r="K527" s="22"/>
      <c r="L527" s="35"/>
      <c r="M527" s="35"/>
      <c r="N527" s="41"/>
      <c r="O527" s="107"/>
      <c r="P527" s="57"/>
      <c r="U527" s="129">
        <f t="shared" si="10"/>
        <v>0</v>
      </c>
      <c r="V527" s="130"/>
      <c r="W527" s="110"/>
      <c r="X527" s="102"/>
      <c r="Y527" s="105"/>
    </row>
    <row r="528" spans="1:25" s="25" customFormat="1" ht="12.75" hidden="1" customHeight="1">
      <c r="A528" s="35"/>
      <c r="B528" s="48"/>
      <c r="C528" s="46" t="s">
        <v>582</v>
      </c>
      <c r="D528" s="57"/>
      <c r="E528" s="54"/>
      <c r="F528" s="53"/>
      <c r="G528" s="48"/>
      <c r="H528" s="142"/>
      <c r="I528" s="22"/>
      <c r="J528" s="22"/>
      <c r="K528" s="22"/>
      <c r="L528" s="35"/>
      <c r="M528" s="35"/>
      <c r="N528" s="41"/>
      <c r="O528" s="107"/>
      <c r="P528" s="57"/>
      <c r="U528" s="129">
        <f t="shared" si="10"/>
        <v>0</v>
      </c>
      <c r="V528" s="130"/>
      <c r="W528" s="110"/>
      <c r="X528" s="102"/>
      <c r="Y528" s="105"/>
    </row>
    <row r="529" spans="1:25" s="25" customFormat="1" ht="12.75" hidden="1" customHeight="1">
      <c r="A529" s="35"/>
      <c r="B529" s="48"/>
      <c r="C529" s="46" t="s">
        <v>553</v>
      </c>
      <c r="D529" s="57">
        <v>5</v>
      </c>
      <c r="E529" s="54" t="s">
        <v>560</v>
      </c>
      <c r="F529" s="53"/>
      <c r="G529" s="48"/>
      <c r="H529" s="142">
        <v>2013</v>
      </c>
      <c r="I529" s="22"/>
      <c r="J529" s="22"/>
      <c r="K529" s="22"/>
      <c r="L529" s="35"/>
      <c r="M529" s="35"/>
      <c r="N529" s="41" t="s">
        <v>114</v>
      </c>
      <c r="O529" s="107">
        <v>58784446.537226334</v>
      </c>
      <c r="P529" s="57"/>
      <c r="U529" s="129" t="str">
        <f t="shared" si="10"/>
        <v>0</v>
      </c>
      <c r="V529" s="130"/>
      <c r="W529" s="110"/>
      <c r="X529" s="102"/>
      <c r="Y529" s="105"/>
    </row>
    <row r="530" spans="1:25" s="25" customFormat="1" ht="12.75" hidden="1" customHeight="1">
      <c r="A530" s="35"/>
      <c r="B530" s="48"/>
      <c r="C530" s="46" t="s">
        <v>554</v>
      </c>
      <c r="D530" s="57">
        <v>5</v>
      </c>
      <c r="E530" s="54" t="s">
        <v>560</v>
      </c>
      <c r="F530" s="53"/>
      <c r="G530" s="48"/>
      <c r="H530" s="142">
        <v>2013</v>
      </c>
      <c r="I530" s="22"/>
      <c r="J530" s="22"/>
      <c r="K530" s="22"/>
      <c r="L530" s="35"/>
      <c r="M530" s="35"/>
      <c r="N530" s="41" t="s">
        <v>114</v>
      </c>
      <c r="O530" s="107">
        <v>60267443.057533056</v>
      </c>
      <c r="P530" s="57"/>
      <c r="U530" s="129" t="str">
        <f t="shared" si="10"/>
        <v>0</v>
      </c>
      <c r="V530" s="130"/>
      <c r="W530" s="110"/>
      <c r="X530" s="102"/>
      <c r="Y530" s="105"/>
    </row>
    <row r="531" spans="1:25" s="25" customFormat="1" ht="12.75" hidden="1" customHeight="1">
      <c r="A531" s="35"/>
      <c r="B531" s="48"/>
      <c r="C531" s="46" t="s">
        <v>555</v>
      </c>
      <c r="D531" s="57">
        <v>5</v>
      </c>
      <c r="E531" s="54" t="s">
        <v>491</v>
      </c>
      <c r="F531" s="53"/>
      <c r="G531" s="48"/>
      <c r="H531" s="142">
        <v>2013</v>
      </c>
      <c r="I531" s="22"/>
      <c r="J531" s="22"/>
      <c r="K531" s="22"/>
      <c r="L531" s="35"/>
      <c r="M531" s="35"/>
      <c r="N531" s="41" t="s">
        <v>114</v>
      </c>
      <c r="O531" s="107">
        <v>9834448.9953582808</v>
      </c>
      <c r="P531" s="57"/>
      <c r="U531" s="129" t="str">
        <f t="shared" si="10"/>
        <v>0</v>
      </c>
      <c r="V531" s="130"/>
      <c r="W531" s="110"/>
      <c r="X531" s="102"/>
      <c r="Y531" s="105"/>
    </row>
    <row r="532" spans="1:25" s="25" customFormat="1" ht="12.75" hidden="1" customHeight="1">
      <c r="A532" s="35"/>
      <c r="B532" s="48"/>
      <c r="C532" s="46" t="s">
        <v>556</v>
      </c>
      <c r="D532" s="57">
        <v>2</v>
      </c>
      <c r="E532" s="54" t="s">
        <v>337</v>
      </c>
      <c r="F532" s="53"/>
      <c r="G532" s="48"/>
      <c r="H532" s="142">
        <v>2013</v>
      </c>
      <c r="I532" s="22"/>
      <c r="J532" s="22"/>
      <c r="K532" s="22"/>
      <c r="L532" s="35"/>
      <c r="M532" s="35"/>
      <c r="N532" s="41" t="s">
        <v>114</v>
      </c>
      <c r="O532" s="107">
        <v>29336661.409882329</v>
      </c>
      <c r="P532" s="57"/>
      <c r="U532" s="129" t="str">
        <f t="shared" si="10"/>
        <v>0</v>
      </c>
      <c r="V532" s="130"/>
      <c r="W532" s="110"/>
      <c r="X532" s="102"/>
      <c r="Y532" s="105"/>
    </row>
    <row r="533" spans="1:25" s="25" customFormat="1" ht="38.25" hidden="1" customHeight="1">
      <c r="A533" s="35"/>
      <c r="B533" s="48"/>
      <c r="C533" s="46" t="s">
        <v>585</v>
      </c>
      <c r="D533" s="57">
        <v>400</v>
      </c>
      <c r="E533" s="54"/>
      <c r="F533" s="53"/>
      <c r="G533" s="48"/>
      <c r="H533" s="142">
        <v>2013</v>
      </c>
      <c r="I533" s="22"/>
      <c r="J533" s="22"/>
      <c r="K533" s="22"/>
      <c r="L533" s="35"/>
      <c r="M533" s="35"/>
      <c r="N533" s="41" t="s">
        <v>114</v>
      </c>
      <c r="O533" s="107">
        <v>28091078.475372694</v>
      </c>
      <c r="P533" s="57"/>
      <c r="U533" s="129" t="str">
        <f t="shared" si="10"/>
        <v>0</v>
      </c>
      <c r="V533" s="130"/>
      <c r="W533" s="110"/>
      <c r="X533" s="102"/>
      <c r="Y533" s="105"/>
    </row>
    <row r="534" spans="1:25" s="25" customFormat="1" ht="38.25" hidden="1" customHeight="1">
      <c r="A534" s="35"/>
      <c r="B534" s="48"/>
      <c r="C534" s="46" t="s">
        <v>586</v>
      </c>
      <c r="D534" s="57">
        <v>550</v>
      </c>
      <c r="E534" s="54"/>
      <c r="F534" s="53"/>
      <c r="G534" s="48"/>
      <c r="H534" s="142">
        <v>2013</v>
      </c>
      <c r="I534" s="22"/>
      <c r="J534" s="22"/>
      <c r="K534" s="22"/>
      <c r="L534" s="35"/>
      <c r="M534" s="35"/>
      <c r="N534" s="41" t="s">
        <v>114</v>
      </c>
      <c r="O534" s="107">
        <v>20376588.670736521</v>
      </c>
      <c r="P534" s="57"/>
      <c r="U534" s="129" t="str">
        <f t="shared" si="10"/>
        <v>0</v>
      </c>
      <c r="V534" s="130"/>
      <c r="W534" s="110"/>
      <c r="X534" s="102"/>
      <c r="Y534" s="105"/>
    </row>
    <row r="535" spans="1:25" s="25" customFormat="1" ht="25.5" hidden="1" customHeight="1">
      <c r="A535" s="35"/>
      <c r="B535" s="48"/>
      <c r="C535" s="46" t="s">
        <v>587</v>
      </c>
      <c r="D535" s="57">
        <v>1</v>
      </c>
      <c r="E535" s="54"/>
      <c r="F535" s="53"/>
      <c r="G535" s="48"/>
      <c r="H535" s="142">
        <v>2013</v>
      </c>
      <c r="I535" s="22"/>
      <c r="J535" s="22"/>
      <c r="K535" s="22"/>
      <c r="L535" s="35"/>
      <c r="M535" s="35"/>
      <c r="N535" s="41" t="s">
        <v>114</v>
      </c>
      <c r="O535" s="107">
        <v>12165427.686185025</v>
      </c>
      <c r="P535" s="57"/>
      <c r="U535" s="129" t="str">
        <f t="shared" si="10"/>
        <v>0</v>
      </c>
      <c r="V535" s="130"/>
      <c r="W535" s="110"/>
      <c r="X535" s="102"/>
      <c r="Y535" s="105"/>
    </row>
    <row r="536" spans="1:25" s="25" customFormat="1" ht="25.5" hidden="1" customHeight="1">
      <c r="A536" s="35"/>
      <c r="B536" s="48"/>
      <c r="C536" s="46" t="s">
        <v>588</v>
      </c>
      <c r="D536" s="57">
        <v>1</v>
      </c>
      <c r="E536" s="54"/>
      <c r="F536" s="53"/>
      <c r="G536" s="48"/>
      <c r="H536" s="142">
        <v>2013</v>
      </c>
      <c r="I536" s="22"/>
      <c r="J536" s="22"/>
      <c r="K536" s="22"/>
      <c r="L536" s="35"/>
      <c r="M536" s="35"/>
      <c r="N536" s="41" t="s">
        <v>114</v>
      </c>
      <c r="O536" s="107">
        <v>19907063.486484587</v>
      </c>
      <c r="P536" s="57"/>
      <c r="U536" s="129" t="str">
        <f t="shared" si="10"/>
        <v>0</v>
      </c>
      <c r="V536" s="130"/>
      <c r="W536" s="110"/>
      <c r="X536" s="102"/>
      <c r="Y536" s="105"/>
    </row>
    <row r="537" spans="1:25" s="25" customFormat="1" ht="25.5" hidden="1" customHeight="1">
      <c r="A537" s="35"/>
      <c r="B537" s="48"/>
      <c r="C537" s="46" t="s">
        <v>589</v>
      </c>
      <c r="D537" s="57">
        <v>1</v>
      </c>
      <c r="E537" s="54"/>
      <c r="F537" s="53"/>
      <c r="G537" s="48"/>
      <c r="H537" s="142">
        <v>2013</v>
      </c>
      <c r="I537" s="22"/>
      <c r="J537" s="22"/>
      <c r="K537" s="22"/>
      <c r="L537" s="35"/>
      <c r="M537" s="35"/>
      <c r="N537" s="41" t="s">
        <v>114</v>
      </c>
      <c r="O537" s="107">
        <v>6635687.8288281951</v>
      </c>
      <c r="P537" s="57"/>
      <c r="U537" s="129" t="str">
        <f t="shared" si="10"/>
        <v>0</v>
      </c>
      <c r="V537" s="130"/>
      <c r="W537" s="110"/>
      <c r="X537" s="102"/>
      <c r="Y537" s="105"/>
    </row>
    <row r="538" spans="1:25" s="25" customFormat="1" ht="12.75" hidden="1" customHeight="1">
      <c r="A538" s="35"/>
      <c r="B538" s="48"/>
      <c r="C538" s="46" t="s">
        <v>590</v>
      </c>
      <c r="D538" s="57">
        <v>1</v>
      </c>
      <c r="E538" s="54"/>
      <c r="F538" s="53"/>
      <c r="G538" s="48"/>
      <c r="H538" s="142">
        <v>2013</v>
      </c>
      <c r="I538" s="22"/>
      <c r="J538" s="22"/>
      <c r="K538" s="22"/>
      <c r="L538" s="35"/>
      <c r="M538" s="35"/>
      <c r="N538" s="41" t="s">
        <v>114</v>
      </c>
      <c r="O538" s="107">
        <v>3760223.1030026441</v>
      </c>
      <c r="P538" s="57"/>
      <c r="U538" s="129" t="str">
        <f t="shared" si="10"/>
        <v>0</v>
      </c>
      <c r="V538" s="130"/>
      <c r="W538" s="110"/>
      <c r="X538" s="102"/>
      <c r="Y538" s="105"/>
    </row>
    <row r="539" spans="1:25" s="25" customFormat="1" ht="12.75" hidden="1" customHeight="1">
      <c r="A539" s="35"/>
      <c r="B539" s="48"/>
      <c r="C539" s="46" t="s">
        <v>591</v>
      </c>
      <c r="D539" s="57">
        <v>1</v>
      </c>
      <c r="E539" s="54"/>
      <c r="F539" s="53"/>
      <c r="G539" s="48"/>
      <c r="H539" s="142">
        <v>2013</v>
      </c>
      <c r="I539" s="22"/>
      <c r="J539" s="22"/>
      <c r="K539" s="22"/>
      <c r="L539" s="35"/>
      <c r="M539" s="35"/>
      <c r="N539" s="41" t="s">
        <v>114</v>
      </c>
      <c r="O539" s="107">
        <v>16589219.572070489</v>
      </c>
      <c r="P539" s="57"/>
      <c r="U539" s="129" t="str">
        <f t="shared" si="10"/>
        <v>0</v>
      </c>
      <c r="V539" s="130"/>
      <c r="W539" s="110"/>
      <c r="X539" s="102"/>
      <c r="Y539" s="105"/>
    </row>
    <row r="540" spans="1:25" s="25" customFormat="1" ht="12.75" hidden="1" customHeight="1">
      <c r="A540" s="35"/>
      <c r="B540" s="48"/>
      <c r="C540" s="46" t="s">
        <v>592</v>
      </c>
      <c r="D540" s="57">
        <v>2</v>
      </c>
      <c r="E540" s="54"/>
      <c r="F540" s="53"/>
      <c r="G540" s="48"/>
      <c r="H540" s="142">
        <v>2013</v>
      </c>
      <c r="I540" s="22"/>
      <c r="J540" s="22"/>
      <c r="K540" s="22"/>
      <c r="L540" s="35"/>
      <c r="M540" s="35"/>
      <c r="N540" s="41" t="s">
        <v>114</v>
      </c>
      <c r="O540" s="107">
        <v>9953531.7432422936</v>
      </c>
      <c r="P540" s="57"/>
      <c r="U540" s="129" t="str">
        <f t="shared" si="10"/>
        <v>0</v>
      </c>
      <c r="V540" s="130"/>
      <c r="W540" s="110"/>
      <c r="X540" s="102"/>
      <c r="Y540" s="105"/>
    </row>
    <row r="541" spans="1:25" s="25" customFormat="1" ht="12.75" hidden="1" customHeight="1">
      <c r="A541" s="35"/>
      <c r="B541" s="48"/>
      <c r="C541" s="46" t="s">
        <v>593</v>
      </c>
      <c r="D541" s="57">
        <v>1</v>
      </c>
      <c r="E541" s="54"/>
      <c r="F541" s="53"/>
      <c r="G541" s="48"/>
      <c r="H541" s="142">
        <v>2013</v>
      </c>
      <c r="I541" s="22"/>
      <c r="J541" s="22"/>
      <c r="K541" s="22"/>
      <c r="L541" s="35"/>
      <c r="M541" s="35"/>
      <c r="N541" s="41" t="s">
        <v>114</v>
      </c>
      <c r="O541" s="107">
        <v>11059479.714713659</v>
      </c>
      <c r="P541" s="57"/>
      <c r="U541" s="129" t="str">
        <f t="shared" si="10"/>
        <v>0</v>
      </c>
      <c r="V541" s="130"/>
      <c r="W541" s="110"/>
      <c r="X541" s="102"/>
      <c r="Y541" s="105"/>
    </row>
    <row r="542" spans="1:25" s="25" customFormat="1" ht="25.5" hidden="1" customHeight="1">
      <c r="A542" s="35"/>
      <c r="B542" s="48"/>
      <c r="C542" s="46" t="s">
        <v>594</v>
      </c>
      <c r="D542" s="57">
        <v>2</v>
      </c>
      <c r="E542" s="54"/>
      <c r="F542" s="53"/>
      <c r="G542" s="48"/>
      <c r="H542" s="142">
        <v>2013</v>
      </c>
      <c r="I542" s="22"/>
      <c r="J542" s="22"/>
      <c r="K542" s="22"/>
      <c r="L542" s="35"/>
      <c r="M542" s="35"/>
      <c r="N542" s="41" t="s">
        <v>114</v>
      </c>
      <c r="O542" s="107">
        <v>7741635.8002995616</v>
      </c>
      <c r="P542" s="57"/>
      <c r="U542" s="129" t="str">
        <f t="shared" si="10"/>
        <v>0</v>
      </c>
      <c r="V542" s="130"/>
      <c r="W542" s="110"/>
      <c r="X542" s="102"/>
      <c r="Y542" s="105"/>
    </row>
    <row r="543" spans="1:25" s="25" customFormat="1" ht="12.75" hidden="1" customHeight="1">
      <c r="A543" s="35"/>
      <c r="B543" s="48"/>
      <c r="C543" s="46" t="s">
        <v>162</v>
      </c>
      <c r="D543" s="57">
        <v>1</v>
      </c>
      <c r="E543" s="54"/>
      <c r="F543" s="53"/>
      <c r="G543" s="48"/>
      <c r="H543" s="142">
        <v>2013</v>
      </c>
      <c r="I543" s="22"/>
      <c r="J543" s="22"/>
      <c r="K543" s="22"/>
      <c r="L543" s="35"/>
      <c r="M543" s="35"/>
      <c r="N543" s="41" t="s">
        <v>114</v>
      </c>
      <c r="O543" s="107">
        <v>2986059.5229726881</v>
      </c>
      <c r="P543" s="57"/>
      <c r="U543" s="129" t="str">
        <f t="shared" si="10"/>
        <v>0</v>
      </c>
      <c r="V543" s="130"/>
      <c r="W543" s="110"/>
      <c r="X543" s="102"/>
      <c r="Y543" s="105"/>
    </row>
    <row r="544" spans="1:25" s="25" customFormat="1" ht="12.75" hidden="1" customHeight="1">
      <c r="A544" s="35"/>
      <c r="B544" s="48"/>
      <c r="C544" s="46" t="s">
        <v>595</v>
      </c>
      <c r="D544" s="57">
        <v>1</v>
      </c>
      <c r="E544" s="54"/>
      <c r="F544" s="53"/>
      <c r="G544" s="48"/>
      <c r="H544" s="142">
        <v>2013</v>
      </c>
      <c r="I544" s="22"/>
      <c r="J544" s="22"/>
      <c r="K544" s="22"/>
      <c r="L544" s="35"/>
      <c r="M544" s="35"/>
      <c r="N544" s="41" t="s">
        <v>114</v>
      </c>
      <c r="O544" s="107">
        <v>995353.17432422936</v>
      </c>
      <c r="P544" s="57"/>
      <c r="U544" s="129" t="str">
        <f t="shared" si="10"/>
        <v>0</v>
      </c>
      <c r="V544" s="130"/>
      <c r="W544" s="110"/>
      <c r="X544" s="102"/>
      <c r="Y544" s="105"/>
    </row>
    <row r="545" spans="1:25" s="25" customFormat="1" ht="12.75" hidden="1" customHeight="1">
      <c r="A545" s="35"/>
      <c r="B545" s="48"/>
      <c r="C545" s="46" t="s">
        <v>596</v>
      </c>
      <c r="D545" s="57">
        <v>1</v>
      </c>
      <c r="E545" s="54"/>
      <c r="F545" s="53"/>
      <c r="G545" s="48"/>
      <c r="H545" s="142">
        <v>2013</v>
      </c>
      <c r="I545" s="22"/>
      <c r="J545" s="22"/>
      <c r="K545" s="22"/>
      <c r="L545" s="35"/>
      <c r="M545" s="35"/>
      <c r="N545" s="41" t="s">
        <v>114</v>
      </c>
      <c r="O545" s="107">
        <v>1880111.5515013221</v>
      </c>
      <c r="P545" s="57"/>
      <c r="U545" s="129" t="str">
        <f t="shared" si="10"/>
        <v>0</v>
      </c>
      <c r="V545" s="130"/>
      <c r="W545" s="110"/>
      <c r="X545" s="102"/>
      <c r="Y545" s="105"/>
    </row>
    <row r="546" spans="1:25" s="25" customFormat="1" ht="12.75" hidden="1" customHeight="1">
      <c r="A546" s="35"/>
      <c r="B546" s="48"/>
      <c r="C546" s="46" t="s">
        <v>597</v>
      </c>
      <c r="D546" s="57">
        <v>4</v>
      </c>
      <c r="E546" s="54"/>
      <c r="F546" s="53"/>
      <c r="G546" s="48"/>
      <c r="H546" s="142">
        <v>2013</v>
      </c>
      <c r="I546" s="22"/>
      <c r="J546" s="22"/>
      <c r="K546" s="22"/>
      <c r="L546" s="35"/>
      <c r="M546" s="35"/>
      <c r="N546" s="41" t="s">
        <v>114</v>
      </c>
      <c r="O546" s="107">
        <v>3981412.6972969174</v>
      </c>
      <c r="P546" s="57"/>
      <c r="U546" s="129" t="str">
        <f t="shared" si="10"/>
        <v>0</v>
      </c>
      <c r="V546" s="130"/>
      <c r="W546" s="110"/>
      <c r="X546" s="102"/>
      <c r="Y546" s="105"/>
    </row>
    <row r="547" spans="1:25" s="25" customFormat="1" ht="12.75" hidden="1" customHeight="1">
      <c r="A547" s="35"/>
      <c r="B547" s="48"/>
      <c r="C547" s="46" t="s">
        <v>598</v>
      </c>
      <c r="D547" s="57">
        <v>10</v>
      </c>
      <c r="E547" s="54"/>
      <c r="F547" s="53"/>
      <c r="G547" s="48"/>
      <c r="H547" s="142">
        <v>2013</v>
      </c>
      <c r="I547" s="22"/>
      <c r="J547" s="22"/>
      <c r="K547" s="22"/>
      <c r="L547" s="35"/>
      <c r="M547" s="35"/>
      <c r="N547" s="41" t="s">
        <v>114</v>
      </c>
      <c r="O547" s="107">
        <v>9179368.1632123366</v>
      </c>
      <c r="P547" s="57"/>
      <c r="U547" s="129" t="str">
        <f t="shared" si="10"/>
        <v>0</v>
      </c>
      <c r="V547" s="130"/>
      <c r="W547" s="110"/>
      <c r="X547" s="102"/>
      <c r="Y547" s="105"/>
    </row>
    <row r="548" spans="1:25" s="25" customFormat="1" ht="12.75" hidden="1" customHeight="1">
      <c r="A548" s="35"/>
      <c r="B548" s="48"/>
      <c r="C548" s="46" t="s">
        <v>554</v>
      </c>
      <c r="D548" s="57">
        <v>2</v>
      </c>
      <c r="E548" s="54"/>
      <c r="F548" s="53"/>
      <c r="G548" s="48"/>
      <c r="H548" s="142">
        <v>2013</v>
      </c>
      <c r="I548" s="22"/>
      <c r="J548" s="22"/>
      <c r="K548" s="22"/>
      <c r="L548" s="35"/>
      <c r="M548" s="35"/>
      <c r="N548" s="41" t="s">
        <v>114</v>
      </c>
      <c r="O548" s="107">
        <v>27095725.301048465</v>
      </c>
      <c r="P548" s="57"/>
      <c r="U548" s="129" t="str">
        <f t="shared" si="10"/>
        <v>0</v>
      </c>
      <c r="V548" s="130"/>
      <c r="W548" s="110"/>
      <c r="X548" s="102"/>
      <c r="Y548" s="105"/>
    </row>
    <row r="549" spans="1:25" s="25" customFormat="1" ht="12.75" hidden="1" customHeight="1">
      <c r="A549" s="35"/>
      <c r="B549" s="48"/>
      <c r="C549" s="46" t="s">
        <v>599</v>
      </c>
      <c r="D549" s="57">
        <v>10</v>
      </c>
      <c r="E549" s="54"/>
      <c r="F549" s="53"/>
      <c r="G549" s="48"/>
      <c r="H549" s="142">
        <v>2013</v>
      </c>
      <c r="I549" s="22"/>
      <c r="J549" s="22"/>
      <c r="K549" s="22"/>
      <c r="L549" s="35"/>
      <c r="M549" s="35"/>
      <c r="N549" s="41" t="s">
        <v>114</v>
      </c>
      <c r="O549" s="107">
        <v>3539033.5087083708</v>
      </c>
      <c r="P549" s="57"/>
      <c r="U549" s="129" t="str">
        <f t="shared" si="10"/>
        <v>0</v>
      </c>
      <c r="V549" s="130"/>
      <c r="W549" s="110"/>
      <c r="X549" s="102"/>
      <c r="Y549" s="105"/>
    </row>
    <row r="550" spans="1:25" s="25" customFormat="1" ht="14">
      <c r="A550" s="35"/>
      <c r="B550" s="48"/>
      <c r="C550" s="46"/>
      <c r="D550" s="57"/>
      <c r="E550" s="54"/>
      <c r="F550" s="53"/>
      <c r="G550" s="48"/>
      <c r="H550" s="142"/>
      <c r="I550" s="22"/>
      <c r="J550" s="22"/>
      <c r="K550" s="22"/>
      <c r="L550" s="35"/>
      <c r="M550" s="35"/>
      <c r="N550" s="41"/>
      <c r="O550" s="107"/>
      <c r="P550" s="57"/>
      <c r="U550" s="129">
        <f t="shared" si="10"/>
        <v>0</v>
      </c>
      <c r="V550" s="130"/>
      <c r="W550" s="110"/>
      <c r="X550" s="102"/>
      <c r="Y550" s="105"/>
    </row>
    <row r="551" spans="1:25" s="25" customFormat="1" ht="14">
      <c r="A551" s="35"/>
      <c r="B551" s="48"/>
      <c r="C551" s="46"/>
      <c r="D551" s="35"/>
      <c r="E551" s="54"/>
      <c r="F551" s="53"/>
      <c r="G551" s="48"/>
      <c r="H551" s="142"/>
      <c r="I551" s="22"/>
      <c r="J551" s="22"/>
      <c r="K551" s="22"/>
      <c r="L551" s="35"/>
      <c r="M551" s="35"/>
      <c r="N551" s="41"/>
      <c r="O551" s="107"/>
      <c r="P551" s="35"/>
      <c r="U551" s="129">
        <f t="shared" si="10"/>
        <v>0</v>
      </c>
      <c r="V551" s="130"/>
      <c r="W551" s="110"/>
      <c r="X551" s="102"/>
      <c r="Y551" s="105"/>
    </row>
    <row r="552" spans="1:25" s="29" customFormat="1" ht="30">
      <c r="A552" s="87" t="s">
        <v>34</v>
      </c>
      <c r="B552" s="17" t="s">
        <v>35</v>
      </c>
      <c r="C552" s="85"/>
      <c r="D552" s="85"/>
      <c r="E552" s="86"/>
      <c r="F552" s="85"/>
      <c r="G552" s="85"/>
      <c r="H552" s="85"/>
      <c r="I552" s="85"/>
      <c r="J552" s="85"/>
      <c r="K552" s="85"/>
      <c r="L552" s="85"/>
      <c r="M552" s="85"/>
      <c r="N552" s="85"/>
      <c r="O552" s="114">
        <f>SUBTOTAL(9,O553:O589)</f>
        <v>766875023.02569711</v>
      </c>
      <c r="P552" s="85"/>
      <c r="T552" s="109">
        <v>614016363.44533277</v>
      </c>
      <c r="U552" s="129" t="str">
        <f t="shared" si="10"/>
        <v>0</v>
      </c>
      <c r="V552" s="130"/>
      <c r="W552" s="104" t="s">
        <v>509</v>
      </c>
      <c r="X552" s="103">
        <v>107470000</v>
      </c>
    </row>
    <row r="553" spans="1:25" s="25" customFormat="1">
      <c r="A553" s="35"/>
      <c r="B553" s="37" t="s">
        <v>443</v>
      </c>
      <c r="C553" s="45" t="s">
        <v>429</v>
      </c>
      <c r="D553" s="35"/>
      <c r="E553" s="142" t="s">
        <v>455</v>
      </c>
      <c r="F553" s="54"/>
      <c r="G553" s="48" t="s">
        <v>397</v>
      </c>
      <c r="H553" s="142">
        <v>2008</v>
      </c>
      <c r="I553" s="35"/>
      <c r="J553" s="35"/>
      <c r="K553" s="35"/>
      <c r="L553" s="35"/>
      <c r="M553" s="35"/>
      <c r="N553" s="41" t="s">
        <v>114</v>
      </c>
      <c r="O553" s="51">
        <v>6565480.0899999999</v>
      </c>
      <c r="P553" s="35"/>
      <c r="U553" s="129" t="str">
        <f t="shared" si="10"/>
        <v>0</v>
      </c>
      <c r="V553" s="130"/>
    </row>
    <row r="554" spans="1:25" s="25" customFormat="1">
      <c r="A554" s="35"/>
      <c r="B554" s="37" t="s">
        <v>444</v>
      </c>
      <c r="C554" s="45" t="s">
        <v>430</v>
      </c>
      <c r="D554" s="35"/>
      <c r="E554" s="142"/>
      <c r="F554" s="54"/>
      <c r="G554" s="48" t="s">
        <v>397</v>
      </c>
      <c r="H554" s="142">
        <v>2008</v>
      </c>
      <c r="I554" s="35"/>
      <c r="J554" s="35"/>
      <c r="K554" s="35"/>
      <c r="L554" s="35"/>
      <c r="M554" s="35"/>
      <c r="N554" s="41" t="s">
        <v>114</v>
      </c>
      <c r="O554" s="47">
        <v>21534774.699999999</v>
      </c>
      <c r="P554" s="35"/>
      <c r="U554" s="129" t="str">
        <f t="shared" si="10"/>
        <v>0</v>
      </c>
      <c r="V554" s="130"/>
    </row>
    <row r="555" spans="1:25" s="25" customFormat="1">
      <c r="A555" s="35"/>
      <c r="B555" s="48" t="s">
        <v>304</v>
      </c>
      <c r="C555" s="46" t="s">
        <v>211</v>
      </c>
      <c r="D555" s="35"/>
      <c r="E555" s="54" t="s">
        <v>348</v>
      </c>
      <c r="F555" s="54"/>
      <c r="G555" s="48" t="s">
        <v>409</v>
      </c>
      <c r="H555" s="142">
        <v>2009</v>
      </c>
      <c r="I555" s="35"/>
      <c r="J555" s="35"/>
      <c r="K555" s="35"/>
      <c r="L555" s="35"/>
      <c r="M555" s="35"/>
      <c r="N555" s="41" t="s">
        <v>114</v>
      </c>
      <c r="O555" s="47">
        <f>38709541.48+0.34</f>
        <v>38709541.82</v>
      </c>
      <c r="P555" s="35"/>
      <c r="U555" s="129" t="str">
        <f t="shared" si="10"/>
        <v>0</v>
      </c>
      <c r="V555" s="130"/>
    </row>
    <row r="556" spans="1:25" s="25" customFormat="1">
      <c r="A556" s="35"/>
      <c r="B556" s="48" t="s">
        <v>304</v>
      </c>
      <c r="C556" s="46" t="s">
        <v>211</v>
      </c>
      <c r="D556" s="35"/>
      <c r="E556" s="54" t="s">
        <v>348</v>
      </c>
      <c r="F556" s="54"/>
      <c r="G556" s="48" t="s">
        <v>409</v>
      </c>
      <c r="H556" s="142">
        <v>2009</v>
      </c>
      <c r="I556" s="35"/>
      <c r="J556" s="35"/>
      <c r="K556" s="35"/>
      <c r="L556" s="35"/>
      <c r="M556" s="35"/>
      <c r="N556" s="41" t="s">
        <v>114</v>
      </c>
      <c r="O556" s="47">
        <f>38709541.48+0.34</f>
        <v>38709541.82</v>
      </c>
      <c r="P556" s="35"/>
      <c r="U556" s="129" t="str">
        <f t="shared" si="10"/>
        <v>0</v>
      </c>
      <c r="V556" s="130"/>
    </row>
    <row r="557" spans="1:25" s="25" customFormat="1">
      <c r="A557" s="35"/>
      <c r="B557" s="48" t="s">
        <v>445</v>
      </c>
      <c r="C557" s="46" t="s">
        <v>431</v>
      </c>
      <c r="D557" s="35"/>
      <c r="E557" s="54" t="s">
        <v>365</v>
      </c>
      <c r="F557" s="54"/>
      <c r="G557" s="48" t="s">
        <v>401</v>
      </c>
      <c r="H557" s="142">
        <v>2009</v>
      </c>
      <c r="I557" s="35"/>
      <c r="J557" s="35"/>
      <c r="K557" s="35"/>
      <c r="L557" s="35"/>
      <c r="M557" s="35"/>
      <c r="N557" s="41" t="s">
        <v>114</v>
      </c>
      <c r="O557" s="47">
        <v>5982383.5999999996</v>
      </c>
      <c r="P557" s="35"/>
      <c r="U557" s="129" t="str">
        <f t="shared" si="10"/>
        <v>0</v>
      </c>
      <c r="V557" s="130"/>
    </row>
    <row r="558" spans="1:25" s="25" customFormat="1">
      <c r="A558" s="35"/>
      <c r="B558" s="48" t="s">
        <v>445</v>
      </c>
      <c r="C558" s="46" t="s">
        <v>431</v>
      </c>
      <c r="D558" s="35"/>
      <c r="E558" s="54" t="s">
        <v>365</v>
      </c>
      <c r="F558" s="55"/>
      <c r="G558" s="48" t="s">
        <v>401</v>
      </c>
      <c r="H558" s="142">
        <v>2009</v>
      </c>
      <c r="I558" s="35"/>
      <c r="J558" s="35"/>
      <c r="K558" s="35"/>
      <c r="L558" s="35"/>
      <c r="M558" s="35"/>
      <c r="N558" s="41" t="s">
        <v>114</v>
      </c>
      <c r="O558" s="47">
        <v>5982383.5999999996</v>
      </c>
      <c r="P558" s="35"/>
      <c r="U558" s="129" t="str">
        <f t="shared" si="10"/>
        <v>0</v>
      </c>
      <c r="V558" s="130"/>
    </row>
    <row r="559" spans="1:25" s="25" customFormat="1">
      <c r="A559" s="35"/>
      <c r="B559" s="48" t="s">
        <v>445</v>
      </c>
      <c r="C559" s="46" t="s">
        <v>431</v>
      </c>
      <c r="D559" s="35"/>
      <c r="E559" s="54" t="s">
        <v>365</v>
      </c>
      <c r="F559" s="55"/>
      <c r="G559" s="48" t="s">
        <v>401</v>
      </c>
      <c r="H559" s="142">
        <v>2009</v>
      </c>
      <c r="I559" s="35"/>
      <c r="J559" s="35"/>
      <c r="K559" s="35"/>
      <c r="L559" s="35"/>
      <c r="M559" s="35"/>
      <c r="N559" s="41" t="s">
        <v>114</v>
      </c>
      <c r="O559" s="47">
        <v>5982383.5999999996</v>
      </c>
      <c r="P559" s="35"/>
      <c r="U559" s="129" t="str">
        <f t="shared" si="10"/>
        <v>0</v>
      </c>
      <c r="V559" s="130"/>
    </row>
    <row r="560" spans="1:25" s="25" customFormat="1">
      <c r="A560" s="35"/>
      <c r="B560" s="48" t="s">
        <v>445</v>
      </c>
      <c r="C560" s="46" t="s">
        <v>431</v>
      </c>
      <c r="D560" s="35"/>
      <c r="E560" s="54" t="s">
        <v>365</v>
      </c>
      <c r="F560" s="55"/>
      <c r="G560" s="48" t="s">
        <v>401</v>
      </c>
      <c r="H560" s="142">
        <v>2009</v>
      </c>
      <c r="I560" s="35"/>
      <c r="J560" s="35"/>
      <c r="K560" s="35"/>
      <c r="L560" s="35"/>
      <c r="M560" s="35"/>
      <c r="N560" s="41" t="s">
        <v>114</v>
      </c>
      <c r="O560" s="47">
        <v>5982383.5999999996</v>
      </c>
      <c r="P560" s="35"/>
      <c r="U560" s="129" t="str">
        <f t="shared" si="10"/>
        <v>0</v>
      </c>
      <c r="V560" s="130"/>
    </row>
    <row r="561" spans="1:22" s="25" customFormat="1">
      <c r="A561" s="35"/>
      <c r="B561" s="48" t="s">
        <v>445</v>
      </c>
      <c r="C561" s="46" t="s">
        <v>431</v>
      </c>
      <c r="D561" s="35"/>
      <c r="E561" s="54" t="s">
        <v>365</v>
      </c>
      <c r="F561" s="55"/>
      <c r="G561" s="48" t="s">
        <v>401</v>
      </c>
      <c r="H561" s="142">
        <v>2009</v>
      </c>
      <c r="I561" s="35"/>
      <c r="J561" s="35"/>
      <c r="K561" s="35"/>
      <c r="L561" s="35"/>
      <c r="M561" s="35"/>
      <c r="N561" s="41" t="s">
        <v>114</v>
      </c>
      <c r="O561" s="47">
        <v>5982383.5999999996</v>
      </c>
      <c r="P561" s="35"/>
      <c r="U561" s="129" t="str">
        <f t="shared" si="10"/>
        <v>0</v>
      </c>
      <c r="V561" s="130"/>
    </row>
    <row r="562" spans="1:22" s="25" customFormat="1">
      <c r="A562" s="35"/>
      <c r="B562" s="48" t="s">
        <v>445</v>
      </c>
      <c r="C562" s="46" t="s">
        <v>431</v>
      </c>
      <c r="D562" s="35"/>
      <c r="E562" s="54" t="s">
        <v>365</v>
      </c>
      <c r="F562" s="55"/>
      <c r="G562" s="48" t="s">
        <v>401</v>
      </c>
      <c r="H562" s="142">
        <v>2009</v>
      </c>
      <c r="I562" s="35"/>
      <c r="J562" s="35"/>
      <c r="K562" s="35"/>
      <c r="L562" s="35"/>
      <c r="M562" s="35"/>
      <c r="N562" s="41" t="s">
        <v>114</v>
      </c>
      <c r="O562" s="47">
        <v>5982383.5999999996</v>
      </c>
      <c r="P562" s="35"/>
      <c r="U562" s="129" t="str">
        <f t="shared" si="10"/>
        <v>0</v>
      </c>
      <c r="V562" s="130"/>
    </row>
    <row r="563" spans="1:22" s="25" customFormat="1">
      <c r="A563" s="35"/>
      <c r="B563" s="48" t="s">
        <v>445</v>
      </c>
      <c r="C563" s="46" t="s">
        <v>431</v>
      </c>
      <c r="D563" s="35"/>
      <c r="E563" s="54" t="s">
        <v>365</v>
      </c>
      <c r="F563" s="55"/>
      <c r="G563" s="48" t="s">
        <v>401</v>
      </c>
      <c r="H563" s="142">
        <v>2009</v>
      </c>
      <c r="I563" s="35"/>
      <c r="J563" s="35"/>
      <c r="K563" s="35"/>
      <c r="L563" s="35"/>
      <c r="M563" s="35"/>
      <c r="N563" s="41" t="s">
        <v>114</v>
      </c>
      <c r="O563" s="47">
        <v>5982383.5999999996</v>
      </c>
      <c r="P563" s="35"/>
      <c r="U563" s="129" t="str">
        <f t="shared" si="10"/>
        <v>0</v>
      </c>
      <c r="V563" s="130"/>
    </row>
    <row r="564" spans="1:22" s="25" customFormat="1">
      <c r="A564" s="35"/>
      <c r="B564" s="48" t="s">
        <v>445</v>
      </c>
      <c r="C564" s="46" t="s">
        <v>431</v>
      </c>
      <c r="D564" s="35"/>
      <c r="E564" s="54" t="s">
        <v>365</v>
      </c>
      <c r="F564" s="55"/>
      <c r="G564" s="48" t="s">
        <v>401</v>
      </c>
      <c r="H564" s="142">
        <v>2009</v>
      </c>
      <c r="I564" s="35"/>
      <c r="J564" s="35"/>
      <c r="K564" s="35"/>
      <c r="L564" s="35"/>
      <c r="M564" s="35"/>
      <c r="N564" s="41" t="s">
        <v>114</v>
      </c>
      <c r="O564" s="47">
        <v>5982383.5999999996</v>
      </c>
      <c r="P564" s="35"/>
      <c r="U564" s="129" t="str">
        <f t="shared" si="10"/>
        <v>0</v>
      </c>
      <c r="V564" s="130"/>
    </row>
    <row r="565" spans="1:22" s="25" customFormat="1">
      <c r="A565" s="35"/>
      <c r="B565" s="48" t="s">
        <v>446</v>
      </c>
      <c r="C565" s="46" t="s">
        <v>426</v>
      </c>
      <c r="D565" s="35"/>
      <c r="E565" s="54" t="s">
        <v>456</v>
      </c>
      <c r="F565" s="55"/>
      <c r="G565" s="48" t="s">
        <v>408</v>
      </c>
      <c r="H565" s="142">
        <v>2009</v>
      </c>
      <c r="I565" s="35"/>
      <c r="J565" s="35"/>
      <c r="K565" s="35"/>
      <c r="L565" s="35"/>
      <c r="M565" s="35"/>
      <c r="N565" s="41" t="s">
        <v>114</v>
      </c>
      <c r="O565" s="47">
        <v>24532800.32</v>
      </c>
      <c r="P565" s="35"/>
      <c r="U565" s="129" t="str">
        <f t="shared" si="10"/>
        <v>0</v>
      </c>
      <c r="V565" s="130"/>
    </row>
    <row r="566" spans="1:22" s="25" customFormat="1">
      <c r="A566" s="35"/>
      <c r="B566" s="48" t="s">
        <v>446</v>
      </c>
      <c r="C566" s="46" t="s">
        <v>426</v>
      </c>
      <c r="D566" s="35"/>
      <c r="E566" s="54" t="s">
        <v>456</v>
      </c>
      <c r="F566" s="55"/>
      <c r="G566" s="48" t="s">
        <v>408</v>
      </c>
      <c r="H566" s="142">
        <v>2009</v>
      </c>
      <c r="I566" s="35"/>
      <c r="J566" s="35"/>
      <c r="K566" s="35"/>
      <c r="L566" s="35"/>
      <c r="M566" s="35"/>
      <c r="N566" s="41" t="s">
        <v>114</v>
      </c>
      <c r="O566" s="47">
        <v>24532800.32</v>
      </c>
      <c r="P566" s="35"/>
      <c r="U566" s="129" t="str">
        <f t="shared" si="10"/>
        <v>0</v>
      </c>
      <c r="V566" s="130"/>
    </row>
    <row r="567" spans="1:22" s="25" customFormat="1">
      <c r="A567" s="35"/>
      <c r="B567" s="48" t="s">
        <v>447</v>
      </c>
      <c r="C567" s="46" t="s">
        <v>429</v>
      </c>
      <c r="D567" s="35"/>
      <c r="E567" s="54" t="s">
        <v>457</v>
      </c>
      <c r="F567" s="55"/>
      <c r="G567" s="48" t="s">
        <v>461</v>
      </c>
      <c r="H567" s="142">
        <v>2011</v>
      </c>
      <c r="I567" s="35"/>
      <c r="J567" s="35"/>
      <c r="K567" s="35"/>
      <c r="L567" s="35"/>
      <c r="M567" s="35"/>
      <c r="N567" s="41" t="s">
        <v>114</v>
      </c>
      <c r="O567" s="47">
        <v>19791932.583147034</v>
      </c>
      <c r="P567" s="35"/>
      <c r="U567" s="129" t="str">
        <f t="shared" si="10"/>
        <v>0</v>
      </c>
      <c r="V567" s="130"/>
    </row>
    <row r="568" spans="1:22" s="25" customFormat="1">
      <c r="A568" s="35"/>
      <c r="B568" s="48" t="s">
        <v>447</v>
      </c>
      <c r="C568" s="46" t="s">
        <v>429</v>
      </c>
      <c r="D568" s="35"/>
      <c r="E568" s="54" t="s">
        <v>457</v>
      </c>
      <c r="F568" s="55"/>
      <c r="G568" s="48" t="s">
        <v>461</v>
      </c>
      <c r="H568" s="142">
        <v>2011</v>
      </c>
      <c r="I568" s="35"/>
      <c r="J568" s="35"/>
      <c r="K568" s="35"/>
      <c r="L568" s="35"/>
      <c r="M568" s="35"/>
      <c r="N568" s="41" t="s">
        <v>114</v>
      </c>
      <c r="O568" s="47">
        <v>19791932.583147034</v>
      </c>
      <c r="P568" s="35"/>
      <c r="U568" s="129" t="str">
        <f t="shared" si="10"/>
        <v>0</v>
      </c>
      <c r="V568" s="130"/>
    </row>
    <row r="569" spans="1:22" s="25" customFormat="1">
      <c r="A569" s="35"/>
      <c r="B569" s="48" t="s">
        <v>306</v>
      </c>
      <c r="C569" s="46" t="s">
        <v>215</v>
      </c>
      <c r="D569" s="35"/>
      <c r="E569" s="54" t="s">
        <v>364</v>
      </c>
      <c r="F569" s="55"/>
      <c r="G569" s="48" t="s">
        <v>397</v>
      </c>
      <c r="H569" s="142">
        <v>2011</v>
      </c>
      <c r="I569" s="35"/>
      <c r="J569" s="35"/>
      <c r="K569" s="35"/>
      <c r="L569" s="35"/>
      <c r="M569" s="35"/>
      <c r="N569" s="41" t="s">
        <v>114</v>
      </c>
      <c r="O569" s="47">
        <v>9870913.2123543452</v>
      </c>
      <c r="P569" s="35"/>
      <c r="U569" s="129" t="str">
        <f t="shared" si="10"/>
        <v>0</v>
      </c>
      <c r="V569" s="130"/>
    </row>
    <row r="570" spans="1:22" s="25" customFormat="1">
      <c r="A570" s="73"/>
      <c r="B570" s="82" t="s">
        <v>306</v>
      </c>
      <c r="C570" s="83" t="s">
        <v>215</v>
      </c>
      <c r="D570" s="73"/>
      <c r="E570" s="89" t="s">
        <v>364</v>
      </c>
      <c r="F570" s="90"/>
      <c r="G570" s="82" t="s">
        <v>397</v>
      </c>
      <c r="H570" s="143">
        <v>2011</v>
      </c>
      <c r="I570" s="73"/>
      <c r="J570" s="73"/>
      <c r="K570" s="73"/>
      <c r="L570" s="73"/>
      <c r="M570" s="73"/>
      <c r="N570" s="78" t="s">
        <v>114</v>
      </c>
      <c r="O570" s="84">
        <v>9870913.2123543452</v>
      </c>
      <c r="P570" s="73"/>
      <c r="U570" s="129" t="str">
        <f t="shared" si="10"/>
        <v>0</v>
      </c>
      <c r="V570" s="130"/>
    </row>
    <row r="571" spans="1:22" s="25" customFormat="1" ht="30">
      <c r="A571" s="35"/>
      <c r="B571" s="48" t="s">
        <v>448</v>
      </c>
      <c r="C571" s="46" t="s">
        <v>432</v>
      </c>
      <c r="D571" s="35"/>
      <c r="E571" s="54" t="s">
        <v>365</v>
      </c>
      <c r="F571" s="55"/>
      <c r="G571" s="48" t="s">
        <v>462</v>
      </c>
      <c r="H571" s="142">
        <v>2011</v>
      </c>
      <c r="I571" s="35"/>
      <c r="J571" s="35"/>
      <c r="K571" s="35"/>
      <c r="L571" s="35"/>
      <c r="M571" s="35"/>
      <c r="N571" s="41" t="s">
        <v>114</v>
      </c>
      <c r="O571" s="47">
        <v>21479006.937766176</v>
      </c>
      <c r="P571" s="35"/>
      <c r="U571" s="129" t="str">
        <f t="shared" si="10"/>
        <v>0</v>
      </c>
      <c r="V571" s="130"/>
    </row>
    <row r="572" spans="1:22" s="25" customFormat="1" ht="30">
      <c r="A572" s="35"/>
      <c r="B572" s="48" t="s">
        <v>448</v>
      </c>
      <c r="C572" s="46" t="s">
        <v>432</v>
      </c>
      <c r="D572" s="35"/>
      <c r="E572" s="54" t="s">
        <v>365</v>
      </c>
      <c r="F572" s="55"/>
      <c r="G572" s="48" t="s">
        <v>462</v>
      </c>
      <c r="H572" s="142">
        <v>2011</v>
      </c>
      <c r="I572" s="35"/>
      <c r="J572" s="35"/>
      <c r="K572" s="35"/>
      <c r="L572" s="35"/>
      <c r="M572" s="35"/>
      <c r="N572" s="41" t="s">
        <v>114</v>
      </c>
      <c r="O572" s="47">
        <v>21479006.937766176</v>
      </c>
      <c r="P572" s="35"/>
      <c r="U572" s="129" t="str">
        <f t="shared" si="10"/>
        <v>0</v>
      </c>
      <c r="V572" s="130"/>
    </row>
    <row r="573" spans="1:22" s="25" customFormat="1">
      <c r="A573" s="35"/>
      <c r="B573" s="48" t="s">
        <v>449</v>
      </c>
      <c r="C573" s="46" t="s">
        <v>433</v>
      </c>
      <c r="D573" s="35"/>
      <c r="E573" s="54" t="s">
        <v>365</v>
      </c>
      <c r="F573" s="55"/>
      <c r="G573" s="48" t="s">
        <v>462</v>
      </c>
      <c r="H573" s="142">
        <v>2011</v>
      </c>
      <c r="I573" s="35"/>
      <c r="J573" s="35"/>
      <c r="K573" s="35"/>
      <c r="L573" s="35"/>
      <c r="M573" s="35"/>
      <c r="N573" s="41" t="s">
        <v>114</v>
      </c>
      <c r="O573" s="47">
        <v>6338429.0424508862</v>
      </c>
      <c r="P573" s="35"/>
      <c r="U573" s="129" t="str">
        <f t="shared" si="10"/>
        <v>0</v>
      </c>
      <c r="V573" s="130"/>
    </row>
    <row r="574" spans="1:22" s="25" customFormat="1">
      <c r="A574" s="35"/>
      <c r="B574" s="48" t="s">
        <v>449</v>
      </c>
      <c r="C574" s="46" t="s">
        <v>433</v>
      </c>
      <c r="D574" s="35"/>
      <c r="E574" s="54" t="s">
        <v>365</v>
      </c>
      <c r="F574" s="55"/>
      <c r="G574" s="48" t="s">
        <v>462</v>
      </c>
      <c r="H574" s="142">
        <v>2011</v>
      </c>
      <c r="I574" s="35"/>
      <c r="J574" s="35"/>
      <c r="K574" s="35"/>
      <c r="L574" s="35"/>
      <c r="M574" s="35"/>
      <c r="N574" s="41" t="s">
        <v>114</v>
      </c>
      <c r="O574" s="47">
        <v>6338429.0424508862</v>
      </c>
      <c r="P574" s="35"/>
      <c r="U574" s="129" t="str">
        <f t="shared" si="10"/>
        <v>0</v>
      </c>
      <c r="V574" s="130"/>
    </row>
    <row r="575" spans="1:22" s="25" customFormat="1" ht="30">
      <c r="A575" s="35"/>
      <c r="B575" s="48" t="s">
        <v>450</v>
      </c>
      <c r="C575" s="46" t="s">
        <v>434</v>
      </c>
      <c r="D575" s="35"/>
      <c r="E575" s="54" t="s">
        <v>365</v>
      </c>
      <c r="F575" s="55"/>
      <c r="G575" s="48" t="s">
        <v>462</v>
      </c>
      <c r="H575" s="142">
        <v>2011</v>
      </c>
      <c r="I575" s="35"/>
      <c r="J575" s="35"/>
      <c r="K575" s="35"/>
      <c r="L575" s="35"/>
      <c r="M575" s="35"/>
      <c r="N575" s="41" t="s">
        <v>114</v>
      </c>
      <c r="O575" s="47">
        <v>130401277.345798</v>
      </c>
      <c r="P575" s="35"/>
      <c r="U575" s="129" t="str">
        <f t="shared" si="10"/>
        <v>0</v>
      </c>
      <c r="V575" s="130"/>
    </row>
    <row r="576" spans="1:22" s="25" customFormat="1">
      <c r="A576" s="35"/>
      <c r="B576" s="48" t="s">
        <v>451</v>
      </c>
      <c r="C576" s="46" t="s">
        <v>435</v>
      </c>
      <c r="D576" s="35"/>
      <c r="E576" s="54" t="s">
        <v>365</v>
      </c>
      <c r="F576" s="55"/>
      <c r="G576" s="48" t="s">
        <v>462</v>
      </c>
      <c r="H576" s="142">
        <v>2011</v>
      </c>
      <c r="I576" s="35"/>
      <c r="J576" s="35"/>
      <c r="K576" s="35"/>
      <c r="L576" s="35"/>
      <c r="M576" s="35"/>
      <c r="N576" s="41" t="s">
        <v>114</v>
      </c>
      <c r="O576" s="47">
        <v>7363601.0440994641</v>
      </c>
      <c r="P576" s="35"/>
      <c r="U576" s="129" t="str">
        <f t="shared" si="10"/>
        <v>0</v>
      </c>
      <c r="V576" s="130"/>
    </row>
    <row r="577" spans="1:22" s="25" customFormat="1">
      <c r="A577" s="35"/>
      <c r="B577" s="48" t="s">
        <v>442</v>
      </c>
      <c r="C577" s="46" t="s">
        <v>436</v>
      </c>
      <c r="D577" s="35"/>
      <c r="E577" s="54" t="s">
        <v>365</v>
      </c>
      <c r="F577" s="55"/>
      <c r="G577" s="48" t="s">
        <v>397</v>
      </c>
      <c r="H577" s="142">
        <v>2011</v>
      </c>
      <c r="I577" s="35"/>
      <c r="J577" s="35"/>
      <c r="K577" s="35"/>
      <c r="L577" s="35"/>
      <c r="M577" s="35"/>
      <c r="N577" s="41" t="s">
        <v>114</v>
      </c>
      <c r="O577" s="47">
        <v>3968407.7483170764</v>
      </c>
      <c r="P577" s="35"/>
      <c r="U577" s="129" t="str">
        <f t="shared" si="10"/>
        <v>0</v>
      </c>
      <c r="V577" s="130"/>
    </row>
    <row r="578" spans="1:22" s="25" customFormat="1">
      <c r="A578" s="35"/>
      <c r="B578" s="48" t="s">
        <v>442</v>
      </c>
      <c r="C578" s="46" t="s">
        <v>436</v>
      </c>
      <c r="D578" s="35"/>
      <c r="E578" s="54" t="s">
        <v>365</v>
      </c>
      <c r="F578" s="55"/>
      <c r="G578" s="48" t="s">
        <v>397</v>
      </c>
      <c r="H578" s="142">
        <v>2011</v>
      </c>
      <c r="I578" s="35"/>
      <c r="J578" s="35"/>
      <c r="K578" s="35"/>
      <c r="L578" s="35"/>
      <c r="M578" s="35"/>
      <c r="N578" s="41" t="s">
        <v>114</v>
      </c>
      <c r="O578" s="47">
        <v>3968407.7483170764</v>
      </c>
      <c r="P578" s="35"/>
      <c r="U578" s="129" t="str">
        <f t="shared" si="10"/>
        <v>0</v>
      </c>
      <c r="V578" s="130"/>
    </row>
    <row r="579" spans="1:22" s="25" customFormat="1">
      <c r="A579" s="35"/>
      <c r="B579" s="48" t="s">
        <v>442</v>
      </c>
      <c r="C579" s="46" t="s">
        <v>436</v>
      </c>
      <c r="D579" s="35"/>
      <c r="E579" s="54" t="s">
        <v>365</v>
      </c>
      <c r="F579" s="55"/>
      <c r="G579" s="48" t="s">
        <v>397</v>
      </c>
      <c r="H579" s="142">
        <v>2011</v>
      </c>
      <c r="I579" s="35"/>
      <c r="J579" s="35"/>
      <c r="K579" s="35"/>
      <c r="L579" s="35"/>
      <c r="M579" s="35"/>
      <c r="N579" s="41" t="s">
        <v>114</v>
      </c>
      <c r="O579" s="47">
        <v>3968407.7483170764</v>
      </c>
      <c r="P579" s="35"/>
      <c r="U579" s="129" t="str">
        <f t="shared" si="10"/>
        <v>0</v>
      </c>
      <c r="V579" s="130"/>
    </row>
    <row r="580" spans="1:22" s="25" customFormat="1">
      <c r="A580" s="35"/>
      <c r="B580" s="48" t="s">
        <v>442</v>
      </c>
      <c r="C580" s="46" t="s">
        <v>436</v>
      </c>
      <c r="D580" s="35"/>
      <c r="E580" s="54" t="s">
        <v>365</v>
      </c>
      <c r="F580" s="55"/>
      <c r="G580" s="48" t="s">
        <v>397</v>
      </c>
      <c r="H580" s="142">
        <v>2011</v>
      </c>
      <c r="I580" s="35"/>
      <c r="J580" s="35"/>
      <c r="K580" s="35"/>
      <c r="L580" s="35"/>
      <c r="M580" s="35"/>
      <c r="N580" s="41" t="s">
        <v>114</v>
      </c>
      <c r="O580" s="47">
        <v>3968407.7483170764</v>
      </c>
      <c r="P580" s="35"/>
      <c r="U580" s="129" t="str">
        <f t="shared" si="10"/>
        <v>0</v>
      </c>
      <c r="V580" s="130"/>
    </row>
    <row r="581" spans="1:22" s="25" customFormat="1">
      <c r="A581" s="35"/>
      <c r="B581" s="48" t="s">
        <v>442</v>
      </c>
      <c r="C581" s="46" t="s">
        <v>436</v>
      </c>
      <c r="D581" s="35"/>
      <c r="E581" s="54" t="s">
        <v>365</v>
      </c>
      <c r="F581" s="55"/>
      <c r="G581" s="48" t="s">
        <v>397</v>
      </c>
      <c r="H581" s="142">
        <v>2011</v>
      </c>
      <c r="I581" s="35"/>
      <c r="J581" s="35"/>
      <c r="K581" s="35"/>
      <c r="L581" s="35"/>
      <c r="M581" s="35"/>
      <c r="N581" s="41" t="s">
        <v>114</v>
      </c>
      <c r="O581" s="47">
        <v>3968407.7483170764</v>
      </c>
      <c r="P581" s="35"/>
      <c r="U581" s="129" t="str">
        <f t="shared" si="10"/>
        <v>0</v>
      </c>
      <c r="V581" s="130"/>
    </row>
    <row r="582" spans="1:22" s="25" customFormat="1">
      <c r="A582" s="35"/>
      <c r="B582" s="48" t="s">
        <v>442</v>
      </c>
      <c r="C582" s="46" t="s">
        <v>436</v>
      </c>
      <c r="D582" s="35"/>
      <c r="E582" s="54" t="s">
        <v>365</v>
      </c>
      <c r="F582" s="55"/>
      <c r="G582" s="48" t="s">
        <v>397</v>
      </c>
      <c r="H582" s="142">
        <v>2011</v>
      </c>
      <c r="I582" s="35"/>
      <c r="J582" s="35"/>
      <c r="K582" s="35"/>
      <c r="L582" s="35"/>
      <c r="M582" s="35"/>
      <c r="N582" s="41" t="s">
        <v>114</v>
      </c>
      <c r="O582" s="47">
        <v>3968407.7483170764</v>
      </c>
      <c r="P582" s="35"/>
      <c r="U582" s="129" t="str">
        <f t="shared" si="10"/>
        <v>0</v>
      </c>
      <c r="V582" s="130"/>
    </row>
    <row r="583" spans="1:22" s="25" customFormat="1" ht="30">
      <c r="A583" s="35"/>
      <c r="B583" s="48"/>
      <c r="C583" s="46" t="s">
        <v>216</v>
      </c>
      <c r="D583" s="35"/>
      <c r="E583" s="54" t="s">
        <v>365</v>
      </c>
      <c r="F583" s="55"/>
      <c r="G583" s="48" t="s">
        <v>397</v>
      </c>
      <c r="H583" s="142">
        <v>2011</v>
      </c>
      <c r="I583" s="35"/>
      <c r="J583" s="35"/>
      <c r="K583" s="35"/>
      <c r="L583" s="35"/>
      <c r="M583" s="35"/>
      <c r="N583" s="41" t="s">
        <v>114</v>
      </c>
      <c r="O583" s="47">
        <v>7716348.3995054262</v>
      </c>
      <c r="P583" s="35"/>
      <c r="U583" s="129" t="str">
        <f t="shared" si="10"/>
        <v>0</v>
      </c>
      <c r="V583" s="130"/>
    </row>
    <row r="584" spans="1:22" s="25" customFormat="1">
      <c r="A584" s="35"/>
      <c r="B584" s="48" t="s">
        <v>307</v>
      </c>
      <c r="C584" s="46" t="s">
        <v>217</v>
      </c>
      <c r="D584" s="35"/>
      <c r="E584" s="54"/>
      <c r="F584" s="55"/>
      <c r="G584" s="48" t="s">
        <v>401</v>
      </c>
      <c r="H584" s="142">
        <v>2011</v>
      </c>
      <c r="I584" s="35"/>
      <c r="J584" s="35"/>
      <c r="K584" s="35"/>
      <c r="L584" s="35"/>
      <c r="M584" s="35"/>
      <c r="N584" s="41" t="s">
        <v>114</v>
      </c>
      <c r="O584" s="47">
        <v>6614012.9138617944</v>
      </c>
      <c r="P584" s="35"/>
      <c r="U584" s="129" t="str">
        <f t="shared" si="10"/>
        <v>0</v>
      </c>
      <c r="V584" s="130"/>
    </row>
    <row r="585" spans="1:22" s="25" customFormat="1">
      <c r="A585" s="35"/>
      <c r="B585" s="48"/>
      <c r="C585" s="46" t="s">
        <v>218</v>
      </c>
      <c r="D585" s="35"/>
      <c r="E585" s="54"/>
      <c r="F585" s="22"/>
      <c r="G585" s="48" t="s">
        <v>412</v>
      </c>
      <c r="H585" s="142">
        <v>2011</v>
      </c>
      <c r="I585" s="35"/>
      <c r="J585" s="35"/>
      <c r="K585" s="35"/>
      <c r="L585" s="35"/>
      <c r="M585" s="35"/>
      <c r="N585" s="41" t="s">
        <v>114</v>
      </c>
      <c r="O585" s="47">
        <v>12676858.084901772</v>
      </c>
      <c r="P585" s="35"/>
      <c r="U585" s="129" t="str">
        <f t="shared" si="10"/>
        <v>0</v>
      </c>
      <c r="V585" s="130"/>
    </row>
    <row r="586" spans="1:22" s="25" customFormat="1">
      <c r="A586" s="35"/>
      <c r="B586" s="48"/>
      <c r="C586" s="46" t="s">
        <v>490</v>
      </c>
      <c r="D586" s="35"/>
      <c r="E586" s="54" t="s">
        <v>491</v>
      </c>
      <c r="F586" s="22" t="s">
        <v>492</v>
      </c>
      <c r="G586" s="48" t="s">
        <v>493</v>
      </c>
      <c r="H586" s="142">
        <v>2012</v>
      </c>
      <c r="I586" s="35"/>
      <c r="J586" s="35"/>
      <c r="K586" s="35"/>
      <c r="L586" s="35"/>
      <c r="M586" s="35"/>
      <c r="N586" s="41" t="s">
        <v>114</v>
      </c>
      <c r="O586" s="47">
        <v>108029247.75</v>
      </c>
      <c r="P586" s="35"/>
      <c r="U586" s="129" t="str">
        <f t="shared" si="10"/>
        <v>0</v>
      </c>
      <c r="V586" s="130"/>
    </row>
    <row r="587" spans="1:22" s="25" customFormat="1">
      <c r="A587" s="35"/>
      <c r="B587" s="48"/>
      <c r="C587" s="46" t="s">
        <v>543</v>
      </c>
      <c r="D587" s="35">
        <v>2</v>
      </c>
      <c r="E587" s="54"/>
      <c r="F587" s="22"/>
      <c r="G587" s="48"/>
      <c r="H587" s="142">
        <v>2013</v>
      </c>
      <c r="I587" s="35"/>
      <c r="J587" s="35"/>
      <c r="K587" s="35"/>
      <c r="L587" s="35"/>
      <c r="M587" s="35"/>
      <c r="N587" s="41" t="s">
        <v>114</v>
      </c>
      <c r="O587" s="47">
        <v>34717167.566438511</v>
      </c>
      <c r="P587" s="35"/>
      <c r="U587" s="129" t="str">
        <f t="shared" si="10"/>
        <v>0</v>
      </c>
      <c r="V587" s="130"/>
    </row>
    <row r="588" spans="1:22" s="25" customFormat="1">
      <c r="A588" s="35"/>
      <c r="B588" s="48"/>
      <c r="C588" s="46" t="s">
        <v>544</v>
      </c>
      <c r="D588" s="35">
        <v>4</v>
      </c>
      <c r="E588" s="54"/>
      <c r="F588" s="22"/>
      <c r="G588" s="48"/>
      <c r="H588" s="142">
        <v>2013</v>
      </c>
      <c r="I588" s="35"/>
      <c r="J588" s="35"/>
      <c r="K588" s="35"/>
      <c r="L588" s="35"/>
      <c r="M588" s="35"/>
      <c r="N588" s="41" t="s">
        <v>114</v>
      </c>
      <c r="O588" s="47">
        <v>70608559.680000007</v>
      </c>
      <c r="P588" s="35"/>
      <c r="U588" s="129" t="str">
        <f t="shared" si="10"/>
        <v>0</v>
      </c>
      <c r="V588" s="130"/>
    </row>
    <row r="589" spans="1:22" s="25" customFormat="1">
      <c r="A589" s="35"/>
      <c r="B589" s="48"/>
      <c r="C589" s="46" t="s">
        <v>545</v>
      </c>
      <c r="D589" s="35">
        <v>7</v>
      </c>
      <c r="E589" s="54"/>
      <c r="F589" s="22"/>
      <c r="G589" s="48"/>
      <c r="H589" s="142">
        <v>2013</v>
      </c>
      <c r="I589" s="35"/>
      <c r="J589" s="35"/>
      <c r="K589" s="35"/>
      <c r="L589" s="35"/>
      <c r="M589" s="35"/>
      <c r="N589" s="41" t="s">
        <v>114</v>
      </c>
      <c r="O589" s="47">
        <v>47532932.329752788</v>
      </c>
      <c r="P589" s="35"/>
      <c r="U589" s="129" t="str">
        <f t="shared" si="10"/>
        <v>0</v>
      </c>
      <c r="V589" s="130"/>
    </row>
    <row r="590" spans="1:22" s="25" customFormat="1" ht="14">
      <c r="A590" s="35"/>
      <c r="B590" s="48"/>
      <c r="C590" s="46"/>
      <c r="D590" s="35"/>
      <c r="E590" s="54"/>
      <c r="F590" s="22"/>
      <c r="G590" s="48"/>
      <c r="H590" s="142"/>
      <c r="I590" s="35"/>
      <c r="J590" s="35"/>
      <c r="K590" s="35"/>
      <c r="L590" s="35"/>
      <c r="M590" s="35"/>
      <c r="N590" s="41"/>
      <c r="O590" s="47"/>
      <c r="P590" s="35"/>
      <c r="U590" s="129">
        <f t="shared" ref="U590:U599" si="11">IF(O590&lt;300000,O590,"0")</f>
        <v>0</v>
      </c>
      <c r="V590" s="130"/>
    </row>
    <row r="591" spans="1:22" s="25" customFormat="1" ht="14">
      <c r="A591" s="35"/>
      <c r="B591" s="70"/>
      <c r="C591" s="35"/>
      <c r="D591" s="35"/>
      <c r="E591" s="57"/>
      <c r="F591" s="35"/>
      <c r="G591" s="35"/>
      <c r="H591" s="35"/>
      <c r="I591" s="35"/>
      <c r="J591" s="35"/>
      <c r="K591" s="35"/>
      <c r="L591" s="35"/>
      <c r="M591" s="35"/>
      <c r="N591" s="35"/>
      <c r="O591" s="35"/>
      <c r="P591" s="35"/>
      <c r="U591" s="129">
        <f t="shared" si="11"/>
        <v>0</v>
      </c>
      <c r="V591" s="130"/>
    </row>
    <row r="592" spans="1:22" s="29" customFormat="1">
      <c r="A592" s="144" t="s">
        <v>36</v>
      </c>
      <c r="B592" s="17" t="s">
        <v>37</v>
      </c>
      <c r="C592" s="34" t="s">
        <v>469</v>
      </c>
      <c r="D592" s="85"/>
      <c r="E592" s="86"/>
      <c r="F592" s="85"/>
      <c r="G592" s="85"/>
      <c r="H592" s="85"/>
      <c r="I592" s="85"/>
      <c r="J592" s="85"/>
      <c r="K592" s="85"/>
      <c r="L592" s="85"/>
      <c r="M592" s="85"/>
      <c r="N592" s="85"/>
      <c r="O592" s="85"/>
      <c r="P592" s="85"/>
      <c r="U592" s="129">
        <f t="shared" si="11"/>
        <v>0</v>
      </c>
      <c r="V592" s="130"/>
    </row>
    <row r="593" spans="1:22" s="29" customFormat="1" ht="14">
      <c r="A593" s="85"/>
      <c r="B593" s="88"/>
      <c r="C593" s="85"/>
      <c r="D593" s="85"/>
      <c r="E593" s="86"/>
      <c r="F593" s="85"/>
      <c r="G593" s="85"/>
      <c r="H593" s="85"/>
      <c r="I593" s="85"/>
      <c r="J593" s="85"/>
      <c r="K593" s="85"/>
      <c r="L593" s="85"/>
      <c r="M593" s="85"/>
      <c r="N593" s="85"/>
      <c r="O593" s="85"/>
      <c r="P593" s="85"/>
      <c r="U593" s="129">
        <f t="shared" si="11"/>
        <v>0</v>
      </c>
      <c r="V593" s="130"/>
    </row>
    <row r="594" spans="1:22" s="29" customFormat="1">
      <c r="A594" s="144" t="s">
        <v>38</v>
      </c>
      <c r="B594" s="17" t="s">
        <v>39</v>
      </c>
      <c r="C594" s="34" t="s">
        <v>469</v>
      </c>
      <c r="D594" s="85"/>
      <c r="E594" s="86"/>
      <c r="F594" s="85"/>
      <c r="G594" s="85"/>
      <c r="H594" s="85"/>
      <c r="I594" s="85"/>
      <c r="J594" s="85"/>
      <c r="K594" s="85"/>
      <c r="L594" s="85"/>
      <c r="M594" s="85"/>
      <c r="N594" s="85"/>
      <c r="O594" s="85"/>
      <c r="P594" s="85"/>
      <c r="U594" s="129">
        <f t="shared" si="11"/>
        <v>0</v>
      </c>
      <c r="V594" s="130"/>
    </row>
    <row r="595" spans="1:22" s="29" customFormat="1" ht="14">
      <c r="A595" s="85"/>
      <c r="B595" s="88"/>
      <c r="C595" s="85"/>
      <c r="D595" s="85"/>
      <c r="E595" s="86"/>
      <c r="F595" s="85"/>
      <c r="G595" s="85"/>
      <c r="H595" s="85"/>
      <c r="I595" s="85"/>
      <c r="J595" s="85"/>
      <c r="K595" s="85"/>
      <c r="L595" s="85"/>
      <c r="M595" s="85"/>
      <c r="N595" s="85"/>
      <c r="O595" s="85"/>
      <c r="P595" s="85"/>
      <c r="U595" s="129">
        <f t="shared" si="11"/>
        <v>0</v>
      </c>
      <c r="V595" s="130"/>
    </row>
    <row r="596" spans="1:22" s="29" customFormat="1">
      <c r="A596" s="144" t="s">
        <v>40</v>
      </c>
      <c r="B596" s="17" t="s">
        <v>41</v>
      </c>
      <c r="C596" s="34" t="s">
        <v>469</v>
      </c>
      <c r="D596" s="85"/>
      <c r="E596" s="86"/>
      <c r="F596" s="85"/>
      <c r="G596" s="85"/>
      <c r="H596" s="85"/>
      <c r="I596" s="85"/>
      <c r="J596" s="85"/>
      <c r="K596" s="85"/>
      <c r="L596" s="85"/>
      <c r="M596" s="85"/>
      <c r="N596" s="85"/>
      <c r="O596" s="85"/>
      <c r="P596" s="85"/>
      <c r="U596" s="129">
        <f t="shared" si="11"/>
        <v>0</v>
      </c>
      <c r="V596" s="130"/>
    </row>
    <row r="597" spans="1:22" s="29" customFormat="1" ht="14">
      <c r="A597" s="85"/>
      <c r="B597" s="88"/>
      <c r="C597" s="85"/>
      <c r="D597" s="85"/>
      <c r="E597" s="86"/>
      <c r="F597" s="85"/>
      <c r="G597" s="85"/>
      <c r="H597" s="85"/>
      <c r="I597" s="85"/>
      <c r="J597" s="85"/>
      <c r="K597" s="85"/>
      <c r="L597" s="85"/>
      <c r="M597" s="85"/>
      <c r="N597" s="85"/>
      <c r="O597" s="85"/>
      <c r="P597" s="85"/>
      <c r="U597" s="129">
        <f t="shared" si="11"/>
        <v>0</v>
      </c>
      <c r="V597" s="130"/>
    </row>
    <row r="598" spans="1:22" s="29" customFormat="1">
      <c r="A598" s="144" t="s">
        <v>42</v>
      </c>
      <c r="B598" s="17" t="s">
        <v>43</v>
      </c>
      <c r="C598" s="34" t="s">
        <v>469</v>
      </c>
      <c r="D598" s="85"/>
      <c r="E598" s="86"/>
      <c r="F598" s="85"/>
      <c r="G598" s="85"/>
      <c r="H598" s="85"/>
      <c r="I598" s="85"/>
      <c r="J598" s="85"/>
      <c r="K598" s="85"/>
      <c r="L598" s="85"/>
      <c r="M598" s="85"/>
      <c r="N598" s="85"/>
      <c r="O598" s="85"/>
      <c r="P598" s="85"/>
      <c r="U598" s="129">
        <f t="shared" si="11"/>
        <v>0</v>
      </c>
    </row>
    <row r="599" spans="1:22">
      <c r="A599" s="56"/>
      <c r="B599" s="71"/>
      <c r="C599" s="56"/>
      <c r="D599" s="56"/>
      <c r="E599" s="58"/>
      <c r="F599" s="56"/>
      <c r="G599" s="56"/>
      <c r="H599" s="56"/>
      <c r="I599" s="56"/>
      <c r="J599" s="56"/>
      <c r="K599" s="56"/>
      <c r="L599" s="56"/>
      <c r="M599" s="56"/>
      <c r="N599" s="56"/>
      <c r="O599" s="56"/>
      <c r="P599" s="56"/>
      <c r="T599"/>
      <c r="U599" s="129">
        <f t="shared" si="11"/>
        <v>0</v>
      </c>
    </row>
    <row r="601" spans="1:22">
      <c r="L601" s="711"/>
      <c r="M601" s="711"/>
      <c r="N601" s="711"/>
      <c r="O601" s="711"/>
      <c r="P601" s="711"/>
      <c r="Q601" s="711"/>
    </row>
    <row r="602" spans="1:22" s="25" customFormat="1" ht="14">
      <c r="A602" s="712" t="s">
        <v>111</v>
      </c>
      <c r="B602" s="712"/>
      <c r="C602" s="712"/>
      <c r="K602" s="712" t="s">
        <v>612</v>
      </c>
      <c r="L602" s="712"/>
      <c r="M602" s="712"/>
      <c r="N602" s="712"/>
      <c r="O602" s="712"/>
      <c r="P602" s="712"/>
      <c r="T602" s="140"/>
    </row>
    <row r="603" spans="1:22" s="25" customFormat="1" ht="14">
      <c r="A603" s="712" t="s">
        <v>499</v>
      </c>
      <c r="B603" s="712"/>
      <c r="C603" s="712"/>
      <c r="K603" s="91"/>
      <c r="L603" s="24"/>
      <c r="M603" s="24"/>
      <c r="N603" s="24"/>
      <c r="O603" s="92"/>
      <c r="P603" s="24"/>
      <c r="T603" s="140"/>
    </row>
    <row r="604" spans="1:22" s="25" customFormat="1" ht="14">
      <c r="A604" s="712" t="s">
        <v>112</v>
      </c>
      <c r="B604" s="712"/>
      <c r="C604" s="712"/>
      <c r="K604" s="712" t="s">
        <v>110</v>
      </c>
      <c r="L604" s="712"/>
      <c r="M604" s="712"/>
      <c r="N604" s="712"/>
      <c r="O604" s="712"/>
      <c r="P604" s="712"/>
      <c r="T604" s="140"/>
    </row>
    <row r="605" spans="1:22" s="25" customFormat="1" ht="14">
      <c r="A605" s="141"/>
      <c r="K605" s="141"/>
      <c r="L605" s="141"/>
      <c r="M605" s="141"/>
      <c r="N605" s="141"/>
      <c r="O605" s="145"/>
      <c r="P605" s="141"/>
      <c r="T605" s="140"/>
    </row>
    <row r="606" spans="1:22" s="25" customFormat="1" ht="14">
      <c r="A606" s="141"/>
      <c r="K606" s="141"/>
      <c r="L606" s="141"/>
      <c r="M606" s="141"/>
      <c r="N606" s="141"/>
      <c r="O606" s="145"/>
      <c r="P606" s="141"/>
      <c r="T606" s="140"/>
    </row>
    <row r="607" spans="1:22" s="25" customFormat="1" ht="14">
      <c r="A607" s="141"/>
      <c r="K607" s="95"/>
      <c r="L607" s="24"/>
      <c r="M607" s="24"/>
      <c r="N607" s="24"/>
      <c r="O607" s="92"/>
      <c r="P607" s="24"/>
      <c r="T607" s="140"/>
    </row>
    <row r="608" spans="1:22" s="25" customFormat="1" ht="14">
      <c r="A608" s="141"/>
      <c r="K608" s="95"/>
      <c r="L608" s="24"/>
      <c r="M608" s="24"/>
      <c r="N608" s="24"/>
      <c r="O608" s="92"/>
      <c r="P608" s="24"/>
      <c r="T608" s="140"/>
    </row>
    <row r="609" spans="1:20" s="25" customFormat="1" ht="14">
      <c r="A609" s="96"/>
      <c r="K609" s="717"/>
      <c r="L609" s="717"/>
      <c r="M609" s="717"/>
      <c r="N609" s="717"/>
      <c r="O609" s="717"/>
      <c r="P609" s="717"/>
      <c r="T609" s="140"/>
    </row>
    <row r="610" spans="1:20" s="25" customFormat="1" ht="14">
      <c r="A610" s="96"/>
      <c r="K610" s="712"/>
      <c r="L610" s="712"/>
      <c r="M610" s="712"/>
      <c r="N610" s="712"/>
      <c r="O610" s="712"/>
      <c r="P610" s="712"/>
      <c r="T610" s="140"/>
    </row>
    <row r="611" spans="1:20" s="25" customFormat="1">
      <c r="A611" s="717" t="s">
        <v>505</v>
      </c>
      <c r="B611" s="717"/>
      <c r="C611" s="717"/>
      <c r="K611" s="718" t="s">
        <v>611</v>
      </c>
      <c r="L611" s="718"/>
      <c r="M611" s="718"/>
      <c r="N611" s="718"/>
      <c r="O611" s="718"/>
      <c r="P611" s="718"/>
      <c r="T611" s="140"/>
    </row>
    <row r="612" spans="1:20" s="25" customFormat="1" ht="14">
      <c r="A612" s="712" t="s">
        <v>506</v>
      </c>
      <c r="B612" s="712"/>
      <c r="C612" s="712"/>
      <c r="K612" s="712" t="s">
        <v>583</v>
      </c>
      <c r="L612" s="712"/>
      <c r="M612" s="712"/>
      <c r="N612" s="712"/>
      <c r="O612" s="712"/>
      <c r="P612" s="712"/>
      <c r="T612" s="140"/>
    </row>
    <row r="613" spans="1:20">
      <c r="A613" s="710" t="s">
        <v>507</v>
      </c>
      <c r="B613" s="710"/>
      <c r="C613" s="710"/>
    </row>
  </sheetData>
  <autoFilter ref="A22:U549" xr:uid="{00000000-0009-0000-0000-000001000000}">
    <filterColumn colId="7">
      <filters>
        <filter val="2013"/>
      </filters>
    </filterColumn>
    <filterColumn colId="20">
      <filters>
        <filter val="105.162"/>
        <filter val="16.605"/>
        <filter val="193.719"/>
        <filter val="33.209"/>
        <filter val="38.744"/>
        <filter val="45.386"/>
        <filter val="46.493"/>
        <filter val="49.814"/>
        <filter val="50.921"/>
        <filter val="55.348"/>
        <filter val="60.883"/>
        <filter val="66.418"/>
        <filter val="77.488"/>
        <filter val="83.023"/>
      </filters>
    </filterColumn>
  </autoFilter>
  <mergeCells count="37">
    <mergeCell ref="A613:C613"/>
    <mergeCell ref="A603:C603"/>
    <mergeCell ref="A604:C604"/>
    <mergeCell ref="K604:P604"/>
    <mergeCell ref="K609:P609"/>
    <mergeCell ref="K610:P610"/>
    <mergeCell ref="A611:C611"/>
    <mergeCell ref="K611:P611"/>
    <mergeCell ref="R9:S9"/>
    <mergeCell ref="W450:X450"/>
    <mergeCell ref="L601:Q601"/>
    <mergeCell ref="A612:C612"/>
    <mergeCell ref="K612:P612"/>
    <mergeCell ref="A602:C602"/>
    <mergeCell ref="K602:P602"/>
    <mergeCell ref="H8:H10"/>
    <mergeCell ref="I8:M8"/>
    <mergeCell ref="N8:N10"/>
    <mergeCell ref="O8:O10"/>
    <mergeCell ref="P8:P10"/>
    <mergeCell ref="M9:M10"/>
    <mergeCell ref="A4:S4"/>
    <mergeCell ref="A5:S5"/>
    <mergeCell ref="A6:S6"/>
    <mergeCell ref="A8:A10"/>
    <mergeCell ref="B8:B10"/>
    <mergeCell ref="C8:C10"/>
    <mergeCell ref="D8:D10"/>
    <mergeCell ref="E8:E10"/>
    <mergeCell ref="F8:F10"/>
    <mergeCell ref="G8:G10"/>
    <mergeCell ref="Q8:S8"/>
    <mergeCell ref="I9:I10"/>
    <mergeCell ref="J9:J10"/>
    <mergeCell ref="K9:K10"/>
    <mergeCell ref="L9:L10"/>
    <mergeCell ref="Q9:Q10"/>
  </mergeCells>
  <phoneticPr fontId="20" type="noConversion"/>
  <printOptions horizontalCentered="1"/>
  <pageMargins left="1.45" right="0.7" top="0.75" bottom="0.75" header="0.3" footer="0.3"/>
  <pageSetup paperSize="5" scale="60" orientation="landscape" horizontalDpi="4294967293" verticalDpi="4294967293"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729"/>
  <sheetViews>
    <sheetView view="pageBreakPreview" topLeftCell="A462" zoomScale="80" zoomScaleNormal="80" zoomScaleSheetLayoutView="80" workbookViewId="0">
      <selection activeCell="C475" sqref="C475"/>
    </sheetView>
  </sheetViews>
  <sheetFormatPr baseColWidth="10" defaultColWidth="8.83203125" defaultRowHeight="15"/>
  <cols>
    <col min="1" max="1" width="6.83203125" customWidth="1"/>
    <col min="2" max="2" width="28.5" style="72" customWidth="1"/>
    <col min="3" max="3" width="33.1640625" customWidth="1"/>
    <col min="4" max="4" width="12.83203125" customWidth="1"/>
    <col min="5" max="5" width="17.5" style="59" customWidth="1"/>
    <col min="6" max="6" width="10.1640625" customWidth="1"/>
    <col min="7" max="7" width="18.6640625" customWidth="1"/>
    <col min="8" max="8" width="13.5" customWidth="1"/>
    <col min="9" max="10" width="12.5" customWidth="1"/>
    <col min="11" max="11" width="11.33203125" customWidth="1"/>
    <col min="12" max="12" width="12.1640625" customWidth="1"/>
    <col min="13" max="13" width="10.5" customWidth="1"/>
    <col min="14" max="14" width="14" customWidth="1"/>
    <col min="15" max="15" width="20" customWidth="1"/>
    <col min="16" max="16" width="27.33203125" customWidth="1"/>
    <col min="17" max="19" width="0" hidden="1" customWidth="1"/>
    <col min="20" max="20" width="31" style="59" hidden="1" customWidth="1"/>
    <col min="21" max="33" width="31" hidden="1" customWidth="1"/>
    <col min="34" max="34" width="22.83203125" customWidth="1"/>
    <col min="35" max="35" width="17.6640625" customWidth="1"/>
  </cols>
  <sheetData>
    <row r="1" spans="1:33" s="262" customFormat="1" ht="25">
      <c r="A1" s="689" t="s">
        <v>495</v>
      </c>
      <c r="B1" s="689"/>
      <c r="C1" s="689"/>
      <c r="D1" s="689"/>
      <c r="E1" s="689"/>
      <c r="F1" s="689"/>
      <c r="G1" s="689"/>
      <c r="H1" s="689"/>
      <c r="I1" s="689"/>
      <c r="J1" s="689"/>
      <c r="K1" s="689"/>
      <c r="L1" s="689"/>
      <c r="M1" s="689"/>
      <c r="N1" s="689"/>
      <c r="O1" s="689"/>
      <c r="P1" s="689"/>
      <c r="Q1" s="689"/>
      <c r="R1" s="689"/>
      <c r="S1" s="689"/>
      <c r="T1" s="288"/>
    </row>
    <row r="2" spans="1:33" s="262" customFormat="1" ht="25">
      <c r="A2" s="689" t="s">
        <v>2058</v>
      </c>
      <c r="B2" s="689"/>
      <c r="C2" s="689"/>
      <c r="D2" s="689"/>
      <c r="E2" s="689"/>
      <c r="F2" s="689"/>
      <c r="G2" s="689"/>
      <c r="H2" s="689"/>
      <c r="I2" s="689"/>
      <c r="J2" s="689"/>
      <c r="K2" s="689"/>
      <c r="L2" s="689"/>
      <c r="M2" s="689"/>
      <c r="N2" s="689"/>
      <c r="O2" s="689"/>
      <c r="P2" s="689"/>
      <c r="Q2" s="689"/>
      <c r="R2" s="689"/>
      <c r="S2" s="689"/>
      <c r="T2" s="288"/>
    </row>
    <row r="3" spans="1:33" s="262" customFormat="1" ht="25">
      <c r="A3" s="689"/>
      <c r="B3" s="689"/>
      <c r="C3" s="689"/>
      <c r="D3" s="689"/>
      <c r="E3" s="689"/>
      <c r="F3" s="689"/>
      <c r="G3" s="689"/>
      <c r="H3" s="689"/>
      <c r="I3" s="689"/>
      <c r="J3" s="689"/>
      <c r="K3" s="689"/>
      <c r="L3" s="689"/>
      <c r="M3" s="689"/>
      <c r="N3" s="689"/>
      <c r="O3" s="689"/>
      <c r="P3" s="689"/>
      <c r="Q3" s="689"/>
      <c r="R3" s="689"/>
      <c r="S3" s="689"/>
      <c r="T3" s="288"/>
    </row>
    <row r="4" spans="1:33" s="285" customFormat="1" ht="15.75" customHeight="1" thickBot="1">
      <c r="A4" s="719" t="s">
        <v>729</v>
      </c>
      <c r="B4" s="719"/>
      <c r="C4" s="719"/>
      <c r="D4" s="719"/>
      <c r="E4" s="289"/>
      <c r="F4" s="290"/>
      <c r="G4" s="290"/>
      <c r="H4" s="291"/>
      <c r="I4" s="290"/>
      <c r="J4" s="290"/>
      <c r="K4" s="290"/>
      <c r="L4" s="290"/>
      <c r="M4" s="290"/>
      <c r="N4" s="290"/>
      <c r="O4" s="292"/>
      <c r="P4" s="291"/>
      <c r="Q4" s="290"/>
      <c r="R4" s="290"/>
      <c r="S4" s="290"/>
      <c r="T4" s="293"/>
    </row>
    <row r="5" spans="1:33" s="294" customFormat="1" ht="22.5" customHeight="1" thickTop="1">
      <c r="A5" s="690" t="s">
        <v>2059</v>
      </c>
      <c r="B5" s="720" t="s">
        <v>721</v>
      </c>
      <c r="C5" s="678" t="s">
        <v>714</v>
      </c>
      <c r="D5" s="678" t="s">
        <v>722</v>
      </c>
      <c r="E5" s="678" t="s">
        <v>736</v>
      </c>
      <c r="F5" s="678" t="s">
        <v>737</v>
      </c>
      <c r="G5" s="678" t="s">
        <v>738</v>
      </c>
      <c r="H5" s="678" t="s">
        <v>739</v>
      </c>
      <c r="I5" s="678" t="s">
        <v>727</v>
      </c>
      <c r="J5" s="678"/>
      <c r="K5" s="678"/>
      <c r="L5" s="678"/>
      <c r="M5" s="678"/>
      <c r="N5" s="678" t="s">
        <v>740</v>
      </c>
      <c r="O5" s="678" t="s">
        <v>900</v>
      </c>
      <c r="P5" s="686" t="s">
        <v>2045</v>
      </c>
      <c r="Q5" s="726" t="s">
        <v>106</v>
      </c>
      <c r="R5" s="726"/>
      <c r="S5" s="727"/>
      <c r="T5" s="728" t="s">
        <v>1951</v>
      </c>
      <c r="U5" s="728" t="s">
        <v>1952</v>
      </c>
      <c r="V5" s="728" t="s">
        <v>1953</v>
      </c>
      <c r="W5" s="728" t="s">
        <v>1954</v>
      </c>
      <c r="X5" s="723" t="s">
        <v>1955</v>
      </c>
      <c r="Y5" s="734" t="s">
        <v>1956</v>
      </c>
      <c r="Z5" s="728" t="s">
        <v>1957</v>
      </c>
      <c r="AA5" s="728" t="s">
        <v>1958</v>
      </c>
      <c r="AB5" s="728" t="s">
        <v>1959</v>
      </c>
      <c r="AC5" s="737" t="s">
        <v>1960</v>
      </c>
      <c r="AD5" s="737" t="s">
        <v>1963</v>
      </c>
      <c r="AE5" s="728" t="s">
        <v>1961</v>
      </c>
      <c r="AF5" s="728" t="s">
        <v>1962</v>
      </c>
      <c r="AG5" s="728" t="s">
        <v>1964</v>
      </c>
    </row>
    <row r="6" spans="1:33" s="294" customFormat="1" ht="13">
      <c r="A6" s="691"/>
      <c r="B6" s="721"/>
      <c r="C6" s="679"/>
      <c r="D6" s="679"/>
      <c r="E6" s="679"/>
      <c r="F6" s="679"/>
      <c r="G6" s="679"/>
      <c r="H6" s="679"/>
      <c r="I6" s="677" t="s">
        <v>743</v>
      </c>
      <c r="J6" s="677" t="s">
        <v>744</v>
      </c>
      <c r="K6" s="677" t="s">
        <v>745</v>
      </c>
      <c r="L6" s="677" t="s">
        <v>746</v>
      </c>
      <c r="M6" s="677" t="s">
        <v>18</v>
      </c>
      <c r="N6" s="679"/>
      <c r="O6" s="679"/>
      <c r="P6" s="687"/>
      <c r="Q6" s="731" t="s">
        <v>107</v>
      </c>
      <c r="R6" s="733" t="s">
        <v>108</v>
      </c>
      <c r="S6" s="727"/>
      <c r="T6" s="729"/>
      <c r="U6" s="729"/>
      <c r="V6" s="729"/>
      <c r="W6" s="729"/>
      <c r="X6" s="724"/>
      <c r="Y6" s="735"/>
      <c r="Z6" s="729"/>
      <c r="AA6" s="729"/>
      <c r="AB6" s="729"/>
      <c r="AC6" s="738"/>
      <c r="AD6" s="738"/>
      <c r="AE6" s="729"/>
      <c r="AF6" s="729"/>
      <c r="AG6" s="729"/>
    </row>
    <row r="7" spans="1:33" s="294" customFormat="1" thickBot="1">
      <c r="A7" s="692"/>
      <c r="B7" s="722"/>
      <c r="C7" s="680"/>
      <c r="D7" s="680"/>
      <c r="E7" s="680"/>
      <c r="F7" s="680"/>
      <c r="G7" s="680"/>
      <c r="H7" s="680"/>
      <c r="I7" s="683"/>
      <c r="J7" s="683"/>
      <c r="K7" s="683"/>
      <c r="L7" s="683"/>
      <c r="M7" s="683"/>
      <c r="N7" s="680"/>
      <c r="O7" s="680"/>
      <c r="P7" s="688"/>
      <c r="Q7" s="732"/>
      <c r="R7" s="295" t="s">
        <v>86</v>
      </c>
      <c r="S7" s="296" t="s">
        <v>109</v>
      </c>
      <c r="T7" s="730"/>
      <c r="U7" s="730"/>
      <c r="V7" s="730"/>
      <c r="W7" s="730"/>
      <c r="X7" s="725"/>
      <c r="Y7" s="736"/>
      <c r="Z7" s="730"/>
      <c r="AA7" s="730"/>
      <c r="AB7" s="730"/>
      <c r="AC7" s="739"/>
      <c r="AD7" s="739"/>
      <c r="AE7" s="730"/>
      <c r="AF7" s="730"/>
      <c r="AG7" s="730"/>
    </row>
    <row r="8" spans="1:33" s="294" customFormat="1" ht="16" thickTop="1" thickBot="1">
      <c r="A8" s="297">
        <v>1</v>
      </c>
      <c r="B8" s="298">
        <v>2</v>
      </c>
      <c r="C8" s="299">
        <v>3</v>
      </c>
      <c r="D8" s="299">
        <v>4</v>
      </c>
      <c r="E8" s="299">
        <v>5</v>
      </c>
      <c r="F8" s="298">
        <v>6</v>
      </c>
      <c r="G8" s="299">
        <v>7</v>
      </c>
      <c r="H8" s="299">
        <v>8</v>
      </c>
      <c r="I8" s="299">
        <v>9</v>
      </c>
      <c r="J8" s="298">
        <v>10</v>
      </c>
      <c r="K8" s="299">
        <v>11</v>
      </c>
      <c r="L8" s="299">
        <v>12</v>
      </c>
      <c r="M8" s="298">
        <v>13</v>
      </c>
      <c r="N8" s="300">
        <v>14</v>
      </c>
      <c r="O8" s="299">
        <v>15</v>
      </c>
      <c r="P8" s="301">
        <v>16</v>
      </c>
      <c r="Q8" s="302">
        <v>26</v>
      </c>
      <c r="R8" s="296">
        <v>27</v>
      </c>
      <c r="S8" s="303">
        <v>28</v>
      </c>
      <c r="T8" s="304"/>
      <c r="U8" s="304"/>
      <c r="V8" s="304"/>
      <c r="W8" s="304"/>
      <c r="X8" s="304"/>
      <c r="Y8" s="304"/>
      <c r="Z8" s="304"/>
      <c r="AA8" s="304"/>
      <c r="AB8" s="304"/>
      <c r="AC8" s="305"/>
      <c r="AD8" s="305"/>
      <c r="AE8" s="304"/>
      <c r="AF8" s="304"/>
      <c r="AG8" s="304"/>
    </row>
    <row r="9" spans="1:33" s="313" customFormat="1" ht="18.75" customHeight="1">
      <c r="A9" s="306"/>
      <c r="B9" s="307"/>
      <c r="C9" s="308"/>
      <c r="D9" s="308"/>
      <c r="E9" s="309"/>
      <c r="F9" s="308"/>
      <c r="G9" s="308"/>
      <c r="H9" s="309"/>
      <c r="I9" s="308"/>
      <c r="J9" s="308"/>
      <c r="K9" s="308"/>
      <c r="L9" s="308"/>
      <c r="M9" s="308"/>
      <c r="N9" s="308"/>
      <c r="O9" s="310"/>
      <c r="P9" s="311"/>
      <c r="Q9" s="312"/>
      <c r="R9" s="308"/>
      <c r="S9" s="308"/>
    </row>
    <row r="10" spans="1:33" s="324" customFormat="1" ht="28.5" customHeight="1">
      <c r="A10" s="314" t="s">
        <v>22</v>
      </c>
      <c r="B10" s="315" t="s">
        <v>885</v>
      </c>
      <c r="C10" s="316" t="s">
        <v>747</v>
      </c>
      <c r="D10" s="316"/>
      <c r="E10" s="317"/>
      <c r="F10" s="316"/>
      <c r="G10" s="316"/>
      <c r="H10" s="317"/>
      <c r="I10" s="316"/>
      <c r="J10" s="316"/>
      <c r="K10" s="316"/>
      <c r="L10" s="318"/>
      <c r="M10" s="316"/>
      <c r="N10" s="316"/>
      <c r="O10" s="319">
        <f>SUM(O11,O13,O15,O17,O19,O660,O711,O713,O715,O717)</f>
        <v>9695106562.676487</v>
      </c>
      <c r="P10" s="320"/>
      <c r="Q10" s="321"/>
      <c r="R10" s="316"/>
      <c r="S10" s="316"/>
      <c r="T10" s="322"/>
      <c r="U10" s="323" t="str">
        <f t="shared" ref="U10:U19" si="0">IF(O10&lt;300000,O10,"0")</f>
        <v>0</v>
      </c>
    </row>
    <row r="11" spans="1:33" s="332" customFormat="1" ht="25.5" customHeight="1">
      <c r="A11" s="325" t="s">
        <v>24</v>
      </c>
      <c r="B11" s="307" t="s">
        <v>886</v>
      </c>
      <c r="C11" s="296" t="s">
        <v>469</v>
      </c>
      <c r="D11" s="326"/>
      <c r="E11" s="296"/>
      <c r="F11" s="327"/>
      <c r="G11" s="327"/>
      <c r="H11" s="296"/>
      <c r="I11" s="327"/>
      <c r="J11" s="327"/>
      <c r="K11" s="327"/>
      <c r="L11" s="327"/>
      <c r="M11" s="327"/>
      <c r="N11" s="327"/>
      <c r="O11" s="327"/>
      <c r="P11" s="328"/>
      <c r="Q11" s="329"/>
      <c r="R11" s="327"/>
      <c r="S11" s="327"/>
      <c r="T11" s="330"/>
      <c r="U11" s="331">
        <f t="shared" si="0"/>
        <v>0</v>
      </c>
    </row>
    <row r="12" spans="1:33" s="313" customFormat="1" ht="19.5" customHeight="1">
      <c r="A12" s="333"/>
      <c r="B12" s="334" t="s">
        <v>747</v>
      </c>
      <c r="C12" s="308" t="s">
        <v>747</v>
      </c>
      <c r="D12" s="308"/>
      <c r="E12" s="309"/>
      <c r="F12" s="308"/>
      <c r="G12" s="308"/>
      <c r="H12" s="308"/>
      <c r="I12" s="308"/>
      <c r="J12" s="308"/>
      <c r="K12" s="308"/>
      <c r="L12" s="308"/>
      <c r="M12" s="308"/>
      <c r="N12" s="335"/>
      <c r="O12" s="308"/>
      <c r="P12" s="336"/>
      <c r="T12" s="337"/>
      <c r="U12" s="323">
        <f t="shared" si="0"/>
        <v>0</v>
      </c>
    </row>
    <row r="13" spans="1:33" s="332" customFormat="1" ht="27" customHeight="1">
      <c r="A13" s="325" t="s">
        <v>26</v>
      </c>
      <c r="B13" s="307" t="s">
        <v>887</v>
      </c>
      <c r="C13" s="296" t="s">
        <v>469</v>
      </c>
      <c r="D13" s="327"/>
      <c r="E13" s="296"/>
      <c r="F13" s="327"/>
      <c r="G13" s="327"/>
      <c r="H13" s="327"/>
      <c r="I13" s="327"/>
      <c r="J13" s="327"/>
      <c r="K13" s="327"/>
      <c r="L13" s="338"/>
      <c r="M13" s="327"/>
      <c r="N13" s="327"/>
      <c r="O13" s="327"/>
      <c r="P13" s="339"/>
      <c r="U13" s="331">
        <f t="shared" si="0"/>
        <v>0</v>
      </c>
    </row>
    <row r="14" spans="1:33" s="313" customFormat="1" ht="19.5" customHeight="1">
      <c r="A14" s="333"/>
      <c r="B14" s="334" t="s">
        <v>747</v>
      </c>
      <c r="C14" s="308" t="s">
        <v>747</v>
      </c>
      <c r="D14" s="308"/>
      <c r="E14" s="309"/>
      <c r="F14" s="308"/>
      <c r="G14" s="308"/>
      <c r="H14" s="308"/>
      <c r="I14" s="308"/>
      <c r="J14" s="308"/>
      <c r="K14" s="308"/>
      <c r="L14" s="308"/>
      <c r="M14" s="308"/>
      <c r="N14" s="308"/>
      <c r="O14" s="308"/>
      <c r="P14" s="336"/>
      <c r="U14" s="323">
        <f t="shared" si="0"/>
        <v>0</v>
      </c>
    </row>
    <row r="15" spans="1:33" s="332" customFormat="1" ht="27.75" customHeight="1">
      <c r="A15" s="325" t="s">
        <v>28</v>
      </c>
      <c r="B15" s="307" t="s">
        <v>888</v>
      </c>
      <c r="C15" s="296" t="s">
        <v>469</v>
      </c>
      <c r="D15" s="327"/>
      <c r="E15" s="296"/>
      <c r="F15" s="327"/>
      <c r="G15" s="327"/>
      <c r="H15" s="327"/>
      <c r="I15" s="327"/>
      <c r="J15" s="327"/>
      <c r="K15" s="327"/>
      <c r="L15" s="327"/>
      <c r="M15" s="327"/>
      <c r="N15" s="327"/>
      <c r="O15" s="327"/>
      <c r="P15" s="339"/>
      <c r="U15" s="331">
        <f t="shared" si="0"/>
        <v>0</v>
      </c>
    </row>
    <row r="16" spans="1:33" s="313" customFormat="1" ht="19.5" customHeight="1">
      <c r="A16" s="333"/>
      <c r="B16" s="334" t="s">
        <v>747</v>
      </c>
      <c r="C16" s="308" t="s">
        <v>747</v>
      </c>
      <c r="D16" s="308"/>
      <c r="E16" s="309"/>
      <c r="F16" s="308"/>
      <c r="G16" s="308"/>
      <c r="H16" s="308"/>
      <c r="I16" s="308"/>
      <c r="J16" s="308"/>
      <c r="K16" s="308"/>
      <c r="L16" s="308"/>
      <c r="M16" s="308"/>
      <c r="N16" s="308"/>
      <c r="O16" s="308"/>
      <c r="P16" s="336"/>
      <c r="U16" s="323">
        <f t="shared" si="0"/>
        <v>0</v>
      </c>
    </row>
    <row r="17" spans="1:35" s="332" customFormat="1" ht="32.25" customHeight="1">
      <c r="A17" s="325" t="s">
        <v>30</v>
      </c>
      <c r="B17" s="307" t="s">
        <v>889</v>
      </c>
      <c r="C17" s="296" t="s">
        <v>469</v>
      </c>
      <c r="D17" s="327"/>
      <c r="E17" s="296"/>
      <c r="F17" s="327"/>
      <c r="G17" s="327"/>
      <c r="H17" s="327"/>
      <c r="I17" s="327"/>
      <c r="J17" s="327"/>
      <c r="K17" s="327"/>
      <c r="L17" s="338"/>
      <c r="M17" s="327"/>
      <c r="N17" s="340"/>
      <c r="O17" s="327"/>
      <c r="P17" s="339"/>
      <c r="T17" s="330"/>
      <c r="U17" s="331">
        <f t="shared" si="0"/>
        <v>0</v>
      </c>
    </row>
    <row r="18" spans="1:35" s="313" customFormat="1" ht="20.25" customHeight="1">
      <c r="A18" s="333"/>
      <c r="B18" s="334" t="s">
        <v>747</v>
      </c>
      <c r="C18" s="308" t="s">
        <v>747</v>
      </c>
      <c r="D18" s="308"/>
      <c r="E18" s="309"/>
      <c r="F18" s="308"/>
      <c r="G18" s="308"/>
      <c r="H18" s="308"/>
      <c r="I18" s="308"/>
      <c r="J18" s="308"/>
      <c r="K18" s="308"/>
      <c r="L18" s="308"/>
      <c r="M18" s="308"/>
      <c r="N18" s="341"/>
      <c r="O18" s="308"/>
      <c r="P18" s="336"/>
      <c r="U18" s="323">
        <f t="shared" si="0"/>
        <v>0</v>
      </c>
    </row>
    <row r="19" spans="1:35" s="332" customFormat="1" ht="32.25" customHeight="1">
      <c r="A19" s="325" t="s">
        <v>32</v>
      </c>
      <c r="B19" s="307" t="s">
        <v>890</v>
      </c>
      <c r="C19" s="327" t="s">
        <v>747</v>
      </c>
      <c r="D19" s="327"/>
      <c r="E19" s="416"/>
      <c r="F19" s="327"/>
      <c r="G19" s="327"/>
      <c r="H19" s="327"/>
      <c r="I19" s="327"/>
      <c r="J19" s="327"/>
      <c r="K19" s="327"/>
      <c r="L19" s="327"/>
      <c r="M19" s="327"/>
      <c r="N19" s="327"/>
      <c r="O19" s="342">
        <f>SUBTOTAL(9,O20:O658)</f>
        <v>7434863139.6507902</v>
      </c>
      <c r="P19" s="578">
        <v>7255140448.0699997</v>
      </c>
      <c r="U19" s="331" t="str">
        <f t="shared" si="0"/>
        <v>0</v>
      </c>
      <c r="V19" s="343"/>
      <c r="Y19" s="344" t="e">
        <f>SUM(Y20:Y567)</f>
        <v>#REF!</v>
      </c>
      <c r="Z19" s="344"/>
      <c r="AA19" s="344" t="e">
        <f>SUM(AA20:AA567)</f>
        <v>#REF!</v>
      </c>
      <c r="AB19" s="344" t="e">
        <f>SUM(AB20:AB567)</f>
        <v>#REF!</v>
      </c>
      <c r="AC19" s="344" t="e">
        <f>SUM(AC20:AC567)</f>
        <v>#REF!</v>
      </c>
      <c r="AD19" s="344" t="e">
        <f>SUM(AD20:AD567)</f>
        <v>#REF!</v>
      </c>
      <c r="AF19" s="344" t="e">
        <f>SUM(AF20:AF567)</f>
        <v>#REF!</v>
      </c>
      <c r="AG19" s="344" t="e">
        <f>AD19+AC19+AB19+AA19+Y19</f>
        <v>#REF!</v>
      </c>
      <c r="AH19" s="330">
        <f>O19-P19</f>
        <v>179722691.58079052</v>
      </c>
    </row>
    <row r="20" spans="1:35" s="313" customFormat="1" ht="19.5" customHeight="1">
      <c r="A20" s="431">
        <v>1</v>
      </c>
      <c r="B20" s="345" t="s">
        <v>2032</v>
      </c>
      <c r="C20" s="346" t="s">
        <v>115</v>
      </c>
      <c r="D20" s="308"/>
      <c r="E20" s="347" t="s">
        <v>313</v>
      </c>
      <c r="F20" s="334"/>
      <c r="G20" s="347" t="s">
        <v>368</v>
      </c>
      <c r="H20" s="348">
        <v>2000</v>
      </c>
      <c r="I20" s="308"/>
      <c r="J20" s="308"/>
      <c r="K20" s="308"/>
      <c r="L20" s="308"/>
      <c r="M20" s="308"/>
      <c r="N20" s="348" t="s">
        <v>114</v>
      </c>
      <c r="O20" s="349">
        <v>3675000</v>
      </c>
      <c r="P20" s="336"/>
      <c r="T20" s="332" t="e">
        <f>#REF!</f>
        <v>#REF!</v>
      </c>
      <c r="U20" s="313" t="e">
        <f t="shared" ref="U20:U83" si="1">VLOOKUP(T20,kelompok,2,0)</f>
        <v>#REF!</v>
      </c>
      <c r="V20" s="313" t="e">
        <f t="shared" ref="V20:V83" si="2">VLOOKUP(T20,MASAMANFAAT,4,0)</f>
        <v>#REF!</v>
      </c>
      <c r="W20" s="350" t="e">
        <f>(O20-10)/V20</f>
        <v>#REF!</v>
      </c>
      <c r="X20" s="351">
        <f>2013-AE20</f>
        <v>13</v>
      </c>
      <c r="Y20" s="350" t="e">
        <f>IF(X20&gt;V20,O20-10,W20*X20)</f>
        <v>#REF!</v>
      </c>
      <c r="Z20" s="350">
        <f t="shared" ref="Z20:Z83" si="3">2014-AE20</f>
        <v>14</v>
      </c>
      <c r="AA20" s="350" t="e">
        <f>IF(O20-10=Y20,0,W20)</f>
        <v>#REF!</v>
      </c>
      <c r="AB20" s="351" t="e">
        <f>IF(O20-10=Y20+AA20,0,W20)</f>
        <v>#REF!</v>
      </c>
      <c r="AC20" s="351" t="e">
        <f>IF(O20-10=Y20+AA20+AB20,0,W20)</f>
        <v>#REF!</v>
      </c>
      <c r="AD20" s="351" t="e">
        <f>IF(O20-10=Y20+AA20+AB20+AC20,0,W20)</f>
        <v>#REF!</v>
      </c>
      <c r="AE20" s="332">
        <f>H20</f>
        <v>2000</v>
      </c>
      <c r="AF20" s="352" t="e">
        <f>O20-(AA20+AB20+Y20+AC20+AD20)</f>
        <v>#REF!</v>
      </c>
      <c r="AG20" s="353" t="e">
        <f t="shared" ref="AG20:AG83" si="4">AD20+AC20+AB20+AA20+Y20</f>
        <v>#REF!</v>
      </c>
      <c r="AH20" s="354"/>
      <c r="AI20" s="354"/>
    </row>
    <row r="21" spans="1:35" s="313" customFormat="1" ht="19.5" customHeight="1">
      <c r="A21" s="431">
        <v>2</v>
      </c>
      <c r="B21" s="355" t="s">
        <v>2082</v>
      </c>
      <c r="C21" s="346" t="s">
        <v>116</v>
      </c>
      <c r="D21" s="308"/>
      <c r="E21" s="347" t="s">
        <v>314</v>
      </c>
      <c r="F21" s="334"/>
      <c r="G21" s="347" t="s">
        <v>369</v>
      </c>
      <c r="H21" s="348">
        <v>2000</v>
      </c>
      <c r="I21" s="308"/>
      <c r="J21" s="308"/>
      <c r="K21" s="308"/>
      <c r="L21" s="308"/>
      <c r="M21" s="308"/>
      <c r="N21" s="348" t="s">
        <v>114</v>
      </c>
      <c r="O21" s="349">
        <v>70000</v>
      </c>
      <c r="P21" s="336"/>
      <c r="T21" s="332" t="e">
        <f>#REF!</f>
        <v>#REF!</v>
      </c>
      <c r="U21" s="313" t="e">
        <f t="shared" si="1"/>
        <v>#REF!</v>
      </c>
      <c r="V21" s="313" t="e">
        <f t="shared" si="2"/>
        <v>#REF!</v>
      </c>
      <c r="W21" s="350" t="e">
        <f t="shared" ref="W21:W84" si="5">(O21-10)/V21</f>
        <v>#REF!</v>
      </c>
      <c r="X21" s="351">
        <f t="shared" ref="X21:X84" si="6">2013-AE21</f>
        <v>13</v>
      </c>
      <c r="Y21" s="350" t="e">
        <f t="shared" ref="Y21:Y84" si="7">IF(X21&gt;V21,O21-10,W21*X21)</f>
        <v>#REF!</v>
      </c>
      <c r="Z21" s="350">
        <f t="shared" si="3"/>
        <v>14</v>
      </c>
      <c r="AA21" s="350" t="e">
        <f t="shared" ref="AA21:AA84" si="8">IF(O21-10=Y21,0,W21)</f>
        <v>#REF!</v>
      </c>
      <c r="AB21" s="351" t="e">
        <f t="shared" ref="AB21:AB84" si="9">IF(O21-10=Y21+AA21,0,W21)</f>
        <v>#REF!</v>
      </c>
      <c r="AC21" s="351" t="e">
        <f t="shared" ref="AC21:AC84" si="10">IF(O21-10=Y21+AA21+AB21,0,W21)</f>
        <v>#REF!</v>
      </c>
      <c r="AD21" s="351" t="e">
        <f t="shared" ref="AD21:AD84" si="11">IF(O21-10=Y21+AA21+AB21+AC21,0,W21)</f>
        <v>#REF!</v>
      </c>
      <c r="AE21" s="332">
        <f t="shared" ref="AE21:AE84" si="12">H21</f>
        <v>2000</v>
      </c>
      <c r="AF21" s="352" t="e">
        <f t="shared" ref="AF21:AF84" si="13">O21-(AA21+AB21+Y21+AC21+AD21)</f>
        <v>#REF!</v>
      </c>
      <c r="AG21" s="353" t="e">
        <f t="shared" si="4"/>
        <v>#REF!</v>
      </c>
    </row>
    <row r="22" spans="1:35" s="313" customFormat="1" ht="19.5" customHeight="1">
      <c r="A22" s="431">
        <v>3</v>
      </c>
      <c r="B22" s="345" t="s">
        <v>2033</v>
      </c>
      <c r="C22" s="346" t="s">
        <v>117</v>
      </c>
      <c r="D22" s="308"/>
      <c r="E22" s="347" t="s">
        <v>313</v>
      </c>
      <c r="F22" s="334"/>
      <c r="G22" s="347" t="s">
        <v>370</v>
      </c>
      <c r="H22" s="348">
        <v>2000</v>
      </c>
      <c r="I22" s="308"/>
      <c r="J22" s="308"/>
      <c r="K22" s="308"/>
      <c r="L22" s="308"/>
      <c r="M22" s="308"/>
      <c r="N22" s="348" t="s">
        <v>114</v>
      </c>
      <c r="O22" s="349">
        <v>975000</v>
      </c>
      <c r="P22" s="336"/>
      <c r="T22" s="332" t="e">
        <f>#REF!</f>
        <v>#REF!</v>
      </c>
      <c r="U22" s="313" t="e">
        <f t="shared" si="1"/>
        <v>#REF!</v>
      </c>
      <c r="V22" s="313" t="e">
        <f t="shared" si="2"/>
        <v>#REF!</v>
      </c>
      <c r="W22" s="350" t="e">
        <f t="shared" si="5"/>
        <v>#REF!</v>
      </c>
      <c r="X22" s="351">
        <f t="shared" si="6"/>
        <v>13</v>
      </c>
      <c r="Y22" s="350" t="e">
        <f t="shared" si="7"/>
        <v>#REF!</v>
      </c>
      <c r="Z22" s="350">
        <f t="shared" si="3"/>
        <v>14</v>
      </c>
      <c r="AA22" s="350" t="e">
        <f t="shared" si="8"/>
        <v>#REF!</v>
      </c>
      <c r="AB22" s="351" t="e">
        <f t="shared" si="9"/>
        <v>#REF!</v>
      </c>
      <c r="AC22" s="351" t="e">
        <f t="shared" si="10"/>
        <v>#REF!</v>
      </c>
      <c r="AD22" s="351" t="e">
        <f t="shared" si="11"/>
        <v>#REF!</v>
      </c>
      <c r="AE22" s="332">
        <f t="shared" si="12"/>
        <v>2000</v>
      </c>
      <c r="AF22" s="352" t="e">
        <f t="shared" si="13"/>
        <v>#REF!</v>
      </c>
      <c r="AG22" s="353" t="e">
        <f t="shared" si="4"/>
        <v>#REF!</v>
      </c>
    </row>
    <row r="23" spans="1:35" s="313" customFormat="1" ht="19.5" customHeight="1">
      <c r="A23" s="431">
        <v>4</v>
      </c>
      <c r="B23" s="345" t="s">
        <v>2032</v>
      </c>
      <c r="C23" s="346" t="s">
        <v>118</v>
      </c>
      <c r="D23" s="308"/>
      <c r="E23" s="347" t="s">
        <v>313</v>
      </c>
      <c r="F23" s="334"/>
      <c r="G23" s="347" t="s">
        <v>370</v>
      </c>
      <c r="H23" s="348">
        <v>2000</v>
      </c>
      <c r="I23" s="308"/>
      <c r="J23" s="308"/>
      <c r="K23" s="308"/>
      <c r="L23" s="308"/>
      <c r="M23" s="308"/>
      <c r="N23" s="348" t="s">
        <v>114</v>
      </c>
      <c r="O23" s="349">
        <v>350000</v>
      </c>
      <c r="P23" s="336"/>
      <c r="T23" s="332" t="e">
        <f>#REF!</f>
        <v>#REF!</v>
      </c>
      <c r="U23" s="313" t="e">
        <f t="shared" si="1"/>
        <v>#REF!</v>
      </c>
      <c r="V23" s="313" t="e">
        <f t="shared" si="2"/>
        <v>#REF!</v>
      </c>
      <c r="W23" s="350" t="e">
        <f t="shared" si="5"/>
        <v>#REF!</v>
      </c>
      <c r="X23" s="351">
        <f t="shared" si="6"/>
        <v>13</v>
      </c>
      <c r="Y23" s="350" t="e">
        <f t="shared" si="7"/>
        <v>#REF!</v>
      </c>
      <c r="Z23" s="350">
        <f t="shared" si="3"/>
        <v>14</v>
      </c>
      <c r="AA23" s="350" t="e">
        <f t="shared" si="8"/>
        <v>#REF!</v>
      </c>
      <c r="AB23" s="351" t="e">
        <f t="shared" si="9"/>
        <v>#REF!</v>
      </c>
      <c r="AC23" s="351" t="e">
        <f t="shared" si="10"/>
        <v>#REF!</v>
      </c>
      <c r="AD23" s="351" t="e">
        <f t="shared" si="11"/>
        <v>#REF!</v>
      </c>
      <c r="AE23" s="332">
        <f t="shared" si="12"/>
        <v>2000</v>
      </c>
      <c r="AF23" s="352" t="e">
        <f t="shared" si="13"/>
        <v>#REF!</v>
      </c>
      <c r="AG23" s="353" t="e">
        <f t="shared" si="4"/>
        <v>#REF!</v>
      </c>
    </row>
    <row r="24" spans="1:35" s="313" customFormat="1" ht="19.5" customHeight="1">
      <c r="A24" s="431">
        <v>5</v>
      </c>
      <c r="B24" s="345" t="s">
        <v>304</v>
      </c>
      <c r="C24" s="346" t="s">
        <v>119</v>
      </c>
      <c r="D24" s="308"/>
      <c r="E24" s="347" t="s">
        <v>315</v>
      </c>
      <c r="F24" s="334"/>
      <c r="G24" s="347" t="s">
        <v>371</v>
      </c>
      <c r="H24" s="348">
        <v>2000</v>
      </c>
      <c r="I24" s="308"/>
      <c r="J24" s="308"/>
      <c r="K24" s="308"/>
      <c r="L24" s="308"/>
      <c r="M24" s="308"/>
      <c r="N24" s="348" t="s">
        <v>114</v>
      </c>
      <c r="O24" s="349">
        <v>440000</v>
      </c>
      <c r="P24" s="336"/>
      <c r="T24" s="332" t="e">
        <f>#REF!</f>
        <v>#REF!</v>
      </c>
      <c r="U24" s="313" t="e">
        <f t="shared" si="1"/>
        <v>#REF!</v>
      </c>
      <c r="V24" s="313" t="e">
        <f t="shared" si="2"/>
        <v>#REF!</v>
      </c>
      <c r="W24" s="350" t="e">
        <f t="shared" si="5"/>
        <v>#REF!</v>
      </c>
      <c r="X24" s="351">
        <f t="shared" si="6"/>
        <v>13</v>
      </c>
      <c r="Y24" s="350" t="e">
        <f t="shared" si="7"/>
        <v>#REF!</v>
      </c>
      <c r="Z24" s="350">
        <f t="shared" si="3"/>
        <v>14</v>
      </c>
      <c r="AA24" s="350" t="e">
        <f t="shared" si="8"/>
        <v>#REF!</v>
      </c>
      <c r="AB24" s="351" t="e">
        <f t="shared" si="9"/>
        <v>#REF!</v>
      </c>
      <c r="AC24" s="351" t="e">
        <f t="shared" si="10"/>
        <v>#REF!</v>
      </c>
      <c r="AD24" s="351" t="e">
        <f t="shared" si="11"/>
        <v>#REF!</v>
      </c>
      <c r="AE24" s="332">
        <f t="shared" si="12"/>
        <v>2000</v>
      </c>
      <c r="AF24" s="352" t="e">
        <f t="shared" si="13"/>
        <v>#REF!</v>
      </c>
      <c r="AG24" s="353" t="e">
        <f t="shared" si="4"/>
        <v>#REF!</v>
      </c>
    </row>
    <row r="25" spans="1:35" s="313" customFormat="1" ht="19.5" customHeight="1">
      <c r="A25" s="431">
        <v>6</v>
      </c>
      <c r="B25" s="345" t="s">
        <v>2036</v>
      </c>
      <c r="C25" s="346" t="s">
        <v>120</v>
      </c>
      <c r="D25" s="308"/>
      <c r="E25" s="347" t="s">
        <v>316</v>
      </c>
      <c r="F25" s="334"/>
      <c r="G25" s="347" t="s">
        <v>372</v>
      </c>
      <c r="H25" s="348">
        <v>2000</v>
      </c>
      <c r="I25" s="308"/>
      <c r="J25" s="308"/>
      <c r="K25" s="308"/>
      <c r="L25" s="308"/>
      <c r="M25" s="308"/>
      <c r="N25" s="348" t="s">
        <v>114</v>
      </c>
      <c r="O25" s="349">
        <v>420000</v>
      </c>
      <c r="P25" s="336"/>
      <c r="T25" s="332" t="e">
        <f>#REF!</f>
        <v>#REF!</v>
      </c>
      <c r="U25" s="313" t="e">
        <f t="shared" si="1"/>
        <v>#REF!</v>
      </c>
      <c r="V25" s="313" t="e">
        <f t="shared" si="2"/>
        <v>#REF!</v>
      </c>
      <c r="W25" s="350" t="e">
        <f t="shared" si="5"/>
        <v>#REF!</v>
      </c>
      <c r="X25" s="351">
        <f t="shared" si="6"/>
        <v>13</v>
      </c>
      <c r="Y25" s="350" t="e">
        <f t="shared" si="7"/>
        <v>#REF!</v>
      </c>
      <c r="Z25" s="350">
        <f t="shared" si="3"/>
        <v>14</v>
      </c>
      <c r="AA25" s="350" t="e">
        <f t="shared" si="8"/>
        <v>#REF!</v>
      </c>
      <c r="AB25" s="351" t="e">
        <f t="shared" si="9"/>
        <v>#REF!</v>
      </c>
      <c r="AC25" s="351" t="e">
        <f t="shared" si="10"/>
        <v>#REF!</v>
      </c>
      <c r="AD25" s="351" t="e">
        <f t="shared" si="11"/>
        <v>#REF!</v>
      </c>
      <c r="AE25" s="332">
        <f t="shared" si="12"/>
        <v>2000</v>
      </c>
      <c r="AF25" s="352" t="e">
        <f t="shared" si="13"/>
        <v>#REF!</v>
      </c>
      <c r="AG25" s="353" t="e">
        <f t="shared" si="4"/>
        <v>#REF!</v>
      </c>
    </row>
    <row r="26" spans="1:35" s="313" customFormat="1" ht="19.5" customHeight="1">
      <c r="A26" s="431">
        <v>7</v>
      </c>
      <c r="B26" s="345" t="s">
        <v>2033</v>
      </c>
      <c r="C26" s="346" t="s">
        <v>117</v>
      </c>
      <c r="D26" s="308"/>
      <c r="E26" s="347" t="s">
        <v>316</v>
      </c>
      <c r="F26" s="334"/>
      <c r="G26" s="347" t="s">
        <v>372</v>
      </c>
      <c r="H26" s="348">
        <v>2000</v>
      </c>
      <c r="I26" s="308"/>
      <c r="J26" s="308"/>
      <c r="K26" s="308"/>
      <c r="L26" s="308"/>
      <c r="M26" s="308"/>
      <c r="N26" s="348" t="s">
        <v>114</v>
      </c>
      <c r="O26" s="349">
        <v>420000</v>
      </c>
      <c r="P26" s="336"/>
      <c r="T26" s="332" t="e">
        <f>#REF!</f>
        <v>#REF!</v>
      </c>
      <c r="U26" s="313" t="e">
        <f t="shared" si="1"/>
        <v>#REF!</v>
      </c>
      <c r="V26" s="313" t="e">
        <f t="shared" si="2"/>
        <v>#REF!</v>
      </c>
      <c r="W26" s="350" t="e">
        <f t="shared" si="5"/>
        <v>#REF!</v>
      </c>
      <c r="X26" s="351">
        <f t="shared" si="6"/>
        <v>13</v>
      </c>
      <c r="Y26" s="350" t="e">
        <f t="shared" si="7"/>
        <v>#REF!</v>
      </c>
      <c r="Z26" s="350">
        <f t="shared" si="3"/>
        <v>14</v>
      </c>
      <c r="AA26" s="350" t="e">
        <f t="shared" si="8"/>
        <v>#REF!</v>
      </c>
      <c r="AB26" s="351" t="e">
        <f t="shared" si="9"/>
        <v>#REF!</v>
      </c>
      <c r="AC26" s="351" t="e">
        <f t="shared" si="10"/>
        <v>#REF!</v>
      </c>
      <c r="AD26" s="351" t="e">
        <f t="shared" si="11"/>
        <v>#REF!</v>
      </c>
      <c r="AE26" s="332">
        <f t="shared" si="12"/>
        <v>2000</v>
      </c>
      <c r="AF26" s="352" t="e">
        <f t="shared" si="13"/>
        <v>#REF!</v>
      </c>
      <c r="AG26" s="353" t="e">
        <f t="shared" si="4"/>
        <v>#REF!</v>
      </c>
    </row>
    <row r="27" spans="1:35" s="313" customFormat="1" ht="19.5" customHeight="1">
      <c r="A27" s="431">
        <v>8</v>
      </c>
      <c r="B27" s="345" t="s">
        <v>2042</v>
      </c>
      <c r="C27" s="346" t="s">
        <v>121</v>
      </c>
      <c r="D27" s="308"/>
      <c r="E27" s="347" t="s">
        <v>316</v>
      </c>
      <c r="F27" s="334"/>
      <c r="G27" s="347" t="s">
        <v>373</v>
      </c>
      <c r="H27" s="348">
        <v>2001</v>
      </c>
      <c r="I27" s="308"/>
      <c r="J27" s="308"/>
      <c r="K27" s="308"/>
      <c r="L27" s="308"/>
      <c r="M27" s="308"/>
      <c r="N27" s="348" t="s">
        <v>114</v>
      </c>
      <c r="O27" s="356">
        <v>385000</v>
      </c>
      <c r="P27" s="336"/>
      <c r="T27" s="332" t="e">
        <f>#REF!</f>
        <v>#REF!</v>
      </c>
      <c r="U27" s="313" t="e">
        <f t="shared" si="1"/>
        <v>#REF!</v>
      </c>
      <c r="V27" s="313" t="e">
        <f t="shared" si="2"/>
        <v>#REF!</v>
      </c>
      <c r="W27" s="350" t="e">
        <f t="shared" si="5"/>
        <v>#REF!</v>
      </c>
      <c r="X27" s="351">
        <f t="shared" si="6"/>
        <v>12</v>
      </c>
      <c r="Y27" s="350" t="e">
        <f t="shared" si="7"/>
        <v>#REF!</v>
      </c>
      <c r="Z27" s="350">
        <f t="shared" si="3"/>
        <v>13</v>
      </c>
      <c r="AA27" s="350" t="e">
        <f t="shared" si="8"/>
        <v>#REF!</v>
      </c>
      <c r="AB27" s="351" t="e">
        <f t="shared" si="9"/>
        <v>#REF!</v>
      </c>
      <c r="AC27" s="351" t="e">
        <f t="shared" si="10"/>
        <v>#REF!</v>
      </c>
      <c r="AD27" s="351" t="e">
        <f t="shared" si="11"/>
        <v>#REF!</v>
      </c>
      <c r="AE27" s="332">
        <f t="shared" si="12"/>
        <v>2001</v>
      </c>
      <c r="AF27" s="352" t="e">
        <f t="shared" si="13"/>
        <v>#REF!</v>
      </c>
      <c r="AG27" s="353" t="e">
        <f t="shared" si="4"/>
        <v>#REF!</v>
      </c>
    </row>
    <row r="28" spans="1:35" s="313" customFormat="1" ht="19.5" customHeight="1">
      <c r="A28" s="431">
        <v>9</v>
      </c>
      <c r="B28" s="357" t="s">
        <v>301</v>
      </c>
      <c r="C28" s="346" t="s">
        <v>122</v>
      </c>
      <c r="D28" s="308"/>
      <c r="E28" s="347" t="s">
        <v>316</v>
      </c>
      <c r="F28" s="334"/>
      <c r="G28" s="347" t="s">
        <v>374</v>
      </c>
      <c r="H28" s="348">
        <v>2001</v>
      </c>
      <c r="I28" s="308"/>
      <c r="J28" s="308"/>
      <c r="K28" s="308"/>
      <c r="L28" s="308"/>
      <c r="M28" s="308"/>
      <c r="N28" s="348" t="s">
        <v>114</v>
      </c>
      <c r="O28" s="356">
        <v>2275000</v>
      </c>
      <c r="P28" s="336"/>
      <c r="T28" s="332" t="e">
        <f>#REF!</f>
        <v>#REF!</v>
      </c>
      <c r="U28" s="313" t="e">
        <f t="shared" si="1"/>
        <v>#REF!</v>
      </c>
      <c r="V28" s="313" t="e">
        <f t="shared" si="2"/>
        <v>#REF!</v>
      </c>
      <c r="W28" s="350" t="e">
        <f t="shared" si="5"/>
        <v>#REF!</v>
      </c>
      <c r="X28" s="351">
        <f t="shared" si="6"/>
        <v>12</v>
      </c>
      <c r="Y28" s="350" t="e">
        <f t="shared" si="7"/>
        <v>#REF!</v>
      </c>
      <c r="Z28" s="350">
        <f t="shared" si="3"/>
        <v>13</v>
      </c>
      <c r="AA28" s="350" t="e">
        <f t="shared" si="8"/>
        <v>#REF!</v>
      </c>
      <c r="AB28" s="351" t="e">
        <f t="shared" si="9"/>
        <v>#REF!</v>
      </c>
      <c r="AC28" s="351" t="e">
        <f t="shared" si="10"/>
        <v>#REF!</v>
      </c>
      <c r="AD28" s="351" t="e">
        <f t="shared" si="11"/>
        <v>#REF!</v>
      </c>
      <c r="AE28" s="332">
        <f t="shared" si="12"/>
        <v>2001</v>
      </c>
      <c r="AF28" s="352" t="e">
        <f t="shared" si="13"/>
        <v>#REF!</v>
      </c>
      <c r="AG28" s="353" t="e">
        <f t="shared" si="4"/>
        <v>#REF!</v>
      </c>
    </row>
    <row r="29" spans="1:35" s="313" customFormat="1" ht="19.5" customHeight="1">
      <c r="A29" s="431">
        <v>10</v>
      </c>
      <c r="B29" s="345" t="s">
        <v>2043</v>
      </c>
      <c r="C29" s="346" t="s">
        <v>123</v>
      </c>
      <c r="D29" s="308"/>
      <c r="E29" s="347" t="s">
        <v>317</v>
      </c>
      <c r="F29" s="334"/>
      <c r="G29" s="347" t="s">
        <v>368</v>
      </c>
      <c r="H29" s="348">
        <v>2001</v>
      </c>
      <c r="I29" s="308"/>
      <c r="J29" s="308"/>
      <c r="K29" s="308"/>
      <c r="L29" s="308"/>
      <c r="M29" s="308"/>
      <c r="N29" s="348" t="s">
        <v>114</v>
      </c>
      <c r="O29" s="356">
        <v>210000</v>
      </c>
      <c r="P29" s="336"/>
      <c r="T29" s="332" t="e">
        <f>#REF!</f>
        <v>#REF!</v>
      </c>
      <c r="U29" s="313" t="e">
        <f t="shared" si="1"/>
        <v>#REF!</v>
      </c>
      <c r="V29" s="313" t="e">
        <f t="shared" si="2"/>
        <v>#REF!</v>
      </c>
      <c r="W29" s="350" t="e">
        <f t="shared" si="5"/>
        <v>#REF!</v>
      </c>
      <c r="X29" s="351">
        <f t="shared" si="6"/>
        <v>12</v>
      </c>
      <c r="Y29" s="350" t="e">
        <f t="shared" si="7"/>
        <v>#REF!</v>
      </c>
      <c r="Z29" s="350">
        <f t="shared" si="3"/>
        <v>13</v>
      </c>
      <c r="AA29" s="350" t="e">
        <f t="shared" si="8"/>
        <v>#REF!</v>
      </c>
      <c r="AB29" s="351" t="e">
        <f t="shared" si="9"/>
        <v>#REF!</v>
      </c>
      <c r="AC29" s="351" t="e">
        <f t="shared" si="10"/>
        <v>#REF!</v>
      </c>
      <c r="AD29" s="351" t="e">
        <f t="shared" si="11"/>
        <v>#REF!</v>
      </c>
      <c r="AE29" s="332">
        <f t="shared" si="12"/>
        <v>2001</v>
      </c>
      <c r="AF29" s="352" t="e">
        <f t="shared" si="13"/>
        <v>#REF!</v>
      </c>
      <c r="AG29" s="353" t="e">
        <f t="shared" si="4"/>
        <v>#REF!</v>
      </c>
    </row>
    <row r="30" spans="1:35" s="313" customFormat="1" ht="19.5" customHeight="1">
      <c r="A30" s="431">
        <v>11</v>
      </c>
      <c r="B30" s="345" t="s">
        <v>2033</v>
      </c>
      <c r="C30" s="346" t="s">
        <v>117</v>
      </c>
      <c r="D30" s="308"/>
      <c r="E30" s="347" t="s">
        <v>313</v>
      </c>
      <c r="F30" s="334"/>
      <c r="G30" s="347" t="s">
        <v>368</v>
      </c>
      <c r="H30" s="348">
        <v>2001</v>
      </c>
      <c r="I30" s="308"/>
      <c r="J30" s="308"/>
      <c r="K30" s="308"/>
      <c r="L30" s="308"/>
      <c r="M30" s="308"/>
      <c r="N30" s="348" t="s">
        <v>114</v>
      </c>
      <c r="O30" s="356">
        <v>900000</v>
      </c>
      <c r="P30" s="336"/>
      <c r="T30" s="332" t="e">
        <f>#REF!</f>
        <v>#REF!</v>
      </c>
      <c r="U30" s="313" t="e">
        <f t="shared" si="1"/>
        <v>#REF!</v>
      </c>
      <c r="V30" s="313" t="e">
        <f t="shared" si="2"/>
        <v>#REF!</v>
      </c>
      <c r="W30" s="350" t="e">
        <f t="shared" si="5"/>
        <v>#REF!</v>
      </c>
      <c r="X30" s="351">
        <f t="shared" si="6"/>
        <v>12</v>
      </c>
      <c r="Y30" s="350" t="e">
        <f t="shared" si="7"/>
        <v>#REF!</v>
      </c>
      <c r="Z30" s="350">
        <f t="shared" si="3"/>
        <v>13</v>
      </c>
      <c r="AA30" s="350" t="e">
        <f t="shared" si="8"/>
        <v>#REF!</v>
      </c>
      <c r="AB30" s="351" t="e">
        <f t="shared" si="9"/>
        <v>#REF!</v>
      </c>
      <c r="AC30" s="351" t="e">
        <f t="shared" si="10"/>
        <v>#REF!</v>
      </c>
      <c r="AD30" s="351" t="e">
        <f t="shared" si="11"/>
        <v>#REF!</v>
      </c>
      <c r="AE30" s="332">
        <f t="shared" si="12"/>
        <v>2001</v>
      </c>
      <c r="AF30" s="352" t="e">
        <f t="shared" si="13"/>
        <v>#REF!</v>
      </c>
      <c r="AG30" s="353" t="e">
        <f t="shared" si="4"/>
        <v>#REF!</v>
      </c>
    </row>
    <row r="31" spans="1:35" s="313" customFormat="1" ht="19.5" customHeight="1">
      <c r="A31" s="431">
        <v>12</v>
      </c>
      <c r="B31" s="345" t="s">
        <v>2046</v>
      </c>
      <c r="C31" s="346" t="s">
        <v>124</v>
      </c>
      <c r="D31" s="308"/>
      <c r="E31" s="347" t="s">
        <v>316</v>
      </c>
      <c r="F31" s="334"/>
      <c r="G31" s="347" t="s">
        <v>368</v>
      </c>
      <c r="H31" s="348">
        <v>2001</v>
      </c>
      <c r="I31" s="308"/>
      <c r="J31" s="308"/>
      <c r="K31" s="308"/>
      <c r="L31" s="308"/>
      <c r="M31" s="308"/>
      <c r="N31" s="348" t="s">
        <v>114</v>
      </c>
      <c r="O31" s="356">
        <v>2160000</v>
      </c>
      <c r="P31" s="336"/>
      <c r="T31" s="332" t="e">
        <f>#REF!</f>
        <v>#REF!</v>
      </c>
      <c r="U31" s="313" t="e">
        <f t="shared" si="1"/>
        <v>#REF!</v>
      </c>
      <c r="V31" s="313" t="e">
        <f t="shared" si="2"/>
        <v>#REF!</v>
      </c>
      <c r="W31" s="350" t="e">
        <f t="shared" si="5"/>
        <v>#REF!</v>
      </c>
      <c r="X31" s="351">
        <f t="shared" si="6"/>
        <v>12</v>
      </c>
      <c r="Y31" s="350" t="e">
        <f t="shared" si="7"/>
        <v>#REF!</v>
      </c>
      <c r="Z31" s="350">
        <f t="shared" si="3"/>
        <v>13</v>
      </c>
      <c r="AA31" s="350" t="e">
        <f t="shared" si="8"/>
        <v>#REF!</v>
      </c>
      <c r="AB31" s="351" t="e">
        <f t="shared" si="9"/>
        <v>#REF!</v>
      </c>
      <c r="AC31" s="351" t="e">
        <f t="shared" si="10"/>
        <v>#REF!</v>
      </c>
      <c r="AD31" s="351" t="e">
        <f t="shared" si="11"/>
        <v>#REF!</v>
      </c>
      <c r="AE31" s="332">
        <f t="shared" si="12"/>
        <v>2001</v>
      </c>
      <c r="AF31" s="352" t="e">
        <f t="shared" si="13"/>
        <v>#REF!</v>
      </c>
      <c r="AG31" s="353" t="e">
        <f t="shared" si="4"/>
        <v>#REF!</v>
      </c>
    </row>
    <row r="32" spans="1:35" s="313" customFormat="1" ht="19.5" customHeight="1">
      <c r="A32" s="431">
        <v>13</v>
      </c>
      <c r="B32" s="345" t="s">
        <v>2036</v>
      </c>
      <c r="C32" s="346" t="s">
        <v>125</v>
      </c>
      <c r="D32" s="308"/>
      <c r="E32" s="347" t="s">
        <v>316</v>
      </c>
      <c r="F32" s="334"/>
      <c r="G32" s="347" t="s">
        <v>373</v>
      </c>
      <c r="H32" s="348">
        <v>2001</v>
      </c>
      <c r="I32" s="308"/>
      <c r="J32" s="308"/>
      <c r="K32" s="308"/>
      <c r="L32" s="308"/>
      <c r="M32" s="308"/>
      <c r="N32" s="348" t="s">
        <v>114</v>
      </c>
      <c r="O32" s="356">
        <v>510000</v>
      </c>
      <c r="P32" s="336"/>
      <c r="T32" s="332" t="e">
        <f>#REF!</f>
        <v>#REF!</v>
      </c>
      <c r="U32" s="313" t="e">
        <f t="shared" si="1"/>
        <v>#REF!</v>
      </c>
      <c r="V32" s="313" t="e">
        <f t="shared" si="2"/>
        <v>#REF!</v>
      </c>
      <c r="W32" s="350" t="e">
        <f t="shared" si="5"/>
        <v>#REF!</v>
      </c>
      <c r="X32" s="351">
        <f t="shared" si="6"/>
        <v>12</v>
      </c>
      <c r="Y32" s="350" t="e">
        <f t="shared" si="7"/>
        <v>#REF!</v>
      </c>
      <c r="Z32" s="350">
        <f t="shared" si="3"/>
        <v>13</v>
      </c>
      <c r="AA32" s="350" t="e">
        <f t="shared" si="8"/>
        <v>#REF!</v>
      </c>
      <c r="AB32" s="351" t="e">
        <f t="shared" si="9"/>
        <v>#REF!</v>
      </c>
      <c r="AC32" s="351" t="e">
        <f t="shared" si="10"/>
        <v>#REF!</v>
      </c>
      <c r="AD32" s="351" t="e">
        <f t="shared" si="11"/>
        <v>#REF!</v>
      </c>
      <c r="AE32" s="332">
        <f t="shared" si="12"/>
        <v>2001</v>
      </c>
      <c r="AF32" s="352" t="e">
        <f t="shared" si="13"/>
        <v>#REF!</v>
      </c>
      <c r="AG32" s="353" t="e">
        <f t="shared" si="4"/>
        <v>#REF!</v>
      </c>
    </row>
    <row r="33" spans="1:34" s="313" customFormat="1" ht="19.5" customHeight="1">
      <c r="A33" s="431">
        <v>14</v>
      </c>
      <c r="B33" s="345" t="s">
        <v>2025</v>
      </c>
      <c r="C33" s="346" t="s">
        <v>126</v>
      </c>
      <c r="D33" s="308"/>
      <c r="E33" s="347" t="s">
        <v>318</v>
      </c>
      <c r="F33" s="334"/>
      <c r="G33" s="347" t="s">
        <v>369</v>
      </c>
      <c r="H33" s="348">
        <v>2001</v>
      </c>
      <c r="I33" s="308"/>
      <c r="J33" s="308"/>
      <c r="K33" s="308"/>
      <c r="L33" s="308"/>
      <c r="M33" s="308"/>
      <c r="N33" s="348" t="s">
        <v>114</v>
      </c>
      <c r="O33" s="356">
        <v>1650000</v>
      </c>
      <c r="P33" s="336"/>
      <c r="T33" s="332" t="e">
        <f>#REF!</f>
        <v>#REF!</v>
      </c>
      <c r="U33" s="313" t="e">
        <f t="shared" si="1"/>
        <v>#REF!</v>
      </c>
      <c r="V33" s="313" t="e">
        <f t="shared" si="2"/>
        <v>#REF!</v>
      </c>
      <c r="W33" s="350" t="e">
        <f t="shared" si="5"/>
        <v>#REF!</v>
      </c>
      <c r="X33" s="351">
        <f t="shared" si="6"/>
        <v>12</v>
      </c>
      <c r="Y33" s="350" t="e">
        <f t="shared" si="7"/>
        <v>#REF!</v>
      </c>
      <c r="Z33" s="350">
        <f t="shared" si="3"/>
        <v>13</v>
      </c>
      <c r="AA33" s="350" t="e">
        <f t="shared" si="8"/>
        <v>#REF!</v>
      </c>
      <c r="AB33" s="351" t="e">
        <f t="shared" si="9"/>
        <v>#REF!</v>
      </c>
      <c r="AC33" s="351" t="e">
        <f t="shared" si="10"/>
        <v>#REF!</v>
      </c>
      <c r="AD33" s="351" t="e">
        <f t="shared" si="11"/>
        <v>#REF!</v>
      </c>
      <c r="AE33" s="332">
        <f t="shared" si="12"/>
        <v>2001</v>
      </c>
      <c r="AF33" s="352" t="e">
        <f t="shared" si="13"/>
        <v>#REF!</v>
      </c>
      <c r="AG33" s="353" t="e">
        <f t="shared" si="4"/>
        <v>#REF!</v>
      </c>
    </row>
    <row r="34" spans="1:34" s="313" customFormat="1" ht="19.5" customHeight="1">
      <c r="A34" s="431">
        <v>15</v>
      </c>
      <c r="B34" s="345" t="s">
        <v>2083</v>
      </c>
      <c r="C34" s="346" t="s">
        <v>127</v>
      </c>
      <c r="D34" s="308"/>
      <c r="E34" s="347" t="s">
        <v>316</v>
      </c>
      <c r="F34" s="334"/>
      <c r="G34" s="347" t="s">
        <v>375</v>
      </c>
      <c r="H34" s="348">
        <v>2001</v>
      </c>
      <c r="I34" s="308"/>
      <c r="J34" s="308"/>
      <c r="K34" s="308"/>
      <c r="L34" s="308"/>
      <c r="M34" s="308"/>
      <c r="N34" s="348" t="s">
        <v>114</v>
      </c>
      <c r="O34" s="356">
        <v>975000</v>
      </c>
      <c r="P34" s="346" t="s">
        <v>127</v>
      </c>
      <c r="T34" s="332" t="e">
        <f>#REF!</f>
        <v>#REF!</v>
      </c>
      <c r="U34" s="313" t="e">
        <f t="shared" si="1"/>
        <v>#REF!</v>
      </c>
      <c r="V34" s="313" t="e">
        <f t="shared" si="2"/>
        <v>#REF!</v>
      </c>
      <c r="W34" s="350" t="e">
        <f t="shared" si="5"/>
        <v>#REF!</v>
      </c>
      <c r="X34" s="351">
        <f t="shared" si="6"/>
        <v>12</v>
      </c>
      <c r="Y34" s="350" t="e">
        <f t="shared" si="7"/>
        <v>#REF!</v>
      </c>
      <c r="Z34" s="350">
        <f t="shared" si="3"/>
        <v>13</v>
      </c>
      <c r="AA34" s="350" t="e">
        <f t="shared" si="8"/>
        <v>#REF!</v>
      </c>
      <c r="AB34" s="351" t="e">
        <f t="shared" si="9"/>
        <v>#REF!</v>
      </c>
      <c r="AC34" s="351" t="e">
        <f t="shared" si="10"/>
        <v>#REF!</v>
      </c>
      <c r="AD34" s="351" t="e">
        <f t="shared" si="11"/>
        <v>#REF!</v>
      </c>
      <c r="AE34" s="332">
        <f t="shared" si="12"/>
        <v>2001</v>
      </c>
      <c r="AF34" s="352" t="e">
        <f t="shared" si="13"/>
        <v>#REF!</v>
      </c>
      <c r="AG34" s="353" t="e">
        <f t="shared" si="4"/>
        <v>#REF!</v>
      </c>
      <c r="AH34" s="353"/>
    </row>
    <row r="35" spans="1:34" s="313" customFormat="1" ht="19.5" customHeight="1">
      <c r="A35" s="431">
        <v>16</v>
      </c>
      <c r="B35" s="345" t="s">
        <v>2033</v>
      </c>
      <c r="C35" s="346" t="s">
        <v>117</v>
      </c>
      <c r="D35" s="308"/>
      <c r="E35" s="347" t="s">
        <v>313</v>
      </c>
      <c r="F35" s="334"/>
      <c r="G35" s="347" t="s">
        <v>370</v>
      </c>
      <c r="H35" s="348">
        <v>2001</v>
      </c>
      <c r="I35" s="308"/>
      <c r="J35" s="308"/>
      <c r="K35" s="308"/>
      <c r="L35" s="308"/>
      <c r="M35" s="308"/>
      <c r="N35" s="348" t="s">
        <v>114</v>
      </c>
      <c r="O35" s="356">
        <v>422500</v>
      </c>
      <c r="P35" s="346" t="s">
        <v>140</v>
      </c>
      <c r="T35" s="332" t="e">
        <f>#REF!</f>
        <v>#REF!</v>
      </c>
      <c r="U35" s="313" t="e">
        <f t="shared" si="1"/>
        <v>#REF!</v>
      </c>
      <c r="V35" s="313" t="e">
        <f t="shared" si="2"/>
        <v>#REF!</v>
      </c>
      <c r="W35" s="350" t="e">
        <f t="shared" si="5"/>
        <v>#REF!</v>
      </c>
      <c r="X35" s="351">
        <f t="shared" si="6"/>
        <v>12</v>
      </c>
      <c r="Y35" s="350" t="e">
        <f t="shared" si="7"/>
        <v>#REF!</v>
      </c>
      <c r="Z35" s="350">
        <f t="shared" si="3"/>
        <v>13</v>
      </c>
      <c r="AA35" s="350" t="e">
        <f t="shared" si="8"/>
        <v>#REF!</v>
      </c>
      <c r="AB35" s="351" t="e">
        <f t="shared" si="9"/>
        <v>#REF!</v>
      </c>
      <c r="AC35" s="351" t="e">
        <f t="shared" si="10"/>
        <v>#REF!</v>
      </c>
      <c r="AD35" s="351" t="e">
        <f t="shared" si="11"/>
        <v>#REF!</v>
      </c>
      <c r="AE35" s="332">
        <f t="shared" si="12"/>
        <v>2001</v>
      </c>
      <c r="AF35" s="352" t="e">
        <f t="shared" si="13"/>
        <v>#REF!</v>
      </c>
      <c r="AG35" s="353" t="e">
        <f t="shared" si="4"/>
        <v>#REF!</v>
      </c>
    </row>
    <row r="36" spans="1:34" s="313" customFormat="1" ht="19.5" customHeight="1">
      <c r="A36" s="431">
        <v>17</v>
      </c>
      <c r="B36" s="345" t="s">
        <v>2036</v>
      </c>
      <c r="C36" s="346" t="s">
        <v>125</v>
      </c>
      <c r="D36" s="308"/>
      <c r="E36" s="347" t="s">
        <v>316</v>
      </c>
      <c r="F36" s="334"/>
      <c r="G36" s="347" t="s">
        <v>373</v>
      </c>
      <c r="H36" s="348">
        <v>2001</v>
      </c>
      <c r="I36" s="308"/>
      <c r="J36" s="308"/>
      <c r="K36" s="308"/>
      <c r="L36" s="308"/>
      <c r="M36" s="308"/>
      <c r="N36" s="348" t="s">
        <v>114</v>
      </c>
      <c r="O36" s="356">
        <v>1500000</v>
      </c>
      <c r="P36" s="346" t="s">
        <v>144</v>
      </c>
      <c r="T36" s="332" t="e">
        <f>#REF!</f>
        <v>#REF!</v>
      </c>
      <c r="U36" s="313" t="e">
        <f t="shared" si="1"/>
        <v>#REF!</v>
      </c>
      <c r="V36" s="313" t="e">
        <f t="shared" si="2"/>
        <v>#REF!</v>
      </c>
      <c r="W36" s="350" t="e">
        <f t="shared" si="5"/>
        <v>#REF!</v>
      </c>
      <c r="X36" s="351">
        <f t="shared" si="6"/>
        <v>12</v>
      </c>
      <c r="Y36" s="350" t="e">
        <f t="shared" si="7"/>
        <v>#REF!</v>
      </c>
      <c r="Z36" s="350">
        <f t="shared" si="3"/>
        <v>13</v>
      </c>
      <c r="AA36" s="350" t="e">
        <f t="shared" si="8"/>
        <v>#REF!</v>
      </c>
      <c r="AB36" s="351" t="e">
        <f t="shared" si="9"/>
        <v>#REF!</v>
      </c>
      <c r="AC36" s="351" t="e">
        <f t="shared" si="10"/>
        <v>#REF!</v>
      </c>
      <c r="AD36" s="351" t="e">
        <f t="shared" si="11"/>
        <v>#REF!</v>
      </c>
      <c r="AE36" s="332">
        <f t="shared" si="12"/>
        <v>2001</v>
      </c>
      <c r="AF36" s="352" t="e">
        <f t="shared" si="13"/>
        <v>#REF!</v>
      </c>
      <c r="AG36" s="353" t="e">
        <f t="shared" si="4"/>
        <v>#REF!</v>
      </c>
    </row>
    <row r="37" spans="1:34" s="313" customFormat="1" ht="19.5" customHeight="1">
      <c r="A37" s="431">
        <v>18</v>
      </c>
      <c r="B37" s="345" t="s">
        <v>2033</v>
      </c>
      <c r="C37" s="346" t="s">
        <v>117</v>
      </c>
      <c r="D37" s="308"/>
      <c r="E37" s="347" t="s">
        <v>313</v>
      </c>
      <c r="F37" s="334"/>
      <c r="G37" s="347" t="s">
        <v>368</v>
      </c>
      <c r="H37" s="348">
        <v>2001</v>
      </c>
      <c r="I37" s="308"/>
      <c r="J37" s="308"/>
      <c r="K37" s="308"/>
      <c r="L37" s="308"/>
      <c r="M37" s="308"/>
      <c r="N37" s="348" t="s">
        <v>114</v>
      </c>
      <c r="O37" s="356">
        <v>1050000</v>
      </c>
      <c r="P37" s="346" t="s">
        <v>416</v>
      </c>
      <c r="T37" s="332" t="e">
        <f>#REF!</f>
        <v>#REF!</v>
      </c>
      <c r="U37" s="313" t="e">
        <f t="shared" si="1"/>
        <v>#REF!</v>
      </c>
      <c r="V37" s="313" t="e">
        <f t="shared" si="2"/>
        <v>#REF!</v>
      </c>
      <c r="W37" s="350" t="e">
        <f t="shared" si="5"/>
        <v>#REF!</v>
      </c>
      <c r="X37" s="351">
        <f t="shared" si="6"/>
        <v>12</v>
      </c>
      <c r="Y37" s="350" t="e">
        <f t="shared" si="7"/>
        <v>#REF!</v>
      </c>
      <c r="Z37" s="350">
        <f t="shared" si="3"/>
        <v>13</v>
      </c>
      <c r="AA37" s="350" t="e">
        <f t="shared" si="8"/>
        <v>#REF!</v>
      </c>
      <c r="AB37" s="351" t="e">
        <f t="shared" si="9"/>
        <v>#REF!</v>
      </c>
      <c r="AC37" s="351" t="e">
        <f t="shared" si="10"/>
        <v>#REF!</v>
      </c>
      <c r="AD37" s="351" t="e">
        <f t="shared" si="11"/>
        <v>#REF!</v>
      </c>
      <c r="AE37" s="332">
        <f t="shared" si="12"/>
        <v>2001</v>
      </c>
      <c r="AF37" s="352" t="e">
        <f t="shared" si="13"/>
        <v>#REF!</v>
      </c>
      <c r="AG37" s="353" t="e">
        <f t="shared" si="4"/>
        <v>#REF!</v>
      </c>
    </row>
    <row r="38" spans="1:34" s="313" customFormat="1" ht="19.5" customHeight="1">
      <c r="A38" s="431">
        <v>19</v>
      </c>
      <c r="B38" s="345" t="s">
        <v>298</v>
      </c>
      <c r="C38" s="346" t="s">
        <v>128</v>
      </c>
      <c r="D38" s="308"/>
      <c r="E38" s="347" t="s">
        <v>319</v>
      </c>
      <c r="F38" s="334"/>
      <c r="G38" s="347" t="s">
        <v>369</v>
      </c>
      <c r="H38" s="348">
        <v>2001</v>
      </c>
      <c r="I38" s="308"/>
      <c r="J38" s="308"/>
      <c r="K38" s="308"/>
      <c r="L38" s="308"/>
      <c r="M38" s="308"/>
      <c r="N38" s="348" t="s">
        <v>114</v>
      </c>
      <c r="O38" s="356">
        <v>1155000</v>
      </c>
      <c r="P38" s="346" t="s">
        <v>417</v>
      </c>
      <c r="T38" s="332" t="e">
        <f>#REF!</f>
        <v>#REF!</v>
      </c>
      <c r="U38" s="313" t="e">
        <f t="shared" si="1"/>
        <v>#REF!</v>
      </c>
      <c r="V38" s="313" t="e">
        <f t="shared" si="2"/>
        <v>#REF!</v>
      </c>
      <c r="W38" s="350" t="e">
        <f t="shared" si="5"/>
        <v>#REF!</v>
      </c>
      <c r="X38" s="351">
        <f t="shared" si="6"/>
        <v>12</v>
      </c>
      <c r="Y38" s="350" t="e">
        <f t="shared" si="7"/>
        <v>#REF!</v>
      </c>
      <c r="Z38" s="350">
        <f t="shared" si="3"/>
        <v>13</v>
      </c>
      <c r="AA38" s="350" t="e">
        <f t="shared" si="8"/>
        <v>#REF!</v>
      </c>
      <c r="AB38" s="351" t="e">
        <f t="shared" si="9"/>
        <v>#REF!</v>
      </c>
      <c r="AC38" s="351" t="e">
        <f t="shared" si="10"/>
        <v>#REF!</v>
      </c>
      <c r="AD38" s="351" t="e">
        <f t="shared" si="11"/>
        <v>#REF!</v>
      </c>
      <c r="AE38" s="332">
        <f t="shared" si="12"/>
        <v>2001</v>
      </c>
      <c r="AF38" s="352" t="e">
        <f t="shared" si="13"/>
        <v>#REF!</v>
      </c>
      <c r="AG38" s="353" t="e">
        <f t="shared" si="4"/>
        <v>#REF!</v>
      </c>
    </row>
    <row r="39" spans="1:34" s="313" customFormat="1" ht="19.5" customHeight="1">
      <c r="A39" s="431">
        <v>20</v>
      </c>
      <c r="B39" s="345" t="s">
        <v>2036</v>
      </c>
      <c r="C39" s="346" t="s">
        <v>125</v>
      </c>
      <c r="D39" s="308"/>
      <c r="E39" s="347" t="s">
        <v>316</v>
      </c>
      <c r="F39" s="334"/>
      <c r="G39" s="347" t="s">
        <v>376</v>
      </c>
      <c r="H39" s="348">
        <v>2001</v>
      </c>
      <c r="I39" s="308"/>
      <c r="J39" s="308"/>
      <c r="K39" s="308"/>
      <c r="L39" s="308"/>
      <c r="M39" s="308"/>
      <c r="N39" s="348" t="s">
        <v>114</v>
      </c>
      <c r="O39" s="356">
        <v>1000000</v>
      </c>
      <c r="P39" s="346" t="s">
        <v>157</v>
      </c>
      <c r="T39" s="332" t="e">
        <f>#REF!</f>
        <v>#REF!</v>
      </c>
      <c r="U39" s="313" t="e">
        <f t="shared" si="1"/>
        <v>#REF!</v>
      </c>
      <c r="V39" s="313" t="e">
        <f t="shared" si="2"/>
        <v>#REF!</v>
      </c>
      <c r="W39" s="350" t="e">
        <f t="shared" si="5"/>
        <v>#REF!</v>
      </c>
      <c r="X39" s="351">
        <f t="shared" si="6"/>
        <v>12</v>
      </c>
      <c r="Y39" s="350" t="e">
        <f t="shared" si="7"/>
        <v>#REF!</v>
      </c>
      <c r="Z39" s="350">
        <f t="shared" si="3"/>
        <v>13</v>
      </c>
      <c r="AA39" s="350" t="e">
        <f t="shared" si="8"/>
        <v>#REF!</v>
      </c>
      <c r="AB39" s="351" t="e">
        <f t="shared" si="9"/>
        <v>#REF!</v>
      </c>
      <c r="AC39" s="351" t="e">
        <f t="shared" si="10"/>
        <v>#REF!</v>
      </c>
      <c r="AD39" s="351" t="e">
        <f t="shared" si="11"/>
        <v>#REF!</v>
      </c>
      <c r="AE39" s="332">
        <f t="shared" si="12"/>
        <v>2001</v>
      </c>
      <c r="AF39" s="352" t="e">
        <f t="shared" si="13"/>
        <v>#REF!</v>
      </c>
      <c r="AG39" s="353" t="e">
        <f t="shared" si="4"/>
        <v>#REF!</v>
      </c>
    </row>
    <row r="40" spans="1:34" s="313" customFormat="1" ht="28.5" customHeight="1">
      <c r="A40" s="431">
        <v>21</v>
      </c>
      <c r="B40" s="345" t="s">
        <v>2036</v>
      </c>
      <c r="C40" s="346" t="s">
        <v>125</v>
      </c>
      <c r="D40" s="308"/>
      <c r="E40" s="347" t="s">
        <v>316</v>
      </c>
      <c r="F40" s="334"/>
      <c r="G40" s="347" t="s">
        <v>377</v>
      </c>
      <c r="H40" s="348">
        <v>2001</v>
      </c>
      <c r="I40" s="308"/>
      <c r="J40" s="308"/>
      <c r="K40" s="308"/>
      <c r="L40" s="308"/>
      <c r="M40" s="308"/>
      <c r="N40" s="348" t="s">
        <v>114</v>
      </c>
      <c r="O40" s="349">
        <v>1190000</v>
      </c>
      <c r="P40" s="346" t="s">
        <v>159</v>
      </c>
      <c r="T40" s="332" t="e">
        <f>#REF!</f>
        <v>#REF!</v>
      </c>
      <c r="U40" s="313" t="e">
        <f t="shared" si="1"/>
        <v>#REF!</v>
      </c>
      <c r="V40" s="313" t="e">
        <f t="shared" si="2"/>
        <v>#REF!</v>
      </c>
      <c r="W40" s="350" t="e">
        <f t="shared" si="5"/>
        <v>#REF!</v>
      </c>
      <c r="X40" s="351">
        <f t="shared" si="6"/>
        <v>12</v>
      </c>
      <c r="Y40" s="350" t="e">
        <f t="shared" si="7"/>
        <v>#REF!</v>
      </c>
      <c r="Z40" s="350">
        <f t="shared" si="3"/>
        <v>13</v>
      </c>
      <c r="AA40" s="350" t="e">
        <f t="shared" si="8"/>
        <v>#REF!</v>
      </c>
      <c r="AB40" s="351" t="e">
        <f t="shared" si="9"/>
        <v>#REF!</v>
      </c>
      <c r="AC40" s="351" t="e">
        <f t="shared" si="10"/>
        <v>#REF!</v>
      </c>
      <c r="AD40" s="351" t="e">
        <f t="shared" si="11"/>
        <v>#REF!</v>
      </c>
      <c r="AE40" s="332">
        <f t="shared" si="12"/>
        <v>2001</v>
      </c>
      <c r="AF40" s="352" t="e">
        <f t="shared" si="13"/>
        <v>#REF!</v>
      </c>
      <c r="AG40" s="353" t="e">
        <f t="shared" si="4"/>
        <v>#REF!</v>
      </c>
    </row>
    <row r="41" spans="1:34" s="313" customFormat="1" ht="21.75" customHeight="1" thickBot="1">
      <c r="A41" s="433">
        <v>22</v>
      </c>
      <c r="B41" s="358" t="s">
        <v>2033</v>
      </c>
      <c r="C41" s="359" t="s">
        <v>117</v>
      </c>
      <c r="D41" s="360"/>
      <c r="E41" s="362" t="s">
        <v>313</v>
      </c>
      <c r="F41" s="361"/>
      <c r="G41" s="362" t="s">
        <v>368</v>
      </c>
      <c r="H41" s="363">
        <v>2001</v>
      </c>
      <c r="I41" s="360"/>
      <c r="J41" s="360"/>
      <c r="K41" s="360"/>
      <c r="L41" s="360"/>
      <c r="M41" s="360"/>
      <c r="N41" s="363" t="s">
        <v>114</v>
      </c>
      <c r="O41" s="373">
        <v>1820000</v>
      </c>
      <c r="P41" s="346" t="s">
        <v>160</v>
      </c>
      <c r="T41" s="332" t="e">
        <f>#REF!</f>
        <v>#REF!</v>
      </c>
      <c r="U41" s="313" t="e">
        <f t="shared" si="1"/>
        <v>#REF!</v>
      </c>
      <c r="V41" s="313" t="e">
        <f t="shared" si="2"/>
        <v>#REF!</v>
      </c>
      <c r="W41" s="350" t="e">
        <f t="shared" si="5"/>
        <v>#REF!</v>
      </c>
      <c r="X41" s="351">
        <f t="shared" si="6"/>
        <v>12</v>
      </c>
      <c r="Y41" s="350" t="e">
        <f t="shared" si="7"/>
        <v>#REF!</v>
      </c>
      <c r="Z41" s="350">
        <f t="shared" si="3"/>
        <v>13</v>
      </c>
      <c r="AA41" s="350" t="e">
        <f t="shared" si="8"/>
        <v>#REF!</v>
      </c>
      <c r="AB41" s="351" t="e">
        <f t="shared" si="9"/>
        <v>#REF!</v>
      </c>
      <c r="AC41" s="351" t="e">
        <f t="shared" si="10"/>
        <v>#REF!</v>
      </c>
      <c r="AD41" s="351" t="e">
        <f t="shared" si="11"/>
        <v>#REF!</v>
      </c>
      <c r="AE41" s="332">
        <f t="shared" si="12"/>
        <v>2001</v>
      </c>
      <c r="AF41" s="352" t="e">
        <f t="shared" si="13"/>
        <v>#REF!</v>
      </c>
      <c r="AG41" s="353" t="e">
        <f t="shared" si="4"/>
        <v>#REF!</v>
      </c>
    </row>
    <row r="42" spans="1:34" s="313" customFormat="1" ht="21.75" customHeight="1">
      <c r="A42" s="432">
        <v>23</v>
      </c>
      <c r="B42" s="374" t="s">
        <v>298</v>
      </c>
      <c r="C42" s="366" t="s">
        <v>128</v>
      </c>
      <c r="D42" s="367"/>
      <c r="E42" s="369" t="s">
        <v>318</v>
      </c>
      <c r="F42" s="368"/>
      <c r="G42" s="369" t="s">
        <v>369</v>
      </c>
      <c r="H42" s="370">
        <v>2001</v>
      </c>
      <c r="I42" s="367"/>
      <c r="J42" s="367"/>
      <c r="K42" s="367"/>
      <c r="L42" s="367"/>
      <c r="M42" s="367"/>
      <c r="N42" s="370" t="s">
        <v>114</v>
      </c>
      <c r="O42" s="375">
        <v>1540000</v>
      </c>
      <c r="P42" s="346" t="s">
        <v>162</v>
      </c>
      <c r="T42" s="332" t="e">
        <f>#REF!</f>
        <v>#REF!</v>
      </c>
      <c r="U42" s="313" t="e">
        <f t="shared" si="1"/>
        <v>#REF!</v>
      </c>
      <c r="V42" s="313" t="e">
        <f t="shared" si="2"/>
        <v>#REF!</v>
      </c>
      <c r="W42" s="350" t="e">
        <f t="shared" si="5"/>
        <v>#REF!</v>
      </c>
      <c r="X42" s="351">
        <f t="shared" si="6"/>
        <v>12</v>
      </c>
      <c r="Y42" s="350" t="e">
        <f t="shared" si="7"/>
        <v>#REF!</v>
      </c>
      <c r="Z42" s="350">
        <f t="shared" si="3"/>
        <v>13</v>
      </c>
      <c r="AA42" s="350" t="e">
        <f t="shared" si="8"/>
        <v>#REF!</v>
      </c>
      <c r="AB42" s="351" t="e">
        <f t="shared" si="9"/>
        <v>#REF!</v>
      </c>
      <c r="AC42" s="351" t="e">
        <f t="shared" si="10"/>
        <v>#REF!</v>
      </c>
      <c r="AD42" s="351" t="e">
        <f t="shared" si="11"/>
        <v>#REF!</v>
      </c>
      <c r="AE42" s="332">
        <f t="shared" si="12"/>
        <v>2001</v>
      </c>
      <c r="AF42" s="352" t="e">
        <f t="shared" si="13"/>
        <v>#REF!</v>
      </c>
      <c r="AG42" s="353" t="e">
        <f t="shared" si="4"/>
        <v>#REF!</v>
      </c>
    </row>
    <row r="43" spans="1:34" s="313" customFormat="1" ht="21.75" customHeight="1">
      <c r="A43" s="431">
        <v>24</v>
      </c>
      <c r="B43" s="345" t="s">
        <v>2033</v>
      </c>
      <c r="C43" s="346" t="s">
        <v>117</v>
      </c>
      <c r="D43" s="308"/>
      <c r="E43" s="347" t="s">
        <v>313</v>
      </c>
      <c r="F43" s="334"/>
      <c r="G43" s="347" t="s">
        <v>368</v>
      </c>
      <c r="H43" s="348">
        <v>2001</v>
      </c>
      <c r="I43" s="308"/>
      <c r="J43" s="308"/>
      <c r="K43" s="308"/>
      <c r="L43" s="308"/>
      <c r="M43" s="308"/>
      <c r="N43" s="348" t="s">
        <v>114</v>
      </c>
      <c r="O43" s="349">
        <v>1820000</v>
      </c>
      <c r="P43" s="346" t="s">
        <v>162</v>
      </c>
      <c r="T43" s="332" t="e">
        <f>#REF!</f>
        <v>#REF!</v>
      </c>
      <c r="U43" s="313" t="e">
        <f t="shared" si="1"/>
        <v>#REF!</v>
      </c>
      <c r="V43" s="313" t="e">
        <f t="shared" si="2"/>
        <v>#REF!</v>
      </c>
      <c r="W43" s="350" t="e">
        <f t="shared" si="5"/>
        <v>#REF!</v>
      </c>
      <c r="X43" s="351">
        <f t="shared" si="6"/>
        <v>12</v>
      </c>
      <c r="Y43" s="350" t="e">
        <f t="shared" si="7"/>
        <v>#REF!</v>
      </c>
      <c r="Z43" s="350">
        <f t="shared" si="3"/>
        <v>13</v>
      </c>
      <c r="AA43" s="350" t="e">
        <f t="shared" si="8"/>
        <v>#REF!</v>
      </c>
      <c r="AB43" s="351" t="e">
        <f t="shared" si="9"/>
        <v>#REF!</v>
      </c>
      <c r="AC43" s="351" t="e">
        <f t="shared" si="10"/>
        <v>#REF!</v>
      </c>
      <c r="AD43" s="351" t="e">
        <f t="shared" si="11"/>
        <v>#REF!</v>
      </c>
      <c r="AE43" s="332">
        <f t="shared" si="12"/>
        <v>2001</v>
      </c>
      <c r="AF43" s="352" t="e">
        <f t="shared" si="13"/>
        <v>#REF!</v>
      </c>
      <c r="AG43" s="353" t="e">
        <f t="shared" si="4"/>
        <v>#REF!</v>
      </c>
    </row>
    <row r="44" spans="1:34" s="313" customFormat="1" ht="21.75" customHeight="1">
      <c r="A44" s="431">
        <v>25</v>
      </c>
      <c r="B44" s="345" t="s">
        <v>298</v>
      </c>
      <c r="C44" s="346" t="s">
        <v>128</v>
      </c>
      <c r="D44" s="308"/>
      <c r="E44" s="347" t="s">
        <v>318</v>
      </c>
      <c r="F44" s="334"/>
      <c r="G44" s="347" t="s">
        <v>369</v>
      </c>
      <c r="H44" s="348">
        <v>2001</v>
      </c>
      <c r="I44" s="308"/>
      <c r="J44" s="308"/>
      <c r="K44" s="308"/>
      <c r="L44" s="308"/>
      <c r="M44" s="308"/>
      <c r="N44" s="348" t="s">
        <v>114</v>
      </c>
      <c r="O44" s="349">
        <v>1540000</v>
      </c>
      <c r="P44" s="346" t="s">
        <v>166</v>
      </c>
      <c r="T44" s="332" t="e">
        <f>#REF!</f>
        <v>#REF!</v>
      </c>
      <c r="U44" s="313" t="e">
        <f t="shared" si="1"/>
        <v>#REF!</v>
      </c>
      <c r="V44" s="313" t="e">
        <f t="shared" si="2"/>
        <v>#REF!</v>
      </c>
      <c r="W44" s="350" t="e">
        <f t="shared" si="5"/>
        <v>#REF!</v>
      </c>
      <c r="X44" s="351">
        <f t="shared" si="6"/>
        <v>12</v>
      </c>
      <c r="Y44" s="350" t="e">
        <f t="shared" si="7"/>
        <v>#REF!</v>
      </c>
      <c r="Z44" s="350">
        <f t="shared" si="3"/>
        <v>13</v>
      </c>
      <c r="AA44" s="350" t="e">
        <f t="shared" si="8"/>
        <v>#REF!</v>
      </c>
      <c r="AB44" s="351" t="e">
        <f t="shared" si="9"/>
        <v>#REF!</v>
      </c>
      <c r="AC44" s="351" t="e">
        <f t="shared" si="10"/>
        <v>#REF!</v>
      </c>
      <c r="AD44" s="351" t="e">
        <f t="shared" si="11"/>
        <v>#REF!</v>
      </c>
      <c r="AE44" s="332">
        <f t="shared" si="12"/>
        <v>2001</v>
      </c>
      <c r="AF44" s="352" t="e">
        <f t="shared" si="13"/>
        <v>#REF!</v>
      </c>
      <c r="AG44" s="353" t="e">
        <f t="shared" si="4"/>
        <v>#REF!</v>
      </c>
    </row>
    <row r="45" spans="1:34" s="313" customFormat="1" ht="21.75" customHeight="1">
      <c r="A45" s="431">
        <v>26</v>
      </c>
      <c r="B45" s="345" t="s">
        <v>2023</v>
      </c>
      <c r="C45" s="346" t="s">
        <v>129</v>
      </c>
      <c r="D45" s="308"/>
      <c r="E45" s="347" t="s">
        <v>316</v>
      </c>
      <c r="F45" s="334"/>
      <c r="G45" s="347" t="s">
        <v>376</v>
      </c>
      <c r="H45" s="348">
        <v>2001</v>
      </c>
      <c r="I45" s="308"/>
      <c r="J45" s="308"/>
      <c r="K45" s="308"/>
      <c r="L45" s="308"/>
      <c r="M45" s="308"/>
      <c r="N45" s="348" t="s">
        <v>114</v>
      </c>
      <c r="O45" s="349">
        <v>160000</v>
      </c>
      <c r="P45" s="346" t="s">
        <v>167</v>
      </c>
      <c r="T45" s="332" t="e">
        <f>#REF!</f>
        <v>#REF!</v>
      </c>
      <c r="U45" s="313" t="e">
        <f t="shared" si="1"/>
        <v>#REF!</v>
      </c>
      <c r="V45" s="313" t="e">
        <f t="shared" si="2"/>
        <v>#REF!</v>
      </c>
      <c r="W45" s="350" t="e">
        <f t="shared" si="5"/>
        <v>#REF!</v>
      </c>
      <c r="X45" s="351">
        <f t="shared" si="6"/>
        <v>12</v>
      </c>
      <c r="Y45" s="350" t="e">
        <f t="shared" si="7"/>
        <v>#REF!</v>
      </c>
      <c r="Z45" s="350">
        <f t="shared" si="3"/>
        <v>13</v>
      </c>
      <c r="AA45" s="350" t="e">
        <f t="shared" si="8"/>
        <v>#REF!</v>
      </c>
      <c r="AB45" s="351" t="e">
        <f t="shared" si="9"/>
        <v>#REF!</v>
      </c>
      <c r="AC45" s="351" t="e">
        <f t="shared" si="10"/>
        <v>#REF!</v>
      </c>
      <c r="AD45" s="351" t="e">
        <f t="shared" si="11"/>
        <v>#REF!</v>
      </c>
      <c r="AE45" s="332">
        <f t="shared" si="12"/>
        <v>2001</v>
      </c>
      <c r="AF45" s="352" t="e">
        <f t="shared" si="13"/>
        <v>#REF!</v>
      </c>
      <c r="AG45" s="353" t="e">
        <f t="shared" si="4"/>
        <v>#REF!</v>
      </c>
    </row>
    <row r="46" spans="1:34" s="313" customFormat="1" ht="21.75" customHeight="1">
      <c r="A46" s="431">
        <v>27</v>
      </c>
      <c r="B46" s="345" t="s">
        <v>2036</v>
      </c>
      <c r="C46" s="346" t="s">
        <v>120</v>
      </c>
      <c r="D46" s="308"/>
      <c r="E46" s="347" t="s">
        <v>320</v>
      </c>
      <c r="F46" s="334"/>
      <c r="G46" s="347" t="s">
        <v>378</v>
      </c>
      <c r="H46" s="348">
        <v>2001</v>
      </c>
      <c r="I46" s="308"/>
      <c r="J46" s="308"/>
      <c r="K46" s="308"/>
      <c r="L46" s="308"/>
      <c r="M46" s="308"/>
      <c r="N46" s="348" t="s">
        <v>114</v>
      </c>
      <c r="O46" s="349">
        <v>130000</v>
      </c>
      <c r="P46" s="346" t="s">
        <v>171</v>
      </c>
      <c r="T46" s="332" t="e">
        <f>#REF!</f>
        <v>#REF!</v>
      </c>
      <c r="U46" s="313" t="e">
        <f t="shared" si="1"/>
        <v>#REF!</v>
      </c>
      <c r="V46" s="313" t="e">
        <f t="shared" si="2"/>
        <v>#REF!</v>
      </c>
      <c r="W46" s="350" t="e">
        <f t="shared" si="5"/>
        <v>#REF!</v>
      </c>
      <c r="X46" s="351">
        <f t="shared" si="6"/>
        <v>12</v>
      </c>
      <c r="Y46" s="350" t="e">
        <f t="shared" si="7"/>
        <v>#REF!</v>
      </c>
      <c r="Z46" s="350">
        <f t="shared" si="3"/>
        <v>13</v>
      </c>
      <c r="AA46" s="350" t="e">
        <f t="shared" si="8"/>
        <v>#REF!</v>
      </c>
      <c r="AB46" s="351" t="e">
        <f t="shared" si="9"/>
        <v>#REF!</v>
      </c>
      <c r="AC46" s="351" t="e">
        <f t="shared" si="10"/>
        <v>#REF!</v>
      </c>
      <c r="AD46" s="351" t="e">
        <f t="shared" si="11"/>
        <v>#REF!</v>
      </c>
      <c r="AE46" s="332">
        <f t="shared" si="12"/>
        <v>2001</v>
      </c>
      <c r="AF46" s="352" t="e">
        <f t="shared" si="13"/>
        <v>#REF!</v>
      </c>
      <c r="AG46" s="353" t="e">
        <f t="shared" si="4"/>
        <v>#REF!</v>
      </c>
    </row>
    <row r="47" spans="1:34" s="313" customFormat="1" ht="21.75" customHeight="1">
      <c r="A47" s="431">
        <v>28</v>
      </c>
      <c r="B47" s="345" t="s">
        <v>2033</v>
      </c>
      <c r="C47" s="346" t="s">
        <v>117</v>
      </c>
      <c r="D47" s="308"/>
      <c r="E47" s="347" t="s">
        <v>319</v>
      </c>
      <c r="F47" s="334"/>
      <c r="G47" s="347" t="s">
        <v>369</v>
      </c>
      <c r="H47" s="348">
        <v>2001</v>
      </c>
      <c r="I47" s="308"/>
      <c r="J47" s="308"/>
      <c r="K47" s="308"/>
      <c r="L47" s="308"/>
      <c r="M47" s="308"/>
      <c r="N47" s="348" t="s">
        <v>114</v>
      </c>
      <c r="O47" s="349">
        <v>1500000</v>
      </c>
      <c r="P47" s="346" t="s">
        <v>418</v>
      </c>
      <c r="T47" s="332" t="e">
        <f>#REF!</f>
        <v>#REF!</v>
      </c>
      <c r="U47" s="313" t="e">
        <f t="shared" si="1"/>
        <v>#REF!</v>
      </c>
      <c r="V47" s="313" t="e">
        <f t="shared" si="2"/>
        <v>#REF!</v>
      </c>
      <c r="W47" s="350" t="e">
        <f t="shared" si="5"/>
        <v>#REF!</v>
      </c>
      <c r="X47" s="351">
        <f t="shared" si="6"/>
        <v>12</v>
      </c>
      <c r="Y47" s="350" t="e">
        <f t="shared" si="7"/>
        <v>#REF!</v>
      </c>
      <c r="Z47" s="350">
        <f t="shared" si="3"/>
        <v>13</v>
      </c>
      <c r="AA47" s="350" t="e">
        <f t="shared" si="8"/>
        <v>#REF!</v>
      </c>
      <c r="AB47" s="351" t="e">
        <f t="shared" si="9"/>
        <v>#REF!</v>
      </c>
      <c r="AC47" s="351" t="e">
        <f t="shared" si="10"/>
        <v>#REF!</v>
      </c>
      <c r="AD47" s="351" t="e">
        <f t="shared" si="11"/>
        <v>#REF!</v>
      </c>
      <c r="AE47" s="332">
        <f t="shared" si="12"/>
        <v>2001</v>
      </c>
      <c r="AF47" s="352" t="e">
        <f t="shared" si="13"/>
        <v>#REF!</v>
      </c>
      <c r="AG47" s="353" t="e">
        <f t="shared" si="4"/>
        <v>#REF!</v>
      </c>
    </row>
    <row r="48" spans="1:34" s="313" customFormat="1" ht="21.75" customHeight="1">
      <c r="A48" s="431">
        <v>29</v>
      </c>
      <c r="B48" s="345" t="s">
        <v>2047</v>
      </c>
      <c r="C48" s="346" t="s">
        <v>130</v>
      </c>
      <c r="D48" s="308"/>
      <c r="E48" s="347" t="s">
        <v>316</v>
      </c>
      <c r="F48" s="334"/>
      <c r="G48" s="347" t="s">
        <v>374</v>
      </c>
      <c r="H48" s="348">
        <v>2001</v>
      </c>
      <c r="I48" s="308"/>
      <c r="J48" s="308"/>
      <c r="K48" s="308"/>
      <c r="L48" s="308"/>
      <c r="M48" s="308"/>
      <c r="N48" s="348" t="s">
        <v>114</v>
      </c>
      <c r="O48" s="349">
        <v>2450000</v>
      </c>
      <c r="P48" s="346" t="s">
        <v>176</v>
      </c>
      <c r="T48" s="332" t="e">
        <f>#REF!</f>
        <v>#REF!</v>
      </c>
      <c r="U48" s="313" t="e">
        <f t="shared" si="1"/>
        <v>#REF!</v>
      </c>
      <c r="V48" s="313" t="e">
        <f t="shared" si="2"/>
        <v>#REF!</v>
      </c>
      <c r="W48" s="350" t="e">
        <f t="shared" si="5"/>
        <v>#REF!</v>
      </c>
      <c r="X48" s="351">
        <f t="shared" si="6"/>
        <v>12</v>
      </c>
      <c r="Y48" s="350" t="e">
        <f t="shared" si="7"/>
        <v>#REF!</v>
      </c>
      <c r="Z48" s="350">
        <f t="shared" si="3"/>
        <v>13</v>
      </c>
      <c r="AA48" s="350" t="e">
        <f t="shared" si="8"/>
        <v>#REF!</v>
      </c>
      <c r="AB48" s="351" t="e">
        <f t="shared" si="9"/>
        <v>#REF!</v>
      </c>
      <c r="AC48" s="351" t="e">
        <f t="shared" si="10"/>
        <v>#REF!</v>
      </c>
      <c r="AD48" s="351" t="e">
        <f t="shared" si="11"/>
        <v>#REF!</v>
      </c>
      <c r="AE48" s="332">
        <f t="shared" si="12"/>
        <v>2001</v>
      </c>
      <c r="AF48" s="352" t="e">
        <f t="shared" si="13"/>
        <v>#REF!</v>
      </c>
      <c r="AG48" s="353" t="e">
        <f t="shared" si="4"/>
        <v>#REF!</v>
      </c>
    </row>
    <row r="49" spans="1:33" s="313" customFormat="1" ht="21.75" customHeight="1">
      <c r="A49" s="431">
        <v>30</v>
      </c>
      <c r="B49" s="357" t="s">
        <v>301</v>
      </c>
      <c r="C49" s="346" t="s">
        <v>122</v>
      </c>
      <c r="D49" s="308"/>
      <c r="E49" s="347" t="s">
        <v>321</v>
      </c>
      <c r="F49" s="334"/>
      <c r="G49" s="347" t="s">
        <v>379</v>
      </c>
      <c r="H49" s="348">
        <v>2001</v>
      </c>
      <c r="I49" s="308"/>
      <c r="J49" s="308"/>
      <c r="K49" s="308"/>
      <c r="L49" s="308"/>
      <c r="M49" s="308"/>
      <c r="N49" s="348" t="s">
        <v>114</v>
      </c>
      <c r="O49" s="349">
        <v>1020000</v>
      </c>
      <c r="P49" s="346" t="s">
        <v>421</v>
      </c>
      <c r="T49" s="332" t="e">
        <f>#REF!</f>
        <v>#REF!</v>
      </c>
      <c r="U49" s="313" t="e">
        <f t="shared" si="1"/>
        <v>#REF!</v>
      </c>
      <c r="V49" s="313" t="e">
        <f t="shared" si="2"/>
        <v>#REF!</v>
      </c>
      <c r="W49" s="350" t="e">
        <f t="shared" si="5"/>
        <v>#REF!</v>
      </c>
      <c r="X49" s="351">
        <f t="shared" si="6"/>
        <v>12</v>
      </c>
      <c r="Y49" s="350" t="e">
        <f t="shared" si="7"/>
        <v>#REF!</v>
      </c>
      <c r="Z49" s="350">
        <f t="shared" si="3"/>
        <v>13</v>
      </c>
      <c r="AA49" s="350" t="e">
        <f t="shared" si="8"/>
        <v>#REF!</v>
      </c>
      <c r="AB49" s="351" t="e">
        <f t="shared" si="9"/>
        <v>#REF!</v>
      </c>
      <c r="AC49" s="351" t="e">
        <f t="shared" si="10"/>
        <v>#REF!</v>
      </c>
      <c r="AD49" s="351" t="e">
        <f t="shared" si="11"/>
        <v>#REF!</v>
      </c>
      <c r="AE49" s="332">
        <f t="shared" si="12"/>
        <v>2001</v>
      </c>
      <c r="AF49" s="352" t="e">
        <f t="shared" si="13"/>
        <v>#REF!</v>
      </c>
      <c r="AG49" s="353" t="e">
        <f t="shared" si="4"/>
        <v>#REF!</v>
      </c>
    </row>
    <row r="50" spans="1:33" s="313" customFormat="1" ht="21.75" customHeight="1">
      <c r="A50" s="431">
        <v>31</v>
      </c>
      <c r="B50" s="345" t="s">
        <v>298</v>
      </c>
      <c r="C50" s="346" t="s">
        <v>131</v>
      </c>
      <c r="D50" s="308"/>
      <c r="E50" s="347" t="s">
        <v>315</v>
      </c>
      <c r="F50" s="334"/>
      <c r="G50" s="347" t="s">
        <v>379</v>
      </c>
      <c r="H50" s="348">
        <v>2001</v>
      </c>
      <c r="I50" s="308"/>
      <c r="J50" s="308"/>
      <c r="K50" s="308"/>
      <c r="L50" s="308"/>
      <c r="M50" s="308"/>
      <c r="N50" s="348" t="s">
        <v>114</v>
      </c>
      <c r="O50" s="349">
        <v>350000</v>
      </c>
      <c r="P50" s="336"/>
      <c r="T50" s="332" t="e">
        <f>#REF!</f>
        <v>#REF!</v>
      </c>
      <c r="U50" s="313" t="e">
        <f t="shared" si="1"/>
        <v>#REF!</v>
      </c>
      <c r="V50" s="313" t="e">
        <f t="shared" si="2"/>
        <v>#REF!</v>
      </c>
      <c r="W50" s="350" t="e">
        <f t="shared" si="5"/>
        <v>#REF!</v>
      </c>
      <c r="X50" s="351">
        <f t="shared" si="6"/>
        <v>12</v>
      </c>
      <c r="Y50" s="350" t="e">
        <f t="shared" si="7"/>
        <v>#REF!</v>
      </c>
      <c r="Z50" s="350">
        <f t="shared" si="3"/>
        <v>13</v>
      </c>
      <c r="AA50" s="350" t="e">
        <f t="shared" si="8"/>
        <v>#REF!</v>
      </c>
      <c r="AB50" s="351" t="e">
        <f t="shared" si="9"/>
        <v>#REF!</v>
      </c>
      <c r="AC50" s="351" t="e">
        <f t="shared" si="10"/>
        <v>#REF!</v>
      </c>
      <c r="AD50" s="351" t="e">
        <f t="shared" si="11"/>
        <v>#REF!</v>
      </c>
      <c r="AE50" s="332">
        <f t="shared" si="12"/>
        <v>2001</v>
      </c>
      <c r="AF50" s="352" t="e">
        <f t="shared" si="13"/>
        <v>#REF!</v>
      </c>
      <c r="AG50" s="353" t="e">
        <f t="shared" si="4"/>
        <v>#REF!</v>
      </c>
    </row>
    <row r="51" spans="1:33" s="313" customFormat="1" ht="21.75" customHeight="1">
      <c r="A51" s="431">
        <v>32</v>
      </c>
      <c r="B51" s="345" t="s">
        <v>2036</v>
      </c>
      <c r="C51" s="346" t="s">
        <v>120</v>
      </c>
      <c r="D51" s="308"/>
      <c r="E51" s="347" t="s">
        <v>313</v>
      </c>
      <c r="F51" s="334"/>
      <c r="G51" s="347" t="s">
        <v>380</v>
      </c>
      <c r="H51" s="348">
        <v>2001</v>
      </c>
      <c r="I51" s="308"/>
      <c r="J51" s="308"/>
      <c r="K51" s="308"/>
      <c r="L51" s="308"/>
      <c r="M51" s="308"/>
      <c r="N51" s="348" t="s">
        <v>114</v>
      </c>
      <c r="O51" s="349">
        <v>390000</v>
      </c>
      <c r="P51" s="336"/>
      <c r="T51" s="332" t="e">
        <f>#REF!</f>
        <v>#REF!</v>
      </c>
      <c r="U51" s="313" t="e">
        <f t="shared" si="1"/>
        <v>#REF!</v>
      </c>
      <c r="V51" s="313" t="e">
        <f t="shared" si="2"/>
        <v>#REF!</v>
      </c>
      <c r="W51" s="350" t="e">
        <f t="shared" si="5"/>
        <v>#REF!</v>
      </c>
      <c r="X51" s="351">
        <f t="shared" si="6"/>
        <v>12</v>
      </c>
      <c r="Y51" s="350" t="e">
        <f t="shared" si="7"/>
        <v>#REF!</v>
      </c>
      <c r="Z51" s="350">
        <f t="shared" si="3"/>
        <v>13</v>
      </c>
      <c r="AA51" s="350" t="e">
        <f t="shared" si="8"/>
        <v>#REF!</v>
      </c>
      <c r="AB51" s="351" t="e">
        <f t="shared" si="9"/>
        <v>#REF!</v>
      </c>
      <c r="AC51" s="351" t="e">
        <f t="shared" si="10"/>
        <v>#REF!</v>
      </c>
      <c r="AD51" s="351" t="e">
        <f t="shared" si="11"/>
        <v>#REF!</v>
      </c>
      <c r="AE51" s="332">
        <f t="shared" si="12"/>
        <v>2001</v>
      </c>
      <c r="AF51" s="352" t="e">
        <f t="shared" si="13"/>
        <v>#REF!</v>
      </c>
      <c r="AG51" s="353" t="e">
        <f t="shared" si="4"/>
        <v>#REF!</v>
      </c>
    </row>
    <row r="52" spans="1:33" s="313" customFormat="1" ht="21.75" customHeight="1">
      <c r="A52" s="431">
        <v>33</v>
      </c>
      <c r="B52" s="345" t="s">
        <v>2025</v>
      </c>
      <c r="C52" s="346" t="s">
        <v>126</v>
      </c>
      <c r="D52" s="308"/>
      <c r="E52" s="347" t="s">
        <v>316</v>
      </c>
      <c r="F52" s="334"/>
      <c r="G52" s="347" t="s">
        <v>380</v>
      </c>
      <c r="H52" s="348">
        <v>2001</v>
      </c>
      <c r="I52" s="308"/>
      <c r="J52" s="308"/>
      <c r="K52" s="308"/>
      <c r="L52" s="308"/>
      <c r="M52" s="308"/>
      <c r="N52" s="348" t="s">
        <v>114</v>
      </c>
      <c r="O52" s="349">
        <v>105000</v>
      </c>
      <c r="P52" s="336"/>
      <c r="T52" s="332" t="e">
        <f>#REF!</f>
        <v>#REF!</v>
      </c>
      <c r="U52" s="313" t="e">
        <f t="shared" si="1"/>
        <v>#REF!</v>
      </c>
      <c r="V52" s="313" t="e">
        <f t="shared" si="2"/>
        <v>#REF!</v>
      </c>
      <c r="W52" s="350" t="e">
        <f t="shared" si="5"/>
        <v>#REF!</v>
      </c>
      <c r="X52" s="351">
        <f t="shared" si="6"/>
        <v>12</v>
      </c>
      <c r="Y52" s="350" t="e">
        <f t="shared" si="7"/>
        <v>#REF!</v>
      </c>
      <c r="Z52" s="350">
        <f t="shared" si="3"/>
        <v>13</v>
      </c>
      <c r="AA52" s="350" t="e">
        <f t="shared" si="8"/>
        <v>#REF!</v>
      </c>
      <c r="AB52" s="351" t="e">
        <f t="shared" si="9"/>
        <v>#REF!</v>
      </c>
      <c r="AC52" s="351" t="e">
        <f t="shared" si="10"/>
        <v>#REF!</v>
      </c>
      <c r="AD52" s="351" t="e">
        <f t="shared" si="11"/>
        <v>#REF!</v>
      </c>
      <c r="AE52" s="332">
        <f t="shared" si="12"/>
        <v>2001</v>
      </c>
      <c r="AF52" s="352" t="e">
        <f t="shared" si="13"/>
        <v>#REF!</v>
      </c>
      <c r="AG52" s="353" t="e">
        <f t="shared" si="4"/>
        <v>#REF!</v>
      </c>
    </row>
    <row r="53" spans="1:33" s="313" customFormat="1" ht="21.75" customHeight="1">
      <c r="A53" s="431">
        <v>34</v>
      </c>
      <c r="B53" s="345" t="s">
        <v>2041</v>
      </c>
      <c r="C53" s="346" t="s">
        <v>132</v>
      </c>
      <c r="D53" s="308"/>
      <c r="E53" s="347" t="s">
        <v>316</v>
      </c>
      <c r="F53" s="334"/>
      <c r="G53" s="347" t="s">
        <v>372</v>
      </c>
      <c r="H53" s="348">
        <v>2001</v>
      </c>
      <c r="I53" s="308"/>
      <c r="J53" s="308"/>
      <c r="K53" s="308"/>
      <c r="L53" s="308"/>
      <c r="M53" s="308"/>
      <c r="N53" s="348" t="s">
        <v>114</v>
      </c>
      <c r="O53" s="349">
        <v>1260000</v>
      </c>
      <c r="P53" s="336"/>
      <c r="T53" s="332" t="e">
        <f>#REF!</f>
        <v>#REF!</v>
      </c>
      <c r="U53" s="313" t="e">
        <f t="shared" si="1"/>
        <v>#REF!</v>
      </c>
      <c r="V53" s="313" t="e">
        <f t="shared" si="2"/>
        <v>#REF!</v>
      </c>
      <c r="W53" s="350" t="e">
        <f t="shared" si="5"/>
        <v>#REF!</v>
      </c>
      <c r="X53" s="351">
        <f t="shared" si="6"/>
        <v>12</v>
      </c>
      <c r="Y53" s="350" t="e">
        <f t="shared" si="7"/>
        <v>#REF!</v>
      </c>
      <c r="Z53" s="350">
        <f t="shared" si="3"/>
        <v>13</v>
      </c>
      <c r="AA53" s="350" t="e">
        <f t="shared" si="8"/>
        <v>#REF!</v>
      </c>
      <c r="AB53" s="351" t="e">
        <f t="shared" si="9"/>
        <v>#REF!</v>
      </c>
      <c r="AC53" s="351" t="e">
        <f t="shared" si="10"/>
        <v>#REF!</v>
      </c>
      <c r="AD53" s="351" t="e">
        <f t="shared" si="11"/>
        <v>#REF!</v>
      </c>
      <c r="AE53" s="332">
        <f t="shared" si="12"/>
        <v>2001</v>
      </c>
      <c r="AF53" s="352" t="e">
        <f t="shared" si="13"/>
        <v>#REF!</v>
      </c>
      <c r="AG53" s="353" t="e">
        <f t="shared" si="4"/>
        <v>#REF!</v>
      </c>
    </row>
    <row r="54" spans="1:33" s="313" customFormat="1" ht="21.75" customHeight="1">
      <c r="A54" s="431">
        <v>35</v>
      </c>
      <c r="B54" s="345" t="s">
        <v>2032</v>
      </c>
      <c r="C54" s="346" t="s">
        <v>118</v>
      </c>
      <c r="D54" s="308"/>
      <c r="E54" s="347" t="s">
        <v>316</v>
      </c>
      <c r="F54" s="334"/>
      <c r="G54" s="347" t="s">
        <v>373</v>
      </c>
      <c r="H54" s="348">
        <v>2001</v>
      </c>
      <c r="I54" s="308"/>
      <c r="J54" s="308"/>
      <c r="K54" s="308"/>
      <c r="L54" s="308"/>
      <c r="M54" s="308"/>
      <c r="N54" s="348" t="s">
        <v>114</v>
      </c>
      <c r="O54" s="349">
        <v>510000</v>
      </c>
      <c r="P54" s="336"/>
      <c r="T54" s="332" t="e">
        <f>#REF!</f>
        <v>#REF!</v>
      </c>
      <c r="U54" s="313" t="e">
        <f t="shared" si="1"/>
        <v>#REF!</v>
      </c>
      <c r="V54" s="313" t="e">
        <f t="shared" si="2"/>
        <v>#REF!</v>
      </c>
      <c r="W54" s="350" t="e">
        <f t="shared" si="5"/>
        <v>#REF!</v>
      </c>
      <c r="X54" s="351">
        <f t="shared" si="6"/>
        <v>12</v>
      </c>
      <c r="Y54" s="350" t="e">
        <f t="shared" si="7"/>
        <v>#REF!</v>
      </c>
      <c r="Z54" s="350">
        <f t="shared" si="3"/>
        <v>13</v>
      </c>
      <c r="AA54" s="350" t="e">
        <f t="shared" si="8"/>
        <v>#REF!</v>
      </c>
      <c r="AB54" s="351" t="e">
        <f t="shared" si="9"/>
        <v>#REF!</v>
      </c>
      <c r="AC54" s="351" t="e">
        <f t="shared" si="10"/>
        <v>#REF!</v>
      </c>
      <c r="AD54" s="351" t="e">
        <f t="shared" si="11"/>
        <v>#REF!</v>
      </c>
      <c r="AE54" s="332">
        <f t="shared" si="12"/>
        <v>2001</v>
      </c>
      <c r="AF54" s="352" t="e">
        <f t="shared" si="13"/>
        <v>#REF!</v>
      </c>
      <c r="AG54" s="353" t="e">
        <f t="shared" si="4"/>
        <v>#REF!</v>
      </c>
    </row>
    <row r="55" spans="1:33" s="313" customFormat="1" ht="21.75" customHeight="1">
      <c r="A55" s="431">
        <v>36</v>
      </c>
      <c r="B55" s="345" t="s">
        <v>2025</v>
      </c>
      <c r="C55" s="346" t="s">
        <v>133</v>
      </c>
      <c r="D55" s="308"/>
      <c r="E55" s="347" t="s">
        <v>316</v>
      </c>
      <c r="F55" s="334"/>
      <c r="G55" s="347" t="s">
        <v>368</v>
      </c>
      <c r="H55" s="348">
        <v>2001</v>
      </c>
      <c r="I55" s="308"/>
      <c r="J55" s="308"/>
      <c r="K55" s="308"/>
      <c r="L55" s="308"/>
      <c r="M55" s="308"/>
      <c r="N55" s="348" t="s">
        <v>114</v>
      </c>
      <c r="O55" s="349">
        <v>420000</v>
      </c>
      <c r="P55" s="336"/>
      <c r="T55" s="332" t="e">
        <f>#REF!</f>
        <v>#REF!</v>
      </c>
      <c r="U55" s="313" t="e">
        <f t="shared" si="1"/>
        <v>#REF!</v>
      </c>
      <c r="V55" s="313" t="e">
        <f t="shared" si="2"/>
        <v>#REF!</v>
      </c>
      <c r="W55" s="350" t="e">
        <f t="shared" si="5"/>
        <v>#REF!</v>
      </c>
      <c r="X55" s="351">
        <f t="shared" si="6"/>
        <v>12</v>
      </c>
      <c r="Y55" s="350" t="e">
        <f t="shared" si="7"/>
        <v>#REF!</v>
      </c>
      <c r="Z55" s="350">
        <f t="shared" si="3"/>
        <v>13</v>
      </c>
      <c r="AA55" s="350" t="e">
        <f t="shared" si="8"/>
        <v>#REF!</v>
      </c>
      <c r="AB55" s="351" t="e">
        <f t="shared" si="9"/>
        <v>#REF!</v>
      </c>
      <c r="AC55" s="351" t="e">
        <f t="shared" si="10"/>
        <v>#REF!</v>
      </c>
      <c r="AD55" s="351" t="e">
        <f t="shared" si="11"/>
        <v>#REF!</v>
      </c>
      <c r="AE55" s="332">
        <f t="shared" si="12"/>
        <v>2001</v>
      </c>
      <c r="AF55" s="352" t="e">
        <f t="shared" si="13"/>
        <v>#REF!</v>
      </c>
      <c r="AG55" s="353" t="e">
        <f t="shared" si="4"/>
        <v>#REF!</v>
      </c>
    </row>
    <row r="56" spans="1:33" s="313" customFormat="1" ht="21.75" customHeight="1">
      <c r="A56" s="431">
        <v>37</v>
      </c>
      <c r="B56" s="345" t="s">
        <v>2044</v>
      </c>
      <c r="C56" s="346" t="s">
        <v>134</v>
      </c>
      <c r="D56" s="308"/>
      <c r="E56" s="347" t="s">
        <v>313</v>
      </c>
      <c r="F56" s="334"/>
      <c r="G56" s="347" t="s">
        <v>368</v>
      </c>
      <c r="H56" s="348">
        <v>2001</v>
      </c>
      <c r="I56" s="308"/>
      <c r="J56" s="308"/>
      <c r="K56" s="308"/>
      <c r="L56" s="308"/>
      <c r="M56" s="308"/>
      <c r="N56" s="348" t="s">
        <v>114</v>
      </c>
      <c r="O56" s="349">
        <v>780000</v>
      </c>
      <c r="P56" s="336"/>
      <c r="T56" s="332" t="e">
        <f>#REF!</f>
        <v>#REF!</v>
      </c>
      <c r="U56" s="313" t="e">
        <f t="shared" si="1"/>
        <v>#REF!</v>
      </c>
      <c r="V56" s="313" t="e">
        <f t="shared" si="2"/>
        <v>#REF!</v>
      </c>
      <c r="W56" s="350" t="e">
        <f t="shared" si="5"/>
        <v>#REF!</v>
      </c>
      <c r="X56" s="351">
        <f t="shared" si="6"/>
        <v>12</v>
      </c>
      <c r="Y56" s="350" t="e">
        <f t="shared" si="7"/>
        <v>#REF!</v>
      </c>
      <c r="Z56" s="350">
        <f t="shared" si="3"/>
        <v>13</v>
      </c>
      <c r="AA56" s="350" t="e">
        <f t="shared" si="8"/>
        <v>#REF!</v>
      </c>
      <c r="AB56" s="351" t="e">
        <f t="shared" si="9"/>
        <v>#REF!</v>
      </c>
      <c r="AC56" s="351" t="e">
        <f t="shared" si="10"/>
        <v>#REF!</v>
      </c>
      <c r="AD56" s="351" t="e">
        <f t="shared" si="11"/>
        <v>#REF!</v>
      </c>
      <c r="AE56" s="332">
        <f t="shared" si="12"/>
        <v>2001</v>
      </c>
      <c r="AF56" s="352" t="e">
        <f t="shared" si="13"/>
        <v>#REF!</v>
      </c>
      <c r="AG56" s="353" t="e">
        <f t="shared" si="4"/>
        <v>#REF!</v>
      </c>
    </row>
    <row r="57" spans="1:33" s="313" customFormat="1" ht="21.75" customHeight="1">
      <c r="A57" s="431">
        <v>38</v>
      </c>
      <c r="B57" s="345" t="s">
        <v>2039</v>
      </c>
      <c r="C57" s="346" t="s">
        <v>135</v>
      </c>
      <c r="D57" s="308"/>
      <c r="E57" s="347" t="s">
        <v>317</v>
      </c>
      <c r="F57" s="334"/>
      <c r="G57" s="347" t="s">
        <v>381</v>
      </c>
      <c r="H57" s="348">
        <v>2001</v>
      </c>
      <c r="I57" s="308"/>
      <c r="J57" s="308"/>
      <c r="K57" s="308"/>
      <c r="L57" s="308"/>
      <c r="M57" s="308"/>
      <c r="N57" s="348" t="s">
        <v>114</v>
      </c>
      <c r="O57" s="349">
        <v>131250</v>
      </c>
      <c r="P57" s="336"/>
      <c r="T57" s="332" t="e">
        <f>#REF!</f>
        <v>#REF!</v>
      </c>
      <c r="U57" s="313" t="e">
        <f t="shared" si="1"/>
        <v>#REF!</v>
      </c>
      <c r="V57" s="313" t="e">
        <f t="shared" si="2"/>
        <v>#REF!</v>
      </c>
      <c r="W57" s="350" t="e">
        <f t="shared" si="5"/>
        <v>#REF!</v>
      </c>
      <c r="X57" s="351">
        <f t="shared" si="6"/>
        <v>12</v>
      </c>
      <c r="Y57" s="350" t="e">
        <f t="shared" si="7"/>
        <v>#REF!</v>
      </c>
      <c r="Z57" s="350">
        <f t="shared" si="3"/>
        <v>13</v>
      </c>
      <c r="AA57" s="350" t="e">
        <f t="shared" si="8"/>
        <v>#REF!</v>
      </c>
      <c r="AB57" s="351" t="e">
        <f t="shared" si="9"/>
        <v>#REF!</v>
      </c>
      <c r="AC57" s="351" t="e">
        <f t="shared" si="10"/>
        <v>#REF!</v>
      </c>
      <c r="AD57" s="351" t="e">
        <f t="shared" si="11"/>
        <v>#REF!</v>
      </c>
      <c r="AE57" s="332">
        <f t="shared" si="12"/>
        <v>2001</v>
      </c>
      <c r="AF57" s="352" t="e">
        <f t="shared" si="13"/>
        <v>#REF!</v>
      </c>
      <c r="AG57" s="353" t="e">
        <f t="shared" si="4"/>
        <v>#REF!</v>
      </c>
    </row>
    <row r="58" spans="1:33" s="313" customFormat="1" ht="21.75" customHeight="1">
      <c r="A58" s="431">
        <v>39</v>
      </c>
      <c r="B58" s="345" t="s">
        <v>2029</v>
      </c>
      <c r="C58" s="346" t="s">
        <v>136</v>
      </c>
      <c r="D58" s="308"/>
      <c r="E58" s="347" t="s">
        <v>316</v>
      </c>
      <c r="F58" s="334"/>
      <c r="G58" s="347" t="s">
        <v>374</v>
      </c>
      <c r="H58" s="348">
        <v>2001</v>
      </c>
      <c r="I58" s="308"/>
      <c r="J58" s="308"/>
      <c r="K58" s="308"/>
      <c r="L58" s="308"/>
      <c r="M58" s="308"/>
      <c r="N58" s="348" t="s">
        <v>114</v>
      </c>
      <c r="O58" s="349">
        <v>2800000</v>
      </c>
      <c r="P58" s="336"/>
      <c r="T58" s="332" t="e">
        <f>#REF!</f>
        <v>#REF!</v>
      </c>
      <c r="U58" s="313" t="e">
        <f t="shared" si="1"/>
        <v>#REF!</v>
      </c>
      <c r="V58" s="313" t="e">
        <f t="shared" si="2"/>
        <v>#REF!</v>
      </c>
      <c r="W58" s="350" t="e">
        <f t="shared" si="5"/>
        <v>#REF!</v>
      </c>
      <c r="X58" s="351">
        <f t="shared" si="6"/>
        <v>12</v>
      </c>
      <c r="Y58" s="350" t="e">
        <f t="shared" si="7"/>
        <v>#REF!</v>
      </c>
      <c r="Z58" s="350">
        <f t="shared" si="3"/>
        <v>13</v>
      </c>
      <c r="AA58" s="350" t="e">
        <f t="shared" si="8"/>
        <v>#REF!</v>
      </c>
      <c r="AB58" s="351" t="e">
        <f t="shared" si="9"/>
        <v>#REF!</v>
      </c>
      <c r="AC58" s="351" t="e">
        <f t="shared" si="10"/>
        <v>#REF!</v>
      </c>
      <c r="AD58" s="351" t="e">
        <f t="shared" si="11"/>
        <v>#REF!</v>
      </c>
      <c r="AE58" s="332">
        <f t="shared" si="12"/>
        <v>2001</v>
      </c>
      <c r="AF58" s="352" t="e">
        <f t="shared" si="13"/>
        <v>#REF!</v>
      </c>
      <c r="AG58" s="353" t="e">
        <f t="shared" si="4"/>
        <v>#REF!</v>
      </c>
    </row>
    <row r="59" spans="1:33" s="313" customFormat="1" ht="25.5" customHeight="1">
      <c r="A59" s="431">
        <v>40</v>
      </c>
      <c r="B59" s="345" t="s">
        <v>2036</v>
      </c>
      <c r="C59" s="346" t="s">
        <v>125</v>
      </c>
      <c r="D59" s="308"/>
      <c r="E59" s="347" t="s">
        <v>316</v>
      </c>
      <c r="F59" s="334"/>
      <c r="G59" s="347" t="s">
        <v>382</v>
      </c>
      <c r="H59" s="348">
        <v>2001</v>
      </c>
      <c r="I59" s="308"/>
      <c r="J59" s="308"/>
      <c r="K59" s="308"/>
      <c r="L59" s="308"/>
      <c r="M59" s="308"/>
      <c r="N59" s="348" t="s">
        <v>114</v>
      </c>
      <c r="O59" s="349">
        <v>1470000</v>
      </c>
      <c r="P59" s="336"/>
      <c r="T59" s="332" t="e">
        <f>#REF!</f>
        <v>#REF!</v>
      </c>
      <c r="U59" s="313" t="e">
        <f t="shared" si="1"/>
        <v>#REF!</v>
      </c>
      <c r="V59" s="313" t="e">
        <f t="shared" si="2"/>
        <v>#REF!</v>
      </c>
      <c r="W59" s="350" t="e">
        <f t="shared" si="5"/>
        <v>#REF!</v>
      </c>
      <c r="X59" s="351">
        <f t="shared" si="6"/>
        <v>12</v>
      </c>
      <c r="Y59" s="350" t="e">
        <f t="shared" si="7"/>
        <v>#REF!</v>
      </c>
      <c r="Z59" s="350">
        <f t="shared" si="3"/>
        <v>13</v>
      </c>
      <c r="AA59" s="350" t="e">
        <f t="shared" si="8"/>
        <v>#REF!</v>
      </c>
      <c r="AB59" s="351" t="e">
        <f t="shared" si="9"/>
        <v>#REF!</v>
      </c>
      <c r="AC59" s="351" t="e">
        <f t="shared" si="10"/>
        <v>#REF!</v>
      </c>
      <c r="AD59" s="351" t="e">
        <f t="shared" si="11"/>
        <v>#REF!</v>
      </c>
      <c r="AE59" s="332">
        <f t="shared" si="12"/>
        <v>2001</v>
      </c>
      <c r="AF59" s="352" t="e">
        <f t="shared" si="13"/>
        <v>#REF!</v>
      </c>
      <c r="AG59" s="353" t="e">
        <f t="shared" si="4"/>
        <v>#REF!</v>
      </c>
    </row>
    <row r="60" spans="1:33" s="313" customFormat="1" ht="21.75" customHeight="1">
      <c r="A60" s="431">
        <v>41</v>
      </c>
      <c r="B60" s="345" t="s">
        <v>298</v>
      </c>
      <c r="C60" s="346" t="s">
        <v>131</v>
      </c>
      <c r="D60" s="308"/>
      <c r="E60" s="347" t="s">
        <v>321</v>
      </c>
      <c r="F60" s="334"/>
      <c r="G60" s="347" t="s">
        <v>371</v>
      </c>
      <c r="H60" s="348">
        <v>2001</v>
      </c>
      <c r="I60" s="308"/>
      <c r="J60" s="308"/>
      <c r="K60" s="308"/>
      <c r="L60" s="308"/>
      <c r="M60" s="308"/>
      <c r="N60" s="348" t="s">
        <v>114</v>
      </c>
      <c r="O60" s="349">
        <v>3040000</v>
      </c>
      <c r="P60" s="336"/>
      <c r="T60" s="332" t="e">
        <f>#REF!</f>
        <v>#REF!</v>
      </c>
      <c r="U60" s="313" t="e">
        <f t="shared" si="1"/>
        <v>#REF!</v>
      </c>
      <c r="V60" s="313" t="e">
        <f t="shared" si="2"/>
        <v>#REF!</v>
      </c>
      <c r="W60" s="350" t="e">
        <f t="shared" si="5"/>
        <v>#REF!</v>
      </c>
      <c r="X60" s="351">
        <f t="shared" si="6"/>
        <v>12</v>
      </c>
      <c r="Y60" s="350" t="e">
        <f t="shared" si="7"/>
        <v>#REF!</v>
      </c>
      <c r="Z60" s="350">
        <f t="shared" si="3"/>
        <v>13</v>
      </c>
      <c r="AA60" s="350" t="e">
        <f t="shared" si="8"/>
        <v>#REF!</v>
      </c>
      <c r="AB60" s="351" t="e">
        <f t="shared" si="9"/>
        <v>#REF!</v>
      </c>
      <c r="AC60" s="351" t="e">
        <f t="shared" si="10"/>
        <v>#REF!</v>
      </c>
      <c r="AD60" s="351" t="e">
        <f t="shared" si="11"/>
        <v>#REF!</v>
      </c>
      <c r="AE60" s="332">
        <f t="shared" si="12"/>
        <v>2001</v>
      </c>
      <c r="AF60" s="352" t="e">
        <f t="shared" si="13"/>
        <v>#REF!</v>
      </c>
      <c r="AG60" s="353" t="e">
        <f t="shared" si="4"/>
        <v>#REF!</v>
      </c>
    </row>
    <row r="61" spans="1:33" s="313" customFormat="1" ht="21.75" customHeight="1">
      <c r="A61" s="431">
        <v>42</v>
      </c>
      <c r="B61" s="345" t="s">
        <v>298</v>
      </c>
      <c r="C61" s="346" t="s">
        <v>131</v>
      </c>
      <c r="D61" s="308"/>
      <c r="E61" s="347" t="s">
        <v>315</v>
      </c>
      <c r="F61" s="334"/>
      <c r="G61" s="347" t="s">
        <v>369</v>
      </c>
      <c r="H61" s="348">
        <v>2001</v>
      </c>
      <c r="I61" s="308"/>
      <c r="J61" s="308"/>
      <c r="K61" s="308"/>
      <c r="L61" s="308"/>
      <c r="M61" s="308"/>
      <c r="N61" s="348" t="s">
        <v>114</v>
      </c>
      <c r="O61" s="349">
        <v>7600000</v>
      </c>
      <c r="P61" s="336"/>
      <c r="T61" s="332" t="e">
        <f>#REF!</f>
        <v>#REF!</v>
      </c>
      <c r="U61" s="313" t="e">
        <f t="shared" si="1"/>
        <v>#REF!</v>
      </c>
      <c r="V61" s="313" t="e">
        <f t="shared" si="2"/>
        <v>#REF!</v>
      </c>
      <c r="W61" s="350" t="e">
        <f t="shared" si="5"/>
        <v>#REF!</v>
      </c>
      <c r="X61" s="351">
        <f t="shared" si="6"/>
        <v>12</v>
      </c>
      <c r="Y61" s="350" t="e">
        <f t="shared" si="7"/>
        <v>#REF!</v>
      </c>
      <c r="Z61" s="350">
        <f t="shared" si="3"/>
        <v>13</v>
      </c>
      <c r="AA61" s="350" t="e">
        <f t="shared" si="8"/>
        <v>#REF!</v>
      </c>
      <c r="AB61" s="351" t="e">
        <f t="shared" si="9"/>
        <v>#REF!</v>
      </c>
      <c r="AC61" s="351" t="e">
        <f t="shared" si="10"/>
        <v>#REF!</v>
      </c>
      <c r="AD61" s="351" t="e">
        <f t="shared" si="11"/>
        <v>#REF!</v>
      </c>
      <c r="AE61" s="332">
        <f t="shared" si="12"/>
        <v>2001</v>
      </c>
      <c r="AF61" s="352" t="e">
        <f t="shared" si="13"/>
        <v>#REF!</v>
      </c>
      <c r="AG61" s="353" t="e">
        <f t="shared" si="4"/>
        <v>#REF!</v>
      </c>
    </row>
    <row r="62" spans="1:33" s="313" customFormat="1" ht="21.75" customHeight="1">
      <c r="A62" s="431">
        <v>43</v>
      </c>
      <c r="B62" s="345" t="s">
        <v>2036</v>
      </c>
      <c r="C62" s="346" t="s">
        <v>120</v>
      </c>
      <c r="D62" s="308"/>
      <c r="E62" s="347" t="s">
        <v>322</v>
      </c>
      <c r="F62" s="334"/>
      <c r="G62" s="347" t="s">
        <v>379</v>
      </c>
      <c r="H62" s="348">
        <v>2001</v>
      </c>
      <c r="I62" s="308"/>
      <c r="J62" s="308"/>
      <c r="K62" s="308"/>
      <c r="L62" s="308"/>
      <c r="M62" s="308"/>
      <c r="N62" s="348" t="s">
        <v>114</v>
      </c>
      <c r="O62" s="349">
        <v>750000</v>
      </c>
      <c r="P62" s="336"/>
      <c r="T62" s="332" t="e">
        <f>#REF!</f>
        <v>#REF!</v>
      </c>
      <c r="U62" s="313" t="e">
        <f t="shared" si="1"/>
        <v>#REF!</v>
      </c>
      <c r="V62" s="313" t="e">
        <f t="shared" si="2"/>
        <v>#REF!</v>
      </c>
      <c r="W62" s="350" t="e">
        <f t="shared" si="5"/>
        <v>#REF!</v>
      </c>
      <c r="X62" s="351">
        <f t="shared" si="6"/>
        <v>12</v>
      </c>
      <c r="Y62" s="350" t="e">
        <f t="shared" si="7"/>
        <v>#REF!</v>
      </c>
      <c r="Z62" s="350">
        <f t="shared" si="3"/>
        <v>13</v>
      </c>
      <c r="AA62" s="350" t="e">
        <f t="shared" si="8"/>
        <v>#REF!</v>
      </c>
      <c r="AB62" s="351" t="e">
        <f t="shared" si="9"/>
        <v>#REF!</v>
      </c>
      <c r="AC62" s="351" t="e">
        <f t="shared" si="10"/>
        <v>#REF!</v>
      </c>
      <c r="AD62" s="351" t="e">
        <f t="shared" si="11"/>
        <v>#REF!</v>
      </c>
      <c r="AE62" s="332">
        <f t="shared" si="12"/>
        <v>2001</v>
      </c>
      <c r="AF62" s="352" t="e">
        <f t="shared" si="13"/>
        <v>#REF!</v>
      </c>
      <c r="AG62" s="353" t="e">
        <f t="shared" si="4"/>
        <v>#REF!</v>
      </c>
    </row>
    <row r="63" spans="1:33" s="313" customFormat="1" ht="21.75" customHeight="1">
      <c r="A63" s="431">
        <v>44</v>
      </c>
      <c r="B63" s="345" t="s">
        <v>2033</v>
      </c>
      <c r="C63" s="346" t="s">
        <v>117</v>
      </c>
      <c r="D63" s="308"/>
      <c r="E63" s="347" t="s">
        <v>315</v>
      </c>
      <c r="F63" s="334"/>
      <c r="G63" s="347" t="s">
        <v>379</v>
      </c>
      <c r="H63" s="348">
        <v>2001</v>
      </c>
      <c r="I63" s="308"/>
      <c r="J63" s="308"/>
      <c r="K63" s="308"/>
      <c r="L63" s="308"/>
      <c r="M63" s="308"/>
      <c r="N63" s="348" t="s">
        <v>114</v>
      </c>
      <c r="O63" s="349">
        <v>2450000</v>
      </c>
      <c r="P63" s="336"/>
      <c r="T63" s="332" t="e">
        <f>#REF!</f>
        <v>#REF!</v>
      </c>
      <c r="U63" s="313" t="e">
        <f t="shared" si="1"/>
        <v>#REF!</v>
      </c>
      <c r="V63" s="313" t="e">
        <f t="shared" si="2"/>
        <v>#REF!</v>
      </c>
      <c r="W63" s="350" t="e">
        <f t="shared" si="5"/>
        <v>#REF!</v>
      </c>
      <c r="X63" s="351">
        <f t="shared" si="6"/>
        <v>12</v>
      </c>
      <c r="Y63" s="350" t="e">
        <f t="shared" si="7"/>
        <v>#REF!</v>
      </c>
      <c r="Z63" s="350">
        <f t="shared" si="3"/>
        <v>13</v>
      </c>
      <c r="AA63" s="350" t="e">
        <f t="shared" si="8"/>
        <v>#REF!</v>
      </c>
      <c r="AB63" s="351" t="e">
        <f t="shared" si="9"/>
        <v>#REF!</v>
      </c>
      <c r="AC63" s="351" t="e">
        <f t="shared" si="10"/>
        <v>#REF!</v>
      </c>
      <c r="AD63" s="351" t="e">
        <f t="shared" si="11"/>
        <v>#REF!</v>
      </c>
      <c r="AE63" s="332">
        <f t="shared" si="12"/>
        <v>2001</v>
      </c>
      <c r="AF63" s="352" t="e">
        <f t="shared" si="13"/>
        <v>#REF!</v>
      </c>
      <c r="AG63" s="353" t="e">
        <f t="shared" si="4"/>
        <v>#REF!</v>
      </c>
    </row>
    <row r="64" spans="1:33" s="313" customFormat="1" ht="21.75" customHeight="1">
      <c r="A64" s="431">
        <v>45</v>
      </c>
      <c r="B64" s="357" t="s">
        <v>300</v>
      </c>
      <c r="C64" s="346" t="s">
        <v>137</v>
      </c>
      <c r="D64" s="308"/>
      <c r="E64" s="347" t="s">
        <v>323</v>
      </c>
      <c r="F64" s="334"/>
      <c r="G64" s="347" t="s">
        <v>383</v>
      </c>
      <c r="H64" s="348">
        <v>2001</v>
      </c>
      <c r="I64" s="308"/>
      <c r="J64" s="308"/>
      <c r="K64" s="308"/>
      <c r="L64" s="308"/>
      <c r="M64" s="308"/>
      <c r="N64" s="348" t="s">
        <v>114</v>
      </c>
      <c r="O64" s="349">
        <v>3000000</v>
      </c>
      <c r="P64" s="336"/>
      <c r="T64" s="332" t="e">
        <f>#REF!</f>
        <v>#REF!</v>
      </c>
      <c r="U64" s="313" t="e">
        <f t="shared" si="1"/>
        <v>#REF!</v>
      </c>
      <c r="V64" s="313" t="e">
        <f t="shared" si="2"/>
        <v>#REF!</v>
      </c>
      <c r="W64" s="350" t="e">
        <f t="shared" si="5"/>
        <v>#REF!</v>
      </c>
      <c r="X64" s="351">
        <f t="shared" si="6"/>
        <v>12</v>
      </c>
      <c r="Y64" s="350" t="e">
        <f t="shared" si="7"/>
        <v>#REF!</v>
      </c>
      <c r="Z64" s="350">
        <f t="shared" si="3"/>
        <v>13</v>
      </c>
      <c r="AA64" s="350" t="e">
        <f t="shared" si="8"/>
        <v>#REF!</v>
      </c>
      <c r="AB64" s="351" t="e">
        <f t="shared" si="9"/>
        <v>#REF!</v>
      </c>
      <c r="AC64" s="351" t="e">
        <f t="shared" si="10"/>
        <v>#REF!</v>
      </c>
      <c r="AD64" s="351" t="e">
        <f t="shared" si="11"/>
        <v>#REF!</v>
      </c>
      <c r="AE64" s="332">
        <f t="shared" si="12"/>
        <v>2001</v>
      </c>
      <c r="AF64" s="352" t="e">
        <f t="shared" si="13"/>
        <v>#REF!</v>
      </c>
      <c r="AG64" s="353" t="e">
        <f t="shared" si="4"/>
        <v>#REF!</v>
      </c>
    </row>
    <row r="65" spans="1:33" s="313" customFormat="1" ht="21.75" customHeight="1">
      <c r="A65" s="431">
        <v>46</v>
      </c>
      <c r="B65" s="345" t="s">
        <v>2027</v>
      </c>
      <c r="C65" s="346" t="s">
        <v>138</v>
      </c>
      <c r="D65" s="308"/>
      <c r="E65" s="347" t="s">
        <v>316</v>
      </c>
      <c r="F65" s="334"/>
      <c r="G65" s="347" t="s">
        <v>373</v>
      </c>
      <c r="H65" s="348">
        <v>2001</v>
      </c>
      <c r="I65" s="308"/>
      <c r="J65" s="308"/>
      <c r="K65" s="308"/>
      <c r="L65" s="308"/>
      <c r="M65" s="308"/>
      <c r="N65" s="348" t="s">
        <v>114</v>
      </c>
      <c r="O65" s="349">
        <v>1020000</v>
      </c>
      <c r="P65" s="336"/>
      <c r="T65" s="332" t="e">
        <f>#REF!</f>
        <v>#REF!</v>
      </c>
      <c r="U65" s="313" t="e">
        <f t="shared" si="1"/>
        <v>#REF!</v>
      </c>
      <c r="V65" s="313" t="e">
        <f t="shared" si="2"/>
        <v>#REF!</v>
      </c>
      <c r="W65" s="350" t="e">
        <f t="shared" si="5"/>
        <v>#REF!</v>
      </c>
      <c r="X65" s="351">
        <f t="shared" si="6"/>
        <v>12</v>
      </c>
      <c r="Y65" s="350" t="e">
        <f t="shared" si="7"/>
        <v>#REF!</v>
      </c>
      <c r="Z65" s="350">
        <f t="shared" si="3"/>
        <v>13</v>
      </c>
      <c r="AA65" s="350" t="e">
        <f t="shared" si="8"/>
        <v>#REF!</v>
      </c>
      <c r="AB65" s="351" t="e">
        <f t="shared" si="9"/>
        <v>#REF!</v>
      </c>
      <c r="AC65" s="351" t="e">
        <f t="shared" si="10"/>
        <v>#REF!</v>
      </c>
      <c r="AD65" s="351" t="e">
        <f t="shared" si="11"/>
        <v>#REF!</v>
      </c>
      <c r="AE65" s="332">
        <f t="shared" si="12"/>
        <v>2001</v>
      </c>
      <c r="AF65" s="352" t="e">
        <f t="shared" si="13"/>
        <v>#REF!</v>
      </c>
      <c r="AG65" s="353" t="e">
        <f t="shared" si="4"/>
        <v>#REF!</v>
      </c>
    </row>
    <row r="66" spans="1:33" s="313" customFormat="1" ht="21.75" customHeight="1">
      <c r="A66" s="431">
        <v>47</v>
      </c>
      <c r="B66" s="345" t="s">
        <v>304</v>
      </c>
      <c r="C66" s="346" t="s">
        <v>119</v>
      </c>
      <c r="D66" s="308"/>
      <c r="E66" s="347" t="s">
        <v>313</v>
      </c>
      <c r="F66" s="334"/>
      <c r="G66" s="347" t="s">
        <v>368</v>
      </c>
      <c r="H66" s="348">
        <v>2001</v>
      </c>
      <c r="I66" s="308"/>
      <c r="J66" s="308"/>
      <c r="K66" s="308"/>
      <c r="L66" s="308"/>
      <c r="M66" s="308"/>
      <c r="N66" s="348" t="s">
        <v>114</v>
      </c>
      <c r="O66" s="349">
        <v>1440000</v>
      </c>
      <c r="P66" s="336"/>
      <c r="T66" s="332" t="e">
        <f>#REF!</f>
        <v>#REF!</v>
      </c>
      <c r="U66" s="313" t="e">
        <f t="shared" si="1"/>
        <v>#REF!</v>
      </c>
      <c r="V66" s="313" t="e">
        <f t="shared" si="2"/>
        <v>#REF!</v>
      </c>
      <c r="W66" s="350" t="e">
        <f t="shared" si="5"/>
        <v>#REF!</v>
      </c>
      <c r="X66" s="351">
        <f t="shared" si="6"/>
        <v>12</v>
      </c>
      <c r="Y66" s="350" t="e">
        <f t="shared" si="7"/>
        <v>#REF!</v>
      </c>
      <c r="Z66" s="350">
        <f t="shared" si="3"/>
        <v>13</v>
      </c>
      <c r="AA66" s="350" t="e">
        <f t="shared" si="8"/>
        <v>#REF!</v>
      </c>
      <c r="AB66" s="351" t="e">
        <f t="shared" si="9"/>
        <v>#REF!</v>
      </c>
      <c r="AC66" s="351" t="e">
        <f t="shared" si="10"/>
        <v>#REF!</v>
      </c>
      <c r="AD66" s="351" t="e">
        <f t="shared" si="11"/>
        <v>#REF!</v>
      </c>
      <c r="AE66" s="332">
        <f t="shared" si="12"/>
        <v>2001</v>
      </c>
      <c r="AF66" s="352" t="e">
        <f t="shared" si="13"/>
        <v>#REF!</v>
      </c>
      <c r="AG66" s="353" t="e">
        <f t="shared" si="4"/>
        <v>#REF!</v>
      </c>
    </row>
    <row r="67" spans="1:33" s="313" customFormat="1" ht="21.75" customHeight="1">
      <c r="A67" s="431">
        <v>48</v>
      </c>
      <c r="B67" s="345" t="s">
        <v>2031</v>
      </c>
      <c r="C67" s="346" t="s">
        <v>139</v>
      </c>
      <c r="D67" s="308"/>
      <c r="E67" s="347" t="s">
        <v>319</v>
      </c>
      <c r="F67" s="334"/>
      <c r="G67" s="347" t="s">
        <v>369</v>
      </c>
      <c r="H67" s="348">
        <v>2001</v>
      </c>
      <c r="I67" s="308"/>
      <c r="J67" s="308"/>
      <c r="K67" s="308"/>
      <c r="L67" s="308"/>
      <c r="M67" s="308"/>
      <c r="N67" s="348" t="s">
        <v>114</v>
      </c>
      <c r="O67" s="349">
        <v>1650000</v>
      </c>
      <c r="P67" s="336"/>
      <c r="T67" s="332" t="e">
        <f>#REF!</f>
        <v>#REF!</v>
      </c>
      <c r="U67" s="313" t="e">
        <f t="shared" si="1"/>
        <v>#REF!</v>
      </c>
      <c r="V67" s="313" t="e">
        <f t="shared" si="2"/>
        <v>#REF!</v>
      </c>
      <c r="W67" s="350" t="e">
        <f t="shared" si="5"/>
        <v>#REF!</v>
      </c>
      <c r="X67" s="351">
        <f t="shared" si="6"/>
        <v>12</v>
      </c>
      <c r="Y67" s="350" t="e">
        <f t="shared" si="7"/>
        <v>#REF!</v>
      </c>
      <c r="Z67" s="350">
        <f t="shared" si="3"/>
        <v>13</v>
      </c>
      <c r="AA67" s="350" t="e">
        <f t="shared" si="8"/>
        <v>#REF!</v>
      </c>
      <c r="AB67" s="351" t="e">
        <f t="shared" si="9"/>
        <v>#REF!</v>
      </c>
      <c r="AC67" s="351" t="e">
        <f t="shared" si="10"/>
        <v>#REF!</v>
      </c>
      <c r="AD67" s="351" t="e">
        <f t="shared" si="11"/>
        <v>#REF!</v>
      </c>
      <c r="AE67" s="332">
        <f t="shared" si="12"/>
        <v>2001</v>
      </c>
      <c r="AF67" s="352" t="e">
        <f t="shared" si="13"/>
        <v>#REF!</v>
      </c>
      <c r="AG67" s="353" t="e">
        <f t="shared" si="4"/>
        <v>#REF!</v>
      </c>
    </row>
    <row r="68" spans="1:33" s="313" customFormat="1" ht="21.75" customHeight="1">
      <c r="A68" s="431">
        <v>49</v>
      </c>
      <c r="B68" s="345" t="s">
        <v>2083</v>
      </c>
      <c r="C68" s="346" t="s">
        <v>140</v>
      </c>
      <c r="D68" s="308"/>
      <c r="E68" s="347" t="s">
        <v>316</v>
      </c>
      <c r="F68" s="334"/>
      <c r="G68" s="347" t="s">
        <v>373</v>
      </c>
      <c r="H68" s="348">
        <v>2001</v>
      </c>
      <c r="I68" s="308"/>
      <c r="J68" s="308"/>
      <c r="K68" s="308"/>
      <c r="L68" s="308"/>
      <c r="M68" s="308"/>
      <c r="N68" s="348" t="s">
        <v>114</v>
      </c>
      <c r="O68" s="349">
        <v>1530000</v>
      </c>
      <c r="P68" s="346" t="s">
        <v>140</v>
      </c>
      <c r="T68" s="332" t="e">
        <f>#REF!</f>
        <v>#REF!</v>
      </c>
      <c r="U68" s="313" t="e">
        <f t="shared" si="1"/>
        <v>#REF!</v>
      </c>
      <c r="V68" s="313" t="e">
        <f t="shared" si="2"/>
        <v>#REF!</v>
      </c>
      <c r="W68" s="350" t="e">
        <f t="shared" si="5"/>
        <v>#REF!</v>
      </c>
      <c r="X68" s="351">
        <f t="shared" si="6"/>
        <v>12</v>
      </c>
      <c r="Y68" s="350" t="e">
        <f t="shared" si="7"/>
        <v>#REF!</v>
      </c>
      <c r="Z68" s="350">
        <f t="shared" si="3"/>
        <v>13</v>
      </c>
      <c r="AA68" s="350" t="e">
        <f t="shared" si="8"/>
        <v>#REF!</v>
      </c>
      <c r="AB68" s="351" t="e">
        <f t="shared" si="9"/>
        <v>#REF!</v>
      </c>
      <c r="AC68" s="351" t="e">
        <f t="shared" si="10"/>
        <v>#REF!</v>
      </c>
      <c r="AD68" s="351" t="e">
        <f t="shared" si="11"/>
        <v>#REF!</v>
      </c>
      <c r="AE68" s="332">
        <f t="shared" si="12"/>
        <v>2001</v>
      </c>
      <c r="AF68" s="352" t="e">
        <f t="shared" si="13"/>
        <v>#REF!</v>
      </c>
      <c r="AG68" s="353" t="e">
        <f t="shared" si="4"/>
        <v>#REF!</v>
      </c>
    </row>
    <row r="69" spans="1:33" s="313" customFormat="1" ht="21.75" customHeight="1">
      <c r="A69" s="431">
        <v>50</v>
      </c>
      <c r="B69" s="345" t="s">
        <v>562</v>
      </c>
      <c r="C69" s="346" t="s">
        <v>141</v>
      </c>
      <c r="D69" s="308"/>
      <c r="E69" s="347" t="s">
        <v>313</v>
      </c>
      <c r="F69" s="334"/>
      <c r="G69" s="347" t="s">
        <v>368</v>
      </c>
      <c r="H69" s="348">
        <v>2001</v>
      </c>
      <c r="I69" s="308"/>
      <c r="J69" s="308"/>
      <c r="K69" s="308"/>
      <c r="L69" s="308"/>
      <c r="M69" s="308"/>
      <c r="N69" s="348" t="s">
        <v>114</v>
      </c>
      <c r="O69" s="349">
        <v>2160000</v>
      </c>
      <c r="P69" s="336"/>
      <c r="T69" s="332" t="e">
        <f>#REF!</f>
        <v>#REF!</v>
      </c>
      <c r="U69" s="313" t="e">
        <f t="shared" si="1"/>
        <v>#REF!</v>
      </c>
      <c r="V69" s="313" t="e">
        <f t="shared" si="2"/>
        <v>#REF!</v>
      </c>
      <c r="W69" s="350" t="e">
        <f t="shared" si="5"/>
        <v>#REF!</v>
      </c>
      <c r="X69" s="351">
        <f t="shared" si="6"/>
        <v>12</v>
      </c>
      <c r="Y69" s="350" t="e">
        <f t="shared" si="7"/>
        <v>#REF!</v>
      </c>
      <c r="Z69" s="350">
        <f t="shared" si="3"/>
        <v>13</v>
      </c>
      <c r="AA69" s="350" t="e">
        <f t="shared" si="8"/>
        <v>#REF!</v>
      </c>
      <c r="AB69" s="351" t="e">
        <f t="shared" si="9"/>
        <v>#REF!</v>
      </c>
      <c r="AC69" s="351" t="e">
        <f t="shared" si="10"/>
        <v>#REF!</v>
      </c>
      <c r="AD69" s="351" t="e">
        <f t="shared" si="11"/>
        <v>#REF!</v>
      </c>
      <c r="AE69" s="332">
        <f t="shared" si="12"/>
        <v>2001</v>
      </c>
      <c r="AF69" s="352" t="e">
        <f t="shared" si="13"/>
        <v>#REF!</v>
      </c>
      <c r="AG69" s="353" t="e">
        <f t="shared" si="4"/>
        <v>#REF!</v>
      </c>
    </row>
    <row r="70" spans="1:33" s="313" customFormat="1" ht="21.75" customHeight="1">
      <c r="A70" s="431">
        <v>51</v>
      </c>
      <c r="B70" s="345" t="s">
        <v>2023</v>
      </c>
      <c r="C70" s="346" t="s">
        <v>129</v>
      </c>
      <c r="D70" s="308"/>
      <c r="E70" s="347" t="s">
        <v>318</v>
      </c>
      <c r="F70" s="334"/>
      <c r="G70" s="347" t="s">
        <v>369</v>
      </c>
      <c r="H70" s="348">
        <v>2001</v>
      </c>
      <c r="I70" s="308"/>
      <c r="J70" s="308"/>
      <c r="K70" s="308"/>
      <c r="L70" s="308"/>
      <c r="M70" s="308"/>
      <c r="N70" s="348" t="s">
        <v>114</v>
      </c>
      <c r="O70" s="349">
        <v>3300000</v>
      </c>
      <c r="P70" s="336"/>
      <c r="T70" s="332" t="e">
        <f>#REF!</f>
        <v>#REF!</v>
      </c>
      <c r="U70" s="313" t="e">
        <f t="shared" si="1"/>
        <v>#REF!</v>
      </c>
      <c r="V70" s="313" t="e">
        <f t="shared" si="2"/>
        <v>#REF!</v>
      </c>
      <c r="W70" s="350" t="e">
        <f t="shared" si="5"/>
        <v>#REF!</v>
      </c>
      <c r="X70" s="351">
        <f t="shared" si="6"/>
        <v>12</v>
      </c>
      <c r="Y70" s="350" t="e">
        <f t="shared" si="7"/>
        <v>#REF!</v>
      </c>
      <c r="Z70" s="350">
        <f t="shared" si="3"/>
        <v>13</v>
      </c>
      <c r="AA70" s="350" t="e">
        <f t="shared" si="8"/>
        <v>#REF!</v>
      </c>
      <c r="AB70" s="351" t="e">
        <f t="shared" si="9"/>
        <v>#REF!</v>
      </c>
      <c r="AC70" s="351" t="e">
        <f t="shared" si="10"/>
        <v>#REF!</v>
      </c>
      <c r="AD70" s="351" t="e">
        <f t="shared" si="11"/>
        <v>#REF!</v>
      </c>
      <c r="AE70" s="332">
        <f t="shared" si="12"/>
        <v>2001</v>
      </c>
      <c r="AF70" s="352" t="e">
        <f t="shared" si="13"/>
        <v>#REF!</v>
      </c>
      <c r="AG70" s="353" t="e">
        <f t="shared" si="4"/>
        <v>#REF!</v>
      </c>
    </row>
    <row r="71" spans="1:33" s="313" customFormat="1" ht="21.75" customHeight="1">
      <c r="A71" s="431">
        <v>52</v>
      </c>
      <c r="B71" s="345" t="s">
        <v>2023</v>
      </c>
      <c r="C71" s="346" t="s">
        <v>129</v>
      </c>
      <c r="D71" s="308"/>
      <c r="E71" s="347" t="s">
        <v>318</v>
      </c>
      <c r="F71" s="334"/>
      <c r="G71" s="347" t="s">
        <v>369</v>
      </c>
      <c r="H71" s="348">
        <v>2001</v>
      </c>
      <c r="I71" s="308"/>
      <c r="J71" s="308"/>
      <c r="K71" s="308"/>
      <c r="L71" s="308"/>
      <c r="M71" s="308"/>
      <c r="N71" s="348" t="s">
        <v>114</v>
      </c>
      <c r="O71" s="349">
        <v>2200000</v>
      </c>
      <c r="P71" s="336"/>
      <c r="T71" s="332" t="e">
        <f>#REF!</f>
        <v>#REF!</v>
      </c>
      <c r="U71" s="313" t="e">
        <f t="shared" si="1"/>
        <v>#REF!</v>
      </c>
      <c r="V71" s="313" t="e">
        <f t="shared" si="2"/>
        <v>#REF!</v>
      </c>
      <c r="W71" s="350" t="e">
        <f t="shared" si="5"/>
        <v>#REF!</v>
      </c>
      <c r="X71" s="351">
        <f t="shared" si="6"/>
        <v>12</v>
      </c>
      <c r="Y71" s="350" t="e">
        <f t="shared" si="7"/>
        <v>#REF!</v>
      </c>
      <c r="Z71" s="350">
        <f t="shared" si="3"/>
        <v>13</v>
      </c>
      <c r="AA71" s="350" t="e">
        <f t="shared" si="8"/>
        <v>#REF!</v>
      </c>
      <c r="AB71" s="351" t="e">
        <f t="shared" si="9"/>
        <v>#REF!</v>
      </c>
      <c r="AC71" s="351" t="e">
        <f t="shared" si="10"/>
        <v>#REF!</v>
      </c>
      <c r="AD71" s="351" t="e">
        <f t="shared" si="11"/>
        <v>#REF!</v>
      </c>
      <c r="AE71" s="332">
        <f t="shared" si="12"/>
        <v>2001</v>
      </c>
      <c r="AF71" s="352" t="e">
        <f t="shared" si="13"/>
        <v>#REF!</v>
      </c>
      <c r="AG71" s="353" t="e">
        <f t="shared" si="4"/>
        <v>#REF!</v>
      </c>
    </row>
    <row r="72" spans="1:33" s="313" customFormat="1" ht="21.75" customHeight="1">
      <c r="A72" s="431">
        <v>53</v>
      </c>
      <c r="B72" s="345" t="s">
        <v>2025</v>
      </c>
      <c r="C72" s="346" t="s">
        <v>133</v>
      </c>
      <c r="D72" s="308"/>
      <c r="E72" s="347" t="s">
        <v>316</v>
      </c>
      <c r="F72" s="334"/>
      <c r="G72" s="347" t="s">
        <v>380</v>
      </c>
      <c r="H72" s="348">
        <v>2001</v>
      </c>
      <c r="I72" s="308"/>
      <c r="J72" s="308"/>
      <c r="K72" s="308"/>
      <c r="L72" s="308"/>
      <c r="M72" s="308"/>
      <c r="N72" s="348" t="s">
        <v>114</v>
      </c>
      <c r="O72" s="349">
        <v>90000</v>
      </c>
      <c r="P72" s="336"/>
      <c r="T72" s="332" t="e">
        <f>#REF!</f>
        <v>#REF!</v>
      </c>
      <c r="U72" s="313" t="e">
        <f t="shared" si="1"/>
        <v>#REF!</v>
      </c>
      <c r="V72" s="313" t="e">
        <f t="shared" si="2"/>
        <v>#REF!</v>
      </c>
      <c r="W72" s="350" t="e">
        <f t="shared" si="5"/>
        <v>#REF!</v>
      </c>
      <c r="X72" s="351">
        <f t="shared" si="6"/>
        <v>12</v>
      </c>
      <c r="Y72" s="350" t="e">
        <f t="shared" si="7"/>
        <v>#REF!</v>
      </c>
      <c r="Z72" s="350">
        <f t="shared" si="3"/>
        <v>13</v>
      </c>
      <c r="AA72" s="350" t="e">
        <f t="shared" si="8"/>
        <v>#REF!</v>
      </c>
      <c r="AB72" s="351" t="e">
        <f t="shared" si="9"/>
        <v>#REF!</v>
      </c>
      <c r="AC72" s="351" t="e">
        <f t="shared" si="10"/>
        <v>#REF!</v>
      </c>
      <c r="AD72" s="351" t="e">
        <f t="shared" si="11"/>
        <v>#REF!</v>
      </c>
      <c r="AE72" s="332">
        <f t="shared" si="12"/>
        <v>2001</v>
      </c>
      <c r="AF72" s="352" t="e">
        <f t="shared" si="13"/>
        <v>#REF!</v>
      </c>
      <c r="AG72" s="353" t="e">
        <f t="shared" si="4"/>
        <v>#REF!</v>
      </c>
    </row>
    <row r="73" spans="1:33" s="313" customFormat="1" ht="27" customHeight="1">
      <c r="A73" s="431">
        <v>54</v>
      </c>
      <c r="B73" s="345" t="s">
        <v>2033</v>
      </c>
      <c r="C73" s="346" t="s">
        <v>117</v>
      </c>
      <c r="D73" s="308"/>
      <c r="E73" s="347" t="s">
        <v>316</v>
      </c>
      <c r="F73" s="334"/>
      <c r="G73" s="347" t="s">
        <v>377</v>
      </c>
      <c r="H73" s="348">
        <v>2001</v>
      </c>
      <c r="I73" s="308"/>
      <c r="J73" s="308"/>
      <c r="K73" s="308"/>
      <c r="L73" s="308"/>
      <c r="M73" s="308"/>
      <c r="N73" s="348" t="s">
        <v>114</v>
      </c>
      <c r="O73" s="349">
        <v>595000</v>
      </c>
      <c r="P73" s="336"/>
      <c r="T73" s="332" t="e">
        <f>#REF!</f>
        <v>#REF!</v>
      </c>
      <c r="U73" s="313" t="e">
        <f t="shared" si="1"/>
        <v>#REF!</v>
      </c>
      <c r="V73" s="313" t="e">
        <f t="shared" si="2"/>
        <v>#REF!</v>
      </c>
      <c r="W73" s="350" t="e">
        <f t="shared" si="5"/>
        <v>#REF!</v>
      </c>
      <c r="X73" s="351">
        <f t="shared" si="6"/>
        <v>12</v>
      </c>
      <c r="Y73" s="350" t="e">
        <f t="shared" si="7"/>
        <v>#REF!</v>
      </c>
      <c r="Z73" s="350">
        <f t="shared" si="3"/>
        <v>13</v>
      </c>
      <c r="AA73" s="350" t="e">
        <f t="shared" si="8"/>
        <v>#REF!</v>
      </c>
      <c r="AB73" s="351" t="e">
        <f t="shared" si="9"/>
        <v>#REF!</v>
      </c>
      <c r="AC73" s="351" t="e">
        <f t="shared" si="10"/>
        <v>#REF!</v>
      </c>
      <c r="AD73" s="351" t="e">
        <f t="shared" si="11"/>
        <v>#REF!</v>
      </c>
      <c r="AE73" s="332">
        <f t="shared" si="12"/>
        <v>2001</v>
      </c>
      <c r="AF73" s="352" t="e">
        <f t="shared" si="13"/>
        <v>#REF!</v>
      </c>
      <c r="AG73" s="353" t="e">
        <f t="shared" si="4"/>
        <v>#REF!</v>
      </c>
    </row>
    <row r="74" spans="1:33" s="313" customFormat="1" ht="21.75" customHeight="1">
      <c r="A74" s="431">
        <v>55</v>
      </c>
      <c r="B74" s="345" t="s">
        <v>298</v>
      </c>
      <c r="C74" s="346" t="s">
        <v>128</v>
      </c>
      <c r="D74" s="308"/>
      <c r="E74" s="347" t="s">
        <v>322</v>
      </c>
      <c r="F74" s="334"/>
      <c r="G74" s="347" t="s">
        <v>379</v>
      </c>
      <c r="H74" s="348">
        <v>2001</v>
      </c>
      <c r="I74" s="308"/>
      <c r="J74" s="308"/>
      <c r="K74" s="308"/>
      <c r="L74" s="308"/>
      <c r="M74" s="308"/>
      <c r="N74" s="348" t="s">
        <v>114</v>
      </c>
      <c r="O74" s="349">
        <v>600000</v>
      </c>
      <c r="P74" s="336"/>
      <c r="T74" s="332" t="e">
        <f>#REF!</f>
        <v>#REF!</v>
      </c>
      <c r="U74" s="313" t="e">
        <f t="shared" si="1"/>
        <v>#REF!</v>
      </c>
      <c r="V74" s="313" t="e">
        <f t="shared" si="2"/>
        <v>#REF!</v>
      </c>
      <c r="W74" s="350" t="e">
        <f t="shared" si="5"/>
        <v>#REF!</v>
      </c>
      <c r="X74" s="351">
        <f t="shared" si="6"/>
        <v>12</v>
      </c>
      <c r="Y74" s="350" t="e">
        <f t="shared" si="7"/>
        <v>#REF!</v>
      </c>
      <c r="Z74" s="350">
        <f t="shared" si="3"/>
        <v>13</v>
      </c>
      <c r="AA74" s="350" t="e">
        <f t="shared" si="8"/>
        <v>#REF!</v>
      </c>
      <c r="AB74" s="351" t="e">
        <f t="shared" si="9"/>
        <v>#REF!</v>
      </c>
      <c r="AC74" s="351" t="e">
        <f t="shared" si="10"/>
        <v>#REF!</v>
      </c>
      <c r="AD74" s="351" t="e">
        <f t="shared" si="11"/>
        <v>#REF!</v>
      </c>
      <c r="AE74" s="332">
        <f t="shared" si="12"/>
        <v>2001</v>
      </c>
      <c r="AF74" s="352" t="e">
        <f t="shared" si="13"/>
        <v>#REF!</v>
      </c>
      <c r="AG74" s="353" t="e">
        <f t="shared" si="4"/>
        <v>#REF!</v>
      </c>
    </row>
    <row r="75" spans="1:33" s="313" customFormat="1" ht="21.75" customHeight="1">
      <c r="A75" s="431">
        <v>56</v>
      </c>
      <c r="B75" s="345" t="s">
        <v>2025</v>
      </c>
      <c r="C75" s="346" t="s">
        <v>133</v>
      </c>
      <c r="D75" s="308"/>
      <c r="E75" s="347" t="s">
        <v>324</v>
      </c>
      <c r="F75" s="334"/>
      <c r="G75" s="347" t="s">
        <v>369</v>
      </c>
      <c r="H75" s="348">
        <v>2001</v>
      </c>
      <c r="I75" s="308"/>
      <c r="J75" s="308"/>
      <c r="K75" s="308"/>
      <c r="L75" s="308"/>
      <c r="M75" s="308"/>
      <c r="N75" s="348" t="s">
        <v>114</v>
      </c>
      <c r="O75" s="349">
        <v>1650000</v>
      </c>
      <c r="P75" s="336"/>
      <c r="T75" s="332" t="e">
        <f>#REF!</f>
        <v>#REF!</v>
      </c>
      <c r="U75" s="313" t="e">
        <f t="shared" si="1"/>
        <v>#REF!</v>
      </c>
      <c r="V75" s="313" t="e">
        <f t="shared" si="2"/>
        <v>#REF!</v>
      </c>
      <c r="W75" s="350" t="e">
        <f t="shared" si="5"/>
        <v>#REF!</v>
      </c>
      <c r="X75" s="351">
        <f t="shared" si="6"/>
        <v>12</v>
      </c>
      <c r="Y75" s="350" t="e">
        <f t="shared" si="7"/>
        <v>#REF!</v>
      </c>
      <c r="Z75" s="350">
        <f t="shared" si="3"/>
        <v>13</v>
      </c>
      <c r="AA75" s="350" t="e">
        <f t="shared" si="8"/>
        <v>#REF!</v>
      </c>
      <c r="AB75" s="351" t="e">
        <f t="shared" si="9"/>
        <v>#REF!</v>
      </c>
      <c r="AC75" s="351" t="e">
        <f t="shared" si="10"/>
        <v>#REF!</v>
      </c>
      <c r="AD75" s="351" t="e">
        <f t="shared" si="11"/>
        <v>#REF!</v>
      </c>
      <c r="AE75" s="332">
        <f t="shared" si="12"/>
        <v>2001</v>
      </c>
      <c r="AF75" s="352" t="e">
        <f t="shared" si="13"/>
        <v>#REF!</v>
      </c>
      <c r="AG75" s="353" t="e">
        <f t="shared" si="4"/>
        <v>#REF!</v>
      </c>
    </row>
    <row r="76" spans="1:33" s="313" customFormat="1" ht="21.75" customHeight="1" thickBot="1">
      <c r="A76" s="433">
        <v>57</v>
      </c>
      <c r="B76" s="358" t="s">
        <v>2048</v>
      </c>
      <c r="C76" s="359" t="s">
        <v>142</v>
      </c>
      <c r="D76" s="360"/>
      <c r="E76" s="362" t="s">
        <v>321</v>
      </c>
      <c r="F76" s="361"/>
      <c r="G76" s="362" t="s">
        <v>379</v>
      </c>
      <c r="H76" s="363">
        <v>2001</v>
      </c>
      <c r="I76" s="360"/>
      <c r="J76" s="360"/>
      <c r="K76" s="360"/>
      <c r="L76" s="360"/>
      <c r="M76" s="360"/>
      <c r="N76" s="363" t="s">
        <v>114</v>
      </c>
      <c r="O76" s="373">
        <v>1190000</v>
      </c>
      <c r="P76" s="365"/>
      <c r="T76" s="332" t="e">
        <f>#REF!</f>
        <v>#REF!</v>
      </c>
      <c r="U76" s="313" t="e">
        <f t="shared" si="1"/>
        <v>#REF!</v>
      </c>
      <c r="V76" s="313" t="e">
        <f t="shared" si="2"/>
        <v>#REF!</v>
      </c>
      <c r="W76" s="350" t="e">
        <f t="shared" si="5"/>
        <v>#REF!</v>
      </c>
      <c r="X76" s="351">
        <f t="shared" si="6"/>
        <v>12</v>
      </c>
      <c r="Y76" s="350" t="e">
        <f t="shared" si="7"/>
        <v>#REF!</v>
      </c>
      <c r="Z76" s="350">
        <f t="shared" si="3"/>
        <v>13</v>
      </c>
      <c r="AA76" s="350" t="e">
        <f t="shared" si="8"/>
        <v>#REF!</v>
      </c>
      <c r="AB76" s="351" t="e">
        <f t="shared" si="9"/>
        <v>#REF!</v>
      </c>
      <c r="AC76" s="351" t="e">
        <f t="shared" si="10"/>
        <v>#REF!</v>
      </c>
      <c r="AD76" s="351" t="e">
        <f t="shared" si="11"/>
        <v>#REF!</v>
      </c>
      <c r="AE76" s="332">
        <f t="shared" si="12"/>
        <v>2001</v>
      </c>
      <c r="AF76" s="352" t="e">
        <f t="shared" si="13"/>
        <v>#REF!</v>
      </c>
      <c r="AG76" s="353" t="e">
        <f t="shared" si="4"/>
        <v>#REF!</v>
      </c>
    </row>
    <row r="77" spans="1:33" s="313" customFormat="1" ht="21.75" customHeight="1">
      <c r="A77" s="432">
        <v>58</v>
      </c>
      <c r="B77" s="374" t="s">
        <v>2023</v>
      </c>
      <c r="C77" s="366" t="s">
        <v>129</v>
      </c>
      <c r="D77" s="367"/>
      <c r="E77" s="369" t="s">
        <v>316</v>
      </c>
      <c r="F77" s="368"/>
      <c r="G77" s="369" t="s">
        <v>373</v>
      </c>
      <c r="H77" s="370">
        <v>2001</v>
      </c>
      <c r="I77" s="367"/>
      <c r="J77" s="367"/>
      <c r="K77" s="367"/>
      <c r="L77" s="367"/>
      <c r="M77" s="367"/>
      <c r="N77" s="370" t="s">
        <v>114</v>
      </c>
      <c r="O77" s="375">
        <v>875000</v>
      </c>
      <c r="P77" s="372"/>
      <c r="T77" s="332" t="e">
        <f>#REF!</f>
        <v>#REF!</v>
      </c>
      <c r="U77" s="313" t="e">
        <f t="shared" si="1"/>
        <v>#REF!</v>
      </c>
      <c r="V77" s="313" t="e">
        <f t="shared" si="2"/>
        <v>#REF!</v>
      </c>
      <c r="W77" s="350" t="e">
        <f t="shared" si="5"/>
        <v>#REF!</v>
      </c>
      <c r="X77" s="351">
        <f t="shared" si="6"/>
        <v>12</v>
      </c>
      <c r="Y77" s="350" t="e">
        <f t="shared" si="7"/>
        <v>#REF!</v>
      </c>
      <c r="Z77" s="350">
        <f t="shared" si="3"/>
        <v>13</v>
      </c>
      <c r="AA77" s="350" t="e">
        <f t="shared" si="8"/>
        <v>#REF!</v>
      </c>
      <c r="AB77" s="351" t="e">
        <f t="shared" si="9"/>
        <v>#REF!</v>
      </c>
      <c r="AC77" s="351" t="e">
        <f t="shared" si="10"/>
        <v>#REF!</v>
      </c>
      <c r="AD77" s="351" t="e">
        <f t="shared" si="11"/>
        <v>#REF!</v>
      </c>
      <c r="AE77" s="332">
        <f t="shared" si="12"/>
        <v>2001</v>
      </c>
      <c r="AF77" s="352" t="e">
        <f t="shared" si="13"/>
        <v>#REF!</v>
      </c>
      <c r="AG77" s="353" t="e">
        <f t="shared" si="4"/>
        <v>#REF!</v>
      </c>
    </row>
    <row r="78" spans="1:33" s="313" customFormat="1" ht="21.75" customHeight="1">
      <c r="A78" s="431">
        <v>59</v>
      </c>
      <c r="B78" s="345" t="s">
        <v>2044</v>
      </c>
      <c r="C78" s="346" t="s">
        <v>134</v>
      </c>
      <c r="D78" s="308"/>
      <c r="E78" s="347" t="s">
        <v>316</v>
      </c>
      <c r="F78" s="334"/>
      <c r="G78" s="347" t="s">
        <v>373</v>
      </c>
      <c r="H78" s="348">
        <v>2001</v>
      </c>
      <c r="I78" s="308"/>
      <c r="J78" s="308"/>
      <c r="K78" s="308"/>
      <c r="L78" s="308"/>
      <c r="M78" s="308"/>
      <c r="N78" s="348" t="s">
        <v>114</v>
      </c>
      <c r="O78" s="349">
        <v>595000</v>
      </c>
      <c r="P78" s="336"/>
      <c r="T78" s="332" t="e">
        <f>#REF!</f>
        <v>#REF!</v>
      </c>
      <c r="U78" s="313" t="e">
        <f t="shared" si="1"/>
        <v>#REF!</v>
      </c>
      <c r="V78" s="313" t="e">
        <f t="shared" si="2"/>
        <v>#REF!</v>
      </c>
      <c r="W78" s="350" t="e">
        <f t="shared" si="5"/>
        <v>#REF!</v>
      </c>
      <c r="X78" s="351">
        <f t="shared" si="6"/>
        <v>12</v>
      </c>
      <c r="Y78" s="350" t="e">
        <f t="shared" si="7"/>
        <v>#REF!</v>
      </c>
      <c r="Z78" s="350">
        <f t="shared" si="3"/>
        <v>13</v>
      </c>
      <c r="AA78" s="350" t="e">
        <f t="shared" si="8"/>
        <v>#REF!</v>
      </c>
      <c r="AB78" s="351" t="e">
        <f t="shared" si="9"/>
        <v>#REF!</v>
      </c>
      <c r="AC78" s="351" t="e">
        <f t="shared" si="10"/>
        <v>#REF!</v>
      </c>
      <c r="AD78" s="351" t="e">
        <f t="shared" si="11"/>
        <v>#REF!</v>
      </c>
      <c r="AE78" s="332">
        <f t="shared" si="12"/>
        <v>2001</v>
      </c>
      <c r="AF78" s="352" t="e">
        <f t="shared" si="13"/>
        <v>#REF!</v>
      </c>
      <c r="AG78" s="353" t="e">
        <f t="shared" si="4"/>
        <v>#REF!</v>
      </c>
    </row>
    <row r="79" spans="1:33" s="313" customFormat="1" ht="21.75" customHeight="1">
      <c r="A79" s="431">
        <v>60</v>
      </c>
      <c r="B79" s="345" t="s">
        <v>2026</v>
      </c>
      <c r="C79" s="346" t="s">
        <v>143</v>
      </c>
      <c r="D79" s="308"/>
      <c r="E79" s="347" t="s">
        <v>313</v>
      </c>
      <c r="F79" s="334"/>
      <c r="G79" s="347" t="s">
        <v>370</v>
      </c>
      <c r="H79" s="348">
        <v>2001</v>
      </c>
      <c r="I79" s="308"/>
      <c r="J79" s="308"/>
      <c r="K79" s="308"/>
      <c r="L79" s="308"/>
      <c r="M79" s="308"/>
      <c r="N79" s="348" t="s">
        <v>114</v>
      </c>
      <c r="O79" s="349">
        <v>910000</v>
      </c>
      <c r="P79" s="336"/>
      <c r="T79" s="332" t="e">
        <f>#REF!</f>
        <v>#REF!</v>
      </c>
      <c r="U79" s="313" t="e">
        <f t="shared" si="1"/>
        <v>#REF!</v>
      </c>
      <c r="V79" s="313" t="e">
        <f t="shared" si="2"/>
        <v>#REF!</v>
      </c>
      <c r="W79" s="350" t="e">
        <f t="shared" si="5"/>
        <v>#REF!</v>
      </c>
      <c r="X79" s="351">
        <f t="shared" si="6"/>
        <v>12</v>
      </c>
      <c r="Y79" s="350" t="e">
        <f t="shared" si="7"/>
        <v>#REF!</v>
      </c>
      <c r="Z79" s="350">
        <f t="shared" si="3"/>
        <v>13</v>
      </c>
      <c r="AA79" s="350" t="e">
        <f t="shared" si="8"/>
        <v>#REF!</v>
      </c>
      <c r="AB79" s="351" t="e">
        <f t="shared" si="9"/>
        <v>#REF!</v>
      </c>
      <c r="AC79" s="351" t="e">
        <f t="shared" si="10"/>
        <v>#REF!</v>
      </c>
      <c r="AD79" s="351" t="e">
        <f t="shared" si="11"/>
        <v>#REF!</v>
      </c>
      <c r="AE79" s="332">
        <f t="shared" si="12"/>
        <v>2001</v>
      </c>
      <c r="AF79" s="352" t="e">
        <f t="shared" si="13"/>
        <v>#REF!</v>
      </c>
      <c r="AG79" s="353" t="e">
        <f t="shared" si="4"/>
        <v>#REF!</v>
      </c>
    </row>
    <row r="80" spans="1:33" s="313" customFormat="1" ht="21.75" customHeight="1">
      <c r="A80" s="431">
        <v>61</v>
      </c>
      <c r="B80" s="345" t="s">
        <v>2083</v>
      </c>
      <c r="C80" s="346" t="s">
        <v>144</v>
      </c>
      <c r="D80" s="308"/>
      <c r="E80" s="347" t="s">
        <v>319</v>
      </c>
      <c r="F80" s="334"/>
      <c r="G80" s="347" t="s">
        <v>369</v>
      </c>
      <c r="H80" s="348">
        <v>2001</v>
      </c>
      <c r="I80" s="308"/>
      <c r="J80" s="308"/>
      <c r="K80" s="308"/>
      <c r="L80" s="308"/>
      <c r="M80" s="308"/>
      <c r="N80" s="348" t="s">
        <v>114</v>
      </c>
      <c r="O80" s="349">
        <v>1155000</v>
      </c>
      <c r="P80" s="346" t="s">
        <v>144</v>
      </c>
      <c r="T80" s="332" t="e">
        <f>#REF!</f>
        <v>#REF!</v>
      </c>
      <c r="U80" s="313" t="e">
        <f t="shared" si="1"/>
        <v>#REF!</v>
      </c>
      <c r="V80" s="313" t="e">
        <f t="shared" si="2"/>
        <v>#REF!</v>
      </c>
      <c r="W80" s="350" t="e">
        <f t="shared" si="5"/>
        <v>#REF!</v>
      </c>
      <c r="X80" s="351">
        <f t="shared" si="6"/>
        <v>12</v>
      </c>
      <c r="Y80" s="350" t="e">
        <f t="shared" si="7"/>
        <v>#REF!</v>
      </c>
      <c r="Z80" s="350">
        <f t="shared" si="3"/>
        <v>13</v>
      </c>
      <c r="AA80" s="350" t="e">
        <f t="shared" si="8"/>
        <v>#REF!</v>
      </c>
      <c r="AB80" s="351" t="e">
        <f t="shared" si="9"/>
        <v>#REF!</v>
      </c>
      <c r="AC80" s="351" t="e">
        <f t="shared" si="10"/>
        <v>#REF!</v>
      </c>
      <c r="AD80" s="351" t="e">
        <f t="shared" si="11"/>
        <v>#REF!</v>
      </c>
      <c r="AE80" s="332">
        <f t="shared" si="12"/>
        <v>2001</v>
      </c>
      <c r="AF80" s="352" t="e">
        <f t="shared" si="13"/>
        <v>#REF!</v>
      </c>
      <c r="AG80" s="353" t="e">
        <f t="shared" si="4"/>
        <v>#REF!</v>
      </c>
    </row>
    <row r="81" spans="1:33" s="313" customFormat="1" ht="21.75" customHeight="1">
      <c r="A81" s="431">
        <v>62</v>
      </c>
      <c r="B81" s="345" t="s">
        <v>304</v>
      </c>
      <c r="C81" s="346" t="s">
        <v>119</v>
      </c>
      <c r="D81" s="308"/>
      <c r="E81" s="347" t="s">
        <v>325</v>
      </c>
      <c r="F81" s="334"/>
      <c r="G81" s="347" t="s">
        <v>379</v>
      </c>
      <c r="H81" s="348">
        <v>2001</v>
      </c>
      <c r="I81" s="308"/>
      <c r="J81" s="308"/>
      <c r="K81" s="308"/>
      <c r="L81" s="308"/>
      <c r="M81" s="308"/>
      <c r="N81" s="348" t="s">
        <v>114</v>
      </c>
      <c r="O81" s="349">
        <v>2450000</v>
      </c>
      <c r="P81" s="336"/>
      <c r="T81" s="332" t="e">
        <f>#REF!</f>
        <v>#REF!</v>
      </c>
      <c r="U81" s="313" t="e">
        <f t="shared" si="1"/>
        <v>#REF!</v>
      </c>
      <c r="V81" s="313" t="e">
        <f t="shared" si="2"/>
        <v>#REF!</v>
      </c>
      <c r="W81" s="350" t="e">
        <f t="shared" si="5"/>
        <v>#REF!</v>
      </c>
      <c r="X81" s="351">
        <f t="shared" si="6"/>
        <v>12</v>
      </c>
      <c r="Y81" s="350" t="e">
        <f t="shared" si="7"/>
        <v>#REF!</v>
      </c>
      <c r="Z81" s="350">
        <f t="shared" si="3"/>
        <v>13</v>
      </c>
      <c r="AA81" s="350" t="e">
        <f t="shared" si="8"/>
        <v>#REF!</v>
      </c>
      <c r="AB81" s="351" t="e">
        <f t="shared" si="9"/>
        <v>#REF!</v>
      </c>
      <c r="AC81" s="351" t="e">
        <f t="shared" si="10"/>
        <v>#REF!</v>
      </c>
      <c r="AD81" s="351" t="e">
        <f t="shared" si="11"/>
        <v>#REF!</v>
      </c>
      <c r="AE81" s="332">
        <f t="shared" si="12"/>
        <v>2001</v>
      </c>
      <c r="AF81" s="352" t="e">
        <f t="shared" si="13"/>
        <v>#REF!</v>
      </c>
      <c r="AG81" s="353" t="e">
        <f t="shared" si="4"/>
        <v>#REF!</v>
      </c>
    </row>
    <row r="82" spans="1:33" s="313" customFormat="1" ht="21.75" customHeight="1">
      <c r="A82" s="431">
        <v>63</v>
      </c>
      <c r="B82" s="345" t="s">
        <v>2083</v>
      </c>
      <c r="C82" s="346" t="s">
        <v>416</v>
      </c>
      <c r="D82" s="308"/>
      <c r="E82" s="347" t="s">
        <v>335</v>
      </c>
      <c r="F82" s="334"/>
      <c r="G82" s="347" t="s">
        <v>458</v>
      </c>
      <c r="H82" s="348">
        <v>2001</v>
      </c>
      <c r="I82" s="308"/>
      <c r="J82" s="308"/>
      <c r="K82" s="308"/>
      <c r="L82" s="308"/>
      <c r="M82" s="308"/>
      <c r="N82" s="348" t="s">
        <v>114</v>
      </c>
      <c r="O82" s="349">
        <v>975000</v>
      </c>
      <c r="P82" s="346" t="s">
        <v>416</v>
      </c>
      <c r="T82" s="332" t="e">
        <f>#REF!</f>
        <v>#REF!</v>
      </c>
      <c r="U82" s="313" t="e">
        <f t="shared" si="1"/>
        <v>#REF!</v>
      </c>
      <c r="V82" s="313" t="e">
        <f t="shared" si="2"/>
        <v>#REF!</v>
      </c>
      <c r="W82" s="350" t="e">
        <f t="shared" si="5"/>
        <v>#REF!</v>
      </c>
      <c r="X82" s="351">
        <f t="shared" si="6"/>
        <v>12</v>
      </c>
      <c r="Y82" s="350" t="e">
        <f t="shared" si="7"/>
        <v>#REF!</v>
      </c>
      <c r="Z82" s="350">
        <f t="shared" si="3"/>
        <v>13</v>
      </c>
      <c r="AA82" s="350" t="e">
        <f t="shared" si="8"/>
        <v>#REF!</v>
      </c>
      <c r="AB82" s="351" t="e">
        <f t="shared" si="9"/>
        <v>#REF!</v>
      </c>
      <c r="AC82" s="351" t="e">
        <f t="shared" si="10"/>
        <v>#REF!</v>
      </c>
      <c r="AD82" s="351" t="e">
        <f t="shared" si="11"/>
        <v>#REF!</v>
      </c>
      <c r="AE82" s="332">
        <f t="shared" si="12"/>
        <v>2001</v>
      </c>
      <c r="AF82" s="352" t="e">
        <f t="shared" si="13"/>
        <v>#REF!</v>
      </c>
      <c r="AG82" s="353" t="e">
        <f t="shared" si="4"/>
        <v>#REF!</v>
      </c>
    </row>
    <row r="83" spans="1:33" s="313" customFormat="1" ht="21.75" customHeight="1">
      <c r="A83" s="431">
        <v>64</v>
      </c>
      <c r="B83" s="345" t="s">
        <v>304</v>
      </c>
      <c r="C83" s="346" t="s">
        <v>119</v>
      </c>
      <c r="D83" s="308"/>
      <c r="E83" s="347" t="s">
        <v>313</v>
      </c>
      <c r="F83" s="334"/>
      <c r="G83" s="347" t="s">
        <v>370</v>
      </c>
      <c r="H83" s="348">
        <v>2001</v>
      </c>
      <c r="I83" s="308"/>
      <c r="J83" s="308"/>
      <c r="K83" s="308"/>
      <c r="L83" s="308"/>
      <c r="M83" s="308"/>
      <c r="N83" s="348" t="s">
        <v>114</v>
      </c>
      <c r="O83" s="349">
        <v>910000</v>
      </c>
      <c r="P83" s="336"/>
      <c r="T83" s="332" t="e">
        <f>#REF!</f>
        <v>#REF!</v>
      </c>
      <c r="U83" s="313" t="e">
        <f t="shared" si="1"/>
        <v>#REF!</v>
      </c>
      <c r="V83" s="313" t="e">
        <f t="shared" si="2"/>
        <v>#REF!</v>
      </c>
      <c r="W83" s="350" t="e">
        <f t="shared" si="5"/>
        <v>#REF!</v>
      </c>
      <c r="X83" s="351">
        <f t="shared" si="6"/>
        <v>12</v>
      </c>
      <c r="Y83" s="350" t="e">
        <f t="shared" si="7"/>
        <v>#REF!</v>
      </c>
      <c r="Z83" s="350">
        <f t="shared" si="3"/>
        <v>13</v>
      </c>
      <c r="AA83" s="350" t="e">
        <f t="shared" si="8"/>
        <v>#REF!</v>
      </c>
      <c r="AB83" s="351" t="e">
        <f t="shared" si="9"/>
        <v>#REF!</v>
      </c>
      <c r="AC83" s="351" t="e">
        <f t="shared" si="10"/>
        <v>#REF!</v>
      </c>
      <c r="AD83" s="351" t="e">
        <f t="shared" si="11"/>
        <v>#REF!</v>
      </c>
      <c r="AE83" s="332">
        <f t="shared" si="12"/>
        <v>2001</v>
      </c>
      <c r="AF83" s="352" t="e">
        <f t="shared" si="13"/>
        <v>#REF!</v>
      </c>
      <c r="AG83" s="353" t="e">
        <f t="shared" si="4"/>
        <v>#REF!</v>
      </c>
    </row>
    <row r="84" spans="1:33" s="313" customFormat="1" ht="21.75" customHeight="1">
      <c r="A84" s="431">
        <v>65</v>
      </c>
      <c r="B84" s="345" t="s">
        <v>2083</v>
      </c>
      <c r="C84" s="346" t="s">
        <v>417</v>
      </c>
      <c r="D84" s="308"/>
      <c r="E84" s="347" t="s">
        <v>313</v>
      </c>
      <c r="F84" s="334"/>
      <c r="G84" s="347" t="s">
        <v>370</v>
      </c>
      <c r="H84" s="348">
        <v>2001</v>
      </c>
      <c r="I84" s="308"/>
      <c r="J84" s="308"/>
      <c r="K84" s="308"/>
      <c r="L84" s="308"/>
      <c r="M84" s="308"/>
      <c r="N84" s="348" t="s">
        <v>114</v>
      </c>
      <c r="O84" s="349">
        <v>175000</v>
      </c>
      <c r="P84" s="346" t="s">
        <v>417</v>
      </c>
      <c r="T84" s="332" t="e">
        <f>#REF!</f>
        <v>#REF!</v>
      </c>
      <c r="U84" s="313" t="e">
        <f t="shared" ref="U84:U147" si="14">VLOOKUP(T84,kelompok,2,0)</f>
        <v>#REF!</v>
      </c>
      <c r="V84" s="313" t="e">
        <f t="shared" ref="V84:V147" si="15">VLOOKUP(T84,MASAMANFAAT,4,0)</f>
        <v>#REF!</v>
      </c>
      <c r="W84" s="350" t="e">
        <f t="shared" si="5"/>
        <v>#REF!</v>
      </c>
      <c r="X84" s="351">
        <f t="shared" si="6"/>
        <v>12</v>
      </c>
      <c r="Y84" s="350" t="e">
        <f t="shared" si="7"/>
        <v>#REF!</v>
      </c>
      <c r="Z84" s="350">
        <f t="shared" ref="Z84:Z147" si="16">2014-AE84</f>
        <v>13</v>
      </c>
      <c r="AA84" s="350" t="e">
        <f t="shared" si="8"/>
        <v>#REF!</v>
      </c>
      <c r="AB84" s="351" t="e">
        <f t="shared" si="9"/>
        <v>#REF!</v>
      </c>
      <c r="AC84" s="351" t="e">
        <f t="shared" si="10"/>
        <v>#REF!</v>
      </c>
      <c r="AD84" s="351" t="e">
        <f t="shared" si="11"/>
        <v>#REF!</v>
      </c>
      <c r="AE84" s="332">
        <f t="shared" si="12"/>
        <v>2001</v>
      </c>
      <c r="AF84" s="352" t="e">
        <f t="shared" si="13"/>
        <v>#REF!</v>
      </c>
      <c r="AG84" s="353" t="e">
        <f t="shared" ref="AG84:AG147" si="17">AD84+AC84+AB84+AA84+Y84</f>
        <v>#REF!</v>
      </c>
    </row>
    <row r="85" spans="1:33" s="313" customFormat="1" ht="30" customHeight="1">
      <c r="A85" s="431">
        <v>66</v>
      </c>
      <c r="B85" s="345" t="s">
        <v>2036</v>
      </c>
      <c r="C85" s="346" t="s">
        <v>125</v>
      </c>
      <c r="D85" s="308"/>
      <c r="E85" s="347" t="s">
        <v>316</v>
      </c>
      <c r="F85" s="334"/>
      <c r="G85" s="347" t="s">
        <v>377</v>
      </c>
      <c r="H85" s="348">
        <v>2001</v>
      </c>
      <c r="I85" s="308"/>
      <c r="J85" s="308"/>
      <c r="K85" s="308"/>
      <c r="L85" s="308"/>
      <c r="M85" s="308"/>
      <c r="N85" s="348" t="s">
        <v>114</v>
      </c>
      <c r="O85" s="349">
        <v>1190000</v>
      </c>
      <c r="P85" s="336"/>
      <c r="T85" s="332" t="e">
        <f>#REF!</f>
        <v>#REF!</v>
      </c>
      <c r="U85" s="313" t="e">
        <f t="shared" si="14"/>
        <v>#REF!</v>
      </c>
      <c r="V85" s="313" t="e">
        <f t="shared" si="15"/>
        <v>#REF!</v>
      </c>
      <c r="W85" s="350" t="e">
        <f t="shared" ref="W85:W148" si="18">(O85-10)/V85</f>
        <v>#REF!</v>
      </c>
      <c r="X85" s="351">
        <f t="shared" ref="X85:X148" si="19">2013-AE85</f>
        <v>12</v>
      </c>
      <c r="Y85" s="350" t="e">
        <f t="shared" ref="Y85:Y148" si="20">IF(X85&gt;V85,O85-10,W85*X85)</f>
        <v>#REF!</v>
      </c>
      <c r="Z85" s="350">
        <f t="shared" si="16"/>
        <v>13</v>
      </c>
      <c r="AA85" s="350" t="e">
        <f t="shared" ref="AA85:AA148" si="21">IF(O85-10=Y85,0,W85)</f>
        <v>#REF!</v>
      </c>
      <c r="AB85" s="351" t="e">
        <f t="shared" ref="AB85:AB148" si="22">IF(O85-10=Y85+AA85,0,W85)</f>
        <v>#REF!</v>
      </c>
      <c r="AC85" s="351" t="e">
        <f t="shared" ref="AC85:AC148" si="23">IF(O85-10=Y85+AA85+AB85,0,W85)</f>
        <v>#REF!</v>
      </c>
      <c r="AD85" s="351" t="e">
        <f t="shared" ref="AD85:AD148" si="24">IF(O85-10=Y85+AA85+AB85+AC85,0,W85)</f>
        <v>#REF!</v>
      </c>
      <c r="AE85" s="332">
        <f t="shared" ref="AE85:AE148" si="25">H85</f>
        <v>2001</v>
      </c>
      <c r="AF85" s="352" t="e">
        <f t="shared" ref="AF85:AF148" si="26">O85-(AA85+AB85+Y85+AC85+AD85)</f>
        <v>#REF!</v>
      </c>
      <c r="AG85" s="353" t="e">
        <f t="shared" si="17"/>
        <v>#REF!</v>
      </c>
    </row>
    <row r="86" spans="1:33" s="313" customFormat="1" ht="21.75" customHeight="1">
      <c r="A86" s="431">
        <v>67</v>
      </c>
      <c r="B86" s="345" t="s">
        <v>2036</v>
      </c>
      <c r="C86" s="346" t="s">
        <v>125</v>
      </c>
      <c r="D86" s="308"/>
      <c r="E86" s="347" t="s">
        <v>318</v>
      </c>
      <c r="F86" s="334"/>
      <c r="G86" s="347" t="s">
        <v>369</v>
      </c>
      <c r="H86" s="348">
        <v>2001</v>
      </c>
      <c r="I86" s="308"/>
      <c r="J86" s="308"/>
      <c r="K86" s="308"/>
      <c r="L86" s="308"/>
      <c r="M86" s="308"/>
      <c r="N86" s="348" t="s">
        <v>114</v>
      </c>
      <c r="O86" s="349">
        <v>1540000</v>
      </c>
      <c r="P86" s="336"/>
      <c r="T86" s="332" t="e">
        <f>#REF!</f>
        <v>#REF!</v>
      </c>
      <c r="U86" s="313" t="e">
        <f t="shared" si="14"/>
        <v>#REF!</v>
      </c>
      <c r="V86" s="313" t="e">
        <f t="shared" si="15"/>
        <v>#REF!</v>
      </c>
      <c r="W86" s="350" t="e">
        <f t="shared" si="18"/>
        <v>#REF!</v>
      </c>
      <c r="X86" s="351">
        <f t="shared" si="19"/>
        <v>12</v>
      </c>
      <c r="Y86" s="350" t="e">
        <f t="shared" si="20"/>
        <v>#REF!</v>
      </c>
      <c r="Z86" s="350">
        <f t="shared" si="16"/>
        <v>13</v>
      </c>
      <c r="AA86" s="350" t="e">
        <f t="shared" si="21"/>
        <v>#REF!</v>
      </c>
      <c r="AB86" s="351" t="e">
        <f t="shared" si="22"/>
        <v>#REF!</v>
      </c>
      <c r="AC86" s="351" t="e">
        <f t="shared" si="23"/>
        <v>#REF!</v>
      </c>
      <c r="AD86" s="351" t="e">
        <f t="shared" si="24"/>
        <v>#REF!</v>
      </c>
      <c r="AE86" s="332">
        <f t="shared" si="25"/>
        <v>2001</v>
      </c>
      <c r="AF86" s="352" t="e">
        <f t="shared" si="26"/>
        <v>#REF!</v>
      </c>
      <c r="AG86" s="353" t="e">
        <f t="shared" si="17"/>
        <v>#REF!</v>
      </c>
    </row>
    <row r="87" spans="1:33" s="313" customFormat="1" ht="21.75" customHeight="1">
      <c r="A87" s="431">
        <v>68</v>
      </c>
      <c r="B87" s="345" t="s">
        <v>2033</v>
      </c>
      <c r="C87" s="346" t="s">
        <v>117</v>
      </c>
      <c r="D87" s="308"/>
      <c r="E87" s="347" t="s">
        <v>315</v>
      </c>
      <c r="F87" s="334"/>
      <c r="G87" s="347" t="s">
        <v>379</v>
      </c>
      <c r="H87" s="348">
        <v>2001</v>
      </c>
      <c r="I87" s="308"/>
      <c r="J87" s="308"/>
      <c r="K87" s="308"/>
      <c r="L87" s="308"/>
      <c r="M87" s="308"/>
      <c r="N87" s="348" t="s">
        <v>114</v>
      </c>
      <c r="O87" s="349">
        <v>2275000</v>
      </c>
      <c r="P87" s="336"/>
      <c r="T87" s="332" t="e">
        <f>#REF!</f>
        <v>#REF!</v>
      </c>
      <c r="U87" s="313" t="e">
        <f t="shared" si="14"/>
        <v>#REF!</v>
      </c>
      <c r="V87" s="313" t="e">
        <f t="shared" si="15"/>
        <v>#REF!</v>
      </c>
      <c r="W87" s="350" t="e">
        <f t="shared" si="18"/>
        <v>#REF!</v>
      </c>
      <c r="X87" s="351">
        <f t="shared" si="19"/>
        <v>12</v>
      </c>
      <c r="Y87" s="350" t="e">
        <f t="shared" si="20"/>
        <v>#REF!</v>
      </c>
      <c r="Z87" s="350">
        <f t="shared" si="16"/>
        <v>13</v>
      </c>
      <c r="AA87" s="350" t="e">
        <f t="shared" si="21"/>
        <v>#REF!</v>
      </c>
      <c r="AB87" s="351" t="e">
        <f t="shared" si="22"/>
        <v>#REF!</v>
      </c>
      <c r="AC87" s="351" t="e">
        <f t="shared" si="23"/>
        <v>#REF!</v>
      </c>
      <c r="AD87" s="351" t="e">
        <f t="shared" si="24"/>
        <v>#REF!</v>
      </c>
      <c r="AE87" s="332">
        <f t="shared" si="25"/>
        <v>2001</v>
      </c>
      <c r="AF87" s="352" t="e">
        <f t="shared" si="26"/>
        <v>#REF!</v>
      </c>
      <c r="AG87" s="353" t="e">
        <f t="shared" si="17"/>
        <v>#REF!</v>
      </c>
    </row>
    <row r="88" spans="1:33" s="313" customFormat="1" ht="21.75" customHeight="1">
      <c r="A88" s="431">
        <v>69</v>
      </c>
      <c r="B88" s="345" t="s">
        <v>298</v>
      </c>
      <c r="C88" s="346" t="s">
        <v>128</v>
      </c>
      <c r="D88" s="308"/>
      <c r="E88" s="347" t="s">
        <v>316</v>
      </c>
      <c r="F88" s="334"/>
      <c r="G88" s="347" t="s">
        <v>372</v>
      </c>
      <c r="H88" s="348">
        <v>2001</v>
      </c>
      <c r="I88" s="308"/>
      <c r="J88" s="308"/>
      <c r="K88" s="308"/>
      <c r="L88" s="308"/>
      <c r="M88" s="308"/>
      <c r="N88" s="348" t="s">
        <v>114</v>
      </c>
      <c r="O88" s="349">
        <v>162500</v>
      </c>
      <c r="P88" s="336"/>
      <c r="T88" s="332" t="e">
        <f>#REF!</f>
        <v>#REF!</v>
      </c>
      <c r="U88" s="313" t="e">
        <f t="shared" si="14"/>
        <v>#REF!</v>
      </c>
      <c r="V88" s="313" t="e">
        <f t="shared" si="15"/>
        <v>#REF!</v>
      </c>
      <c r="W88" s="350" t="e">
        <f t="shared" si="18"/>
        <v>#REF!</v>
      </c>
      <c r="X88" s="351">
        <f t="shared" si="19"/>
        <v>12</v>
      </c>
      <c r="Y88" s="350" t="e">
        <f t="shared" si="20"/>
        <v>#REF!</v>
      </c>
      <c r="Z88" s="350">
        <f t="shared" si="16"/>
        <v>13</v>
      </c>
      <c r="AA88" s="350" t="e">
        <f t="shared" si="21"/>
        <v>#REF!</v>
      </c>
      <c r="AB88" s="351" t="e">
        <f t="shared" si="22"/>
        <v>#REF!</v>
      </c>
      <c r="AC88" s="351" t="e">
        <f t="shared" si="23"/>
        <v>#REF!</v>
      </c>
      <c r="AD88" s="351" t="e">
        <f t="shared" si="24"/>
        <v>#REF!</v>
      </c>
      <c r="AE88" s="332">
        <f t="shared" si="25"/>
        <v>2001</v>
      </c>
      <c r="AF88" s="352" t="e">
        <f t="shared" si="26"/>
        <v>#REF!</v>
      </c>
      <c r="AG88" s="353" t="e">
        <f t="shared" si="17"/>
        <v>#REF!</v>
      </c>
    </row>
    <row r="89" spans="1:33" s="313" customFormat="1" ht="21.75" customHeight="1">
      <c r="A89" s="431">
        <v>70</v>
      </c>
      <c r="B89" s="345" t="s">
        <v>2023</v>
      </c>
      <c r="C89" s="346" t="s">
        <v>129</v>
      </c>
      <c r="D89" s="308"/>
      <c r="E89" s="347" t="s">
        <v>313</v>
      </c>
      <c r="F89" s="334"/>
      <c r="G89" s="347" t="s">
        <v>370</v>
      </c>
      <c r="H89" s="348">
        <v>2001</v>
      </c>
      <c r="I89" s="308"/>
      <c r="J89" s="308"/>
      <c r="K89" s="308"/>
      <c r="L89" s="308"/>
      <c r="M89" s="308"/>
      <c r="N89" s="348" t="s">
        <v>114</v>
      </c>
      <c r="O89" s="349">
        <v>1462500</v>
      </c>
      <c r="P89" s="336"/>
      <c r="T89" s="332" t="e">
        <f>#REF!</f>
        <v>#REF!</v>
      </c>
      <c r="U89" s="313" t="e">
        <f t="shared" si="14"/>
        <v>#REF!</v>
      </c>
      <c r="V89" s="313" t="e">
        <f t="shared" si="15"/>
        <v>#REF!</v>
      </c>
      <c r="W89" s="350" t="e">
        <f t="shared" si="18"/>
        <v>#REF!</v>
      </c>
      <c r="X89" s="351">
        <f t="shared" si="19"/>
        <v>12</v>
      </c>
      <c r="Y89" s="350" t="e">
        <f t="shared" si="20"/>
        <v>#REF!</v>
      </c>
      <c r="Z89" s="350">
        <f t="shared" si="16"/>
        <v>13</v>
      </c>
      <c r="AA89" s="350" t="e">
        <f t="shared" si="21"/>
        <v>#REF!</v>
      </c>
      <c r="AB89" s="351" t="e">
        <f t="shared" si="22"/>
        <v>#REF!</v>
      </c>
      <c r="AC89" s="351" t="e">
        <f t="shared" si="23"/>
        <v>#REF!</v>
      </c>
      <c r="AD89" s="351" t="e">
        <f t="shared" si="24"/>
        <v>#REF!</v>
      </c>
      <c r="AE89" s="332">
        <f t="shared" si="25"/>
        <v>2001</v>
      </c>
      <c r="AF89" s="352" t="e">
        <f t="shared" si="26"/>
        <v>#REF!</v>
      </c>
      <c r="AG89" s="353" t="e">
        <f t="shared" si="17"/>
        <v>#REF!</v>
      </c>
    </row>
    <row r="90" spans="1:33" s="313" customFormat="1" ht="21.75" customHeight="1">
      <c r="A90" s="431">
        <v>71</v>
      </c>
      <c r="B90" s="345" t="s">
        <v>2049</v>
      </c>
      <c r="C90" s="346" t="s">
        <v>145</v>
      </c>
      <c r="D90" s="308"/>
      <c r="E90" s="347" t="s">
        <v>316</v>
      </c>
      <c r="F90" s="334"/>
      <c r="G90" s="347" t="s">
        <v>372</v>
      </c>
      <c r="H90" s="348">
        <v>2001</v>
      </c>
      <c r="I90" s="308"/>
      <c r="J90" s="308"/>
      <c r="K90" s="308"/>
      <c r="L90" s="308"/>
      <c r="M90" s="308"/>
      <c r="N90" s="348" t="s">
        <v>114</v>
      </c>
      <c r="O90" s="349">
        <v>1080000</v>
      </c>
      <c r="P90" s="336"/>
      <c r="T90" s="332" t="e">
        <f>#REF!</f>
        <v>#REF!</v>
      </c>
      <c r="U90" s="313" t="e">
        <f t="shared" si="14"/>
        <v>#REF!</v>
      </c>
      <c r="V90" s="313" t="e">
        <f t="shared" si="15"/>
        <v>#REF!</v>
      </c>
      <c r="W90" s="350" t="e">
        <f t="shared" si="18"/>
        <v>#REF!</v>
      </c>
      <c r="X90" s="351">
        <f t="shared" si="19"/>
        <v>12</v>
      </c>
      <c r="Y90" s="350" t="e">
        <f t="shared" si="20"/>
        <v>#REF!</v>
      </c>
      <c r="Z90" s="350">
        <f t="shared" si="16"/>
        <v>13</v>
      </c>
      <c r="AA90" s="350" t="e">
        <f t="shared" si="21"/>
        <v>#REF!</v>
      </c>
      <c r="AB90" s="351" t="e">
        <f t="shared" si="22"/>
        <v>#REF!</v>
      </c>
      <c r="AC90" s="351" t="e">
        <f t="shared" si="23"/>
        <v>#REF!</v>
      </c>
      <c r="AD90" s="351" t="e">
        <f t="shared" si="24"/>
        <v>#REF!</v>
      </c>
      <c r="AE90" s="332">
        <f t="shared" si="25"/>
        <v>2001</v>
      </c>
      <c r="AF90" s="352" t="e">
        <f t="shared" si="26"/>
        <v>#REF!</v>
      </c>
      <c r="AG90" s="353" t="e">
        <f t="shared" si="17"/>
        <v>#REF!</v>
      </c>
    </row>
    <row r="91" spans="1:33" s="313" customFormat="1" ht="21.75" customHeight="1">
      <c r="A91" s="431">
        <v>72</v>
      </c>
      <c r="B91" s="345" t="s">
        <v>2033</v>
      </c>
      <c r="C91" s="346" t="s">
        <v>117</v>
      </c>
      <c r="D91" s="308"/>
      <c r="E91" s="347" t="s">
        <v>316</v>
      </c>
      <c r="F91" s="334"/>
      <c r="G91" s="347" t="s">
        <v>373</v>
      </c>
      <c r="H91" s="348">
        <v>2001</v>
      </c>
      <c r="I91" s="308"/>
      <c r="J91" s="308"/>
      <c r="K91" s="308"/>
      <c r="L91" s="308"/>
      <c r="M91" s="308"/>
      <c r="N91" s="348" t="s">
        <v>114</v>
      </c>
      <c r="O91" s="349">
        <v>1125000</v>
      </c>
      <c r="P91" s="336"/>
      <c r="T91" s="332" t="e">
        <f>#REF!</f>
        <v>#REF!</v>
      </c>
      <c r="U91" s="313" t="e">
        <f t="shared" si="14"/>
        <v>#REF!</v>
      </c>
      <c r="V91" s="313" t="e">
        <f t="shared" si="15"/>
        <v>#REF!</v>
      </c>
      <c r="W91" s="350" t="e">
        <f t="shared" si="18"/>
        <v>#REF!</v>
      </c>
      <c r="X91" s="351">
        <f t="shared" si="19"/>
        <v>12</v>
      </c>
      <c r="Y91" s="350" t="e">
        <f t="shared" si="20"/>
        <v>#REF!</v>
      </c>
      <c r="Z91" s="350">
        <f t="shared" si="16"/>
        <v>13</v>
      </c>
      <c r="AA91" s="350" t="e">
        <f t="shared" si="21"/>
        <v>#REF!</v>
      </c>
      <c r="AB91" s="351" t="e">
        <f t="shared" si="22"/>
        <v>#REF!</v>
      </c>
      <c r="AC91" s="351" t="e">
        <f t="shared" si="23"/>
        <v>#REF!</v>
      </c>
      <c r="AD91" s="351" t="e">
        <f t="shared" si="24"/>
        <v>#REF!</v>
      </c>
      <c r="AE91" s="332">
        <f t="shared" si="25"/>
        <v>2001</v>
      </c>
      <c r="AF91" s="352" t="e">
        <f t="shared" si="26"/>
        <v>#REF!</v>
      </c>
      <c r="AG91" s="353" t="e">
        <f t="shared" si="17"/>
        <v>#REF!</v>
      </c>
    </row>
    <row r="92" spans="1:33" s="313" customFormat="1" ht="21.75" customHeight="1">
      <c r="A92" s="431">
        <v>73</v>
      </c>
      <c r="B92" s="345" t="s">
        <v>2032</v>
      </c>
      <c r="C92" s="346" t="s">
        <v>118</v>
      </c>
      <c r="D92" s="308"/>
      <c r="E92" s="347" t="s">
        <v>316</v>
      </c>
      <c r="F92" s="334"/>
      <c r="G92" s="347" t="s">
        <v>374</v>
      </c>
      <c r="H92" s="348">
        <v>2001</v>
      </c>
      <c r="I92" s="308"/>
      <c r="J92" s="308"/>
      <c r="K92" s="308"/>
      <c r="L92" s="308"/>
      <c r="M92" s="308"/>
      <c r="N92" s="348" t="s">
        <v>114</v>
      </c>
      <c r="O92" s="349">
        <v>2625000</v>
      </c>
      <c r="P92" s="336"/>
      <c r="T92" s="332" t="e">
        <f>#REF!</f>
        <v>#REF!</v>
      </c>
      <c r="U92" s="313" t="e">
        <f t="shared" si="14"/>
        <v>#REF!</v>
      </c>
      <c r="V92" s="313" t="e">
        <f t="shared" si="15"/>
        <v>#REF!</v>
      </c>
      <c r="W92" s="350" t="e">
        <f t="shared" si="18"/>
        <v>#REF!</v>
      </c>
      <c r="X92" s="351">
        <f t="shared" si="19"/>
        <v>12</v>
      </c>
      <c r="Y92" s="350" t="e">
        <f t="shared" si="20"/>
        <v>#REF!</v>
      </c>
      <c r="Z92" s="350">
        <f t="shared" si="16"/>
        <v>13</v>
      </c>
      <c r="AA92" s="350" t="e">
        <f t="shared" si="21"/>
        <v>#REF!</v>
      </c>
      <c r="AB92" s="351" t="e">
        <f t="shared" si="22"/>
        <v>#REF!</v>
      </c>
      <c r="AC92" s="351" t="e">
        <f t="shared" si="23"/>
        <v>#REF!</v>
      </c>
      <c r="AD92" s="351" t="e">
        <f t="shared" si="24"/>
        <v>#REF!</v>
      </c>
      <c r="AE92" s="332">
        <f t="shared" si="25"/>
        <v>2001</v>
      </c>
      <c r="AF92" s="352" t="e">
        <f t="shared" si="26"/>
        <v>#REF!</v>
      </c>
      <c r="AG92" s="353" t="e">
        <f t="shared" si="17"/>
        <v>#REF!</v>
      </c>
    </row>
    <row r="93" spans="1:33" s="313" customFormat="1" ht="21.75" customHeight="1">
      <c r="A93" s="431">
        <v>74</v>
      </c>
      <c r="B93" s="345" t="s">
        <v>2037</v>
      </c>
      <c r="C93" s="346" t="s">
        <v>146</v>
      </c>
      <c r="D93" s="308"/>
      <c r="E93" s="347" t="s">
        <v>313</v>
      </c>
      <c r="F93" s="334"/>
      <c r="G93" s="347" t="s">
        <v>368</v>
      </c>
      <c r="H93" s="348">
        <v>2001</v>
      </c>
      <c r="I93" s="308"/>
      <c r="J93" s="308"/>
      <c r="K93" s="308"/>
      <c r="L93" s="308"/>
      <c r="M93" s="308"/>
      <c r="N93" s="348" t="s">
        <v>114</v>
      </c>
      <c r="O93" s="349">
        <v>245000</v>
      </c>
      <c r="P93" s="336"/>
      <c r="T93" s="332" t="e">
        <f>#REF!</f>
        <v>#REF!</v>
      </c>
      <c r="U93" s="313" t="e">
        <f t="shared" si="14"/>
        <v>#REF!</v>
      </c>
      <c r="V93" s="313" t="e">
        <f t="shared" si="15"/>
        <v>#REF!</v>
      </c>
      <c r="W93" s="350" t="e">
        <f t="shared" si="18"/>
        <v>#REF!</v>
      </c>
      <c r="X93" s="351">
        <f t="shared" si="19"/>
        <v>12</v>
      </c>
      <c r="Y93" s="350" t="e">
        <f t="shared" si="20"/>
        <v>#REF!</v>
      </c>
      <c r="Z93" s="350">
        <f t="shared" si="16"/>
        <v>13</v>
      </c>
      <c r="AA93" s="350" t="e">
        <f t="shared" si="21"/>
        <v>#REF!</v>
      </c>
      <c r="AB93" s="351" t="e">
        <f t="shared" si="22"/>
        <v>#REF!</v>
      </c>
      <c r="AC93" s="351" t="e">
        <f t="shared" si="23"/>
        <v>#REF!</v>
      </c>
      <c r="AD93" s="351" t="e">
        <f t="shared" si="24"/>
        <v>#REF!</v>
      </c>
      <c r="AE93" s="332">
        <f t="shared" si="25"/>
        <v>2001</v>
      </c>
      <c r="AF93" s="352" t="e">
        <f t="shared" si="26"/>
        <v>#REF!</v>
      </c>
      <c r="AG93" s="353" t="e">
        <f t="shared" si="17"/>
        <v>#REF!</v>
      </c>
    </row>
    <row r="94" spans="1:33" s="313" customFormat="1" ht="21.75" customHeight="1">
      <c r="A94" s="431">
        <v>75</v>
      </c>
      <c r="B94" s="345" t="s">
        <v>298</v>
      </c>
      <c r="C94" s="346" t="s">
        <v>128</v>
      </c>
      <c r="D94" s="308"/>
      <c r="E94" s="347" t="s">
        <v>316</v>
      </c>
      <c r="F94" s="334"/>
      <c r="G94" s="347" t="s">
        <v>373</v>
      </c>
      <c r="H94" s="348">
        <v>2001</v>
      </c>
      <c r="I94" s="308"/>
      <c r="J94" s="308"/>
      <c r="K94" s="308"/>
      <c r="L94" s="308"/>
      <c r="M94" s="308"/>
      <c r="N94" s="348" t="s">
        <v>114</v>
      </c>
      <c r="O94" s="349">
        <v>140000</v>
      </c>
      <c r="P94" s="336"/>
      <c r="T94" s="332" t="e">
        <f>#REF!</f>
        <v>#REF!</v>
      </c>
      <c r="U94" s="313" t="e">
        <f t="shared" si="14"/>
        <v>#REF!</v>
      </c>
      <c r="V94" s="313" t="e">
        <f t="shared" si="15"/>
        <v>#REF!</v>
      </c>
      <c r="W94" s="350" t="e">
        <f t="shared" si="18"/>
        <v>#REF!</v>
      </c>
      <c r="X94" s="351">
        <f t="shared" si="19"/>
        <v>12</v>
      </c>
      <c r="Y94" s="350" t="e">
        <f t="shared" si="20"/>
        <v>#REF!</v>
      </c>
      <c r="Z94" s="350">
        <f t="shared" si="16"/>
        <v>13</v>
      </c>
      <c r="AA94" s="350" t="e">
        <f t="shared" si="21"/>
        <v>#REF!</v>
      </c>
      <c r="AB94" s="351" t="e">
        <f t="shared" si="22"/>
        <v>#REF!</v>
      </c>
      <c r="AC94" s="351" t="e">
        <f t="shared" si="23"/>
        <v>#REF!</v>
      </c>
      <c r="AD94" s="351" t="e">
        <f t="shared" si="24"/>
        <v>#REF!</v>
      </c>
      <c r="AE94" s="332">
        <f t="shared" si="25"/>
        <v>2001</v>
      </c>
      <c r="AF94" s="352" t="e">
        <f t="shared" si="26"/>
        <v>#REF!</v>
      </c>
      <c r="AG94" s="353" t="e">
        <f t="shared" si="17"/>
        <v>#REF!</v>
      </c>
    </row>
    <row r="95" spans="1:33" s="313" customFormat="1" ht="21.75" customHeight="1">
      <c r="A95" s="431">
        <v>76</v>
      </c>
      <c r="B95" s="345" t="s">
        <v>2023</v>
      </c>
      <c r="C95" s="346" t="s">
        <v>129</v>
      </c>
      <c r="D95" s="308"/>
      <c r="E95" s="347" t="s">
        <v>316</v>
      </c>
      <c r="F95" s="334"/>
      <c r="G95" s="347" t="s">
        <v>373</v>
      </c>
      <c r="H95" s="348">
        <v>2001</v>
      </c>
      <c r="I95" s="308"/>
      <c r="J95" s="308"/>
      <c r="K95" s="308"/>
      <c r="L95" s="308"/>
      <c r="M95" s="308"/>
      <c r="N95" s="348" t="s">
        <v>114</v>
      </c>
      <c r="O95" s="349">
        <v>700000</v>
      </c>
      <c r="P95" s="336"/>
      <c r="T95" s="332" t="e">
        <f>#REF!</f>
        <v>#REF!</v>
      </c>
      <c r="U95" s="313" t="e">
        <f t="shared" si="14"/>
        <v>#REF!</v>
      </c>
      <c r="V95" s="313" t="e">
        <f t="shared" si="15"/>
        <v>#REF!</v>
      </c>
      <c r="W95" s="350" t="e">
        <f t="shared" si="18"/>
        <v>#REF!</v>
      </c>
      <c r="X95" s="351">
        <f t="shared" si="19"/>
        <v>12</v>
      </c>
      <c r="Y95" s="350" t="e">
        <f t="shared" si="20"/>
        <v>#REF!</v>
      </c>
      <c r="Z95" s="350">
        <f t="shared" si="16"/>
        <v>13</v>
      </c>
      <c r="AA95" s="350" t="e">
        <f t="shared" si="21"/>
        <v>#REF!</v>
      </c>
      <c r="AB95" s="351" t="e">
        <f t="shared" si="22"/>
        <v>#REF!</v>
      </c>
      <c r="AC95" s="351" t="e">
        <f t="shared" si="23"/>
        <v>#REF!</v>
      </c>
      <c r="AD95" s="351" t="e">
        <f t="shared" si="24"/>
        <v>#REF!</v>
      </c>
      <c r="AE95" s="332">
        <f t="shared" si="25"/>
        <v>2001</v>
      </c>
      <c r="AF95" s="352" t="e">
        <f t="shared" si="26"/>
        <v>#REF!</v>
      </c>
      <c r="AG95" s="353" t="e">
        <f t="shared" si="17"/>
        <v>#REF!</v>
      </c>
    </row>
    <row r="96" spans="1:33" s="313" customFormat="1" ht="21.75" customHeight="1">
      <c r="A96" s="431">
        <v>77</v>
      </c>
      <c r="B96" s="345" t="s">
        <v>2038</v>
      </c>
      <c r="C96" s="346" t="s">
        <v>147</v>
      </c>
      <c r="D96" s="308"/>
      <c r="E96" s="347" t="s">
        <v>316</v>
      </c>
      <c r="F96" s="334"/>
      <c r="G96" s="347" t="s">
        <v>373</v>
      </c>
      <c r="H96" s="348">
        <v>2001</v>
      </c>
      <c r="I96" s="308"/>
      <c r="J96" s="308"/>
      <c r="K96" s="308"/>
      <c r="L96" s="308"/>
      <c r="M96" s="308"/>
      <c r="N96" s="348" t="s">
        <v>114</v>
      </c>
      <c r="O96" s="349">
        <v>175000</v>
      </c>
      <c r="P96" s="336"/>
      <c r="T96" s="332" t="e">
        <f>#REF!</f>
        <v>#REF!</v>
      </c>
      <c r="U96" s="313" t="e">
        <f t="shared" si="14"/>
        <v>#REF!</v>
      </c>
      <c r="V96" s="313" t="e">
        <f t="shared" si="15"/>
        <v>#REF!</v>
      </c>
      <c r="W96" s="350" t="e">
        <f t="shared" si="18"/>
        <v>#REF!</v>
      </c>
      <c r="X96" s="351">
        <f t="shared" si="19"/>
        <v>12</v>
      </c>
      <c r="Y96" s="350" t="e">
        <f t="shared" si="20"/>
        <v>#REF!</v>
      </c>
      <c r="Z96" s="350">
        <f t="shared" si="16"/>
        <v>13</v>
      </c>
      <c r="AA96" s="350" t="e">
        <f t="shared" si="21"/>
        <v>#REF!</v>
      </c>
      <c r="AB96" s="351" t="e">
        <f t="shared" si="22"/>
        <v>#REF!</v>
      </c>
      <c r="AC96" s="351" t="e">
        <f t="shared" si="23"/>
        <v>#REF!</v>
      </c>
      <c r="AD96" s="351" t="e">
        <f t="shared" si="24"/>
        <v>#REF!</v>
      </c>
      <c r="AE96" s="332">
        <f t="shared" si="25"/>
        <v>2001</v>
      </c>
      <c r="AF96" s="352" t="e">
        <f t="shared" si="26"/>
        <v>#REF!</v>
      </c>
      <c r="AG96" s="353" t="e">
        <f t="shared" si="17"/>
        <v>#REF!</v>
      </c>
    </row>
    <row r="97" spans="1:33" s="313" customFormat="1" ht="21.75" customHeight="1">
      <c r="A97" s="431">
        <v>78</v>
      </c>
      <c r="B97" s="345" t="s">
        <v>2033</v>
      </c>
      <c r="C97" s="346" t="s">
        <v>117</v>
      </c>
      <c r="D97" s="308"/>
      <c r="E97" s="347" t="s">
        <v>316</v>
      </c>
      <c r="F97" s="334"/>
      <c r="G97" s="347" t="s">
        <v>372</v>
      </c>
      <c r="H97" s="348">
        <v>2001</v>
      </c>
      <c r="I97" s="308"/>
      <c r="J97" s="308"/>
      <c r="K97" s="308"/>
      <c r="L97" s="308"/>
      <c r="M97" s="308"/>
      <c r="N97" s="348" t="s">
        <v>114</v>
      </c>
      <c r="O97" s="349">
        <v>1470000</v>
      </c>
      <c r="P97" s="336"/>
      <c r="T97" s="332" t="e">
        <f>#REF!</f>
        <v>#REF!</v>
      </c>
      <c r="U97" s="313" t="e">
        <f t="shared" si="14"/>
        <v>#REF!</v>
      </c>
      <c r="V97" s="313" t="e">
        <f t="shared" si="15"/>
        <v>#REF!</v>
      </c>
      <c r="W97" s="350" t="e">
        <f t="shared" si="18"/>
        <v>#REF!</v>
      </c>
      <c r="X97" s="351">
        <f t="shared" si="19"/>
        <v>12</v>
      </c>
      <c r="Y97" s="350" t="e">
        <f t="shared" si="20"/>
        <v>#REF!</v>
      </c>
      <c r="Z97" s="350">
        <f t="shared" si="16"/>
        <v>13</v>
      </c>
      <c r="AA97" s="350" t="e">
        <f t="shared" si="21"/>
        <v>#REF!</v>
      </c>
      <c r="AB97" s="351" t="e">
        <f t="shared" si="22"/>
        <v>#REF!</v>
      </c>
      <c r="AC97" s="351" t="e">
        <f t="shared" si="23"/>
        <v>#REF!</v>
      </c>
      <c r="AD97" s="351" t="e">
        <f t="shared" si="24"/>
        <v>#REF!</v>
      </c>
      <c r="AE97" s="332">
        <f t="shared" si="25"/>
        <v>2001</v>
      </c>
      <c r="AF97" s="352" t="e">
        <f t="shared" si="26"/>
        <v>#REF!</v>
      </c>
      <c r="AG97" s="353" t="e">
        <f t="shared" si="17"/>
        <v>#REF!</v>
      </c>
    </row>
    <row r="98" spans="1:33" s="313" customFormat="1" ht="21.75" customHeight="1">
      <c r="A98" s="431">
        <v>79</v>
      </c>
      <c r="B98" s="345" t="s">
        <v>2036</v>
      </c>
      <c r="C98" s="346" t="s">
        <v>125</v>
      </c>
      <c r="D98" s="308"/>
      <c r="E98" s="347" t="s">
        <v>316</v>
      </c>
      <c r="F98" s="334"/>
      <c r="G98" s="347" t="s">
        <v>376</v>
      </c>
      <c r="H98" s="348">
        <v>2001</v>
      </c>
      <c r="I98" s="308"/>
      <c r="J98" s="308"/>
      <c r="K98" s="308"/>
      <c r="L98" s="308"/>
      <c r="M98" s="308"/>
      <c r="N98" s="348" t="s">
        <v>114</v>
      </c>
      <c r="O98" s="349">
        <v>875000</v>
      </c>
      <c r="P98" s="336"/>
      <c r="T98" s="332" t="e">
        <f>#REF!</f>
        <v>#REF!</v>
      </c>
      <c r="U98" s="313" t="e">
        <f t="shared" si="14"/>
        <v>#REF!</v>
      </c>
      <c r="V98" s="313" t="e">
        <f t="shared" si="15"/>
        <v>#REF!</v>
      </c>
      <c r="W98" s="350" t="e">
        <f t="shared" si="18"/>
        <v>#REF!</v>
      </c>
      <c r="X98" s="351">
        <f t="shared" si="19"/>
        <v>12</v>
      </c>
      <c r="Y98" s="350" t="e">
        <f t="shared" si="20"/>
        <v>#REF!</v>
      </c>
      <c r="Z98" s="350">
        <f t="shared" si="16"/>
        <v>13</v>
      </c>
      <c r="AA98" s="350" t="e">
        <f t="shared" si="21"/>
        <v>#REF!</v>
      </c>
      <c r="AB98" s="351" t="e">
        <f t="shared" si="22"/>
        <v>#REF!</v>
      </c>
      <c r="AC98" s="351" t="e">
        <f t="shared" si="23"/>
        <v>#REF!</v>
      </c>
      <c r="AD98" s="351" t="e">
        <f t="shared" si="24"/>
        <v>#REF!</v>
      </c>
      <c r="AE98" s="332">
        <f t="shared" si="25"/>
        <v>2001</v>
      </c>
      <c r="AF98" s="352" t="e">
        <f t="shared" si="26"/>
        <v>#REF!</v>
      </c>
      <c r="AG98" s="353" t="e">
        <f t="shared" si="17"/>
        <v>#REF!</v>
      </c>
    </row>
    <row r="99" spans="1:33" s="313" customFormat="1" ht="21.75" customHeight="1">
      <c r="A99" s="431">
        <v>80</v>
      </c>
      <c r="B99" s="345" t="s">
        <v>285</v>
      </c>
      <c r="C99" s="346" t="s">
        <v>148</v>
      </c>
      <c r="D99" s="308"/>
      <c r="E99" s="347" t="s">
        <v>313</v>
      </c>
      <c r="F99" s="334"/>
      <c r="G99" s="347" t="s">
        <v>370</v>
      </c>
      <c r="H99" s="348">
        <v>2001</v>
      </c>
      <c r="I99" s="308"/>
      <c r="J99" s="308"/>
      <c r="K99" s="308"/>
      <c r="L99" s="308"/>
      <c r="M99" s="308"/>
      <c r="N99" s="348" t="s">
        <v>114</v>
      </c>
      <c r="O99" s="349">
        <v>1690000</v>
      </c>
      <c r="P99" s="336"/>
      <c r="T99" s="332" t="e">
        <f>#REF!</f>
        <v>#REF!</v>
      </c>
      <c r="U99" s="313" t="e">
        <f t="shared" si="14"/>
        <v>#REF!</v>
      </c>
      <c r="V99" s="313" t="e">
        <f t="shared" si="15"/>
        <v>#REF!</v>
      </c>
      <c r="W99" s="350" t="e">
        <f t="shared" si="18"/>
        <v>#REF!</v>
      </c>
      <c r="X99" s="351">
        <f t="shared" si="19"/>
        <v>12</v>
      </c>
      <c r="Y99" s="350" t="e">
        <f t="shared" si="20"/>
        <v>#REF!</v>
      </c>
      <c r="Z99" s="350">
        <f t="shared" si="16"/>
        <v>13</v>
      </c>
      <c r="AA99" s="350" t="e">
        <f t="shared" si="21"/>
        <v>#REF!</v>
      </c>
      <c r="AB99" s="351" t="e">
        <f t="shared" si="22"/>
        <v>#REF!</v>
      </c>
      <c r="AC99" s="351" t="e">
        <f t="shared" si="23"/>
        <v>#REF!</v>
      </c>
      <c r="AD99" s="351" t="e">
        <f t="shared" si="24"/>
        <v>#REF!</v>
      </c>
      <c r="AE99" s="332">
        <f t="shared" si="25"/>
        <v>2001</v>
      </c>
      <c r="AF99" s="352" t="e">
        <f t="shared" si="26"/>
        <v>#REF!</v>
      </c>
      <c r="AG99" s="353" t="e">
        <f t="shared" si="17"/>
        <v>#REF!</v>
      </c>
    </row>
    <row r="100" spans="1:33" s="313" customFormat="1" ht="21.75" customHeight="1">
      <c r="A100" s="431">
        <v>81</v>
      </c>
      <c r="B100" s="357" t="s">
        <v>301</v>
      </c>
      <c r="C100" s="346" t="s">
        <v>122</v>
      </c>
      <c r="D100" s="308"/>
      <c r="E100" s="347" t="s">
        <v>313</v>
      </c>
      <c r="F100" s="334"/>
      <c r="G100" s="347" t="s">
        <v>370</v>
      </c>
      <c r="H100" s="348">
        <v>2001</v>
      </c>
      <c r="I100" s="308"/>
      <c r="J100" s="308"/>
      <c r="K100" s="308"/>
      <c r="L100" s="308"/>
      <c r="M100" s="308"/>
      <c r="N100" s="348" t="s">
        <v>114</v>
      </c>
      <c r="O100" s="349">
        <v>455000</v>
      </c>
      <c r="P100" s="336"/>
      <c r="T100" s="332" t="e">
        <f>#REF!</f>
        <v>#REF!</v>
      </c>
      <c r="U100" s="313" t="e">
        <f t="shared" si="14"/>
        <v>#REF!</v>
      </c>
      <c r="V100" s="313" t="e">
        <f t="shared" si="15"/>
        <v>#REF!</v>
      </c>
      <c r="W100" s="350" t="e">
        <f t="shared" si="18"/>
        <v>#REF!</v>
      </c>
      <c r="X100" s="351">
        <f t="shared" si="19"/>
        <v>12</v>
      </c>
      <c r="Y100" s="350" t="e">
        <f t="shared" si="20"/>
        <v>#REF!</v>
      </c>
      <c r="Z100" s="350">
        <f t="shared" si="16"/>
        <v>13</v>
      </c>
      <c r="AA100" s="350" t="e">
        <f t="shared" si="21"/>
        <v>#REF!</v>
      </c>
      <c r="AB100" s="351" t="e">
        <f t="shared" si="22"/>
        <v>#REF!</v>
      </c>
      <c r="AC100" s="351" t="e">
        <f t="shared" si="23"/>
        <v>#REF!</v>
      </c>
      <c r="AD100" s="351" t="e">
        <f t="shared" si="24"/>
        <v>#REF!</v>
      </c>
      <c r="AE100" s="332">
        <f t="shared" si="25"/>
        <v>2001</v>
      </c>
      <c r="AF100" s="352" t="e">
        <f t="shared" si="26"/>
        <v>#REF!</v>
      </c>
      <c r="AG100" s="353" t="e">
        <f t="shared" si="17"/>
        <v>#REF!</v>
      </c>
    </row>
    <row r="101" spans="1:33" s="313" customFormat="1" ht="21.75" customHeight="1">
      <c r="A101" s="431">
        <v>82</v>
      </c>
      <c r="B101" s="345" t="s">
        <v>2032</v>
      </c>
      <c r="C101" s="346" t="s">
        <v>118</v>
      </c>
      <c r="D101" s="308"/>
      <c r="E101" s="347" t="s">
        <v>313</v>
      </c>
      <c r="F101" s="334"/>
      <c r="G101" s="347" t="s">
        <v>368</v>
      </c>
      <c r="H101" s="348">
        <v>2001</v>
      </c>
      <c r="I101" s="308"/>
      <c r="J101" s="308"/>
      <c r="K101" s="308"/>
      <c r="L101" s="308"/>
      <c r="M101" s="308"/>
      <c r="N101" s="348" t="s">
        <v>114</v>
      </c>
      <c r="O101" s="349">
        <v>1225000</v>
      </c>
      <c r="P101" s="336"/>
      <c r="T101" s="332" t="e">
        <f>#REF!</f>
        <v>#REF!</v>
      </c>
      <c r="U101" s="313" t="e">
        <f t="shared" si="14"/>
        <v>#REF!</v>
      </c>
      <c r="V101" s="313" t="e">
        <f t="shared" si="15"/>
        <v>#REF!</v>
      </c>
      <c r="W101" s="350" t="e">
        <f t="shared" si="18"/>
        <v>#REF!</v>
      </c>
      <c r="X101" s="351">
        <f t="shared" si="19"/>
        <v>12</v>
      </c>
      <c r="Y101" s="350" t="e">
        <f t="shared" si="20"/>
        <v>#REF!</v>
      </c>
      <c r="Z101" s="350">
        <f t="shared" si="16"/>
        <v>13</v>
      </c>
      <c r="AA101" s="350" t="e">
        <f t="shared" si="21"/>
        <v>#REF!</v>
      </c>
      <c r="AB101" s="351" t="e">
        <f t="shared" si="22"/>
        <v>#REF!</v>
      </c>
      <c r="AC101" s="351" t="e">
        <f t="shared" si="23"/>
        <v>#REF!</v>
      </c>
      <c r="AD101" s="351" t="e">
        <f t="shared" si="24"/>
        <v>#REF!</v>
      </c>
      <c r="AE101" s="332">
        <f t="shared" si="25"/>
        <v>2001</v>
      </c>
      <c r="AF101" s="352" t="e">
        <f t="shared" si="26"/>
        <v>#REF!</v>
      </c>
      <c r="AG101" s="353" t="e">
        <f t="shared" si="17"/>
        <v>#REF!</v>
      </c>
    </row>
    <row r="102" spans="1:33" s="313" customFormat="1" ht="21.75" customHeight="1">
      <c r="A102" s="431">
        <v>83</v>
      </c>
      <c r="B102" s="345" t="s">
        <v>2050</v>
      </c>
      <c r="C102" s="346" t="s">
        <v>149</v>
      </c>
      <c r="D102" s="308"/>
      <c r="E102" s="347" t="s">
        <v>313</v>
      </c>
      <c r="F102" s="334"/>
      <c r="G102" s="347" t="s">
        <v>370</v>
      </c>
      <c r="H102" s="348">
        <v>2001</v>
      </c>
      <c r="I102" s="308"/>
      <c r="J102" s="308"/>
      <c r="K102" s="308"/>
      <c r="L102" s="308"/>
      <c r="M102" s="308"/>
      <c r="N102" s="348" t="s">
        <v>114</v>
      </c>
      <c r="O102" s="349">
        <v>455000</v>
      </c>
      <c r="P102" s="336"/>
      <c r="T102" s="332" t="e">
        <f>#REF!</f>
        <v>#REF!</v>
      </c>
      <c r="U102" s="313" t="e">
        <f t="shared" si="14"/>
        <v>#REF!</v>
      </c>
      <c r="V102" s="313" t="e">
        <f t="shared" si="15"/>
        <v>#REF!</v>
      </c>
      <c r="W102" s="350" t="e">
        <f t="shared" si="18"/>
        <v>#REF!</v>
      </c>
      <c r="X102" s="351">
        <f t="shared" si="19"/>
        <v>12</v>
      </c>
      <c r="Y102" s="350" t="e">
        <f t="shared" si="20"/>
        <v>#REF!</v>
      </c>
      <c r="Z102" s="350">
        <f t="shared" si="16"/>
        <v>13</v>
      </c>
      <c r="AA102" s="350" t="e">
        <f t="shared" si="21"/>
        <v>#REF!</v>
      </c>
      <c r="AB102" s="351" t="e">
        <f t="shared" si="22"/>
        <v>#REF!</v>
      </c>
      <c r="AC102" s="351" t="e">
        <f t="shared" si="23"/>
        <v>#REF!</v>
      </c>
      <c r="AD102" s="351" t="e">
        <f t="shared" si="24"/>
        <v>#REF!</v>
      </c>
      <c r="AE102" s="332">
        <f t="shared" si="25"/>
        <v>2001</v>
      </c>
      <c r="AF102" s="352" t="e">
        <f t="shared" si="26"/>
        <v>#REF!</v>
      </c>
      <c r="AG102" s="353" t="e">
        <f t="shared" si="17"/>
        <v>#REF!</v>
      </c>
    </row>
    <row r="103" spans="1:33" s="313" customFormat="1" ht="21.75" customHeight="1">
      <c r="A103" s="431">
        <v>84</v>
      </c>
      <c r="B103" s="345" t="s">
        <v>2051</v>
      </c>
      <c r="C103" s="346" t="s">
        <v>150</v>
      </c>
      <c r="D103" s="308"/>
      <c r="E103" s="347" t="s">
        <v>316</v>
      </c>
      <c r="F103" s="334"/>
      <c r="G103" s="347" t="s">
        <v>373</v>
      </c>
      <c r="H103" s="348">
        <v>2001</v>
      </c>
      <c r="I103" s="308"/>
      <c r="J103" s="308"/>
      <c r="K103" s="308"/>
      <c r="L103" s="308"/>
      <c r="M103" s="308"/>
      <c r="N103" s="348" t="s">
        <v>114</v>
      </c>
      <c r="O103" s="349">
        <v>595000</v>
      </c>
      <c r="P103" s="336"/>
      <c r="T103" s="332" t="e">
        <f>#REF!</f>
        <v>#REF!</v>
      </c>
      <c r="U103" s="313" t="e">
        <f t="shared" si="14"/>
        <v>#REF!</v>
      </c>
      <c r="V103" s="313" t="e">
        <f t="shared" si="15"/>
        <v>#REF!</v>
      </c>
      <c r="W103" s="350" t="e">
        <f t="shared" si="18"/>
        <v>#REF!</v>
      </c>
      <c r="X103" s="351">
        <f t="shared" si="19"/>
        <v>12</v>
      </c>
      <c r="Y103" s="350" t="e">
        <f t="shared" si="20"/>
        <v>#REF!</v>
      </c>
      <c r="Z103" s="350">
        <f t="shared" si="16"/>
        <v>13</v>
      </c>
      <c r="AA103" s="350" t="e">
        <f t="shared" si="21"/>
        <v>#REF!</v>
      </c>
      <c r="AB103" s="351" t="e">
        <f t="shared" si="22"/>
        <v>#REF!</v>
      </c>
      <c r="AC103" s="351" t="e">
        <f t="shared" si="23"/>
        <v>#REF!</v>
      </c>
      <c r="AD103" s="351" t="e">
        <f t="shared" si="24"/>
        <v>#REF!</v>
      </c>
      <c r="AE103" s="332">
        <f t="shared" si="25"/>
        <v>2001</v>
      </c>
      <c r="AF103" s="352" t="e">
        <f t="shared" si="26"/>
        <v>#REF!</v>
      </c>
      <c r="AG103" s="353" t="e">
        <f t="shared" si="17"/>
        <v>#REF!</v>
      </c>
    </row>
    <row r="104" spans="1:33" s="313" customFormat="1" ht="21.75" customHeight="1">
      <c r="A104" s="431">
        <v>85</v>
      </c>
      <c r="B104" s="345" t="s">
        <v>2041</v>
      </c>
      <c r="C104" s="346" t="s">
        <v>132</v>
      </c>
      <c r="D104" s="308"/>
      <c r="E104" s="347" t="s">
        <v>316</v>
      </c>
      <c r="F104" s="334"/>
      <c r="G104" s="347" t="s">
        <v>373</v>
      </c>
      <c r="H104" s="348">
        <v>2001</v>
      </c>
      <c r="I104" s="308"/>
      <c r="J104" s="308"/>
      <c r="K104" s="308"/>
      <c r="L104" s="308"/>
      <c r="M104" s="308"/>
      <c r="N104" s="348" t="s">
        <v>114</v>
      </c>
      <c r="O104" s="349">
        <v>140000</v>
      </c>
      <c r="P104" s="336"/>
      <c r="T104" s="332" t="e">
        <f>#REF!</f>
        <v>#REF!</v>
      </c>
      <c r="U104" s="313" t="e">
        <f t="shared" si="14"/>
        <v>#REF!</v>
      </c>
      <c r="V104" s="313" t="e">
        <f t="shared" si="15"/>
        <v>#REF!</v>
      </c>
      <c r="W104" s="350" t="e">
        <f t="shared" si="18"/>
        <v>#REF!</v>
      </c>
      <c r="X104" s="351">
        <f t="shared" si="19"/>
        <v>12</v>
      </c>
      <c r="Y104" s="350" t="e">
        <f t="shared" si="20"/>
        <v>#REF!</v>
      </c>
      <c r="Z104" s="350">
        <f t="shared" si="16"/>
        <v>13</v>
      </c>
      <c r="AA104" s="350" t="e">
        <f t="shared" si="21"/>
        <v>#REF!</v>
      </c>
      <c r="AB104" s="351" t="e">
        <f t="shared" si="22"/>
        <v>#REF!</v>
      </c>
      <c r="AC104" s="351" t="e">
        <f t="shared" si="23"/>
        <v>#REF!</v>
      </c>
      <c r="AD104" s="351" t="e">
        <f t="shared" si="24"/>
        <v>#REF!</v>
      </c>
      <c r="AE104" s="332">
        <f t="shared" si="25"/>
        <v>2001</v>
      </c>
      <c r="AF104" s="352" t="e">
        <f t="shared" si="26"/>
        <v>#REF!</v>
      </c>
      <c r="AG104" s="353" t="e">
        <f t="shared" si="17"/>
        <v>#REF!</v>
      </c>
    </row>
    <row r="105" spans="1:33" s="313" customFormat="1" ht="21.75" customHeight="1">
      <c r="A105" s="431">
        <v>86</v>
      </c>
      <c r="B105" s="345" t="s">
        <v>2051</v>
      </c>
      <c r="C105" s="346" t="s">
        <v>151</v>
      </c>
      <c r="D105" s="308"/>
      <c r="E105" s="347" t="s">
        <v>318</v>
      </c>
      <c r="F105" s="334"/>
      <c r="G105" s="347" t="s">
        <v>369</v>
      </c>
      <c r="H105" s="348">
        <v>2001</v>
      </c>
      <c r="I105" s="308"/>
      <c r="J105" s="308"/>
      <c r="K105" s="308"/>
      <c r="L105" s="308"/>
      <c r="M105" s="308"/>
      <c r="N105" s="348" t="s">
        <v>114</v>
      </c>
      <c r="O105" s="349">
        <v>2860000</v>
      </c>
      <c r="P105" s="336"/>
      <c r="T105" s="332" t="e">
        <f>#REF!</f>
        <v>#REF!</v>
      </c>
      <c r="U105" s="313" t="e">
        <f t="shared" si="14"/>
        <v>#REF!</v>
      </c>
      <c r="V105" s="313" t="e">
        <f t="shared" si="15"/>
        <v>#REF!</v>
      </c>
      <c r="W105" s="350" t="e">
        <f t="shared" si="18"/>
        <v>#REF!</v>
      </c>
      <c r="X105" s="351">
        <f t="shared" si="19"/>
        <v>12</v>
      </c>
      <c r="Y105" s="350" t="e">
        <f t="shared" si="20"/>
        <v>#REF!</v>
      </c>
      <c r="Z105" s="350">
        <f t="shared" si="16"/>
        <v>13</v>
      </c>
      <c r="AA105" s="350" t="e">
        <f t="shared" si="21"/>
        <v>#REF!</v>
      </c>
      <c r="AB105" s="351" t="e">
        <f t="shared" si="22"/>
        <v>#REF!</v>
      </c>
      <c r="AC105" s="351" t="e">
        <f t="shared" si="23"/>
        <v>#REF!</v>
      </c>
      <c r="AD105" s="351" t="e">
        <f t="shared" si="24"/>
        <v>#REF!</v>
      </c>
      <c r="AE105" s="332">
        <f t="shared" si="25"/>
        <v>2001</v>
      </c>
      <c r="AF105" s="352" t="e">
        <f t="shared" si="26"/>
        <v>#REF!</v>
      </c>
      <c r="AG105" s="353" t="e">
        <f t="shared" si="17"/>
        <v>#REF!</v>
      </c>
    </row>
    <row r="106" spans="1:33" s="313" customFormat="1" ht="21.75" customHeight="1">
      <c r="A106" s="431">
        <v>87</v>
      </c>
      <c r="B106" s="345" t="s">
        <v>2036</v>
      </c>
      <c r="C106" s="346" t="s">
        <v>125</v>
      </c>
      <c r="D106" s="308"/>
      <c r="E106" s="347" t="s">
        <v>316</v>
      </c>
      <c r="F106" s="334"/>
      <c r="G106" s="347" t="s">
        <v>376</v>
      </c>
      <c r="H106" s="348">
        <v>2001</v>
      </c>
      <c r="I106" s="308"/>
      <c r="J106" s="308"/>
      <c r="K106" s="308"/>
      <c r="L106" s="308"/>
      <c r="M106" s="308"/>
      <c r="N106" s="348" t="s">
        <v>114</v>
      </c>
      <c r="O106" s="349">
        <v>937500</v>
      </c>
      <c r="P106" s="336"/>
      <c r="T106" s="332" t="e">
        <f>#REF!</f>
        <v>#REF!</v>
      </c>
      <c r="U106" s="313" t="e">
        <f t="shared" si="14"/>
        <v>#REF!</v>
      </c>
      <c r="V106" s="313" t="e">
        <f t="shared" si="15"/>
        <v>#REF!</v>
      </c>
      <c r="W106" s="350" t="e">
        <f t="shared" si="18"/>
        <v>#REF!</v>
      </c>
      <c r="X106" s="351">
        <f t="shared" si="19"/>
        <v>12</v>
      </c>
      <c r="Y106" s="350" t="e">
        <f t="shared" si="20"/>
        <v>#REF!</v>
      </c>
      <c r="Z106" s="350">
        <f t="shared" si="16"/>
        <v>13</v>
      </c>
      <c r="AA106" s="350" t="e">
        <f t="shared" si="21"/>
        <v>#REF!</v>
      </c>
      <c r="AB106" s="351" t="e">
        <f t="shared" si="22"/>
        <v>#REF!</v>
      </c>
      <c r="AC106" s="351" t="e">
        <f t="shared" si="23"/>
        <v>#REF!</v>
      </c>
      <c r="AD106" s="351" t="e">
        <f t="shared" si="24"/>
        <v>#REF!</v>
      </c>
      <c r="AE106" s="332">
        <f t="shared" si="25"/>
        <v>2001</v>
      </c>
      <c r="AF106" s="352" t="e">
        <f t="shared" si="26"/>
        <v>#REF!</v>
      </c>
      <c r="AG106" s="353" t="e">
        <f t="shared" si="17"/>
        <v>#REF!</v>
      </c>
    </row>
    <row r="107" spans="1:33" s="313" customFormat="1" ht="21.75" customHeight="1">
      <c r="A107" s="431">
        <v>88</v>
      </c>
      <c r="B107" s="357" t="s">
        <v>301</v>
      </c>
      <c r="C107" s="346" t="s">
        <v>122</v>
      </c>
      <c r="D107" s="308"/>
      <c r="E107" s="347" t="s">
        <v>316</v>
      </c>
      <c r="F107" s="334"/>
      <c r="G107" s="347" t="s">
        <v>372</v>
      </c>
      <c r="H107" s="348">
        <v>2001</v>
      </c>
      <c r="I107" s="308"/>
      <c r="J107" s="308"/>
      <c r="K107" s="308"/>
      <c r="L107" s="308"/>
      <c r="M107" s="308"/>
      <c r="N107" s="348" t="s">
        <v>114</v>
      </c>
      <c r="O107" s="349">
        <v>350000</v>
      </c>
      <c r="P107" s="336"/>
      <c r="T107" s="332" t="e">
        <f>#REF!</f>
        <v>#REF!</v>
      </c>
      <c r="U107" s="313" t="e">
        <f t="shared" si="14"/>
        <v>#REF!</v>
      </c>
      <c r="V107" s="313" t="e">
        <f t="shared" si="15"/>
        <v>#REF!</v>
      </c>
      <c r="W107" s="350" t="e">
        <f t="shared" si="18"/>
        <v>#REF!</v>
      </c>
      <c r="X107" s="351">
        <f t="shared" si="19"/>
        <v>12</v>
      </c>
      <c r="Y107" s="350" t="e">
        <f t="shared" si="20"/>
        <v>#REF!</v>
      </c>
      <c r="Z107" s="350">
        <f t="shared" si="16"/>
        <v>13</v>
      </c>
      <c r="AA107" s="350" t="e">
        <f t="shared" si="21"/>
        <v>#REF!</v>
      </c>
      <c r="AB107" s="351" t="e">
        <f t="shared" si="22"/>
        <v>#REF!</v>
      </c>
      <c r="AC107" s="351" t="e">
        <f t="shared" si="23"/>
        <v>#REF!</v>
      </c>
      <c r="AD107" s="351" t="e">
        <f t="shared" si="24"/>
        <v>#REF!</v>
      </c>
      <c r="AE107" s="332">
        <f t="shared" si="25"/>
        <v>2001</v>
      </c>
      <c r="AF107" s="352" t="e">
        <f t="shared" si="26"/>
        <v>#REF!</v>
      </c>
      <c r="AG107" s="353" t="e">
        <f t="shared" si="17"/>
        <v>#REF!</v>
      </c>
    </row>
    <row r="108" spans="1:33" s="313" customFormat="1" ht="21.75" customHeight="1">
      <c r="A108" s="431">
        <v>89</v>
      </c>
      <c r="B108" s="345" t="s">
        <v>2033</v>
      </c>
      <c r="C108" s="346" t="s">
        <v>117</v>
      </c>
      <c r="D108" s="308"/>
      <c r="E108" s="347" t="s">
        <v>316</v>
      </c>
      <c r="F108" s="334"/>
      <c r="G108" s="347" t="s">
        <v>372</v>
      </c>
      <c r="H108" s="348">
        <v>2001</v>
      </c>
      <c r="I108" s="308"/>
      <c r="J108" s="308"/>
      <c r="K108" s="308"/>
      <c r="L108" s="308"/>
      <c r="M108" s="308"/>
      <c r="N108" s="348" t="s">
        <v>114</v>
      </c>
      <c r="O108" s="349">
        <v>562500</v>
      </c>
      <c r="P108" s="336"/>
      <c r="T108" s="332" t="e">
        <f>#REF!</f>
        <v>#REF!</v>
      </c>
      <c r="U108" s="313" t="e">
        <f t="shared" si="14"/>
        <v>#REF!</v>
      </c>
      <c r="V108" s="313" t="e">
        <f t="shared" si="15"/>
        <v>#REF!</v>
      </c>
      <c r="W108" s="350" t="e">
        <f t="shared" si="18"/>
        <v>#REF!</v>
      </c>
      <c r="X108" s="351">
        <f t="shared" si="19"/>
        <v>12</v>
      </c>
      <c r="Y108" s="350" t="e">
        <f t="shared" si="20"/>
        <v>#REF!</v>
      </c>
      <c r="Z108" s="350">
        <f t="shared" si="16"/>
        <v>13</v>
      </c>
      <c r="AA108" s="350" t="e">
        <f t="shared" si="21"/>
        <v>#REF!</v>
      </c>
      <c r="AB108" s="351" t="e">
        <f t="shared" si="22"/>
        <v>#REF!</v>
      </c>
      <c r="AC108" s="351" t="e">
        <f t="shared" si="23"/>
        <v>#REF!</v>
      </c>
      <c r="AD108" s="351" t="e">
        <f t="shared" si="24"/>
        <v>#REF!</v>
      </c>
      <c r="AE108" s="332">
        <f t="shared" si="25"/>
        <v>2001</v>
      </c>
      <c r="AF108" s="352" t="e">
        <f t="shared" si="26"/>
        <v>#REF!</v>
      </c>
      <c r="AG108" s="353" t="e">
        <f t="shared" si="17"/>
        <v>#REF!</v>
      </c>
    </row>
    <row r="109" spans="1:33" s="313" customFormat="1" ht="21.75" customHeight="1">
      <c r="A109" s="431">
        <v>90</v>
      </c>
      <c r="B109" s="345" t="s">
        <v>2033</v>
      </c>
      <c r="C109" s="346" t="s">
        <v>117</v>
      </c>
      <c r="D109" s="308"/>
      <c r="E109" s="347" t="s">
        <v>316</v>
      </c>
      <c r="F109" s="334"/>
      <c r="G109" s="347" t="s">
        <v>382</v>
      </c>
      <c r="H109" s="348">
        <v>2001</v>
      </c>
      <c r="I109" s="308"/>
      <c r="J109" s="308"/>
      <c r="K109" s="308"/>
      <c r="L109" s="308"/>
      <c r="M109" s="308"/>
      <c r="N109" s="348" t="s">
        <v>114</v>
      </c>
      <c r="O109" s="349">
        <v>1120000</v>
      </c>
      <c r="P109" s="336"/>
      <c r="T109" s="332" t="e">
        <f>#REF!</f>
        <v>#REF!</v>
      </c>
      <c r="U109" s="313" t="e">
        <f t="shared" si="14"/>
        <v>#REF!</v>
      </c>
      <c r="V109" s="313" t="e">
        <f t="shared" si="15"/>
        <v>#REF!</v>
      </c>
      <c r="W109" s="350" t="e">
        <f t="shared" si="18"/>
        <v>#REF!</v>
      </c>
      <c r="X109" s="351">
        <f t="shared" si="19"/>
        <v>12</v>
      </c>
      <c r="Y109" s="350" t="e">
        <f t="shared" si="20"/>
        <v>#REF!</v>
      </c>
      <c r="Z109" s="350">
        <f t="shared" si="16"/>
        <v>13</v>
      </c>
      <c r="AA109" s="350" t="e">
        <f t="shared" si="21"/>
        <v>#REF!</v>
      </c>
      <c r="AB109" s="351" t="e">
        <f t="shared" si="22"/>
        <v>#REF!</v>
      </c>
      <c r="AC109" s="351" t="e">
        <f t="shared" si="23"/>
        <v>#REF!</v>
      </c>
      <c r="AD109" s="351" t="e">
        <f t="shared" si="24"/>
        <v>#REF!</v>
      </c>
      <c r="AE109" s="332">
        <f t="shared" si="25"/>
        <v>2001</v>
      </c>
      <c r="AF109" s="352" t="e">
        <f t="shared" si="26"/>
        <v>#REF!</v>
      </c>
      <c r="AG109" s="353" t="e">
        <f t="shared" si="17"/>
        <v>#REF!</v>
      </c>
    </row>
    <row r="110" spans="1:33" s="313" customFormat="1" ht="21.75" customHeight="1">
      <c r="A110" s="431">
        <v>91</v>
      </c>
      <c r="B110" s="345" t="s">
        <v>2033</v>
      </c>
      <c r="C110" s="346" t="s">
        <v>117</v>
      </c>
      <c r="D110" s="308"/>
      <c r="E110" s="347" t="s">
        <v>326</v>
      </c>
      <c r="F110" s="334"/>
      <c r="G110" s="347" t="s">
        <v>379</v>
      </c>
      <c r="H110" s="348">
        <v>2001</v>
      </c>
      <c r="I110" s="308"/>
      <c r="J110" s="308"/>
      <c r="K110" s="308"/>
      <c r="L110" s="308"/>
      <c r="M110" s="308"/>
      <c r="N110" s="348" t="s">
        <v>114</v>
      </c>
      <c r="O110" s="349">
        <v>100000</v>
      </c>
      <c r="P110" s="336"/>
      <c r="T110" s="332" t="e">
        <f>#REF!</f>
        <v>#REF!</v>
      </c>
      <c r="U110" s="313" t="e">
        <f t="shared" si="14"/>
        <v>#REF!</v>
      </c>
      <c r="V110" s="313" t="e">
        <f t="shared" si="15"/>
        <v>#REF!</v>
      </c>
      <c r="W110" s="350" t="e">
        <f t="shared" si="18"/>
        <v>#REF!</v>
      </c>
      <c r="X110" s="351">
        <f t="shared" si="19"/>
        <v>12</v>
      </c>
      <c r="Y110" s="350" t="e">
        <f t="shared" si="20"/>
        <v>#REF!</v>
      </c>
      <c r="Z110" s="350">
        <f t="shared" si="16"/>
        <v>13</v>
      </c>
      <c r="AA110" s="350" t="e">
        <f t="shared" si="21"/>
        <v>#REF!</v>
      </c>
      <c r="AB110" s="351" t="e">
        <f t="shared" si="22"/>
        <v>#REF!</v>
      </c>
      <c r="AC110" s="351" t="e">
        <f t="shared" si="23"/>
        <v>#REF!</v>
      </c>
      <c r="AD110" s="351" t="e">
        <f t="shared" si="24"/>
        <v>#REF!</v>
      </c>
      <c r="AE110" s="332">
        <f t="shared" si="25"/>
        <v>2001</v>
      </c>
      <c r="AF110" s="352" t="e">
        <f t="shared" si="26"/>
        <v>#REF!</v>
      </c>
      <c r="AG110" s="353" t="e">
        <f t="shared" si="17"/>
        <v>#REF!</v>
      </c>
    </row>
    <row r="111" spans="1:33" s="313" customFormat="1" ht="21.75" customHeight="1" thickBot="1">
      <c r="A111" s="433">
        <v>92</v>
      </c>
      <c r="B111" s="358" t="s">
        <v>2036</v>
      </c>
      <c r="C111" s="359" t="s">
        <v>125</v>
      </c>
      <c r="D111" s="360"/>
      <c r="E111" s="362" t="s">
        <v>317</v>
      </c>
      <c r="F111" s="361"/>
      <c r="G111" s="362" t="s">
        <v>368</v>
      </c>
      <c r="H111" s="363">
        <v>2001</v>
      </c>
      <c r="I111" s="360"/>
      <c r="J111" s="360"/>
      <c r="K111" s="360"/>
      <c r="L111" s="360"/>
      <c r="M111" s="360"/>
      <c r="N111" s="363" t="s">
        <v>114</v>
      </c>
      <c r="O111" s="373">
        <v>700000</v>
      </c>
      <c r="P111" s="365"/>
      <c r="T111" s="332" t="e">
        <f>#REF!</f>
        <v>#REF!</v>
      </c>
      <c r="U111" s="313" t="e">
        <f t="shared" si="14"/>
        <v>#REF!</v>
      </c>
      <c r="V111" s="313" t="e">
        <f t="shared" si="15"/>
        <v>#REF!</v>
      </c>
      <c r="W111" s="350" t="e">
        <f t="shared" si="18"/>
        <v>#REF!</v>
      </c>
      <c r="X111" s="351">
        <f t="shared" si="19"/>
        <v>12</v>
      </c>
      <c r="Y111" s="350" t="e">
        <f t="shared" si="20"/>
        <v>#REF!</v>
      </c>
      <c r="Z111" s="350">
        <f t="shared" si="16"/>
        <v>13</v>
      </c>
      <c r="AA111" s="350" t="e">
        <f t="shared" si="21"/>
        <v>#REF!</v>
      </c>
      <c r="AB111" s="351" t="e">
        <f t="shared" si="22"/>
        <v>#REF!</v>
      </c>
      <c r="AC111" s="351" t="e">
        <f t="shared" si="23"/>
        <v>#REF!</v>
      </c>
      <c r="AD111" s="351" t="e">
        <f t="shared" si="24"/>
        <v>#REF!</v>
      </c>
      <c r="AE111" s="332">
        <f t="shared" si="25"/>
        <v>2001</v>
      </c>
      <c r="AF111" s="352" t="e">
        <f t="shared" si="26"/>
        <v>#REF!</v>
      </c>
      <c r="AG111" s="353" t="e">
        <f t="shared" si="17"/>
        <v>#REF!</v>
      </c>
    </row>
    <row r="112" spans="1:33" s="313" customFormat="1" ht="21.75" customHeight="1">
      <c r="A112" s="432">
        <v>93</v>
      </c>
      <c r="B112" s="374" t="s">
        <v>286</v>
      </c>
      <c r="C112" s="366" t="s">
        <v>152</v>
      </c>
      <c r="D112" s="367"/>
      <c r="E112" s="369" t="s">
        <v>316</v>
      </c>
      <c r="F112" s="368"/>
      <c r="G112" s="369" t="s">
        <v>374</v>
      </c>
      <c r="H112" s="370">
        <v>2001</v>
      </c>
      <c r="I112" s="367"/>
      <c r="J112" s="367"/>
      <c r="K112" s="367"/>
      <c r="L112" s="367"/>
      <c r="M112" s="367"/>
      <c r="N112" s="370" t="s">
        <v>114</v>
      </c>
      <c r="O112" s="375">
        <v>1650000</v>
      </c>
      <c r="P112" s="372"/>
      <c r="T112" s="332" t="e">
        <f>#REF!</f>
        <v>#REF!</v>
      </c>
      <c r="U112" s="313" t="e">
        <f t="shared" si="14"/>
        <v>#REF!</v>
      </c>
      <c r="V112" s="313" t="e">
        <f t="shared" si="15"/>
        <v>#REF!</v>
      </c>
      <c r="W112" s="350" t="e">
        <f t="shared" si="18"/>
        <v>#REF!</v>
      </c>
      <c r="X112" s="351">
        <f t="shared" si="19"/>
        <v>12</v>
      </c>
      <c r="Y112" s="350" t="e">
        <f t="shared" si="20"/>
        <v>#REF!</v>
      </c>
      <c r="Z112" s="350">
        <f t="shared" si="16"/>
        <v>13</v>
      </c>
      <c r="AA112" s="350" t="e">
        <f t="shared" si="21"/>
        <v>#REF!</v>
      </c>
      <c r="AB112" s="351" t="e">
        <f t="shared" si="22"/>
        <v>#REF!</v>
      </c>
      <c r="AC112" s="351" t="e">
        <f t="shared" si="23"/>
        <v>#REF!</v>
      </c>
      <c r="AD112" s="351" t="e">
        <f t="shared" si="24"/>
        <v>#REF!</v>
      </c>
      <c r="AE112" s="332">
        <f t="shared" si="25"/>
        <v>2001</v>
      </c>
      <c r="AF112" s="352" t="e">
        <f t="shared" si="26"/>
        <v>#REF!</v>
      </c>
      <c r="AG112" s="353" t="e">
        <f t="shared" si="17"/>
        <v>#REF!</v>
      </c>
    </row>
    <row r="113" spans="1:33" s="313" customFormat="1" ht="21.75" customHeight="1">
      <c r="A113" s="431">
        <v>94</v>
      </c>
      <c r="B113" s="345" t="s">
        <v>286</v>
      </c>
      <c r="C113" s="346" t="s">
        <v>153</v>
      </c>
      <c r="D113" s="308"/>
      <c r="E113" s="347" t="s">
        <v>316</v>
      </c>
      <c r="F113" s="334"/>
      <c r="G113" s="347" t="s">
        <v>384</v>
      </c>
      <c r="H113" s="348">
        <v>2001</v>
      </c>
      <c r="I113" s="308"/>
      <c r="J113" s="308"/>
      <c r="K113" s="308"/>
      <c r="L113" s="308"/>
      <c r="M113" s="308"/>
      <c r="N113" s="348" t="s">
        <v>114</v>
      </c>
      <c r="O113" s="349">
        <v>270000</v>
      </c>
      <c r="P113" s="336"/>
      <c r="T113" s="332" t="e">
        <f>#REF!</f>
        <v>#REF!</v>
      </c>
      <c r="U113" s="313" t="e">
        <f t="shared" si="14"/>
        <v>#REF!</v>
      </c>
      <c r="V113" s="313" t="e">
        <f t="shared" si="15"/>
        <v>#REF!</v>
      </c>
      <c r="W113" s="350" t="e">
        <f t="shared" si="18"/>
        <v>#REF!</v>
      </c>
      <c r="X113" s="351">
        <f t="shared" si="19"/>
        <v>12</v>
      </c>
      <c r="Y113" s="350" t="e">
        <f t="shared" si="20"/>
        <v>#REF!</v>
      </c>
      <c r="Z113" s="350">
        <f t="shared" si="16"/>
        <v>13</v>
      </c>
      <c r="AA113" s="350" t="e">
        <f t="shared" si="21"/>
        <v>#REF!</v>
      </c>
      <c r="AB113" s="351" t="e">
        <f t="shared" si="22"/>
        <v>#REF!</v>
      </c>
      <c r="AC113" s="351" t="e">
        <f t="shared" si="23"/>
        <v>#REF!</v>
      </c>
      <c r="AD113" s="351" t="e">
        <f t="shared" si="24"/>
        <v>#REF!</v>
      </c>
      <c r="AE113" s="332">
        <f t="shared" si="25"/>
        <v>2001</v>
      </c>
      <c r="AF113" s="352" t="e">
        <f t="shared" si="26"/>
        <v>#REF!</v>
      </c>
      <c r="AG113" s="353" t="e">
        <f t="shared" si="17"/>
        <v>#REF!</v>
      </c>
    </row>
    <row r="114" spans="1:33" s="313" customFormat="1" ht="21.75" customHeight="1">
      <c r="A114" s="431">
        <v>95</v>
      </c>
      <c r="B114" s="345" t="s">
        <v>2087</v>
      </c>
      <c r="C114" s="346" t="s">
        <v>154</v>
      </c>
      <c r="D114" s="308"/>
      <c r="E114" s="347" t="s">
        <v>316</v>
      </c>
      <c r="F114" s="334"/>
      <c r="G114" s="347" t="s">
        <v>372</v>
      </c>
      <c r="H114" s="348">
        <v>2001</v>
      </c>
      <c r="I114" s="308"/>
      <c r="J114" s="308"/>
      <c r="K114" s="308"/>
      <c r="L114" s="308"/>
      <c r="M114" s="308"/>
      <c r="N114" s="348" t="s">
        <v>114</v>
      </c>
      <c r="O114" s="349">
        <v>810000</v>
      </c>
      <c r="P114" s="336"/>
      <c r="T114" s="332" t="e">
        <f>#REF!</f>
        <v>#REF!</v>
      </c>
      <c r="U114" s="313" t="e">
        <f t="shared" si="14"/>
        <v>#REF!</v>
      </c>
      <c r="V114" s="313" t="e">
        <f t="shared" si="15"/>
        <v>#REF!</v>
      </c>
      <c r="W114" s="350" t="e">
        <f t="shared" si="18"/>
        <v>#REF!</v>
      </c>
      <c r="X114" s="351">
        <f t="shared" si="19"/>
        <v>12</v>
      </c>
      <c r="Y114" s="350" t="e">
        <f t="shared" si="20"/>
        <v>#REF!</v>
      </c>
      <c r="Z114" s="350">
        <f t="shared" si="16"/>
        <v>13</v>
      </c>
      <c r="AA114" s="350" t="e">
        <f t="shared" si="21"/>
        <v>#REF!</v>
      </c>
      <c r="AB114" s="351" t="e">
        <f t="shared" si="22"/>
        <v>#REF!</v>
      </c>
      <c r="AC114" s="351" t="e">
        <f t="shared" si="23"/>
        <v>#REF!</v>
      </c>
      <c r="AD114" s="351" t="e">
        <f t="shared" si="24"/>
        <v>#REF!</v>
      </c>
      <c r="AE114" s="332">
        <f t="shared" si="25"/>
        <v>2001</v>
      </c>
      <c r="AF114" s="352" t="e">
        <f t="shared" si="26"/>
        <v>#REF!</v>
      </c>
      <c r="AG114" s="353" t="e">
        <f t="shared" si="17"/>
        <v>#REF!</v>
      </c>
    </row>
    <row r="115" spans="1:33" s="313" customFormat="1" ht="21.75" customHeight="1">
      <c r="A115" s="431">
        <v>96</v>
      </c>
      <c r="B115" s="345" t="s">
        <v>2032</v>
      </c>
      <c r="C115" s="346" t="s">
        <v>118</v>
      </c>
      <c r="D115" s="308"/>
      <c r="E115" s="347" t="s">
        <v>313</v>
      </c>
      <c r="F115" s="334"/>
      <c r="G115" s="347" t="s">
        <v>370</v>
      </c>
      <c r="H115" s="348">
        <v>2001</v>
      </c>
      <c r="I115" s="308"/>
      <c r="J115" s="308"/>
      <c r="K115" s="308"/>
      <c r="L115" s="308"/>
      <c r="M115" s="308"/>
      <c r="N115" s="348" t="s">
        <v>114</v>
      </c>
      <c r="O115" s="349">
        <v>910000</v>
      </c>
      <c r="P115" s="336"/>
      <c r="T115" s="332" t="e">
        <f>#REF!</f>
        <v>#REF!</v>
      </c>
      <c r="U115" s="313" t="e">
        <f t="shared" si="14"/>
        <v>#REF!</v>
      </c>
      <c r="V115" s="313" t="e">
        <f t="shared" si="15"/>
        <v>#REF!</v>
      </c>
      <c r="W115" s="350" t="e">
        <f t="shared" si="18"/>
        <v>#REF!</v>
      </c>
      <c r="X115" s="351">
        <f t="shared" si="19"/>
        <v>12</v>
      </c>
      <c r="Y115" s="350" t="e">
        <f t="shared" si="20"/>
        <v>#REF!</v>
      </c>
      <c r="Z115" s="350">
        <f t="shared" si="16"/>
        <v>13</v>
      </c>
      <c r="AA115" s="350" t="e">
        <f t="shared" si="21"/>
        <v>#REF!</v>
      </c>
      <c r="AB115" s="351" t="e">
        <f t="shared" si="22"/>
        <v>#REF!</v>
      </c>
      <c r="AC115" s="351" t="e">
        <f t="shared" si="23"/>
        <v>#REF!</v>
      </c>
      <c r="AD115" s="351" t="e">
        <f t="shared" si="24"/>
        <v>#REF!</v>
      </c>
      <c r="AE115" s="332">
        <f t="shared" si="25"/>
        <v>2001</v>
      </c>
      <c r="AF115" s="352" t="e">
        <f t="shared" si="26"/>
        <v>#REF!</v>
      </c>
      <c r="AG115" s="353" t="e">
        <f t="shared" si="17"/>
        <v>#REF!</v>
      </c>
    </row>
    <row r="116" spans="1:33" s="313" customFormat="1" ht="21.75" customHeight="1">
      <c r="A116" s="431">
        <v>97</v>
      </c>
      <c r="B116" s="345" t="s">
        <v>2032</v>
      </c>
      <c r="C116" s="346" t="s">
        <v>118</v>
      </c>
      <c r="D116" s="308"/>
      <c r="E116" s="347" t="s">
        <v>313</v>
      </c>
      <c r="F116" s="334"/>
      <c r="G116" s="347" t="s">
        <v>368</v>
      </c>
      <c r="H116" s="348">
        <v>2001</v>
      </c>
      <c r="I116" s="308"/>
      <c r="J116" s="308"/>
      <c r="K116" s="308"/>
      <c r="L116" s="308"/>
      <c r="M116" s="308"/>
      <c r="N116" s="348" t="s">
        <v>114</v>
      </c>
      <c r="O116" s="349">
        <v>490000</v>
      </c>
      <c r="P116" s="336"/>
      <c r="T116" s="332" t="e">
        <f>#REF!</f>
        <v>#REF!</v>
      </c>
      <c r="U116" s="313" t="e">
        <f t="shared" si="14"/>
        <v>#REF!</v>
      </c>
      <c r="V116" s="313" t="e">
        <f t="shared" si="15"/>
        <v>#REF!</v>
      </c>
      <c r="W116" s="350" t="e">
        <f t="shared" si="18"/>
        <v>#REF!</v>
      </c>
      <c r="X116" s="351">
        <f t="shared" si="19"/>
        <v>12</v>
      </c>
      <c r="Y116" s="350" t="e">
        <f t="shared" si="20"/>
        <v>#REF!</v>
      </c>
      <c r="Z116" s="350">
        <f t="shared" si="16"/>
        <v>13</v>
      </c>
      <c r="AA116" s="350" t="e">
        <f t="shared" si="21"/>
        <v>#REF!</v>
      </c>
      <c r="AB116" s="351" t="e">
        <f t="shared" si="22"/>
        <v>#REF!</v>
      </c>
      <c r="AC116" s="351" t="e">
        <f t="shared" si="23"/>
        <v>#REF!</v>
      </c>
      <c r="AD116" s="351" t="e">
        <f t="shared" si="24"/>
        <v>#REF!</v>
      </c>
      <c r="AE116" s="332">
        <f t="shared" si="25"/>
        <v>2001</v>
      </c>
      <c r="AF116" s="352" t="e">
        <f t="shared" si="26"/>
        <v>#REF!</v>
      </c>
      <c r="AG116" s="353" t="e">
        <f t="shared" si="17"/>
        <v>#REF!</v>
      </c>
    </row>
    <row r="117" spans="1:33" s="313" customFormat="1" ht="21.75" customHeight="1">
      <c r="A117" s="431">
        <v>98</v>
      </c>
      <c r="B117" s="345" t="s">
        <v>2033</v>
      </c>
      <c r="C117" s="346" t="s">
        <v>117</v>
      </c>
      <c r="D117" s="308"/>
      <c r="E117" s="347" t="s">
        <v>316</v>
      </c>
      <c r="F117" s="334"/>
      <c r="G117" s="347" t="s">
        <v>373</v>
      </c>
      <c r="H117" s="348">
        <v>2001</v>
      </c>
      <c r="I117" s="308"/>
      <c r="J117" s="308"/>
      <c r="K117" s="308"/>
      <c r="L117" s="308"/>
      <c r="M117" s="308"/>
      <c r="N117" s="348" t="s">
        <v>114</v>
      </c>
      <c r="O117" s="349">
        <v>1190000</v>
      </c>
      <c r="P117" s="336"/>
      <c r="T117" s="332" t="e">
        <f>#REF!</f>
        <v>#REF!</v>
      </c>
      <c r="U117" s="313" t="e">
        <f t="shared" si="14"/>
        <v>#REF!</v>
      </c>
      <c r="V117" s="313" t="e">
        <f t="shared" si="15"/>
        <v>#REF!</v>
      </c>
      <c r="W117" s="350" t="e">
        <f t="shared" si="18"/>
        <v>#REF!</v>
      </c>
      <c r="X117" s="351">
        <f t="shared" si="19"/>
        <v>12</v>
      </c>
      <c r="Y117" s="350" t="e">
        <f t="shared" si="20"/>
        <v>#REF!</v>
      </c>
      <c r="Z117" s="350">
        <f t="shared" si="16"/>
        <v>13</v>
      </c>
      <c r="AA117" s="350" t="e">
        <f t="shared" si="21"/>
        <v>#REF!</v>
      </c>
      <c r="AB117" s="351" t="e">
        <f t="shared" si="22"/>
        <v>#REF!</v>
      </c>
      <c r="AC117" s="351" t="e">
        <f t="shared" si="23"/>
        <v>#REF!</v>
      </c>
      <c r="AD117" s="351" t="e">
        <f t="shared" si="24"/>
        <v>#REF!</v>
      </c>
      <c r="AE117" s="332">
        <f t="shared" si="25"/>
        <v>2001</v>
      </c>
      <c r="AF117" s="352" t="e">
        <f t="shared" si="26"/>
        <v>#REF!</v>
      </c>
      <c r="AG117" s="353" t="e">
        <f t="shared" si="17"/>
        <v>#REF!</v>
      </c>
    </row>
    <row r="118" spans="1:33" s="313" customFormat="1" ht="21.75" customHeight="1">
      <c r="A118" s="431">
        <v>99</v>
      </c>
      <c r="B118" s="345" t="s">
        <v>289</v>
      </c>
      <c r="C118" s="346" t="s">
        <v>155</v>
      </c>
      <c r="D118" s="308"/>
      <c r="E118" s="347" t="s">
        <v>316</v>
      </c>
      <c r="F118" s="334"/>
      <c r="G118" s="347" t="s">
        <v>374</v>
      </c>
      <c r="H118" s="348">
        <v>2001</v>
      </c>
      <c r="I118" s="308"/>
      <c r="J118" s="308"/>
      <c r="K118" s="308"/>
      <c r="L118" s="308"/>
      <c r="M118" s="308"/>
      <c r="N118" s="348" t="s">
        <v>114</v>
      </c>
      <c r="O118" s="349">
        <v>90000</v>
      </c>
      <c r="P118" s="336"/>
      <c r="T118" s="332" t="e">
        <f>#REF!</f>
        <v>#REF!</v>
      </c>
      <c r="U118" s="313" t="e">
        <f t="shared" si="14"/>
        <v>#REF!</v>
      </c>
      <c r="V118" s="313" t="e">
        <f t="shared" si="15"/>
        <v>#REF!</v>
      </c>
      <c r="W118" s="350" t="e">
        <f t="shared" si="18"/>
        <v>#REF!</v>
      </c>
      <c r="X118" s="351">
        <f t="shared" si="19"/>
        <v>12</v>
      </c>
      <c r="Y118" s="350" t="e">
        <f t="shared" si="20"/>
        <v>#REF!</v>
      </c>
      <c r="Z118" s="350">
        <f t="shared" si="16"/>
        <v>13</v>
      </c>
      <c r="AA118" s="350" t="e">
        <f t="shared" si="21"/>
        <v>#REF!</v>
      </c>
      <c r="AB118" s="351" t="e">
        <f t="shared" si="22"/>
        <v>#REF!</v>
      </c>
      <c r="AC118" s="351" t="e">
        <f t="shared" si="23"/>
        <v>#REF!</v>
      </c>
      <c r="AD118" s="351" t="e">
        <f t="shared" si="24"/>
        <v>#REF!</v>
      </c>
      <c r="AE118" s="332">
        <f t="shared" si="25"/>
        <v>2001</v>
      </c>
      <c r="AF118" s="352" t="e">
        <f t="shared" si="26"/>
        <v>#REF!</v>
      </c>
      <c r="AG118" s="353" t="e">
        <f t="shared" si="17"/>
        <v>#REF!</v>
      </c>
    </row>
    <row r="119" spans="1:33" s="313" customFormat="1" ht="21.75" customHeight="1">
      <c r="A119" s="431">
        <v>100</v>
      </c>
      <c r="B119" s="357" t="s">
        <v>301</v>
      </c>
      <c r="C119" s="346" t="s">
        <v>122</v>
      </c>
      <c r="D119" s="308"/>
      <c r="E119" s="347" t="s">
        <v>316</v>
      </c>
      <c r="F119" s="334"/>
      <c r="G119" s="347" t="s">
        <v>385</v>
      </c>
      <c r="H119" s="348">
        <v>2001</v>
      </c>
      <c r="I119" s="308"/>
      <c r="J119" s="308"/>
      <c r="K119" s="308"/>
      <c r="L119" s="308"/>
      <c r="M119" s="308"/>
      <c r="N119" s="348" t="s">
        <v>114</v>
      </c>
      <c r="O119" s="349">
        <v>750000</v>
      </c>
      <c r="P119" s="336"/>
      <c r="T119" s="332" t="e">
        <f>#REF!</f>
        <v>#REF!</v>
      </c>
      <c r="U119" s="313" t="e">
        <f t="shared" si="14"/>
        <v>#REF!</v>
      </c>
      <c r="V119" s="313" t="e">
        <f t="shared" si="15"/>
        <v>#REF!</v>
      </c>
      <c r="W119" s="350" t="e">
        <f t="shared" si="18"/>
        <v>#REF!</v>
      </c>
      <c r="X119" s="351">
        <f t="shared" si="19"/>
        <v>12</v>
      </c>
      <c r="Y119" s="350" t="e">
        <f t="shared" si="20"/>
        <v>#REF!</v>
      </c>
      <c r="Z119" s="350">
        <f t="shared" si="16"/>
        <v>13</v>
      </c>
      <c r="AA119" s="350" t="e">
        <f t="shared" si="21"/>
        <v>#REF!</v>
      </c>
      <c r="AB119" s="351" t="e">
        <f t="shared" si="22"/>
        <v>#REF!</v>
      </c>
      <c r="AC119" s="351" t="e">
        <f t="shared" si="23"/>
        <v>#REF!</v>
      </c>
      <c r="AD119" s="351" t="e">
        <f t="shared" si="24"/>
        <v>#REF!</v>
      </c>
      <c r="AE119" s="332">
        <f t="shared" si="25"/>
        <v>2001</v>
      </c>
      <c r="AF119" s="352" t="e">
        <f t="shared" si="26"/>
        <v>#REF!</v>
      </c>
      <c r="AG119" s="353" t="e">
        <f t="shared" si="17"/>
        <v>#REF!</v>
      </c>
    </row>
    <row r="120" spans="1:33" s="313" customFormat="1" ht="21.75" customHeight="1">
      <c r="A120" s="431">
        <v>101</v>
      </c>
      <c r="B120" s="345" t="s">
        <v>2040</v>
      </c>
      <c r="C120" s="346" t="s">
        <v>156</v>
      </c>
      <c r="D120" s="308"/>
      <c r="E120" s="347" t="s">
        <v>313</v>
      </c>
      <c r="F120" s="334"/>
      <c r="G120" s="347" t="s">
        <v>368</v>
      </c>
      <c r="H120" s="348">
        <v>2001</v>
      </c>
      <c r="I120" s="308"/>
      <c r="J120" s="308"/>
      <c r="K120" s="308"/>
      <c r="L120" s="308"/>
      <c r="M120" s="308"/>
      <c r="N120" s="348" t="s">
        <v>114</v>
      </c>
      <c r="O120" s="349">
        <v>245000</v>
      </c>
      <c r="P120" s="336"/>
      <c r="T120" s="332" t="e">
        <f>#REF!</f>
        <v>#REF!</v>
      </c>
      <c r="U120" s="313" t="e">
        <f t="shared" si="14"/>
        <v>#REF!</v>
      </c>
      <c r="V120" s="313" t="e">
        <f t="shared" si="15"/>
        <v>#REF!</v>
      </c>
      <c r="W120" s="350" t="e">
        <f t="shared" si="18"/>
        <v>#REF!</v>
      </c>
      <c r="X120" s="351">
        <f t="shared" si="19"/>
        <v>12</v>
      </c>
      <c r="Y120" s="350" t="e">
        <f t="shared" si="20"/>
        <v>#REF!</v>
      </c>
      <c r="Z120" s="350">
        <f t="shared" si="16"/>
        <v>13</v>
      </c>
      <c r="AA120" s="350" t="e">
        <f t="shared" si="21"/>
        <v>#REF!</v>
      </c>
      <c r="AB120" s="351" t="e">
        <f t="shared" si="22"/>
        <v>#REF!</v>
      </c>
      <c r="AC120" s="351" t="e">
        <f t="shared" si="23"/>
        <v>#REF!</v>
      </c>
      <c r="AD120" s="351" t="e">
        <f t="shared" si="24"/>
        <v>#REF!</v>
      </c>
      <c r="AE120" s="332">
        <f t="shared" si="25"/>
        <v>2001</v>
      </c>
      <c r="AF120" s="352" t="e">
        <f t="shared" si="26"/>
        <v>#REF!</v>
      </c>
      <c r="AG120" s="353" t="e">
        <f t="shared" si="17"/>
        <v>#REF!</v>
      </c>
    </row>
    <row r="121" spans="1:33" s="313" customFormat="1" ht="21.75" customHeight="1">
      <c r="A121" s="431">
        <v>102</v>
      </c>
      <c r="B121" s="345" t="s">
        <v>2083</v>
      </c>
      <c r="C121" s="346" t="s">
        <v>157</v>
      </c>
      <c r="D121" s="308"/>
      <c r="E121" s="347" t="s">
        <v>316</v>
      </c>
      <c r="F121" s="334"/>
      <c r="G121" s="347" t="s">
        <v>374</v>
      </c>
      <c r="H121" s="348">
        <v>2001</v>
      </c>
      <c r="I121" s="308"/>
      <c r="J121" s="308"/>
      <c r="K121" s="308"/>
      <c r="L121" s="308"/>
      <c r="M121" s="308"/>
      <c r="N121" s="348" t="s">
        <v>114</v>
      </c>
      <c r="O121" s="349">
        <v>2660000</v>
      </c>
      <c r="P121" s="346" t="s">
        <v>157</v>
      </c>
      <c r="T121" s="332" t="e">
        <f>#REF!</f>
        <v>#REF!</v>
      </c>
      <c r="U121" s="313" t="e">
        <f t="shared" si="14"/>
        <v>#REF!</v>
      </c>
      <c r="V121" s="313" t="e">
        <f t="shared" si="15"/>
        <v>#REF!</v>
      </c>
      <c r="W121" s="350" t="e">
        <f t="shared" si="18"/>
        <v>#REF!</v>
      </c>
      <c r="X121" s="351">
        <f t="shared" si="19"/>
        <v>12</v>
      </c>
      <c r="Y121" s="350" t="e">
        <f t="shared" si="20"/>
        <v>#REF!</v>
      </c>
      <c r="Z121" s="350">
        <f t="shared" si="16"/>
        <v>13</v>
      </c>
      <c r="AA121" s="350" t="e">
        <f t="shared" si="21"/>
        <v>#REF!</v>
      </c>
      <c r="AB121" s="351" t="e">
        <f t="shared" si="22"/>
        <v>#REF!</v>
      </c>
      <c r="AC121" s="351" t="e">
        <f t="shared" si="23"/>
        <v>#REF!</v>
      </c>
      <c r="AD121" s="351" t="e">
        <f t="shared" si="24"/>
        <v>#REF!</v>
      </c>
      <c r="AE121" s="332">
        <f t="shared" si="25"/>
        <v>2001</v>
      </c>
      <c r="AF121" s="352" t="e">
        <f t="shared" si="26"/>
        <v>#REF!</v>
      </c>
      <c r="AG121" s="353" t="e">
        <f t="shared" si="17"/>
        <v>#REF!</v>
      </c>
    </row>
    <row r="122" spans="1:33" s="313" customFormat="1" ht="21.75" customHeight="1">
      <c r="A122" s="431">
        <v>103</v>
      </c>
      <c r="B122" s="345" t="s">
        <v>2043</v>
      </c>
      <c r="C122" s="346" t="s">
        <v>123</v>
      </c>
      <c r="D122" s="308"/>
      <c r="E122" s="347" t="s">
        <v>313</v>
      </c>
      <c r="F122" s="334"/>
      <c r="G122" s="347" t="s">
        <v>370</v>
      </c>
      <c r="H122" s="348">
        <v>2001</v>
      </c>
      <c r="I122" s="308"/>
      <c r="J122" s="308"/>
      <c r="K122" s="308"/>
      <c r="L122" s="308"/>
      <c r="M122" s="308"/>
      <c r="N122" s="348" t="s">
        <v>114</v>
      </c>
      <c r="O122" s="349">
        <v>487500</v>
      </c>
      <c r="P122" s="336"/>
      <c r="T122" s="332" t="e">
        <f>#REF!</f>
        <v>#REF!</v>
      </c>
      <c r="U122" s="313" t="e">
        <f t="shared" si="14"/>
        <v>#REF!</v>
      </c>
      <c r="V122" s="313" t="e">
        <f t="shared" si="15"/>
        <v>#REF!</v>
      </c>
      <c r="W122" s="350" t="e">
        <f t="shared" si="18"/>
        <v>#REF!</v>
      </c>
      <c r="X122" s="351">
        <f t="shared" si="19"/>
        <v>12</v>
      </c>
      <c r="Y122" s="350" t="e">
        <f t="shared" si="20"/>
        <v>#REF!</v>
      </c>
      <c r="Z122" s="350">
        <f t="shared" si="16"/>
        <v>13</v>
      </c>
      <c r="AA122" s="350" t="e">
        <f t="shared" si="21"/>
        <v>#REF!</v>
      </c>
      <c r="AB122" s="351" t="e">
        <f t="shared" si="22"/>
        <v>#REF!</v>
      </c>
      <c r="AC122" s="351" t="e">
        <f t="shared" si="23"/>
        <v>#REF!</v>
      </c>
      <c r="AD122" s="351" t="e">
        <f t="shared" si="24"/>
        <v>#REF!</v>
      </c>
      <c r="AE122" s="332">
        <f t="shared" si="25"/>
        <v>2001</v>
      </c>
      <c r="AF122" s="352" t="e">
        <f t="shared" si="26"/>
        <v>#REF!</v>
      </c>
      <c r="AG122" s="353" t="e">
        <f t="shared" si="17"/>
        <v>#REF!</v>
      </c>
    </row>
    <row r="123" spans="1:33" s="313" customFormat="1" ht="21.75" customHeight="1">
      <c r="A123" s="431">
        <v>104</v>
      </c>
      <c r="B123" s="345" t="s">
        <v>2091</v>
      </c>
      <c r="C123" s="346" t="s">
        <v>158</v>
      </c>
      <c r="D123" s="308"/>
      <c r="E123" s="347" t="s">
        <v>313</v>
      </c>
      <c r="F123" s="334"/>
      <c r="G123" s="347" t="s">
        <v>368</v>
      </c>
      <c r="H123" s="348">
        <v>2001</v>
      </c>
      <c r="I123" s="308"/>
      <c r="J123" s="308"/>
      <c r="K123" s="308"/>
      <c r="L123" s="308"/>
      <c r="M123" s="308"/>
      <c r="N123" s="348" t="s">
        <v>114</v>
      </c>
      <c r="O123" s="349">
        <v>490000</v>
      </c>
      <c r="P123" s="336"/>
      <c r="T123" s="332" t="e">
        <f>#REF!</f>
        <v>#REF!</v>
      </c>
      <c r="U123" s="313" t="e">
        <f t="shared" si="14"/>
        <v>#REF!</v>
      </c>
      <c r="V123" s="313" t="e">
        <f t="shared" si="15"/>
        <v>#REF!</v>
      </c>
      <c r="W123" s="350" t="e">
        <f t="shared" si="18"/>
        <v>#REF!</v>
      </c>
      <c r="X123" s="351">
        <f t="shared" si="19"/>
        <v>12</v>
      </c>
      <c r="Y123" s="350" t="e">
        <f t="shared" si="20"/>
        <v>#REF!</v>
      </c>
      <c r="Z123" s="350">
        <f t="shared" si="16"/>
        <v>13</v>
      </c>
      <c r="AA123" s="350" t="e">
        <f t="shared" si="21"/>
        <v>#REF!</v>
      </c>
      <c r="AB123" s="351" t="e">
        <f t="shared" si="22"/>
        <v>#REF!</v>
      </c>
      <c r="AC123" s="351" t="e">
        <f t="shared" si="23"/>
        <v>#REF!</v>
      </c>
      <c r="AD123" s="351" t="e">
        <f t="shared" si="24"/>
        <v>#REF!</v>
      </c>
      <c r="AE123" s="332">
        <f t="shared" si="25"/>
        <v>2001</v>
      </c>
      <c r="AF123" s="352" t="e">
        <f t="shared" si="26"/>
        <v>#REF!</v>
      </c>
      <c r="AG123" s="353" t="e">
        <f t="shared" si="17"/>
        <v>#REF!</v>
      </c>
    </row>
    <row r="124" spans="1:33" s="313" customFormat="1" ht="21.75" customHeight="1">
      <c r="A124" s="431">
        <v>105</v>
      </c>
      <c r="B124" s="345" t="s">
        <v>2083</v>
      </c>
      <c r="C124" s="346" t="s">
        <v>159</v>
      </c>
      <c r="D124" s="308"/>
      <c r="E124" s="347" t="s">
        <v>316</v>
      </c>
      <c r="F124" s="334"/>
      <c r="G124" s="347" t="s">
        <v>372</v>
      </c>
      <c r="H124" s="348">
        <v>2001</v>
      </c>
      <c r="I124" s="308"/>
      <c r="J124" s="308"/>
      <c r="K124" s="308"/>
      <c r="L124" s="308"/>
      <c r="M124" s="308"/>
      <c r="N124" s="348" t="s">
        <v>114</v>
      </c>
      <c r="O124" s="349">
        <v>770000</v>
      </c>
      <c r="P124" s="346" t="s">
        <v>159</v>
      </c>
      <c r="T124" s="332" t="e">
        <f>#REF!</f>
        <v>#REF!</v>
      </c>
      <c r="U124" s="313" t="e">
        <f t="shared" si="14"/>
        <v>#REF!</v>
      </c>
      <c r="V124" s="313" t="e">
        <f t="shared" si="15"/>
        <v>#REF!</v>
      </c>
      <c r="W124" s="350" t="e">
        <f t="shared" si="18"/>
        <v>#REF!</v>
      </c>
      <c r="X124" s="351">
        <f t="shared" si="19"/>
        <v>12</v>
      </c>
      <c r="Y124" s="350" t="e">
        <f t="shared" si="20"/>
        <v>#REF!</v>
      </c>
      <c r="Z124" s="350">
        <f t="shared" si="16"/>
        <v>13</v>
      </c>
      <c r="AA124" s="350" t="e">
        <f t="shared" si="21"/>
        <v>#REF!</v>
      </c>
      <c r="AB124" s="351" t="e">
        <f t="shared" si="22"/>
        <v>#REF!</v>
      </c>
      <c r="AC124" s="351" t="e">
        <f t="shared" si="23"/>
        <v>#REF!</v>
      </c>
      <c r="AD124" s="351" t="e">
        <f t="shared" si="24"/>
        <v>#REF!</v>
      </c>
      <c r="AE124" s="332">
        <f t="shared" si="25"/>
        <v>2001</v>
      </c>
      <c r="AF124" s="352" t="e">
        <f t="shared" si="26"/>
        <v>#REF!</v>
      </c>
      <c r="AG124" s="353" t="e">
        <f t="shared" si="17"/>
        <v>#REF!</v>
      </c>
    </row>
    <row r="125" spans="1:33" s="313" customFormat="1" ht="21.75" customHeight="1">
      <c r="A125" s="431">
        <v>106</v>
      </c>
      <c r="B125" s="345" t="s">
        <v>2023</v>
      </c>
      <c r="C125" s="346" t="s">
        <v>129</v>
      </c>
      <c r="D125" s="308"/>
      <c r="E125" s="347" t="s">
        <v>316</v>
      </c>
      <c r="F125" s="334"/>
      <c r="G125" s="347" t="s">
        <v>376</v>
      </c>
      <c r="H125" s="348">
        <v>2001</v>
      </c>
      <c r="I125" s="308"/>
      <c r="J125" s="308"/>
      <c r="K125" s="308"/>
      <c r="L125" s="308"/>
      <c r="M125" s="308"/>
      <c r="N125" s="348" t="s">
        <v>114</v>
      </c>
      <c r="O125" s="349">
        <v>1000000</v>
      </c>
      <c r="P125" s="336"/>
      <c r="T125" s="332" t="e">
        <f>#REF!</f>
        <v>#REF!</v>
      </c>
      <c r="U125" s="313" t="e">
        <f t="shared" si="14"/>
        <v>#REF!</v>
      </c>
      <c r="V125" s="313" t="e">
        <f t="shared" si="15"/>
        <v>#REF!</v>
      </c>
      <c r="W125" s="350" t="e">
        <f t="shared" si="18"/>
        <v>#REF!</v>
      </c>
      <c r="X125" s="351">
        <f t="shared" si="19"/>
        <v>12</v>
      </c>
      <c r="Y125" s="350" t="e">
        <f t="shared" si="20"/>
        <v>#REF!</v>
      </c>
      <c r="Z125" s="350">
        <f t="shared" si="16"/>
        <v>13</v>
      </c>
      <c r="AA125" s="350" t="e">
        <f t="shared" si="21"/>
        <v>#REF!</v>
      </c>
      <c r="AB125" s="351" t="e">
        <f t="shared" si="22"/>
        <v>#REF!</v>
      </c>
      <c r="AC125" s="351" t="e">
        <f t="shared" si="23"/>
        <v>#REF!</v>
      </c>
      <c r="AD125" s="351" t="e">
        <f t="shared" si="24"/>
        <v>#REF!</v>
      </c>
      <c r="AE125" s="332">
        <f t="shared" si="25"/>
        <v>2001</v>
      </c>
      <c r="AF125" s="352" t="e">
        <f t="shared" si="26"/>
        <v>#REF!</v>
      </c>
      <c r="AG125" s="353" t="e">
        <f t="shared" si="17"/>
        <v>#REF!</v>
      </c>
    </row>
    <row r="126" spans="1:33" s="313" customFormat="1" ht="21.75" customHeight="1">
      <c r="A126" s="431">
        <v>107</v>
      </c>
      <c r="B126" s="357" t="s">
        <v>301</v>
      </c>
      <c r="C126" s="346" t="s">
        <v>122</v>
      </c>
      <c r="D126" s="308"/>
      <c r="E126" s="347" t="s">
        <v>316</v>
      </c>
      <c r="F126" s="334"/>
      <c r="G126" s="347" t="s">
        <v>376</v>
      </c>
      <c r="H126" s="348">
        <v>2001</v>
      </c>
      <c r="I126" s="308"/>
      <c r="J126" s="308"/>
      <c r="K126" s="308"/>
      <c r="L126" s="308"/>
      <c r="M126" s="308"/>
      <c r="N126" s="348" t="s">
        <v>114</v>
      </c>
      <c r="O126" s="349">
        <v>240000</v>
      </c>
      <c r="P126" s="336"/>
      <c r="T126" s="332" t="e">
        <f>#REF!</f>
        <v>#REF!</v>
      </c>
      <c r="U126" s="313" t="e">
        <f t="shared" si="14"/>
        <v>#REF!</v>
      </c>
      <c r="V126" s="313" t="e">
        <f t="shared" si="15"/>
        <v>#REF!</v>
      </c>
      <c r="W126" s="350" t="e">
        <f t="shared" si="18"/>
        <v>#REF!</v>
      </c>
      <c r="X126" s="351">
        <f t="shared" si="19"/>
        <v>12</v>
      </c>
      <c r="Y126" s="350" t="e">
        <f t="shared" si="20"/>
        <v>#REF!</v>
      </c>
      <c r="Z126" s="350">
        <f t="shared" si="16"/>
        <v>13</v>
      </c>
      <c r="AA126" s="350" t="e">
        <f t="shared" si="21"/>
        <v>#REF!</v>
      </c>
      <c r="AB126" s="351" t="e">
        <f t="shared" si="22"/>
        <v>#REF!</v>
      </c>
      <c r="AC126" s="351" t="e">
        <f t="shared" si="23"/>
        <v>#REF!</v>
      </c>
      <c r="AD126" s="351" t="e">
        <f t="shared" si="24"/>
        <v>#REF!</v>
      </c>
      <c r="AE126" s="332">
        <f t="shared" si="25"/>
        <v>2001</v>
      </c>
      <c r="AF126" s="352" t="e">
        <f t="shared" si="26"/>
        <v>#REF!</v>
      </c>
      <c r="AG126" s="353" t="e">
        <f t="shared" si="17"/>
        <v>#REF!</v>
      </c>
    </row>
    <row r="127" spans="1:33" s="313" customFormat="1" ht="21.75" customHeight="1">
      <c r="A127" s="431">
        <v>108</v>
      </c>
      <c r="B127" s="345" t="s">
        <v>2040</v>
      </c>
      <c r="C127" s="346" t="s">
        <v>156</v>
      </c>
      <c r="D127" s="308"/>
      <c r="E127" s="347" t="s">
        <v>316</v>
      </c>
      <c r="F127" s="334"/>
      <c r="G127" s="347" t="s">
        <v>373</v>
      </c>
      <c r="H127" s="348">
        <v>2001</v>
      </c>
      <c r="I127" s="308"/>
      <c r="J127" s="308"/>
      <c r="K127" s="308"/>
      <c r="L127" s="308"/>
      <c r="M127" s="308"/>
      <c r="N127" s="348" t="s">
        <v>114</v>
      </c>
      <c r="O127" s="349">
        <v>140000</v>
      </c>
      <c r="P127" s="336"/>
      <c r="T127" s="332" t="e">
        <f>#REF!</f>
        <v>#REF!</v>
      </c>
      <c r="U127" s="313" t="e">
        <f t="shared" si="14"/>
        <v>#REF!</v>
      </c>
      <c r="V127" s="313" t="e">
        <f t="shared" si="15"/>
        <v>#REF!</v>
      </c>
      <c r="W127" s="350" t="e">
        <f t="shared" si="18"/>
        <v>#REF!</v>
      </c>
      <c r="X127" s="351">
        <f t="shared" si="19"/>
        <v>12</v>
      </c>
      <c r="Y127" s="350" t="e">
        <f t="shared" si="20"/>
        <v>#REF!</v>
      </c>
      <c r="Z127" s="350">
        <f t="shared" si="16"/>
        <v>13</v>
      </c>
      <c r="AA127" s="350" t="e">
        <f t="shared" si="21"/>
        <v>#REF!</v>
      </c>
      <c r="AB127" s="351" t="e">
        <f t="shared" si="22"/>
        <v>#REF!</v>
      </c>
      <c r="AC127" s="351" t="e">
        <f t="shared" si="23"/>
        <v>#REF!</v>
      </c>
      <c r="AD127" s="351" t="e">
        <f t="shared" si="24"/>
        <v>#REF!</v>
      </c>
      <c r="AE127" s="332">
        <f t="shared" si="25"/>
        <v>2001</v>
      </c>
      <c r="AF127" s="352" t="e">
        <f t="shared" si="26"/>
        <v>#REF!</v>
      </c>
      <c r="AG127" s="353" t="e">
        <f t="shared" si="17"/>
        <v>#REF!</v>
      </c>
    </row>
    <row r="128" spans="1:33" s="313" customFormat="1" ht="21.75" customHeight="1">
      <c r="A128" s="431">
        <v>109</v>
      </c>
      <c r="B128" s="345" t="s">
        <v>2040</v>
      </c>
      <c r="C128" s="346" t="s">
        <v>156</v>
      </c>
      <c r="D128" s="308"/>
      <c r="E128" s="347" t="s">
        <v>318</v>
      </c>
      <c r="F128" s="334"/>
      <c r="G128" s="347" t="s">
        <v>369</v>
      </c>
      <c r="H128" s="348">
        <v>2001</v>
      </c>
      <c r="I128" s="308"/>
      <c r="J128" s="308"/>
      <c r="K128" s="308"/>
      <c r="L128" s="308"/>
      <c r="M128" s="308"/>
      <c r="N128" s="348" t="s">
        <v>114</v>
      </c>
      <c r="O128" s="349">
        <v>1540000</v>
      </c>
      <c r="P128" s="336"/>
      <c r="T128" s="332" t="e">
        <f>#REF!</f>
        <v>#REF!</v>
      </c>
      <c r="U128" s="313" t="e">
        <f t="shared" si="14"/>
        <v>#REF!</v>
      </c>
      <c r="V128" s="313" t="e">
        <f t="shared" si="15"/>
        <v>#REF!</v>
      </c>
      <c r="W128" s="350" t="e">
        <f t="shared" si="18"/>
        <v>#REF!</v>
      </c>
      <c r="X128" s="351">
        <f t="shared" si="19"/>
        <v>12</v>
      </c>
      <c r="Y128" s="350" t="e">
        <f t="shared" si="20"/>
        <v>#REF!</v>
      </c>
      <c r="Z128" s="350">
        <f t="shared" si="16"/>
        <v>13</v>
      </c>
      <c r="AA128" s="350" t="e">
        <f t="shared" si="21"/>
        <v>#REF!</v>
      </c>
      <c r="AB128" s="351" t="e">
        <f t="shared" si="22"/>
        <v>#REF!</v>
      </c>
      <c r="AC128" s="351" t="e">
        <f t="shared" si="23"/>
        <v>#REF!</v>
      </c>
      <c r="AD128" s="351" t="e">
        <f t="shared" si="24"/>
        <v>#REF!</v>
      </c>
      <c r="AE128" s="332">
        <f t="shared" si="25"/>
        <v>2001</v>
      </c>
      <c r="AF128" s="352" t="e">
        <f t="shared" si="26"/>
        <v>#REF!</v>
      </c>
      <c r="AG128" s="353" t="e">
        <f t="shared" si="17"/>
        <v>#REF!</v>
      </c>
    </row>
    <row r="129" spans="1:33" s="313" customFormat="1" ht="21.75" customHeight="1">
      <c r="A129" s="431">
        <v>110</v>
      </c>
      <c r="B129" s="345" t="s">
        <v>2083</v>
      </c>
      <c r="C129" s="346" t="s">
        <v>160</v>
      </c>
      <c r="D129" s="308"/>
      <c r="E129" s="347" t="s">
        <v>315</v>
      </c>
      <c r="F129" s="334"/>
      <c r="G129" s="347" t="s">
        <v>379</v>
      </c>
      <c r="H129" s="348">
        <v>2001</v>
      </c>
      <c r="I129" s="308"/>
      <c r="J129" s="308"/>
      <c r="K129" s="308"/>
      <c r="L129" s="308"/>
      <c r="M129" s="308"/>
      <c r="N129" s="348" t="s">
        <v>114</v>
      </c>
      <c r="O129" s="349">
        <v>2275000</v>
      </c>
      <c r="P129" s="346" t="s">
        <v>160</v>
      </c>
      <c r="T129" s="332" t="e">
        <f>#REF!</f>
        <v>#REF!</v>
      </c>
      <c r="U129" s="313" t="e">
        <f t="shared" si="14"/>
        <v>#REF!</v>
      </c>
      <c r="V129" s="313" t="e">
        <f t="shared" si="15"/>
        <v>#REF!</v>
      </c>
      <c r="W129" s="350" t="e">
        <f t="shared" si="18"/>
        <v>#REF!</v>
      </c>
      <c r="X129" s="351">
        <f t="shared" si="19"/>
        <v>12</v>
      </c>
      <c r="Y129" s="350" t="e">
        <f t="shared" si="20"/>
        <v>#REF!</v>
      </c>
      <c r="Z129" s="350">
        <f t="shared" si="16"/>
        <v>13</v>
      </c>
      <c r="AA129" s="350" t="e">
        <f t="shared" si="21"/>
        <v>#REF!</v>
      </c>
      <c r="AB129" s="351" t="e">
        <f t="shared" si="22"/>
        <v>#REF!</v>
      </c>
      <c r="AC129" s="351" t="e">
        <f t="shared" si="23"/>
        <v>#REF!</v>
      </c>
      <c r="AD129" s="351" t="e">
        <f t="shared" si="24"/>
        <v>#REF!</v>
      </c>
      <c r="AE129" s="332">
        <f t="shared" si="25"/>
        <v>2001</v>
      </c>
      <c r="AF129" s="352" t="e">
        <f t="shared" si="26"/>
        <v>#REF!</v>
      </c>
      <c r="AG129" s="353" t="e">
        <f t="shared" si="17"/>
        <v>#REF!</v>
      </c>
    </row>
    <row r="130" spans="1:33" s="313" customFormat="1" ht="21.75" customHeight="1">
      <c r="A130" s="431">
        <v>111</v>
      </c>
      <c r="B130" s="345" t="s">
        <v>2033</v>
      </c>
      <c r="C130" s="346" t="s">
        <v>117</v>
      </c>
      <c r="D130" s="308"/>
      <c r="E130" s="347" t="s">
        <v>327</v>
      </c>
      <c r="F130" s="334"/>
      <c r="G130" s="347" t="s">
        <v>369</v>
      </c>
      <c r="H130" s="348">
        <v>2001</v>
      </c>
      <c r="I130" s="308"/>
      <c r="J130" s="308"/>
      <c r="K130" s="308"/>
      <c r="L130" s="308"/>
      <c r="M130" s="308"/>
      <c r="N130" s="348" t="s">
        <v>114</v>
      </c>
      <c r="O130" s="349">
        <v>6860000</v>
      </c>
      <c r="P130" s="336"/>
      <c r="T130" s="332" t="e">
        <f>#REF!</f>
        <v>#REF!</v>
      </c>
      <c r="U130" s="313" t="e">
        <f t="shared" si="14"/>
        <v>#REF!</v>
      </c>
      <c r="V130" s="313" t="e">
        <f t="shared" si="15"/>
        <v>#REF!</v>
      </c>
      <c r="W130" s="350" t="e">
        <f t="shared" si="18"/>
        <v>#REF!</v>
      </c>
      <c r="X130" s="351">
        <f t="shared" si="19"/>
        <v>12</v>
      </c>
      <c r="Y130" s="350" t="e">
        <f t="shared" si="20"/>
        <v>#REF!</v>
      </c>
      <c r="Z130" s="350">
        <f t="shared" si="16"/>
        <v>13</v>
      </c>
      <c r="AA130" s="350" t="e">
        <f t="shared" si="21"/>
        <v>#REF!</v>
      </c>
      <c r="AB130" s="351" t="e">
        <f t="shared" si="22"/>
        <v>#REF!</v>
      </c>
      <c r="AC130" s="351" t="e">
        <f t="shared" si="23"/>
        <v>#REF!</v>
      </c>
      <c r="AD130" s="351" t="e">
        <f t="shared" si="24"/>
        <v>#REF!</v>
      </c>
      <c r="AE130" s="332">
        <f t="shared" si="25"/>
        <v>2001</v>
      </c>
      <c r="AF130" s="352" t="e">
        <f t="shared" si="26"/>
        <v>#REF!</v>
      </c>
      <c r="AG130" s="353" t="e">
        <f t="shared" si="17"/>
        <v>#REF!</v>
      </c>
    </row>
    <row r="131" spans="1:33" s="313" customFormat="1" ht="21.75" customHeight="1">
      <c r="A131" s="431">
        <v>112</v>
      </c>
      <c r="B131" s="345" t="s">
        <v>2032</v>
      </c>
      <c r="C131" s="346" t="s">
        <v>118</v>
      </c>
      <c r="D131" s="308"/>
      <c r="E131" s="347" t="s">
        <v>321</v>
      </c>
      <c r="F131" s="334"/>
      <c r="G131" s="347" t="s">
        <v>379</v>
      </c>
      <c r="H131" s="348">
        <v>2001</v>
      </c>
      <c r="I131" s="308"/>
      <c r="J131" s="308"/>
      <c r="K131" s="308"/>
      <c r="L131" s="308"/>
      <c r="M131" s="308"/>
      <c r="N131" s="348" t="s">
        <v>114</v>
      </c>
      <c r="O131" s="349">
        <v>1120000</v>
      </c>
      <c r="P131" s="336"/>
      <c r="T131" s="332" t="e">
        <f>#REF!</f>
        <v>#REF!</v>
      </c>
      <c r="U131" s="313" t="e">
        <f t="shared" si="14"/>
        <v>#REF!</v>
      </c>
      <c r="V131" s="313" t="e">
        <f t="shared" si="15"/>
        <v>#REF!</v>
      </c>
      <c r="W131" s="350" t="e">
        <f t="shared" si="18"/>
        <v>#REF!</v>
      </c>
      <c r="X131" s="351">
        <f t="shared" si="19"/>
        <v>12</v>
      </c>
      <c r="Y131" s="350" t="e">
        <f t="shared" si="20"/>
        <v>#REF!</v>
      </c>
      <c r="Z131" s="350">
        <f t="shared" si="16"/>
        <v>13</v>
      </c>
      <c r="AA131" s="350" t="e">
        <f t="shared" si="21"/>
        <v>#REF!</v>
      </c>
      <c r="AB131" s="351" t="e">
        <f t="shared" si="22"/>
        <v>#REF!</v>
      </c>
      <c r="AC131" s="351" t="e">
        <f t="shared" si="23"/>
        <v>#REF!</v>
      </c>
      <c r="AD131" s="351" t="e">
        <f t="shared" si="24"/>
        <v>#REF!</v>
      </c>
      <c r="AE131" s="332">
        <f t="shared" si="25"/>
        <v>2001</v>
      </c>
      <c r="AF131" s="352" t="e">
        <f t="shared" si="26"/>
        <v>#REF!</v>
      </c>
      <c r="AG131" s="353" t="e">
        <f t="shared" si="17"/>
        <v>#REF!</v>
      </c>
    </row>
    <row r="132" spans="1:33" s="313" customFormat="1" ht="21.75" customHeight="1">
      <c r="A132" s="431">
        <v>113</v>
      </c>
      <c r="B132" s="345" t="s">
        <v>2036</v>
      </c>
      <c r="C132" s="346" t="s">
        <v>125</v>
      </c>
      <c r="D132" s="308"/>
      <c r="E132" s="347" t="s">
        <v>315</v>
      </c>
      <c r="F132" s="334"/>
      <c r="G132" s="347" t="s">
        <v>379</v>
      </c>
      <c r="H132" s="348">
        <v>2001</v>
      </c>
      <c r="I132" s="308"/>
      <c r="J132" s="308"/>
      <c r="K132" s="308"/>
      <c r="L132" s="308"/>
      <c r="M132" s="308"/>
      <c r="N132" s="348" t="s">
        <v>114</v>
      </c>
      <c r="O132" s="349">
        <v>350000</v>
      </c>
      <c r="P132" s="336"/>
      <c r="T132" s="332" t="e">
        <f>#REF!</f>
        <v>#REF!</v>
      </c>
      <c r="U132" s="313" t="e">
        <f t="shared" si="14"/>
        <v>#REF!</v>
      </c>
      <c r="V132" s="313" t="e">
        <f t="shared" si="15"/>
        <v>#REF!</v>
      </c>
      <c r="W132" s="350" t="e">
        <f t="shared" si="18"/>
        <v>#REF!</v>
      </c>
      <c r="X132" s="351">
        <f t="shared" si="19"/>
        <v>12</v>
      </c>
      <c r="Y132" s="350" t="e">
        <f t="shared" si="20"/>
        <v>#REF!</v>
      </c>
      <c r="Z132" s="350">
        <f t="shared" si="16"/>
        <v>13</v>
      </c>
      <c r="AA132" s="350" t="e">
        <f t="shared" si="21"/>
        <v>#REF!</v>
      </c>
      <c r="AB132" s="351" t="e">
        <f t="shared" si="22"/>
        <v>#REF!</v>
      </c>
      <c r="AC132" s="351" t="e">
        <f t="shared" si="23"/>
        <v>#REF!</v>
      </c>
      <c r="AD132" s="351" t="e">
        <f t="shared" si="24"/>
        <v>#REF!</v>
      </c>
      <c r="AE132" s="332">
        <f t="shared" si="25"/>
        <v>2001</v>
      </c>
      <c r="AF132" s="352" t="e">
        <f t="shared" si="26"/>
        <v>#REF!</v>
      </c>
      <c r="AG132" s="353" t="e">
        <f t="shared" si="17"/>
        <v>#REF!</v>
      </c>
    </row>
    <row r="133" spans="1:33" s="313" customFormat="1" ht="28">
      <c r="A133" s="431">
        <v>114</v>
      </c>
      <c r="B133" s="345" t="s">
        <v>2032</v>
      </c>
      <c r="C133" s="346" t="s">
        <v>118</v>
      </c>
      <c r="D133" s="308"/>
      <c r="E133" s="347" t="s">
        <v>328</v>
      </c>
      <c r="F133" s="334"/>
      <c r="G133" s="347" t="s">
        <v>386</v>
      </c>
      <c r="H133" s="348">
        <v>2001</v>
      </c>
      <c r="I133" s="308"/>
      <c r="J133" s="308"/>
      <c r="K133" s="308"/>
      <c r="L133" s="308"/>
      <c r="M133" s="308"/>
      <c r="N133" s="348" t="s">
        <v>114</v>
      </c>
      <c r="O133" s="349">
        <v>595000</v>
      </c>
      <c r="P133" s="336"/>
      <c r="T133" s="332" t="e">
        <f>#REF!</f>
        <v>#REF!</v>
      </c>
      <c r="U133" s="313" t="e">
        <f t="shared" si="14"/>
        <v>#REF!</v>
      </c>
      <c r="V133" s="313" t="e">
        <f t="shared" si="15"/>
        <v>#REF!</v>
      </c>
      <c r="W133" s="350" t="e">
        <f t="shared" si="18"/>
        <v>#REF!</v>
      </c>
      <c r="X133" s="351">
        <f t="shared" si="19"/>
        <v>12</v>
      </c>
      <c r="Y133" s="350" t="e">
        <f t="shared" si="20"/>
        <v>#REF!</v>
      </c>
      <c r="Z133" s="350">
        <f t="shared" si="16"/>
        <v>13</v>
      </c>
      <c r="AA133" s="350" t="e">
        <f t="shared" si="21"/>
        <v>#REF!</v>
      </c>
      <c r="AB133" s="351" t="e">
        <f t="shared" si="22"/>
        <v>#REF!</v>
      </c>
      <c r="AC133" s="351" t="e">
        <f t="shared" si="23"/>
        <v>#REF!</v>
      </c>
      <c r="AD133" s="351" t="e">
        <f t="shared" si="24"/>
        <v>#REF!</v>
      </c>
      <c r="AE133" s="332">
        <f t="shared" si="25"/>
        <v>2001</v>
      </c>
      <c r="AF133" s="352" t="e">
        <f t="shared" si="26"/>
        <v>#REF!</v>
      </c>
      <c r="AG133" s="353" t="e">
        <f t="shared" si="17"/>
        <v>#REF!</v>
      </c>
    </row>
    <row r="134" spans="1:33" s="313" customFormat="1" ht="22.5" customHeight="1">
      <c r="A134" s="431">
        <v>115</v>
      </c>
      <c r="B134" s="345" t="s">
        <v>2036</v>
      </c>
      <c r="C134" s="346" t="s">
        <v>125</v>
      </c>
      <c r="D134" s="308"/>
      <c r="E134" s="347" t="s">
        <v>313</v>
      </c>
      <c r="F134" s="334"/>
      <c r="G134" s="347" t="s">
        <v>368</v>
      </c>
      <c r="H134" s="348">
        <v>2001</v>
      </c>
      <c r="I134" s="308"/>
      <c r="J134" s="308"/>
      <c r="K134" s="308"/>
      <c r="L134" s="308"/>
      <c r="M134" s="308"/>
      <c r="N134" s="348" t="s">
        <v>114</v>
      </c>
      <c r="O134" s="349">
        <v>1225000</v>
      </c>
      <c r="P134" s="336"/>
      <c r="T134" s="332" t="e">
        <f>#REF!</f>
        <v>#REF!</v>
      </c>
      <c r="U134" s="313" t="e">
        <f t="shared" si="14"/>
        <v>#REF!</v>
      </c>
      <c r="V134" s="313" t="e">
        <f t="shared" si="15"/>
        <v>#REF!</v>
      </c>
      <c r="W134" s="350" t="e">
        <f t="shared" si="18"/>
        <v>#REF!</v>
      </c>
      <c r="X134" s="351">
        <f t="shared" si="19"/>
        <v>12</v>
      </c>
      <c r="Y134" s="350" t="e">
        <f t="shared" si="20"/>
        <v>#REF!</v>
      </c>
      <c r="Z134" s="350">
        <f t="shared" si="16"/>
        <v>13</v>
      </c>
      <c r="AA134" s="350" t="e">
        <f t="shared" si="21"/>
        <v>#REF!</v>
      </c>
      <c r="AB134" s="351" t="e">
        <f t="shared" si="22"/>
        <v>#REF!</v>
      </c>
      <c r="AC134" s="351" t="e">
        <f t="shared" si="23"/>
        <v>#REF!</v>
      </c>
      <c r="AD134" s="351" t="e">
        <f t="shared" si="24"/>
        <v>#REF!</v>
      </c>
      <c r="AE134" s="332">
        <f t="shared" si="25"/>
        <v>2001</v>
      </c>
      <c r="AF134" s="352" t="e">
        <f t="shared" si="26"/>
        <v>#REF!</v>
      </c>
      <c r="AG134" s="353" t="e">
        <f t="shared" si="17"/>
        <v>#REF!</v>
      </c>
    </row>
    <row r="135" spans="1:33" s="313" customFormat="1" ht="22.5" customHeight="1">
      <c r="A135" s="431">
        <v>116</v>
      </c>
      <c r="B135" s="345" t="s">
        <v>2032</v>
      </c>
      <c r="C135" s="346" t="s">
        <v>118</v>
      </c>
      <c r="D135" s="308"/>
      <c r="E135" s="347" t="s">
        <v>315</v>
      </c>
      <c r="F135" s="334"/>
      <c r="G135" s="347" t="s">
        <v>379</v>
      </c>
      <c r="H135" s="348">
        <v>2001</v>
      </c>
      <c r="I135" s="308"/>
      <c r="J135" s="308"/>
      <c r="K135" s="308"/>
      <c r="L135" s="308"/>
      <c r="M135" s="308"/>
      <c r="N135" s="348" t="s">
        <v>114</v>
      </c>
      <c r="O135" s="349">
        <v>2275000</v>
      </c>
      <c r="P135" s="336"/>
      <c r="T135" s="332" t="e">
        <f>#REF!</f>
        <v>#REF!</v>
      </c>
      <c r="U135" s="313" t="e">
        <f t="shared" si="14"/>
        <v>#REF!</v>
      </c>
      <c r="V135" s="313" t="e">
        <f t="shared" si="15"/>
        <v>#REF!</v>
      </c>
      <c r="W135" s="350" t="e">
        <f t="shared" si="18"/>
        <v>#REF!</v>
      </c>
      <c r="X135" s="351">
        <f t="shared" si="19"/>
        <v>12</v>
      </c>
      <c r="Y135" s="350" t="e">
        <f t="shared" si="20"/>
        <v>#REF!</v>
      </c>
      <c r="Z135" s="350">
        <f t="shared" si="16"/>
        <v>13</v>
      </c>
      <c r="AA135" s="350" t="e">
        <f t="shared" si="21"/>
        <v>#REF!</v>
      </c>
      <c r="AB135" s="351" t="e">
        <f t="shared" si="22"/>
        <v>#REF!</v>
      </c>
      <c r="AC135" s="351" t="e">
        <f t="shared" si="23"/>
        <v>#REF!</v>
      </c>
      <c r="AD135" s="351" t="e">
        <f t="shared" si="24"/>
        <v>#REF!</v>
      </c>
      <c r="AE135" s="332">
        <f t="shared" si="25"/>
        <v>2001</v>
      </c>
      <c r="AF135" s="352" t="e">
        <f t="shared" si="26"/>
        <v>#REF!</v>
      </c>
      <c r="AG135" s="353" t="e">
        <f t="shared" si="17"/>
        <v>#REF!</v>
      </c>
    </row>
    <row r="136" spans="1:33" s="313" customFormat="1" ht="22.5" customHeight="1">
      <c r="A136" s="431">
        <v>117</v>
      </c>
      <c r="B136" s="357" t="s">
        <v>301</v>
      </c>
      <c r="C136" s="346" t="s">
        <v>122</v>
      </c>
      <c r="D136" s="308"/>
      <c r="E136" s="347" t="s">
        <v>313</v>
      </c>
      <c r="F136" s="334"/>
      <c r="G136" s="347" t="s">
        <v>370</v>
      </c>
      <c r="H136" s="348">
        <v>2001</v>
      </c>
      <c r="I136" s="308"/>
      <c r="J136" s="308"/>
      <c r="K136" s="308"/>
      <c r="L136" s="308"/>
      <c r="M136" s="308"/>
      <c r="N136" s="348" t="s">
        <v>114</v>
      </c>
      <c r="O136" s="349">
        <v>910000</v>
      </c>
      <c r="P136" s="336"/>
      <c r="T136" s="332" t="e">
        <f>#REF!</f>
        <v>#REF!</v>
      </c>
      <c r="U136" s="313" t="e">
        <f t="shared" si="14"/>
        <v>#REF!</v>
      </c>
      <c r="V136" s="313" t="e">
        <f t="shared" si="15"/>
        <v>#REF!</v>
      </c>
      <c r="W136" s="350" t="e">
        <f t="shared" si="18"/>
        <v>#REF!</v>
      </c>
      <c r="X136" s="351">
        <f t="shared" si="19"/>
        <v>12</v>
      </c>
      <c r="Y136" s="350" t="e">
        <f t="shared" si="20"/>
        <v>#REF!</v>
      </c>
      <c r="Z136" s="350">
        <f t="shared" si="16"/>
        <v>13</v>
      </c>
      <c r="AA136" s="350" t="e">
        <f t="shared" si="21"/>
        <v>#REF!</v>
      </c>
      <c r="AB136" s="351" t="e">
        <f t="shared" si="22"/>
        <v>#REF!</v>
      </c>
      <c r="AC136" s="351" t="e">
        <f t="shared" si="23"/>
        <v>#REF!</v>
      </c>
      <c r="AD136" s="351" t="e">
        <f t="shared" si="24"/>
        <v>#REF!</v>
      </c>
      <c r="AE136" s="332">
        <f t="shared" si="25"/>
        <v>2001</v>
      </c>
      <c r="AF136" s="352" t="e">
        <f t="shared" si="26"/>
        <v>#REF!</v>
      </c>
      <c r="AG136" s="353" t="e">
        <f t="shared" si="17"/>
        <v>#REF!</v>
      </c>
    </row>
    <row r="137" spans="1:33" s="313" customFormat="1" ht="22.5" customHeight="1">
      <c r="A137" s="431">
        <v>118</v>
      </c>
      <c r="B137" s="345" t="s">
        <v>2033</v>
      </c>
      <c r="C137" s="346" t="s">
        <v>117</v>
      </c>
      <c r="D137" s="308"/>
      <c r="E137" s="347" t="s">
        <v>316</v>
      </c>
      <c r="F137" s="334"/>
      <c r="G137" s="347" t="s">
        <v>374</v>
      </c>
      <c r="H137" s="348">
        <v>2001</v>
      </c>
      <c r="I137" s="308"/>
      <c r="J137" s="308"/>
      <c r="K137" s="308"/>
      <c r="L137" s="308"/>
      <c r="M137" s="308"/>
      <c r="N137" s="348" t="s">
        <v>114</v>
      </c>
      <c r="O137" s="349">
        <v>2450000</v>
      </c>
      <c r="P137" s="336"/>
      <c r="T137" s="332" t="e">
        <f>#REF!</f>
        <v>#REF!</v>
      </c>
      <c r="U137" s="313" t="e">
        <f t="shared" si="14"/>
        <v>#REF!</v>
      </c>
      <c r="V137" s="313" t="e">
        <f t="shared" si="15"/>
        <v>#REF!</v>
      </c>
      <c r="W137" s="350" t="e">
        <f t="shared" si="18"/>
        <v>#REF!</v>
      </c>
      <c r="X137" s="351">
        <f t="shared" si="19"/>
        <v>12</v>
      </c>
      <c r="Y137" s="350" t="e">
        <f t="shared" si="20"/>
        <v>#REF!</v>
      </c>
      <c r="Z137" s="350">
        <f t="shared" si="16"/>
        <v>13</v>
      </c>
      <c r="AA137" s="350" t="e">
        <f t="shared" si="21"/>
        <v>#REF!</v>
      </c>
      <c r="AB137" s="351" t="e">
        <f t="shared" si="22"/>
        <v>#REF!</v>
      </c>
      <c r="AC137" s="351" t="e">
        <f t="shared" si="23"/>
        <v>#REF!</v>
      </c>
      <c r="AD137" s="351" t="e">
        <f t="shared" si="24"/>
        <v>#REF!</v>
      </c>
      <c r="AE137" s="332">
        <f t="shared" si="25"/>
        <v>2001</v>
      </c>
      <c r="AF137" s="352" t="e">
        <f t="shared" si="26"/>
        <v>#REF!</v>
      </c>
      <c r="AG137" s="353" t="e">
        <f t="shared" si="17"/>
        <v>#REF!</v>
      </c>
    </row>
    <row r="138" spans="1:33" s="313" customFormat="1" ht="22.5" customHeight="1">
      <c r="A138" s="431">
        <v>119</v>
      </c>
      <c r="B138" s="345" t="s">
        <v>2032</v>
      </c>
      <c r="C138" s="346" t="s">
        <v>118</v>
      </c>
      <c r="D138" s="308"/>
      <c r="E138" s="347" t="s">
        <v>316</v>
      </c>
      <c r="F138" s="334"/>
      <c r="G138" s="347" t="s">
        <v>373</v>
      </c>
      <c r="H138" s="348">
        <v>2001</v>
      </c>
      <c r="I138" s="308"/>
      <c r="J138" s="308"/>
      <c r="K138" s="308"/>
      <c r="L138" s="308"/>
      <c r="M138" s="308"/>
      <c r="N138" s="348" t="s">
        <v>114</v>
      </c>
      <c r="O138" s="349">
        <v>875000</v>
      </c>
      <c r="P138" s="336"/>
      <c r="T138" s="332" t="e">
        <f>#REF!</f>
        <v>#REF!</v>
      </c>
      <c r="U138" s="313" t="e">
        <f t="shared" si="14"/>
        <v>#REF!</v>
      </c>
      <c r="V138" s="313" t="e">
        <f t="shared" si="15"/>
        <v>#REF!</v>
      </c>
      <c r="W138" s="350" t="e">
        <f t="shared" si="18"/>
        <v>#REF!</v>
      </c>
      <c r="X138" s="351">
        <f t="shared" si="19"/>
        <v>12</v>
      </c>
      <c r="Y138" s="350" t="e">
        <f t="shared" si="20"/>
        <v>#REF!</v>
      </c>
      <c r="Z138" s="350">
        <f t="shared" si="16"/>
        <v>13</v>
      </c>
      <c r="AA138" s="350" t="e">
        <f t="shared" si="21"/>
        <v>#REF!</v>
      </c>
      <c r="AB138" s="351" t="e">
        <f t="shared" si="22"/>
        <v>#REF!</v>
      </c>
      <c r="AC138" s="351" t="e">
        <f t="shared" si="23"/>
        <v>#REF!</v>
      </c>
      <c r="AD138" s="351" t="e">
        <f t="shared" si="24"/>
        <v>#REF!</v>
      </c>
      <c r="AE138" s="332">
        <f t="shared" si="25"/>
        <v>2001</v>
      </c>
      <c r="AF138" s="352" t="e">
        <f t="shared" si="26"/>
        <v>#REF!</v>
      </c>
      <c r="AG138" s="353" t="e">
        <f t="shared" si="17"/>
        <v>#REF!</v>
      </c>
    </row>
    <row r="139" spans="1:33" s="313" customFormat="1" ht="22.5" customHeight="1">
      <c r="A139" s="431">
        <v>120</v>
      </c>
      <c r="B139" s="345" t="s">
        <v>2052</v>
      </c>
      <c r="C139" s="346" t="s">
        <v>161</v>
      </c>
      <c r="D139" s="308"/>
      <c r="E139" s="347" t="s">
        <v>316</v>
      </c>
      <c r="F139" s="334"/>
      <c r="G139" s="347" t="s">
        <v>373</v>
      </c>
      <c r="H139" s="348">
        <v>2001</v>
      </c>
      <c r="I139" s="308"/>
      <c r="J139" s="308"/>
      <c r="K139" s="308"/>
      <c r="L139" s="308"/>
      <c r="M139" s="308"/>
      <c r="N139" s="348" t="s">
        <v>114</v>
      </c>
      <c r="O139" s="349">
        <v>595000</v>
      </c>
      <c r="P139" s="336"/>
      <c r="T139" s="332" t="e">
        <f>#REF!</f>
        <v>#REF!</v>
      </c>
      <c r="U139" s="313" t="e">
        <f t="shared" si="14"/>
        <v>#REF!</v>
      </c>
      <c r="V139" s="313" t="e">
        <f t="shared" si="15"/>
        <v>#REF!</v>
      </c>
      <c r="W139" s="350" t="e">
        <f t="shared" si="18"/>
        <v>#REF!</v>
      </c>
      <c r="X139" s="351">
        <f t="shared" si="19"/>
        <v>12</v>
      </c>
      <c r="Y139" s="350" t="e">
        <f t="shared" si="20"/>
        <v>#REF!</v>
      </c>
      <c r="Z139" s="350">
        <f t="shared" si="16"/>
        <v>13</v>
      </c>
      <c r="AA139" s="350" t="e">
        <f t="shared" si="21"/>
        <v>#REF!</v>
      </c>
      <c r="AB139" s="351" t="e">
        <f t="shared" si="22"/>
        <v>#REF!</v>
      </c>
      <c r="AC139" s="351" t="e">
        <f t="shared" si="23"/>
        <v>#REF!</v>
      </c>
      <c r="AD139" s="351" t="e">
        <f t="shared" si="24"/>
        <v>#REF!</v>
      </c>
      <c r="AE139" s="332">
        <f t="shared" si="25"/>
        <v>2001</v>
      </c>
      <c r="AF139" s="352" t="e">
        <f t="shared" si="26"/>
        <v>#REF!</v>
      </c>
      <c r="AG139" s="353" t="e">
        <f t="shared" si="17"/>
        <v>#REF!</v>
      </c>
    </row>
    <row r="140" spans="1:33" s="313" customFormat="1" ht="22.5" customHeight="1">
      <c r="A140" s="431">
        <v>121</v>
      </c>
      <c r="B140" s="345" t="s">
        <v>2036</v>
      </c>
      <c r="C140" s="346" t="s">
        <v>125</v>
      </c>
      <c r="D140" s="308"/>
      <c r="E140" s="347" t="s">
        <v>316</v>
      </c>
      <c r="F140" s="334"/>
      <c r="G140" s="347" t="s">
        <v>373</v>
      </c>
      <c r="H140" s="348">
        <v>2001</v>
      </c>
      <c r="I140" s="308"/>
      <c r="J140" s="308"/>
      <c r="K140" s="308"/>
      <c r="L140" s="308"/>
      <c r="M140" s="308"/>
      <c r="N140" s="348" t="s">
        <v>114</v>
      </c>
      <c r="O140" s="349">
        <v>1190000</v>
      </c>
      <c r="P140" s="336"/>
      <c r="T140" s="332" t="e">
        <f>#REF!</f>
        <v>#REF!</v>
      </c>
      <c r="U140" s="313" t="e">
        <f t="shared" si="14"/>
        <v>#REF!</v>
      </c>
      <c r="V140" s="313" t="e">
        <f t="shared" si="15"/>
        <v>#REF!</v>
      </c>
      <c r="W140" s="350" t="e">
        <f t="shared" si="18"/>
        <v>#REF!</v>
      </c>
      <c r="X140" s="351">
        <f t="shared" si="19"/>
        <v>12</v>
      </c>
      <c r="Y140" s="350" t="e">
        <f t="shared" si="20"/>
        <v>#REF!</v>
      </c>
      <c r="Z140" s="350">
        <f t="shared" si="16"/>
        <v>13</v>
      </c>
      <c r="AA140" s="350" t="e">
        <f t="shared" si="21"/>
        <v>#REF!</v>
      </c>
      <c r="AB140" s="351" t="e">
        <f t="shared" si="22"/>
        <v>#REF!</v>
      </c>
      <c r="AC140" s="351" t="e">
        <f t="shared" si="23"/>
        <v>#REF!</v>
      </c>
      <c r="AD140" s="351" t="e">
        <f t="shared" si="24"/>
        <v>#REF!</v>
      </c>
      <c r="AE140" s="332">
        <f t="shared" si="25"/>
        <v>2001</v>
      </c>
      <c r="AF140" s="352" t="e">
        <f t="shared" si="26"/>
        <v>#REF!</v>
      </c>
      <c r="AG140" s="353" t="e">
        <f t="shared" si="17"/>
        <v>#REF!</v>
      </c>
    </row>
    <row r="141" spans="1:33" s="313" customFormat="1" ht="22.5" customHeight="1">
      <c r="A141" s="431">
        <v>122</v>
      </c>
      <c r="B141" s="345" t="s">
        <v>2023</v>
      </c>
      <c r="C141" s="346" t="s">
        <v>129</v>
      </c>
      <c r="D141" s="308"/>
      <c r="E141" s="347" t="s">
        <v>313</v>
      </c>
      <c r="F141" s="334"/>
      <c r="G141" s="347" t="s">
        <v>380</v>
      </c>
      <c r="H141" s="348">
        <v>2001</v>
      </c>
      <c r="I141" s="308"/>
      <c r="J141" s="308"/>
      <c r="K141" s="308"/>
      <c r="L141" s="308"/>
      <c r="M141" s="308"/>
      <c r="N141" s="348" t="s">
        <v>114</v>
      </c>
      <c r="O141" s="349">
        <v>1440000</v>
      </c>
      <c r="P141" s="336"/>
      <c r="T141" s="332" t="e">
        <f>#REF!</f>
        <v>#REF!</v>
      </c>
      <c r="U141" s="313" t="e">
        <f t="shared" si="14"/>
        <v>#REF!</v>
      </c>
      <c r="V141" s="313" t="e">
        <f t="shared" si="15"/>
        <v>#REF!</v>
      </c>
      <c r="W141" s="350" t="e">
        <f t="shared" si="18"/>
        <v>#REF!</v>
      </c>
      <c r="X141" s="351">
        <f t="shared" si="19"/>
        <v>12</v>
      </c>
      <c r="Y141" s="350" t="e">
        <f t="shared" si="20"/>
        <v>#REF!</v>
      </c>
      <c r="Z141" s="350">
        <f t="shared" si="16"/>
        <v>13</v>
      </c>
      <c r="AA141" s="350" t="e">
        <f t="shared" si="21"/>
        <v>#REF!</v>
      </c>
      <c r="AB141" s="351" t="e">
        <f t="shared" si="22"/>
        <v>#REF!</v>
      </c>
      <c r="AC141" s="351" t="e">
        <f t="shared" si="23"/>
        <v>#REF!</v>
      </c>
      <c r="AD141" s="351" t="e">
        <f t="shared" si="24"/>
        <v>#REF!</v>
      </c>
      <c r="AE141" s="332">
        <f t="shared" si="25"/>
        <v>2001</v>
      </c>
      <c r="AF141" s="352" t="e">
        <f t="shared" si="26"/>
        <v>#REF!</v>
      </c>
      <c r="AG141" s="353" t="e">
        <f t="shared" si="17"/>
        <v>#REF!</v>
      </c>
    </row>
    <row r="142" spans="1:33" s="313" customFormat="1" ht="22.5" customHeight="1">
      <c r="A142" s="431">
        <v>123</v>
      </c>
      <c r="B142" s="345" t="s">
        <v>2033</v>
      </c>
      <c r="C142" s="346" t="s">
        <v>117</v>
      </c>
      <c r="D142" s="308"/>
      <c r="E142" s="347" t="s">
        <v>316</v>
      </c>
      <c r="F142" s="334"/>
      <c r="G142" s="347" t="s">
        <v>380</v>
      </c>
      <c r="H142" s="348">
        <v>2001</v>
      </c>
      <c r="I142" s="308"/>
      <c r="J142" s="308"/>
      <c r="K142" s="308"/>
      <c r="L142" s="308"/>
      <c r="M142" s="308"/>
      <c r="N142" s="348" t="s">
        <v>114</v>
      </c>
      <c r="O142" s="349">
        <v>280000</v>
      </c>
      <c r="P142" s="336"/>
      <c r="T142" s="332" t="e">
        <f>#REF!</f>
        <v>#REF!</v>
      </c>
      <c r="U142" s="313" t="e">
        <f t="shared" si="14"/>
        <v>#REF!</v>
      </c>
      <c r="V142" s="313" t="e">
        <f t="shared" si="15"/>
        <v>#REF!</v>
      </c>
      <c r="W142" s="350" t="e">
        <f t="shared" si="18"/>
        <v>#REF!</v>
      </c>
      <c r="X142" s="351">
        <f t="shared" si="19"/>
        <v>12</v>
      </c>
      <c r="Y142" s="350" t="e">
        <f t="shared" si="20"/>
        <v>#REF!</v>
      </c>
      <c r="Z142" s="350">
        <f t="shared" si="16"/>
        <v>13</v>
      </c>
      <c r="AA142" s="350" t="e">
        <f t="shared" si="21"/>
        <v>#REF!</v>
      </c>
      <c r="AB142" s="351" t="e">
        <f t="shared" si="22"/>
        <v>#REF!</v>
      </c>
      <c r="AC142" s="351" t="e">
        <f t="shared" si="23"/>
        <v>#REF!</v>
      </c>
      <c r="AD142" s="351" t="e">
        <f t="shared" si="24"/>
        <v>#REF!</v>
      </c>
      <c r="AE142" s="332">
        <f t="shared" si="25"/>
        <v>2001</v>
      </c>
      <c r="AF142" s="352" t="e">
        <f t="shared" si="26"/>
        <v>#REF!</v>
      </c>
      <c r="AG142" s="353" t="e">
        <f t="shared" si="17"/>
        <v>#REF!</v>
      </c>
    </row>
    <row r="143" spans="1:33" s="313" customFormat="1" ht="22.5" customHeight="1">
      <c r="A143" s="431">
        <v>124</v>
      </c>
      <c r="B143" s="345" t="s">
        <v>2083</v>
      </c>
      <c r="C143" s="346" t="s">
        <v>162</v>
      </c>
      <c r="D143" s="308"/>
      <c r="E143" s="347" t="s">
        <v>317</v>
      </c>
      <c r="F143" s="334"/>
      <c r="G143" s="347" t="s">
        <v>381</v>
      </c>
      <c r="H143" s="348">
        <v>2001</v>
      </c>
      <c r="I143" s="308"/>
      <c r="J143" s="308"/>
      <c r="K143" s="308"/>
      <c r="L143" s="308"/>
      <c r="M143" s="308"/>
      <c r="N143" s="348" t="s">
        <v>114</v>
      </c>
      <c r="O143" s="349">
        <v>245000</v>
      </c>
      <c r="P143" s="346" t="s">
        <v>162</v>
      </c>
      <c r="T143" s="332" t="e">
        <f>#REF!</f>
        <v>#REF!</v>
      </c>
      <c r="U143" s="313" t="e">
        <f t="shared" si="14"/>
        <v>#REF!</v>
      </c>
      <c r="V143" s="313" t="e">
        <f t="shared" si="15"/>
        <v>#REF!</v>
      </c>
      <c r="W143" s="350" t="e">
        <f t="shared" si="18"/>
        <v>#REF!</v>
      </c>
      <c r="X143" s="351">
        <f t="shared" si="19"/>
        <v>12</v>
      </c>
      <c r="Y143" s="350" t="e">
        <f t="shared" si="20"/>
        <v>#REF!</v>
      </c>
      <c r="Z143" s="350">
        <f t="shared" si="16"/>
        <v>13</v>
      </c>
      <c r="AA143" s="350" t="e">
        <f t="shared" si="21"/>
        <v>#REF!</v>
      </c>
      <c r="AB143" s="351" t="e">
        <f t="shared" si="22"/>
        <v>#REF!</v>
      </c>
      <c r="AC143" s="351" t="e">
        <f t="shared" si="23"/>
        <v>#REF!</v>
      </c>
      <c r="AD143" s="351" t="e">
        <f t="shared" si="24"/>
        <v>#REF!</v>
      </c>
      <c r="AE143" s="332">
        <f t="shared" si="25"/>
        <v>2001</v>
      </c>
      <c r="AF143" s="352" t="e">
        <f t="shared" si="26"/>
        <v>#REF!</v>
      </c>
      <c r="AG143" s="353" t="e">
        <f t="shared" si="17"/>
        <v>#REF!</v>
      </c>
    </row>
    <row r="144" spans="1:33" s="313" customFormat="1" ht="22.5" customHeight="1">
      <c r="A144" s="431">
        <v>125</v>
      </c>
      <c r="B144" s="355" t="s">
        <v>2082</v>
      </c>
      <c r="C144" s="346" t="s">
        <v>116</v>
      </c>
      <c r="D144" s="308"/>
      <c r="E144" s="347" t="s">
        <v>316</v>
      </c>
      <c r="F144" s="334"/>
      <c r="G144" s="347" t="s">
        <v>370</v>
      </c>
      <c r="H144" s="348">
        <v>2001</v>
      </c>
      <c r="I144" s="308"/>
      <c r="J144" s="308"/>
      <c r="K144" s="308"/>
      <c r="L144" s="308"/>
      <c r="M144" s="308"/>
      <c r="N144" s="348" t="s">
        <v>114</v>
      </c>
      <c r="O144" s="349">
        <v>490000</v>
      </c>
      <c r="P144" s="336"/>
      <c r="T144" s="332" t="e">
        <f>#REF!</f>
        <v>#REF!</v>
      </c>
      <c r="U144" s="313" t="e">
        <f t="shared" si="14"/>
        <v>#REF!</v>
      </c>
      <c r="V144" s="313" t="e">
        <f t="shared" si="15"/>
        <v>#REF!</v>
      </c>
      <c r="W144" s="350" t="e">
        <f t="shared" si="18"/>
        <v>#REF!</v>
      </c>
      <c r="X144" s="351">
        <f t="shared" si="19"/>
        <v>12</v>
      </c>
      <c r="Y144" s="350" t="e">
        <f t="shared" si="20"/>
        <v>#REF!</v>
      </c>
      <c r="Z144" s="350">
        <f t="shared" si="16"/>
        <v>13</v>
      </c>
      <c r="AA144" s="350" t="e">
        <f t="shared" si="21"/>
        <v>#REF!</v>
      </c>
      <c r="AB144" s="351" t="e">
        <f t="shared" si="22"/>
        <v>#REF!</v>
      </c>
      <c r="AC144" s="351" t="e">
        <f t="shared" si="23"/>
        <v>#REF!</v>
      </c>
      <c r="AD144" s="351" t="e">
        <f t="shared" si="24"/>
        <v>#REF!</v>
      </c>
      <c r="AE144" s="332">
        <f t="shared" si="25"/>
        <v>2001</v>
      </c>
      <c r="AF144" s="352" t="e">
        <f t="shared" si="26"/>
        <v>#REF!</v>
      </c>
      <c r="AG144" s="353" t="e">
        <f t="shared" si="17"/>
        <v>#REF!</v>
      </c>
    </row>
    <row r="145" spans="1:33" s="313" customFormat="1" ht="22.5" customHeight="1">
      <c r="A145" s="431">
        <v>126</v>
      </c>
      <c r="B145" s="345" t="s">
        <v>2033</v>
      </c>
      <c r="C145" s="346" t="s">
        <v>117</v>
      </c>
      <c r="D145" s="308"/>
      <c r="E145" s="347" t="s">
        <v>329</v>
      </c>
      <c r="F145" s="334"/>
      <c r="G145" s="347" t="s">
        <v>383</v>
      </c>
      <c r="H145" s="348">
        <v>2001</v>
      </c>
      <c r="I145" s="308"/>
      <c r="J145" s="308"/>
      <c r="K145" s="308"/>
      <c r="L145" s="308"/>
      <c r="M145" s="308"/>
      <c r="N145" s="348" t="s">
        <v>114</v>
      </c>
      <c r="O145" s="349">
        <v>2800000</v>
      </c>
      <c r="P145" s="336"/>
      <c r="T145" s="332" t="e">
        <f>#REF!</f>
        <v>#REF!</v>
      </c>
      <c r="U145" s="313" t="e">
        <f t="shared" si="14"/>
        <v>#REF!</v>
      </c>
      <c r="V145" s="313" t="e">
        <f t="shared" si="15"/>
        <v>#REF!</v>
      </c>
      <c r="W145" s="350" t="e">
        <f t="shared" si="18"/>
        <v>#REF!</v>
      </c>
      <c r="X145" s="351">
        <f t="shared" si="19"/>
        <v>12</v>
      </c>
      <c r="Y145" s="350" t="e">
        <f t="shared" si="20"/>
        <v>#REF!</v>
      </c>
      <c r="Z145" s="350">
        <f t="shared" si="16"/>
        <v>13</v>
      </c>
      <c r="AA145" s="350" t="e">
        <f t="shared" si="21"/>
        <v>#REF!</v>
      </c>
      <c r="AB145" s="351" t="e">
        <f t="shared" si="22"/>
        <v>#REF!</v>
      </c>
      <c r="AC145" s="351" t="e">
        <f t="shared" si="23"/>
        <v>#REF!</v>
      </c>
      <c r="AD145" s="351" t="e">
        <f t="shared" si="24"/>
        <v>#REF!</v>
      </c>
      <c r="AE145" s="332">
        <f t="shared" si="25"/>
        <v>2001</v>
      </c>
      <c r="AF145" s="352" t="e">
        <f t="shared" si="26"/>
        <v>#REF!</v>
      </c>
      <c r="AG145" s="353" t="e">
        <f t="shared" si="17"/>
        <v>#REF!</v>
      </c>
    </row>
    <row r="146" spans="1:33" s="313" customFormat="1" ht="22.5" customHeight="1" thickBot="1">
      <c r="A146" s="433">
        <v>127</v>
      </c>
      <c r="B146" s="358" t="s">
        <v>303</v>
      </c>
      <c r="C146" s="359" t="s">
        <v>163</v>
      </c>
      <c r="D146" s="360"/>
      <c r="E146" s="362" t="s">
        <v>315</v>
      </c>
      <c r="F146" s="361"/>
      <c r="G146" s="362" t="s">
        <v>379</v>
      </c>
      <c r="H146" s="363">
        <v>2002</v>
      </c>
      <c r="I146" s="360"/>
      <c r="J146" s="360"/>
      <c r="K146" s="360"/>
      <c r="L146" s="360"/>
      <c r="M146" s="360"/>
      <c r="N146" s="363" t="s">
        <v>114</v>
      </c>
      <c r="O146" s="364">
        <v>27500000</v>
      </c>
      <c r="P146" s="365"/>
      <c r="T146" s="332" t="e">
        <f>#REF!</f>
        <v>#REF!</v>
      </c>
      <c r="U146" s="313" t="e">
        <f t="shared" si="14"/>
        <v>#REF!</v>
      </c>
      <c r="V146" s="313" t="e">
        <f t="shared" si="15"/>
        <v>#REF!</v>
      </c>
      <c r="W146" s="350" t="e">
        <f t="shared" si="18"/>
        <v>#REF!</v>
      </c>
      <c r="X146" s="351">
        <f t="shared" si="19"/>
        <v>11</v>
      </c>
      <c r="Y146" s="350" t="e">
        <f t="shared" si="20"/>
        <v>#REF!</v>
      </c>
      <c r="Z146" s="350">
        <f t="shared" si="16"/>
        <v>12</v>
      </c>
      <c r="AA146" s="350" t="e">
        <f t="shared" si="21"/>
        <v>#REF!</v>
      </c>
      <c r="AB146" s="351" t="e">
        <f t="shared" si="22"/>
        <v>#REF!</v>
      </c>
      <c r="AC146" s="351" t="e">
        <f t="shared" si="23"/>
        <v>#REF!</v>
      </c>
      <c r="AD146" s="351" t="e">
        <f t="shared" si="24"/>
        <v>#REF!</v>
      </c>
      <c r="AE146" s="332">
        <f t="shared" si="25"/>
        <v>2002</v>
      </c>
      <c r="AF146" s="352" t="e">
        <f t="shared" si="26"/>
        <v>#REF!</v>
      </c>
      <c r="AG146" s="353" t="e">
        <f t="shared" si="17"/>
        <v>#REF!</v>
      </c>
    </row>
    <row r="147" spans="1:33" s="313" customFormat="1" ht="22.5" customHeight="1">
      <c r="A147" s="432">
        <v>128</v>
      </c>
      <c r="B147" s="374" t="s">
        <v>2036</v>
      </c>
      <c r="C147" s="366" t="s">
        <v>125</v>
      </c>
      <c r="D147" s="367"/>
      <c r="E147" s="369" t="s">
        <v>316</v>
      </c>
      <c r="F147" s="368"/>
      <c r="G147" s="369" t="s">
        <v>373</v>
      </c>
      <c r="H147" s="370">
        <v>2002</v>
      </c>
      <c r="I147" s="367"/>
      <c r="J147" s="367"/>
      <c r="K147" s="367"/>
      <c r="L147" s="367"/>
      <c r="M147" s="367"/>
      <c r="N147" s="370" t="s">
        <v>114</v>
      </c>
      <c r="O147" s="371">
        <v>750000</v>
      </c>
      <c r="P147" s="372"/>
      <c r="T147" s="332" t="e">
        <f>#REF!</f>
        <v>#REF!</v>
      </c>
      <c r="U147" s="313" t="e">
        <f t="shared" si="14"/>
        <v>#REF!</v>
      </c>
      <c r="V147" s="313" t="e">
        <f t="shared" si="15"/>
        <v>#REF!</v>
      </c>
      <c r="W147" s="350" t="e">
        <f t="shared" si="18"/>
        <v>#REF!</v>
      </c>
      <c r="X147" s="351">
        <f t="shared" si="19"/>
        <v>11</v>
      </c>
      <c r="Y147" s="350" t="e">
        <f t="shared" si="20"/>
        <v>#REF!</v>
      </c>
      <c r="Z147" s="350">
        <f t="shared" si="16"/>
        <v>12</v>
      </c>
      <c r="AA147" s="350" t="e">
        <f t="shared" si="21"/>
        <v>#REF!</v>
      </c>
      <c r="AB147" s="351" t="e">
        <f t="shared" si="22"/>
        <v>#REF!</v>
      </c>
      <c r="AC147" s="351" t="e">
        <f t="shared" si="23"/>
        <v>#REF!</v>
      </c>
      <c r="AD147" s="351" t="e">
        <f t="shared" si="24"/>
        <v>#REF!</v>
      </c>
      <c r="AE147" s="332">
        <f t="shared" si="25"/>
        <v>2002</v>
      </c>
      <c r="AF147" s="352" t="e">
        <f t="shared" si="26"/>
        <v>#REF!</v>
      </c>
      <c r="AG147" s="353" t="e">
        <f t="shared" si="17"/>
        <v>#REF!</v>
      </c>
    </row>
    <row r="148" spans="1:33" s="313" customFormat="1" ht="22.5" customHeight="1">
      <c r="A148" s="431">
        <v>129</v>
      </c>
      <c r="B148" s="345" t="s">
        <v>2036</v>
      </c>
      <c r="C148" s="346" t="s">
        <v>120</v>
      </c>
      <c r="D148" s="308"/>
      <c r="E148" s="347" t="s">
        <v>316</v>
      </c>
      <c r="F148" s="334"/>
      <c r="G148" s="347" t="s">
        <v>373</v>
      </c>
      <c r="H148" s="348">
        <v>2002</v>
      </c>
      <c r="I148" s="308"/>
      <c r="J148" s="308"/>
      <c r="K148" s="308"/>
      <c r="L148" s="308"/>
      <c r="M148" s="308"/>
      <c r="N148" s="348" t="s">
        <v>114</v>
      </c>
      <c r="O148" s="349">
        <v>640000</v>
      </c>
      <c r="P148" s="336"/>
      <c r="T148" s="332" t="e">
        <f>#REF!</f>
        <v>#REF!</v>
      </c>
      <c r="U148" s="313" t="e">
        <f t="shared" ref="U148:U211" si="27">VLOOKUP(T148,kelompok,2,0)</f>
        <v>#REF!</v>
      </c>
      <c r="V148" s="313" t="e">
        <f t="shared" ref="V148:V211" si="28">VLOOKUP(T148,MASAMANFAAT,4,0)</f>
        <v>#REF!</v>
      </c>
      <c r="W148" s="350" t="e">
        <f t="shared" si="18"/>
        <v>#REF!</v>
      </c>
      <c r="X148" s="351">
        <f t="shared" si="19"/>
        <v>11</v>
      </c>
      <c r="Y148" s="350" t="e">
        <f t="shared" si="20"/>
        <v>#REF!</v>
      </c>
      <c r="Z148" s="350">
        <f t="shared" ref="Z148:Z211" si="29">2014-AE148</f>
        <v>12</v>
      </c>
      <c r="AA148" s="350" t="e">
        <f t="shared" si="21"/>
        <v>#REF!</v>
      </c>
      <c r="AB148" s="351" t="e">
        <f t="shared" si="22"/>
        <v>#REF!</v>
      </c>
      <c r="AC148" s="351" t="e">
        <f t="shared" si="23"/>
        <v>#REF!</v>
      </c>
      <c r="AD148" s="351" t="e">
        <f t="shared" si="24"/>
        <v>#REF!</v>
      </c>
      <c r="AE148" s="332">
        <f t="shared" si="25"/>
        <v>2002</v>
      </c>
      <c r="AF148" s="352" t="e">
        <f t="shared" si="26"/>
        <v>#REF!</v>
      </c>
      <c r="AG148" s="353" t="e">
        <f t="shared" ref="AG148:AG211" si="30">AD148+AC148+AB148+AA148+Y148</f>
        <v>#REF!</v>
      </c>
    </row>
    <row r="149" spans="1:33" s="313" customFormat="1" ht="22.5" customHeight="1">
      <c r="A149" s="431">
        <v>130</v>
      </c>
      <c r="B149" s="345" t="s">
        <v>2083</v>
      </c>
      <c r="C149" s="346" t="s">
        <v>162</v>
      </c>
      <c r="D149" s="308"/>
      <c r="E149" s="347" t="s">
        <v>330</v>
      </c>
      <c r="F149" s="334"/>
      <c r="G149" s="347" t="s">
        <v>369</v>
      </c>
      <c r="H149" s="348">
        <v>2002</v>
      </c>
      <c r="I149" s="308"/>
      <c r="J149" s="308"/>
      <c r="K149" s="308"/>
      <c r="L149" s="308"/>
      <c r="M149" s="308"/>
      <c r="N149" s="348" t="s">
        <v>114</v>
      </c>
      <c r="O149" s="349">
        <v>875000</v>
      </c>
      <c r="P149" s="346" t="s">
        <v>162</v>
      </c>
      <c r="T149" s="332" t="e">
        <f>#REF!</f>
        <v>#REF!</v>
      </c>
      <c r="U149" s="313" t="e">
        <f t="shared" si="27"/>
        <v>#REF!</v>
      </c>
      <c r="V149" s="313" t="e">
        <f t="shared" si="28"/>
        <v>#REF!</v>
      </c>
      <c r="W149" s="350" t="e">
        <f t="shared" ref="W149:W212" si="31">(O149-10)/V149</f>
        <v>#REF!</v>
      </c>
      <c r="X149" s="351">
        <f t="shared" ref="X149:X212" si="32">2013-AE149</f>
        <v>11</v>
      </c>
      <c r="Y149" s="350" t="e">
        <f t="shared" ref="Y149:Y212" si="33">IF(X149&gt;V149,O149-10,W149*X149)</f>
        <v>#REF!</v>
      </c>
      <c r="Z149" s="350">
        <f t="shared" si="29"/>
        <v>12</v>
      </c>
      <c r="AA149" s="350" t="e">
        <f t="shared" ref="AA149:AA212" si="34">IF(O149-10=Y149,0,W149)</f>
        <v>#REF!</v>
      </c>
      <c r="AB149" s="351" t="e">
        <f t="shared" ref="AB149:AB212" si="35">IF(O149-10=Y149+AA149,0,W149)</f>
        <v>#REF!</v>
      </c>
      <c r="AC149" s="351" t="e">
        <f t="shared" ref="AC149:AC212" si="36">IF(O149-10=Y149+AA149+AB149,0,W149)</f>
        <v>#REF!</v>
      </c>
      <c r="AD149" s="351" t="e">
        <f t="shared" ref="AD149:AD212" si="37">IF(O149-10=Y149+AA149+AB149+AC149,0,W149)</f>
        <v>#REF!</v>
      </c>
      <c r="AE149" s="332">
        <f t="shared" ref="AE149:AE212" si="38">H149</f>
        <v>2002</v>
      </c>
      <c r="AF149" s="352" t="e">
        <f t="shared" ref="AF149:AF212" si="39">O149-(AA149+AB149+Y149+AC149+AD149)</f>
        <v>#REF!</v>
      </c>
      <c r="AG149" s="353" t="e">
        <f t="shared" si="30"/>
        <v>#REF!</v>
      </c>
    </row>
    <row r="150" spans="1:33" s="313" customFormat="1" ht="22.5" customHeight="1">
      <c r="A150" s="431">
        <v>131</v>
      </c>
      <c r="B150" s="345" t="s">
        <v>2033</v>
      </c>
      <c r="C150" s="346" t="s">
        <v>117</v>
      </c>
      <c r="D150" s="308"/>
      <c r="E150" s="347" t="s">
        <v>331</v>
      </c>
      <c r="F150" s="334"/>
      <c r="G150" s="347" t="s">
        <v>387</v>
      </c>
      <c r="H150" s="348">
        <v>2002</v>
      </c>
      <c r="I150" s="308"/>
      <c r="J150" s="308"/>
      <c r="K150" s="308"/>
      <c r="L150" s="308"/>
      <c r="M150" s="308"/>
      <c r="N150" s="348" t="s">
        <v>114</v>
      </c>
      <c r="O150" s="349">
        <v>120000</v>
      </c>
      <c r="P150" s="336"/>
      <c r="T150" s="332" t="e">
        <f>#REF!</f>
        <v>#REF!</v>
      </c>
      <c r="U150" s="313" t="e">
        <f t="shared" si="27"/>
        <v>#REF!</v>
      </c>
      <c r="V150" s="313" t="e">
        <f t="shared" si="28"/>
        <v>#REF!</v>
      </c>
      <c r="W150" s="350" t="e">
        <f t="shared" si="31"/>
        <v>#REF!</v>
      </c>
      <c r="X150" s="351">
        <f t="shared" si="32"/>
        <v>11</v>
      </c>
      <c r="Y150" s="350" t="e">
        <f t="shared" si="33"/>
        <v>#REF!</v>
      </c>
      <c r="Z150" s="350">
        <f t="shared" si="29"/>
        <v>12</v>
      </c>
      <c r="AA150" s="350" t="e">
        <f t="shared" si="34"/>
        <v>#REF!</v>
      </c>
      <c r="AB150" s="351" t="e">
        <f t="shared" si="35"/>
        <v>#REF!</v>
      </c>
      <c r="AC150" s="351" t="e">
        <f t="shared" si="36"/>
        <v>#REF!</v>
      </c>
      <c r="AD150" s="351" t="e">
        <f t="shared" si="37"/>
        <v>#REF!</v>
      </c>
      <c r="AE150" s="332">
        <f t="shared" si="38"/>
        <v>2002</v>
      </c>
      <c r="AF150" s="352" t="e">
        <f t="shared" si="39"/>
        <v>#REF!</v>
      </c>
      <c r="AG150" s="353" t="e">
        <f t="shared" si="30"/>
        <v>#REF!</v>
      </c>
    </row>
    <row r="151" spans="1:33" s="313" customFormat="1" ht="22.5" customHeight="1">
      <c r="A151" s="431">
        <v>132</v>
      </c>
      <c r="B151" s="345" t="s">
        <v>2026</v>
      </c>
      <c r="C151" s="346" t="s">
        <v>143</v>
      </c>
      <c r="D151" s="308"/>
      <c r="E151" s="347" t="s">
        <v>318</v>
      </c>
      <c r="F151" s="334"/>
      <c r="G151" s="347" t="s">
        <v>369</v>
      </c>
      <c r="H151" s="348">
        <v>2002</v>
      </c>
      <c r="I151" s="308"/>
      <c r="J151" s="308"/>
      <c r="K151" s="308"/>
      <c r="L151" s="308"/>
      <c r="M151" s="308"/>
      <c r="N151" s="348" t="s">
        <v>114</v>
      </c>
      <c r="O151" s="349">
        <v>1925000</v>
      </c>
      <c r="P151" s="336"/>
      <c r="T151" s="332" t="e">
        <f>#REF!</f>
        <v>#REF!</v>
      </c>
      <c r="U151" s="313" t="e">
        <f t="shared" si="27"/>
        <v>#REF!</v>
      </c>
      <c r="V151" s="313" t="e">
        <f t="shared" si="28"/>
        <v>#REF!</v>
      </c>
      <c r="W151" s="350" t="e">
        <f t="shared" si="31"/>
        <v>#REF!</v>
      </c>
      <c r="X151" s="351">
        <f t="shared" si="32"/>
        <v>11</v>
      </c>
      <c r="Y151" s="350" t="e">
        <f t="shared" si="33"/>
        <v>#REF!</v>
      </c>
      <c r="Z151" s="350">
        <f t="shared" si="29"/>
        <v>12</v>
      </c>
      <c r="AA151" s="350" t="e">
        <f t="shared" si="34"/>
        <v>#REF!</v>
      </c>
      <c r="AB151" s="351" t="e">
        <f t="shared" si="35"/>
        <v>#REF!</v>
      </c>
      <c r="AC151" s="351" t="e">
        <f t="shared" si="36"/>
        <v>#REF!</v>
      </c>
      <c r="AD151" s="351" t="e">
        <f t="shared" si="37"/>
        <v>#REF!</v>
      </c>
      <c r="AE151" s="332">
        <f t="shared" si="38"/>
        <v>2002</v>
      </c>
      <c r="AF151" s="352" t="e">
        <f t="shared" si="39"/>
        <v>#REF!</v>
      </c>
      <c r="AG151" s="353" t="e">
        <f t="shared" si="30"/>
        <v>#REF!</v>
      </c>
    </row>
    <row r="152" spans="1:33" s="313" customFormat="1" ht="22.5" customHeight="1">
      <c r="A152" s="431">
        <v>133</v>
      </c>
      <c r="B152" s="345" t="s">
        <v>298</v>
      </c>
      <c r="C152" s="346" t="s">
        <v>128</v>
      </c>
      <c r="D152" s="308"/>
      <c r="E152" s="347" t="s">
        <v>313</v>
      </c>
      <c r="F152" s="334"/>
      <c r="G152" s="347" t="s">
        <v>368</v>
      </c>
      <c r="H152" s="348">
        <v>2002</v>
      </c>
      <c r="I152" s="308"/>
      <c r="J152" s="308"/>
      <c r="K152" s="308"/>
      <c r="L152" s="308"/>
      <c r="M152" s="308"/>
      <c r="N152" s="348" t="s">
        <v>114</v>
      </c>
      <c r="O152" s="349">
        <v>2730000</v>
      </c>
      <c r="P152" s="336"/>
      <c r="T152" s="332" t="e">
        <f>#REF!</f>
        <v>#REF!</v>
      </c>
      <c r="U152" s="313" t="e">
        <f t="shared" si="27"/>
        <v>#REF!</v>
      </c>
      <c r="V152" s="313" t="e">
        <f t="shared" si="28"/>
        <v>#REF!</v>
      </c>
      <c r="W152" s="350" t="e">
        <f t="shared" si="31"/>
        <v>#REF!</v>
      </c>
      <c r="X152" s="351">
        <f t="shared" si="32"/>
        <v>11</v>
      </c>
      <c r="Y152" s="350" t="e">
        <f t="shared" si="33"/>
        <v>#REF!</v>
      </c>
      <c r="Z152" s="350">
        <f t="shared" si="29"/>
        <v>12</v>
      </c>
      <c r="AA152" s="350" t="e">
        <f t="shared" si="34"/>
        <v>#REF!</v>
      </c>
      <c r="AB152" s="351" t="e">
        <f t="shared" si="35"/>
        <v>#REF!</v>
      </c>
      <c r="AC152" s="351" t="e">
        <f t="shared" si="36"/>
        <v>#REF!</v>
      </c>
      <c r="AD152" s="351" t="e">
        <f t="shared" si="37"/>
        <v>#REF!</v>
      </c>
      <c r="AE152" s="332">
        <f t="shared" si="38"/>
        <v>2002</v>
      </c>
      <c r="AF152" s="352" t="e">
        <f t="shared" si="39"/>
        <v>#REF!</v>
      </c>
      <c r="AG152" s="353" t="e">
        <f t="shared" si="30"/>
        <v>#REF!</v>
      </c>
    </row>
    <row r="153" spans="1:33" s="313" customFormat="1" ht="22.5" customHeight="1">
      <c r="A153" s="431">
        <v>134</v>
      </c>
      <c r="B153" s="345" t="s">
        <v>285</v>
      </c>
      <c r="C153" s="346" t="s">
        <v>148</v>
      </c>
      <c r="D153" s="308"/>
      <c r="E153" s="347" t="s">
        <v>316</v>
      </c>
      <c r="F153" s="334"/>
      <c r="G153" s="347" t="s">
        <v>376</v>
      </c>
      <c r="H153" s="348">
        <v>2002</v>
      </c>
      <c r="I153" s="308"/>
      <c r="J153" s="308"/>
      <c r="K153" s="308"/>
      <c r="L153" s="308"/>
      <c r="M153" s="308"/>
      <c r="N153" s="348" t="s">
        <v>114</v>
      </c>
      <c r="O153" s="349">
        <v>1200000</v>
      </c>
      <c r="P153" s="336"/>
      <c r="T153" s="332" t="e">
        <f>#REF!</f>
        <v>#REF!</v>
      </c>
      <c r="U153" s="313" t="e">
        <f t="shared" si="27"/>
        <v>#REF!</v>
      </c>
      <c r="V153" s="313" t="e">
        <f t="shared" si="28"/>
        <v>#REF!</v>
      </c>
      <c r="W153" s="350" t="e">
        <f t="shared" si="31"/>
        <v>#REF!</v>
      </c>
      <c r="X153" s="351">
        <f t="shared" si="32"/>
        <v>11</v>
      </c>
      <c r="Y153" s="350" t="e">
        <f t="shared" si="33"/>
        <v>#REF!</v>
      </c>
      <c r="Z153" s="350">
        <f t="shared" si="29"/>
        <v>12</v>
      </c>
      <c r="AA153" s="350" t="e">
        <f t="shared" si="34"/>
        <v>#REF!</v>
      </c>
      <c r="AB153" s="351" t="e">
        <f t="shared" si="35"/>
        <v>#REF!</v>
      </c>
      <c r="AC153" s="351" t="e">
        <f t="shared" si="36"/>
        <v>#REF!</v>
      </c>
      <c r="AD153" s="351" t="e">
        <f t="shared" si="37"/>
        <v>#REF!</v>
      </c>
      <c r="AE153" s="332">
        <f t="shared" si="38"/>
        <v>2002</v>
      </c>
      <c r="AF153" s="352" t="e">
        <f t="shared" si="39"/>
        <v>#REF!</v>
      </c>
      <c r="AG153" s="353" t="e">
        <f t="shared" si="30"/>
        <v>#REF!</v>
      </c>
    </row>
    <row r="154" spans="1:33" s="313" customFormat="1" ht="22.5" customHeight="1">
      <c r="A154" s="431">
        <v>135</v>
      </c>
      <c r="B154" s="345" t="s">
        <v>2036</v>
      </c>
      <c r="C154" s="346" t="s">
        <v>125</v>
      </c>
      <c r="D154" s="308"/>
      <c r="E154" s="347" t="s">
        <v>318</v>
      </c>
      <c r="F154" s="334"/>
      <c r="G154" s="347" t="s">
        <v>369</v>
      </c>
      <c r="H154" s="348">
        <v>2002</v>
      </c>
      <c r="I154" s="308"/>
      <c r="J154" s="308"/>
      <c r="K154" s="308"/>
      <c r="L154" s="308"/>
      <c r="M154" s="308"/>
      <c r="N154" s="348" t="s">
        <v>114</v>
      </c>
      <c r="O154" s="349">
        <v>1650000</v>
      </c>
      <c r="P154" s="336"/>
      <c r="T154" s="332" t="e">
        <f>#REF!</f>
        <v>#REF!</v>
      </c>
      <c r="U154" s="313" t="e">
        <f t="shared" si="27"/>
        <v>#REF!</v>
      </c>
      <c r="V154" s="313" t="e">
        <f t="shared" si="28"/>
        <v>#REF!</v>
      </c>
      <c r="W154" s="350" t="e">
        <f t="shared" si="31"/>
        <v>#REF!</v>
      </c>
      <c r="X154" s="351">
        <f t="shared" si="32"/>
        <v>11</v>
      </c>
      <c r="Y154" s="350" t="e">
        <f t="shared" si="33"/>
        <v>#REF!</v>
      </c>
      <c r="Z154" s="350">
        <f t="shared" si="29"/>
        <v>12</v>
      </c>
      <c r="AA154" s="350" t="e">
        <f t="shared" si="34"/>
        <v>#REF!</v>
      </c>
      <c r="AB154" s="351" t="e">
        <f t="shared" si="35"/>
        <v>#REF!</v>
      </c>
      <c r="AC154" s="351" t="e">
        <f t="shared" si="36"/>
        <v>#REF!</v>
      </c>
      <c r="AD154" s="351" t="e">
        <f t="shared" si="37"/>
        <v>#REF!</v>
      </c>
      <c r="AE154" s="332">
        <f t="shared" si="38"/>
        <v>2002</v>
      </c>
      <c r="AF154" s="352" t="e">
        <f t="shared" si="39"/>
        <v>#REF!</v>
      </c>
      <c r="AG154" s="353" t="e">
        <f t="shared" si="30"/>
        <v>#REF!</v>
      </c>
    </row>
    <row r="155" spans="1:33" s="313" customFormat="1" ht="22.5" customHeight="1">
      <c r="A155" s="431">
        <v>136</v>
      </c>
      <c r="B155" s="345" t="s">
        <v>2033</v>
      </c>
      <c r="C155" s="346" t="s">
        <v>117</v>
      </c>
      <c r="D155" s="308"/>
      <c r="E155" s="347" t="s">
        <v>332</v>
      </c>
      <c r="F155" s="334"/>
      <c r="G155" s="347" t="s">
        <v>379</v>
      </c>
      <c r="H155" s="348">
        <v>2002</v>
      </c>
      <c r="I155" s="308"/>
      <c r="J155" s="308"/>
      <c r="K155" s="308"/>
      <c r="L155" s="308"/>
      <c r="M155" s="308"/>
      <c r="N155" s="348" t="s">
        <v>114</v>
      </c>
      <c r="O155" s="349">
        <v>140000</v>
      </c>
      <c r="P155" s="336"/>
      <c r="T155" s="332" t="e">
        <f>#REF!</f>
        <v>#REF!</v>
      </c>
      <c r="U155" s="313" t="e">
        <f t="shared" si="27"/>
        <v>#REF!</v>
      </c>
      <c r="V155" s="313" t="e">
        <f t="shared" si="28"/>
        <v>#REF!</v>
      </c>
      <c r="W155" s="350" t="e">
        <f t="shared" si="31"/>
        <v>#REF!</v>
      </c>
      <c r="X155" s="351">
        <f t="shared" si="32"/>
        <v>11</v>
      </c>
      <c r="Y155" s="350" t="e">
        <f t="shared" si="33"/>
        <v>#REF!</v>
      </c>
      <c r="Z155" s="350">
        <f t="shared" si="29"/>
        <v>12</v>
      </c>
      <c r="AA155" s="350" t="e">
        <f t="shared" si="34"/>
        <v>#REF!</v>
      </c>
      <c r="AB155" s="351" t="e">
        <f t="shared" si="35"/>
        <v>#REF!</v>
      </c>
      <c r="AC155" s="351" t="e">
        <f t="shared" si="36"/>
        <v>#REF!</v>
      </c>
      <c r="AD155" s="351" t="e">
        <f t="shared" si="37"/>
        <v>#REF!</v>
      </c>
      <c r="AE155" s="332">
        <f t="shared" si="38"/>
        <v>2002</v>
      </c>
      <c r="AF155" s="352" t="e">
        <f t="shared" si="39"/>
        <v>#REF!</v>
      </c>
      <c r="AG155" s="353" t="e">
        <f t="shared" si="30"/>
        <v>#REF!</v>
      </c>
    </row>
    <row r="156" spans="1:33" s="313" customFormat="1" ht="22.5" customHeight="1">
      <c r="A156" s="431">
        <v>137</v>
      </c>
      <c r="B156" s="345" t="s">
        <v>298</v>
      </c>
      <c r="C156" s="346" t="s">
        <v>128</v>
      </c>
      <c r="D156" s="308"/>
      <c r="E156" s="347" t="s">
        <v>333</v>
      </c>
      <c r="F156" s="334"/>
      <c r="G156" s="347" t="s">
        <v>369</v>
      </c>
      <c r="H156" s="348">
        <v>2002</v>
      </c>
      <c r="I156" s="308"/>
      <c r="J156" s="308"/>
      <c r="K156" s="308"/>
      <c r="L156" s="308"/>
      <c r="M156" s="308"/>
      <c r="N156" s="348" t="s">
        <v>114</v>
      </c>
      <c r="O156" s="349">
        <v>740000</v>
      </c>
      <c r="P156" s="336"/>
      <c r="T156" s="332" t="e">
        <f>#REF!</f>
        <v>#REF!</v>
      </c>
      <c r="U156" s="313" t="e">
        <f t="shared" si="27"/>
        <v>#REF!</v>
      </c>
      <c r="V156" s="313" t="e">
        <f t="shared" si="28"/>
        <v>#REF!</v>
      </c>
      <c r="W156" s="350" t="e">
        <f t="shared" si="31"/>
        <v>#REF!</v>
      </c>
      <c r="X156" s="351">
        <f t="shared" si="32"/>
        <v>11</v>
      </c>
      <c r="Y156" s="350" t="e">
        <f t="shared" si="33"/>
        <v>#REF!</v>
      </c>
      <c r="Z156" s="350">
        <f t="shared" si="29"/>
        <v>12</v>
      </c>
      <c r="AA156" s="350" t="e">
        <f t="shared" si="34"/>
        <v>#REF!</v>
      </c>
      <c r="AB156" s="351" t="e">
        <f t="shared" si="35"/>
        <v>#REF!</v>
      </c>
      <c r="AC156" s="351" t="e">
        <f t="shared" si="36"/>
        <v>#REF!</v>
      </c>
      <c r="AD156" s="351" t="e">
        <f t="shared" si="37"/>
        <v>#REF!</v>
      </c>
      <c r="AE156" s="332">
        <f t="shared" si="38"/>
        <v>2002</v>
      </c>
      <c r="AF156" s="352" t="e">
        <f t="shared" si="39"/>
        <v>#REF!</v>
      </c>
      <c r="AG156" s="353" t="e">
        <f t="shared" si="30"/>
        <v>#REF!</v>
      </c>
    </row>
    <row r="157" spans="1:33" s="313" customFormat="1" ht="22.5" customHeight="1">
      <c r="A157" s="431">
        <v>138</v>
      </c>
      <c r="B157" s="345" t="s">
        <v>2023</v>
      </c>
      <c r="C157" s="346" t="s">
        <v>129</v>
      </c>
      <c r="D157" s="308"/>
      <c r="E157" s="347" t="s">
        <v>316</v>
      </c>
      <c r="F157" s="334"/>
      <c r="G157" s="347" t="s">
        <v>373</v>
      </c>
      <c r="H157" s="348">
        <v>2002</v>
      </c>
      <c r="I157" s="308"/>
      <c r="J157" s="308"/>
      <c r="K157" s="308"/>
      <c r="L157" s="308"/>
      <c r="M157" s="308"/>
      <c r="N157" s="348" t="s">
        <v>114</v>
      </c>
      <c r="O157" s="349">
        <v>120000</v>
      </c>
      <c r="P157" s="336"/>
      <c r="T157" s="332" t="e">
        <f>#REF!</f>
        <v>#REF!</v>
      </c>
      <c r="U157" s="313" t="e">
        <f t="shared" si="27"/>
        <v>#REF!</v>
      </c>
      <c r="V157" s="313" t="e">
        <f t="shared" si="28"/>
        <v>#REF!</v>
      </c>
      <c r="W157" s="350" t="e">
        <f t="shared" si="31"/>
        <v>#REF!</v>
      </c>
      <c r="X157" s="351">
        <f t="shared" si="32"/>
        <v>11</v>
      </c>
      <c r="Y157" s="350" t="e">
        <f t="shared" si="33"/>
        <v>#REF!</v>
      </c>
      <c r="Z157" s="350">
        <f t="shared" si="29"/>
        <v>12</v>
      </c>
      <c r="AA157" s="350" t="e">
        <f t="shared" si="34"/>
        <v>#REF!</v>
      </c>
      <c r="AB157" s="351" t="e">
        <f t="shared" si="35"/>
        <v>#REF!</v>
      </c>
      <c r="AC157" s="351" t="e">
        <f t="shared" si="36"/>
        <v>#REF!</v>
      </c>
      <c r="AD157" s="351" t="e">
        <f t="shared" si="37"/>
        <v>#REF!</v>
      </c>
      <c r="AE157" s="332">
        <f t="shared" si="38"/>
        <v>2002</v>
      </c>
      <c r="AF157" s="352" t="e">
        <f t="shared" si="39"/>
        <v>#REF!</v>
      </c>
      <c r="AG157" s="353" t="e">
        <f t="shared" si="30"/>
        <v>#REF!</v>
      </c>
    </row>
    <row r="158" spans="1:33" s="313" customFormat="1" ht="22.5" customHeight="1">
      <c r="A158" s="431">
        <v>139</v>
      </c>
      <c r="B158" s="345" t="s">
        <v>2036</v>
      </c>
      <c r="C158" s="346" t="s">
        <v>125</v>
      </c>
      <c r="D158" s="308"/>
      <c r="E158" s="347" t="s">
        <v>316</v>
      </c>
      <c r="F158" s="334"/>
      <c r="G158" s="347" t="s">
        <v>373</v>
      </c>
      <c r="H158" s="348">
        <v>2002</v>
      </c>
      <c r="I158" s="308"/>
      <c r="J158" s="308"/>
      <c r="K158" s="308"/>
      <c r="L158" s="308"/>
      <c r="M158" s="308"/>
      <c r="N158" s="348" t="s">
        <v>114</v>
      </c>
      <c r="O158" s="349">
        <v>8400000</v>
      </c>
      <c r="P158" s="336"/>
      <c r="T158" s="332" t="e">
        <f>#REF!</f>
        <v>#REF!</v>
      </c>
      <c r="U158" s="313" t="e">
        <f t="shared" si="27"/>
        <v>#REF!</v>
      </c>
      <c r="V158" s="313" t="e">
        <f t="shared" si="28"/>
        <v>#REF!</v>
      </c>
      <c r="W158" s="350" t="e">
        <f t="shared" si="31"/>
        <v>#REF!</v>
      </c>
      <c r="X158" s="351">
        <f t="shared" si="32"/>
        <v>11</v>
      </c>
      <c r="Y158" s="350" t="e">
        <f t="shared" si="33"/>
        <v>#REF!</v>
      </c>
      <c r="Z158" s="350">
        <f t="shared" si="29"/>
        <v>12</v>
      </c>
      <c r="AA158" s="350" t="e">
        <f t="shared" si="34"/>
        <v>#REF!</v>
      </c>
      <c r="AB158" s="351" t="e">
        <f t="shared" si="35"/>
        <v>#REF!</v>
      </c>
      <c r="AC158" s="351" t="e">
        <f t="shared" si="36"/>
        <v>#REF!</v>
      </c>
      <c r="AD158" s="351" t="e">
        <f t="shared" si="37"/>
        <v>#REF!</v>
      </c>
      <c r="AE158" s="332">
        <f t="shared" si="38"/>
        <v>2002</v>
      </c>
      <c r="AF158" s="352" t="e">
        <f t="shared" si="39"/>
        <v>#REF!</v>
      </c>
      <c r="AG158" s="353" t="e">
        <f t="shared" si="30"/>
        <v>#REF!</v>
      </c>
    </row>
    <row r="159" spans="1:33" s="313" customFormat="1" ht="22.5" customHeight="1">
      <c r="A159" s="431">
        <v>140</v>
      </c>
      <c r="B159" s="345" t="s">
        <v>2050</v>
      </c>
      <c r="C159" s="346" t="s">
        <v>149</v>
      </c>
      <c r="D159" s="308"/>
      <c r="E159" s="347" t="s">
        <v>316</v>
      </c>
      <c r="F159" s="334"/>
      <c r="G159" s="347" t="s">
        <v>373</v>
      </c>
      <c r="H159" s="348">
        <v>2002</v>
      </c>
      <c r="I159" s="308"/>
      <c r="J159" s="308"/>
      <c r="K159" s="308"/>
      <c r="L159" s="308"/>
      <c r="M159" s="308"/>
      <c r="N159" s="348" t="s">
        <v>114</v>
      </c>
      <c r="O159" s="349">
        <v>1190000</v>
      </c>
      <c r="P159" s="336"/>
      <c r="T159" s="332" t="e">
        <f>#REF!</f>
        <v>#REF!</v>
      </c>
      <c r="U159" s="313" t="e">
        <f t="shared" si="27"/>
        <v>#REF!</v>
      </c>
      <c r="V159" s="313" t="e">
        <f t="shared" si="28"/>
        <v>#REF!</v>
      </c>
      <c r="W159" s="350" t="e">
        <f t="shared" si="31"/>
        <v>#REF!</v>
      </c>
      <c r="X159" s="351">
        <f t="shared" si="32"/>
        <v>11</v>
      </c>
      <c r="Y159" s="350" t="e">
        <f t="shared" si="33"/>
        <v>#REF!</v>
      </c>
      <c r="Z159" s="350">
        <f t="shared" si="29"/>
        <v>12</v>
      </c>
      <c r="AA159" s="350" t="e">
        <f t="shared" si="34"/>
        <v>#REF!</v>
      </c>
      <c r="AB159" s="351" t="e">
        <f t="shared" si="35"/>
        <v>#REF!</v>
      </c>
      <c r="AC159" s="351" t="e">
        <f t="shared" si="36"/>
        <v>#REF!</v>
      </c>
      <c r="AD159" s="351" t="e">
        <f t="shared" si="37"/>
        <v>#REF!</v>
      </c>
      <c r="AE159" s="332">
        <f t="shared" si="38"/>
        <v>2002</v>
      </c>
      <c r="AF159" s="352" t="e">
        <f t="shared" si="39"/>
        <v>#REF!</v>
      </c>
      <c r="AG159" s="353" t="e">
        <f t="shared" si="30"/>
        <v>#REF!</v>
      </c>
    </row>
    <row r="160" spans="1:33" s="313" customFormat="1" ht="22.5" customHeight="1">
      <c r="A160" s="431">
        <v>141</v>
      </c>
      <c r="B160" s="345" t="s">
        <v>298</v>
      </c>
      <c r="C160" s="346" t="s">
        <v>128</v>
      </c>
      <c r="D160" s="308"/>
      <c r="E160" s="347" t="s">
        <v>316</v>
      </c>
      <c r="F160" s="334"/>
      <c r="G160" s="347" t="s">
        <v>368</v>
      </c>
      <c r="H160" s="348">
        <v>2002</v>
      </c>
      <c r="I160" s="308"/>
      <c r="J160" s="308"/>
      <c r="K160" s="308"/>
      <c r="L160" s="308"/>
      <c r="M160" s="308"/>
      <c r="N160" s="348" t="s">
        <v>114</v>
      </c>
      <c r="O160" s="349">
        <v>1400000</v>
      </c>
      <c r="P160" s="336"/>
      <c r="T160" s="332" t="e">
        <f>#REF!</f>
        <v>#REF!</v>
      </c>
      <c r="U160" s="313" t="e">
        <f t="shared" si="27"/>
        <v>#REF!</v>
      </c>
      <c r="V160" s="313" t="e">
        <f t="shared" si="28"/>
        <v>#REF!</v>
      </c>
      <c r="W160" s="350" t="e">
        <f t="shared" si="31"/>
        <v>#REF!</v>
      </c>
      <c r="X160" s="351">
        <f t="shared" si="32"/>
        <v>11</v>
      </c>
      <c r="Y160" s="350" t="e">
        <f t="shared" si="33"/>
        <v>#REF!</v>
      </c>
      <c r="Z160" s="350">
        <f t="shared" si="29"/>
        <v>12</v>
      </c>
      <c r="AA160" s="350" t="e">
        <f t="shared" si="34"/>
        <v>#REF!</v>
      </c>
      <c r="AB160" s="351" t="e">
        <f t="shared" si="35"/>
        <v>#REF!</v>
      </c>
      <c r="AC160" s="351" t="e">
        <f t="shared" si="36"/>
        <v>#REF!</v>
      </c>
      <c r="AD160" s="351" t="e">
        <f t="shared" si="37"/>
        <v>#REF!</v>
      </c>
      <c r="AE160" s="332">
        <f t="shared" si="38"/>
        <v>2002</v>
      </c>
      <c r="AF160" s="352" t="e">
        <f t="shared" si="39"/>
        <v>#REF!</v>
      </c>
      <c r="AG160" s="353" t="e">
        <f t="shared" si="30"/>
        <v>#REF!</v>
      </c>
    </row>
    <row r="161" spans="1:33" s="313" customFormat="1" ht="22.5" customHeight="1">
      <c r="A161" s="431">
        <v>142</v>
      </c>
      <c r="B161" s="345" t="s">
        <v>2036</v>
      </c>
      <c r="C161" s="346" t="s">
        <v>125</v>
      </c>
      <c r="D161" s="308"/>
      <c r="E161" s="347" t="s">
        <v>313</v>
      </c>
      <c r="F161" s="334"/>
      <c r="G161" s="347" t="s">
        <v>368</v>
      </c>
      <c r="H161" s="348">
        <v>2002</v>
      </c>
      <c r="I161" s="308"/>
      <c r="J161" s="308"/>
      <c r="K161" s="308"/>
      <c r="L161" s="308"/>
      <c r="M161" s="308"/>
      <c r="N161" s="348" t="s">
        <v>114</v>
      </c>
      <c r="O161" s="349">
        <v>9100000</v>
      </c>
      <c r="P161" s="336"/>
      <c r="T161" s="332" t="e">
        <f>#REF!</f>
        <v>#REF!</v>
      </c>
      <c r="U161" s="313" t="e">
        <f t="shared" si="27"/>
        <v>#REF!</v>
      </c>
      <c r="V161" s="313" t="e">
        <f t="shared" si="28"/>
        <v>#REF!</v>
      </c>
      <c r="W161" s="350" t="e">
        <f t="shared" si="31"/>
        <v>#REF!</v>
      </c>
      <c r="X161" s="351">
        <f t="shared" si="32"/>
        <v>11</v>
      </c>
      <c r="Y161" s="350" t="e">
        <f t="shared" si="33"/>
        <v>#REF!</v>
      </c>
      <c r="Z161" s="350">
        <f t="shared" si="29"/>
        <v>12</v>
      </c>
      <c r="AA161" s="350" t="e">
        <f t="shared" si="34"/>
        <v>#REF!</v>
      </c>
      <c r="AB161" s="351" t="e">
        <f t="shared" si="35"/>
        <v>#REF!</v>
      </c>
      <c r="AC161" s="351" t="e">
        <f t="shared" si="36"/>
        <v>#REF!</v>
      </c>
      <c r="AD161" s="351" t="e">
        <f t="shared" si="37"/>
        <v>#REF!</v>
      </c>
      <c r="AE161" s="332">
        <f t="shared" si="38"/>
        <v>2002</v>
      </c>
      <c r="AF161" s="352" t="e">
        <f t="shared" si="39"/>
        <v>#REF!</v>
      </c>
      <c r="AG161" s="353" t="e">
        <f t="shared" si="30"/>
        <v>#REF!</v>
      </c>
    </row>
    <row r="162" spans="1:33" s="313" customFormat="1" ht="22.5" customHeight="1">
      <c r="A162" s="431">
        <v>143</v>
      </c>
      <c r="B162" s="345" t="s">
        <v>2051</v>
      </c>
      <c r="C162" s="346" t="s">
        <v>164</v>
      </c>
      <c r="D162" s="308"/>
      <c r="E162" s="347" t="s">
        <v>316</v>
      </c>
      <c r="F162" s="334"/>
      <c r="G162" s="347" t="s">
        <v>373</v>
      </c>
      <c r="H162" s="348">
        <v>2002</v>
      </c>
      <c r="I162" s="308"/>
      <c r="J162" s="308"/>
      <c r="K162" s="308"/>
      <c r="L162" s="308"/>
      <c r="M162" s="308"/>
      <c r="N162" s="348" t="s">
        <v>114</v>
      </c>
      <c r="O162" s="349">
        <v>7700000</v>
      </c>
      <c r="P162" s="336"/>
      <c r="T162" s="332" t="e">
        <f>#REF!</f>
        <v>#REF!</v>
      </c>
      <c r="U162" s="313" t="e">
        <f t="shared" si="27"/>
        <v>#REF!</v>
      </c>
      <c r="V162" s="313" t="e">
        <f t="shared" si="28"/>
        <v>#REF!</v>
      </c>
      <c r="W162" s="350" t="e">
        <f t="shared" si="31"/>
        <v>#REF!</v>
      </c>
      <c r="X162" s="351">
        <f t="shared" si="32"/>
        <v>11</v>
      </c>
      <c r="Y162" s="350" t="e">
        <f t="shared" si="33"/>
        <v>#REF!</v>
      </c>
      <c r="Z162" s="350">
        <f t="shared" si="29"/>
        <v>12</v>
      </c>
      <c r="AA162" s="350" t="e">
        <f t="shared" si="34"/>
        <v>#REF!</v>
      </c>
      <c r="AB162" s="351" t="e">
        <f t="shared" si="35"/>
        <v>#REF!</v>
      </c>
      <c r="AC162" s="351" t="e">
        <f t="shared" si="36"/>
        <v>#REF!</v>
      </c>
      <c r="AD162" s="351" t="e">
        <f t="shared" si="37"/>
        <v>#REF!</v>
      </c>
      <c r="AE162" s="332">
        <f t="shared" si="38"/>
        <v>2002</v>
      </c>
      <c r="AF162" s="352" t="e">
        <f t="shared" si="39"/>
        <v>#REF!</v>
      </c>
      <c r="AG162" s="353" t="e">
        <f t="shared" si="30"/>
        <v>#REF!</v>
      </c>
    </row>
    <row r="163" spans="1:33" s="313" customFormat="1" ht="22.5" customHeight="1">
      <c r="A163" s="431">
        <v>144</v>
      </c>
      <c r="B163" s="345" t="s">
        <v>2051</v>
      </c>
      <c r="C163" s="346" t="s">
        <v>150</v>
      </c>
      <c r="D163" s="308"/>
      <c r="E163" s="347" t="s">
        <v>313</v>
      </c>
      <c r="F163" s="334"/>
      <c r="G163" s="347" t="s">
        <v>368</v>
      </c>
      <c r="H163" s="348">
        <v>2002</v>
      </c>
      <c r="I163" s="308"/>
      <c r="J163" s="308"/>
      <c r="K163" s="308"/>
      <c r="L163" s="308"/>
      <c r="M163" s="308"/>
      <c r="N163" s="348" t="s">
        <v>114</v>
      </c>
      <c r="O163" s="349">
        <v>12285000</v>
      </c>
      <c r="P163" s="336"/>
      <c r="T163" s="332" t="e">
        <f>#REF!</f>
        <v>#REF!</v>
      </c>
      <c r="U163" s="313" t="e">
        <f t="shared" si="27"/>
        <v>#REF!</v>
      </c>
      <c r="V163" s="313" t="e">
        <f t="shared" si="28"/>
        <v>#REF!</v>
      </c>
      <c r="W163" s="350" t="e">
        <f t="shared" si="31"/>
        <v>#REF!</v>
      </c>
      <c r="X163" s="351">
        <f t="shared" si="32"/>
        <v>11</v>
      </c>
      <c r="Y163" s="350" t="e">
        <f t="shared" si="33"/>
        <v>#REF!</v>
      </c>
      <c r="Z163" s="350">
        <f t="shared" si="29"/>
        <v>12</v>
      </c>
      <c r="AA163" s="350" t="e">
        <f t="shared" si="34"/>
        <v>#REF!</v>
      </c>
      <c r="AB163" s="351" t="e">
        <f t="shared" si="35"/>
        <v>#REF!</v>
      </c>
      <c r="AC163" s="351" t="e">
        <f t="shared" si="36"/>
        <v>#REF!</v>
      </c>
      <c r="AD163" s="351" t="e">
        <f t="shared" si="37"/>
        <v>#REF!</v>
      </c>
      <c r="AE163" s="332">
        <f t="shared" si="38"/>
        <v>2002</v>
      </c>
      <c r="AF163" s="352" t="e">
        <f t="shared" si="39"/>
        <v>#REF!</v>
      </c>
      <c r="AG163" s="353" t="e">
        <f t="shared" si="30"/>
        <v>#REF!</v>
      </c>
    </row>
    <row r="164" spans="1:33" s="313" customFormat="1" ht="22.5" customHeight="1">
      <c r="A164" s="431">
        <v>145</v>
      </c>
      <c r="B164" s="345" t="s">
        <v>2025</v>
      </c>
      <c r="C164" s="346" t="s">
        <v>133</v>
      </c>
      <c r="D164" s="308"/>
      <c r="E164" s="347" t="s">
        <v>313</v>
      </c>
      <c r="F164" s="334"/>
      <c r="G164" s="347" t="s">
        <v>368</v>
      </c>
      <c r="H164" s="348">
        <v>2002</v>
      </c>
      <c r="I164" s="308"/>
      <c r="J164" s="308"/>
      <c r="K164" s="308"/>
      <c r="L164" s="308"/>
      <c r="M164" s="308"/>
      <c r="N164" s="348" t="s">
        <v>114</v>
      </c>
      <c r="O164" s="349">
        <v>7350000</v>
      </c>
      <c r="P164" s="336"/>
      <c r="T164" s="332" t="e">
        <f>#REF!</f>
        <v>#REF!</v>
      </c>
      <c r="U164" s="313" t="e">
        <f t="shared" si="27"/>
        <v>#REF!</v>
      </c>
      <c r="V164" s="313" t="e">
        <f t="shared" si="28"/>
        <v>#REF!</v>
      </c>
      <c r="W164" s="350" t="e">
        <f t="shared" si="31"/>
        <v>#REF!</v>
      </c>
      <c r="X164" s="351">
        <f t="shared" si="32"/>
        <v>11</v>
      </c>
      <c r="Y164" s="350" t="e">
        <f t="shared" si="33"/>
        <v>#REF!</v>
      </c>
      <c r="Z164" s="350">
        <f t="shared" si="29"/>
        <v>12</v>
      </c>
      <c r="AA164" s="350" t="e">
        <f t="shared" si="34"/>
        <v>#REF!</v>
      </c>
      <c r="AB164" s="351" t="e">
        <f t="shared" si="35"/>
        <v>#REF!</v>
      </c>
      <c r="AC164" s="351" t="e">
        <f t="shared" si="36"/>
        <v>#REF!</v>
      </c>
      <c r="AD164" s="351" t="e">
        <f t="shared" si="37"/>
        <v>#REF!</v>
      </c>
      <c r="AE164" s="332">
        <f t="shared" si="38"/>
        <v>2002</v>
      </c>
      <c r="AF164" s="352" t="e">
        <f t="shared" si="39"/>
        <v>#REF!</v>
      </c>
      <c r="AG164" s="353" t="e">
        <f t="shared" si="30"/>
        <v>#REF!</v>
      </c>
    </row>
    <row r="165" spans="1:33" s="313" customFormat="1" ht="22.5" customHeight="1">
      <c r="A165" s="431">
        <v>146</v>
      </c>
      <c r="B165" s="345" t="s">
        <v>2023</v>
      </c>
      <c r="C165" s="346" t="s">
        <v>129</v>
      </c>
      <c r="D165" s="308"/>
      <c r="E165" s="347" t="s">
        <v>316</v>
      </c>
      <c r="F165" s="334"/>
      <c r="G165" s="347" t="s">
        <v>368</v>
      </c>
      <c r="H165" s="348">
        <v>2002</v>
      </c>
      <c r="I165" s="308"/>
      <c r="J165" s="308"/>
      <c r="K165" s="308"/>
      <c r="L165" s="308"/>
      <c r="M165" s="308"/>
      <c r="N165" s="348" t="s">
        <v>114</v>
      </c>
      <c r="O165" s="349">
        <v>4200000</v>
      </c>
      <c r="P165" s="336"/>
      <c r="T165" s="332" t="e">
        <f>#REF!</f>
        <v>#REF!</v>
      </c>
      <c r="U165" s="313" t="e">
        <f t="shared" si="27"/>
        <v>#REF!</v>
      </c>
      <c r="V165" s="313" t="e">
        <f t="shared" si="28"/>
        <v>#REF!</v>
      </c>
      <c r="W165" s="350" t="e">
        <f t="shared" si="31"/>
        <v>#REF!</v>
      </c>
      <c r="X165" s="351">
        <f t="shared" si="32"/>
        <v>11</v>
      </c>
      <c r="Y165" s="350" t="e">
        <f t="shared" si="33"/>
        <v>#REF!</v>
      </c>
      <c r="Z165" s="350">
        <f t="shared" si="29"/>
        <v>12</v>
      </c>
      <c r="AA165" s="350" t="e">
        <f t="shared" si="34"/>
        <v>#REF!</v>
      </c>
      <c r="AB165" s="351" t="e">
        <f t="shared" si="35"/>
        <v>#REF!</v>
      </c>
      <c r="AC165" s="351" t="e">
        <f t="shared" si="36"/>
        <v>#REF!</v>
      </c>
      <c r="AD165" s="351" t="e">
        <f t="shared" si="37"/>
        <v>#REF!</v>
      </c>
      <c r="AE165" s="332">
        <f t="shared" si="38"/>
        <v>2002</v>
      </c>
      <c r="AF165" s="352" t="e">
        <f t="shared" si="39"/>
        <v>#REF!</v>
      </c>
      <c r="AG165" s="353" t="e">
        <f t="shared" si="30"/>
        <v>#REF!</v>
      </c>
    </row>
    <row r="166" spans="1:33" s="313" customFormat="1" ht="22.5" customHeight="1">
      <c r="A166" s="431">
        <v>147</v>
      </c>
      <c r="B166" s="345" t="s">
        <v>2027</v>
      </c>
      <c r="C166" s="346" t="s">
        <v>138</v>
      </c>
      <c r="D166" s="308"/>
      <c r="E166" s="347" t="s">
        <v>313</v>
      </c>
      <c r="F166" s="334"/>
      <c r="G166" s="347" t="s">
        <v>368</v>
      </c>
      <c r="H166" s="348">
        <v>2002</v>
      </c>
      <c r="I166" s="308"/>
      <c r="J166" s="308"/>
      <c r="K166" s="308"/>
      <c r="L166" s="308"/>
      <c r="M166" s="308"/>
      <c r="N166" s="348" t="s">
        <v>114</v>
      </c>
      <c r="O166" s="349">
        <v>13520000</v>
      </c>
      <c r="P166" s="336"/>
      <c r="T166" s="332" t="e">
        <f>#REF!</f>
        <v>#REF!</v>
      </c>
      <c r="U166" s="313" t="e">
        <f t="shared" si="27"/>
        <v>#REF!</v>
      </c>
      <c r="V166" s="313" t="e">
        <f t="shared" si="28"/>
        <v>#REF!</v>
      </c>
      <c r="W166" s="350" t="e">
        <f t="shared" si="31"/>
        <v>#REF!</v>
      </c>
      <c r="X166" s="351">
        <f t="shared" si="32"/>
        <v>11</v>
      </c>
      <c r="Y166" s="350" t="e">
        <f t="shared" si="33"/>
        <v>#REF!</v>
      </c>
      <c r="Z166" s="350">
        <f t="shared" si="29"/>
        <v>12</v>
      </c>
      <c r="AA166" s="350" t="e">
        <f t="shared" si="34"/>
        <v>#REF!</v>
      </c>
      <c r="AB166" s="351" t="e">
        <f t="shared" si="35"/>
        <v>#REF!</v>
      </c>
      <c r="AC166" s="351" t="e">
        <f t="shared" si="36"/>
        <v>#REF!</v>
      </c>
      <c r="AD166" s="351" t="e">
        <f t="shared" si="37"/>
        <v>#REF!</v>
      </c>
      <c r="AE166" s="332">
        <f t="shared" si="38"/>
        <v>2002</v>
      </c>
      <c r="AF166" s="352" t="e">
        <f t="shared" si="39"/>
        <v>#REF!</v>
      </c>
      <c r="AG166" s="353" t="e">
        <f t="shared" si="30"/>
        <v>#REF!</v>
      </c>
    </row>
    <row r="167" spans="1:33" s="313" customFormat="1" ht="22.5" customHeight="1">
      <c r="A167" s="431">
        <v>148</v>
      </c>
      <c r="B167" s="345" t="s">
        <v>285</v>
      </c>
      <c r="C167" s="346" t="s">
        <v>148</v>
      </c>
      <c r="D167" s="308"/>
      <c r="E167" s="347" t="s">
        <v>316</v>
      </c>
      <c r="F167" s="334"/>
      <c r="G167" s="347" t="s">
        <v>373</v>
      </c>
      <c r="H167" s="348">
        <v>2002</v>
      </c>
      <c r="I167" s="308"/>
      <c r="J167" s="308"/>
      <c r="K167" s="308"/>
      <c r="L167" s="308"/>
      <c r="M167" s="308"/>
      <c r="N167" s="348" t="s">
        <v>114</v>
      </c>
      <c r="O167" s="349">
        <v>240000</v>
      </c>
      <c r="P167" s="336"/>
      <c r="T167" s="332" t="e">
        <f>#REF!</f>
        <v>#REF!</v>
      </c>
      <c r="U167" s="313" t="e">
        <f t="shared" si="27"/>
        <v>#REF!</v>
      </c>
      <c r="V167" s="313" t="e">
        <f t="shared" si="28"/>
        <v>#REF!</v>
      </c>
      <c r="W167" s="350" t="e">
        <f t="shared" si="31"/>
        <v>#REF!</v>
      </c>
      <c r="X167" s="351">
        <f t="shared" si="32"/>
        <v>11</v>
      </c>
      <c r="Y167" s="350" t="e">
        <f t="shared" si="33"/>
        <v>#REF!</v>
      </c>
      <c r="Z167" s="350">
        <f t="shared" si="29"/>
        <v>12</v>
      </c>
      <c r="AA167" s="350" t="e">
        <f t="shared" si="34"/>
        <v>#REF!</v>
      </c>
      <c r="AB167" s="351" t="e">
        <f t="shared" si="35"/>
        <v>#REF!</v>
      </c>
      <c r="AC167" s="351" t="e">
        <f t="shared" si="36"/>
        <v>#REF!</v>
      </c>
      <c r="AD167" s="351" t="e">
        <f t="shared" si="37"/>
        <v>#REF!</v>
      </c>
      <c r="AE167" s="332">
        <f t="shared" si="38"/>
        <v>2002</v>
      </c>
      <c r="AF167" s="352" t="e">
        <f t="shared" si="39"/>
        <v>#REF!</v>
      </c>
      <c r="AG167" s="353" t="e">
        <f t="shared" si="30"/>
        <v>#REF!</v>
      </c>
    </row>
    <row r="168" spans="1:33" s="313" customFormat="1" ht="22.5" customHeight="1">
      <c r="A168" s="431">
        <v>149</v>
      </c>
      <c r="B168" s="345" t="s">
        <v>304</v>
      </c>
      <c r="C168" s="346" t="s">
        <v>165</v>
      </c>
      <c r="D168" s="308"/>
      <c r="E168" s="347" t="s">
        <v>313</v>
      </c>
      <c r="F168" s="334"/>
      <c r="G168" s="347" t="s">
        <v>370</v>
      </c>
      <c r="H168" s="348">
        <v>2002</v>
      </c>
      <c r="I168" s="308"/>
      <c r="J168" s="308"/>
      <c r="K168" s="308"/>
      <c r="L168" s="308"/>
      <c r="M168" s="308"/>
      <c r="N168" s="348" t="s">
        <v>114</v>
      </c>
      <c r="O168" s="349">
        <v>455000</v>
      </c>
      <c r="P168" s="336"/>
      <c r="T168" s="332" t="e">
        <f>#REF!</f>
        <v>#REF!</v>
      </c>
      <c r="U168" s="313" t="e">
        <f t="shared" si="27"/>
        <v>#REF!</v>
      </c>
      <c r="V168" s="313" t="e">
        <f t="shared" si="28"/>
        <v>#REF!</v>
      </c>
      <c r="W168" s="350" t="e">
        <f t="shared" si="31"/>
        <v>#REF!</v>
      </c>
      <c r="X168" s="351">
        <f t="shared" si="32"/>
        <v>11</v>
      </c>
      <c r="Y168" s="350" t="e">
        <f t="shared" si="33"/>
        <v>#REF!</v>
      </c>
      <c r="Z168" s="350">
        <f t="shared" si="29"/>
        <v>12</v>
      </c>
      <c r="AA168" s="350" t="e">
        <f t="shared" si="34"/>
        <v>#REF!</v>
      </c>
      <c r="AB168" s="351" t="e">
        <f t="shared" si="35"/>
        <v>#REF!</v>
      </c>
      <c r="AC168" s="351" t="e">
        <f t="shared" si="36"/>
        <v>#REF!</v>
      </c>
      <c r="AD168" s="351" t="e">
        <f t="shared" si="37"/>
        <v>#REF!</v>
      </c>
      <c r="AE168" s="332">
        <f t="shared" si="38"/>
        <v>2002</v>
      </c>
      <c r="AF168" s="352" t="e">
        <f t="shared" si="39"/>
        <v>#REF!</v>
      </c>
      <c r="AG168" s="353" t="e">
        <f t="shared" si="30"/>
        <v>#REF!</v>
      </c>
    </row>
    <row r="169" spans="1:33" s="313" customFormat="1" ht="22.5" customHeight="1">
      <c r="A169" s="431">
        <v>150</v>
      </c>
      <c r="B169" s="345" t="s">
        <v>2033</v>
      </c>
      <c r="C169" s="346" t="s">
        <v>117</v>
      </c>
      <c r="D169" s="308"/>
      <c r="E169" s="347" t="s">
        <v>325</v>
      </c>
      <c r="F169" s="334"/>
      <c r="G169" s="347" t="s">
        <v>379</v>
      </c>
      <c r="H169" s="348">
        <v>2002</v>
      </c>
      <c r="I169" s="308"/>
      <c r="J169" s="308"/>
      <c r="K169" s="308"/>
      <c r="L169" s="308"/>
      <c r="M169" s="308"/>
      <c r="N169" s="348" t="s">
        <v>114</v>
      </c>
      <c r="O169" s="349">
        <v>3450000</v>
      </c>
      <c r="P169" s="336"/>
      <c r="T169" s="332" t="e">
        <f>#REF!</f>
        <v>#REF!</v>
      </c>
      <c r="U169" s="313" t="e">
        <f t="shared" si="27"/>
        <v>#REF!</v>
      </c>
      <c r="V169" s="313" t="e">
        <f t="shared" si="28"/>
        <v>#REF!</v>
      </c>
      <c r="W169" s="350" t="e">
        <f t="shared" si="31"/>
        <v>#REF!</v>
      </c>
      <c r="X169" s="351">
        <f t="shared" si="32"/>
        <v>11</v>
      </c>
      <c r="Y169" s="350" t="e">
        <f t="shared" si="33"/>
        <v>#REF!</v>
      </c>
      <c r="Z169" s="350">
        <f t="shared" si="29"/>
        <v>12</v>
      </c>
      <c r="AA169" s="350" t="e">
        <f t="shared" si="34"/>
        <v>#REF!</v>
      </c>
      <c r="AB169" s="351" t="e">
        <f t="shared" si="35"/>
        <v>#REF!</v>
      </c>
      <c r="AC169" s="351" t="e">
        <f t="shared" si="36"/>
        <v>#REF!</v>
      </c>
      <c r="AD169" s="351" t="e">
        <f t="shared" si="37"/>
        <v>#REF!</v>
      </c>
      <c r="AE169" s="332">
        <f t="shared" si="38"/>
        <v>2002</v>
      </c>
      <c r="AF169" s="352" t="e">
        <f t="shared" si="39"/>
        <v>#REF!</v>
      </c>
      <c r="AG169" s="353" t="e">
        <f t="shared" si="30"/>
        <v>#REF!</v>
      </c>
    </row>
    <row r="170" spans="1:33" s="565" customFormat="1" ht="22.5" customHeight="1">
      <c r="A170" s="556">
        <v>151</v>
      </c>
      <c r="B170" s="571" t="s">
        <v>2083</v>
      </c>
      <c r="C170" s="572" t="s">
        <v>166</v>
      </c>
      <c r="D170" s="562"/>
      <c r="E170" s="573" t="s">
        <v>334</v>
      </c>
      <c r="F170" s="574"/>
      <c r="G170" s="573" t="s">
        <v>369</v>
      </c>
      <c r="H170" s="563">
        <v>2003</v>
      </c>
      <c r="I170" s="562"/>
      <c r="J170" s="562"/>
      <c r="K170" s="562"/>
      <c r="L170" s="562"/>
      <c r="M170" s="562"/>
      <c r="N170" s="563" t="s">
        <v>114</v>
      </c>
      <c r="O170" s="575">
        <v>97500000</v>
      </c>
      <c r="P170" s="572" t="s">
        <v>166</v>
      </c>
      <c r="Q170" s="313"/>
      <c r="R170" s="313"/>
      <c r="S170" s="313"/>
      <c r="T170" s="332" t="e">
        <f>#REF!</f>
        <v>#REF!</v>
      </c>
      <c r="U170" s="313" t="e">
        <f t="shared" si="27"/>
        <v>#REF!</v>
      </c>
      <c r="V170" s="313" t="e">
        <f t="shared" si="28"/>
        <v>#REF!</v>
      </c>
      <c r="W170" s="350" t="e">
        <f t="shared" si="31"/>
        <v>#REF!</v>
      </c>
      <c r="X170" s="351">
        <f t="shared" si="32"/>
        <v>10</v>
      </c>
      <c r="Y170" s="350" t="e">
        <f t="shared" si="33"/>
        <v>#REF!</v>
      </c>
      <c r="Z170" s="350">
        <f t="shared" si="29"/>
        <v>11</v>
      </c>
      <c r="AA170" s="350" t="e">
        <f t="shared" si="34"/>
        <v>#REF!</v>
      </c>
      <c r="AB170" s="351" t="e">
        <f t="shared" si="35"/>
        <v>#REF!</v>
      </c>
      <c r="AC170" s="351" t="e">
        <f t="shared" si="36"/>
        <v>#REF!</v>
      </c>
      <c r="AD170" s="351" t="e">
        <f t="shared" si="37"/>
        <v>#REF!</v>
      </c>
      <c r="AE170" s="332">
        <f t="shared" si="38"/>
        <v>2003</v>
      </c>
      <c r="AF170" s="352" t="e">
        <f t="shared" si="39"/>
        <v>#REF!</v>
      </c>
      <c r="AG170" s="353" t="e">
        <f t="shared" si="30"/>
        <v>#REF!</v>
      </c>
    </row>
    <row r="171" spans="1:33" s="313" customFormat="1" ht="22.5" customHeight="1">
      <c r="A171" s="431">
        <v>152</v>
      </c>
      <c r="B171" s="345" t="s">
        <v>2049</v>
      </c>
      <c r="C171" s="346" t="s">
        <v>145</v>
      </c>
      <c r="D171" s="308"/>
      <c r="E171" s="347" t="s">
        <v>335</v>
      </c>
      <c r="F171" s="334"/>
      <c r="G171" s="347" t="s">
        <v>388</v>
      </c>
      <c r="H171" s="348">
        <v>2003</v>
      </c>
      <c r="I171" s="308"/>
      <c r="J171" s="308"/>
      <c r="K171" s="308"/>
      <c r="L171" s="308"/>
      <c r="M171" s="308"/>
      <c r="N171" s="348" t="s">
        <v>114</v>
      </c>
      <c r="O171" s="356">
        <v>900000</v>
      </c>
      <c r="P171" s="336"/>
      <c r="T171" s="332" t="e">
        <f>#REF!</f>
        <v>#REF!</v>
      </c>
      <c r="U171" s="313" t="e">
        <f t="shared" si="27"/>
        <v>#REF!</v>
      </c>
      <c r="V171" s="313" t="e">
        <f t="shared" si="28"/>
        <v>#REF!</v>
      </c>
      <c r="W171" s="350" t="e">
        <f t="shared" si="31"/>
        <v>#REF!</v>
      </c>
      <c r="X171" s="351">
        <f t="shared" si="32"/>
        <v>10</v>
      </c>
      <c r="Y171" s="350" t="e">
        <f t="shared" si="33"/>
        <v>#REF!</v>
      </c>
      <c r="Z171" s="350">
        <f t="shared" si="29"/>
        <v>11</v>
      </c>
      <c r="AA171" s="350" t="e">
        <f t="shared" si="34"/>
        <v>#REF!</v>
      </c>
      <c r="AB171" s="351" t="e">
        <f t="shared" si="35"/>
        <v>#REF!</v>
      </c>
      <c r="AC171" s="351" t="e">
        <f t="shared" si="36"/>
        <v>#REF!</v>
      </c>
      <c r="AD171" s="351" t="e">
        <f t="shared" si="37"/>
        <v>#REF!</v>
      </c>
      <c r="AE171" s="332">
        <f t="shared" si="38"/>
        <v>2003</v>
      </c>
      <c r="AF171" s="352" t="e">
        <f t="shared" si="39"/>
        <v>#REF!</v>
      </c>
      <c r="AG171" s="353" t="e">
        <f t="shared" si="30"/>
        <v>#REF!</v>
      </c>
    </row>
    <row r="172" spans="1:33" s="313" customFormat="1" ht="22.5" customHeight="1">
      <c r="A172" s="431">
        <v>153</v>
      </c>
      <c r="B172" s="345" t="s">
        <v>2036</v>
      </c>
      <c r="C172" s="346" t="s">
        <v>125</v>
      </c>
      <c r="D172" s="308"/>
      <c r="E172" s="347" t="s">
        <v>316</v>
      </c>
      <c r="F172" s="334"/>
      <c r="G172" s="347" t="s">
        <v>373</v>
      </c>
      <c r="H172" s="348">
        <v>2003</v>
      </c>
      <c r="I172" s="308"/>
      <c r="J172" s="308"/>
      <c r="K172" s="308"/>
      <c r="L172" s="308"/>
      <c r="M172" s="308"/>
      <c r="N172" s="348" t="s">
        <v>114</v>
      </c>
      <c r="O172" s="356">
        <v>2380000</v>
      </c>
      <c r="P172" s="336"/>
      <c r="T172" s="332" t="e">
        <f>#REF!</f>
        <v>#REF!</v>
      </c>
      <c r="U172" s="313" t="e">
        <f t="shared" si="27"/>
        <v>#REF!</v>
      </c>
      <c r="V172" s="313" t="e">
        <f t="shared" si="28"/>
        <v>#REF!</v>
      </c>
      <c r="W172" s="350" t="e">
        <f t="shared" si="31"/>
        <v>#REF!</v>
      </c>
      <c r="X172" s="351">
        <f t="shared" si="32"/>
        <v>10</v>
      </c>
      <c r="Y172" s="350" t="e">
        <f t="shared" si="33"/>
        <v>#REF!</v>
      </c>
      <c r="Z172" s="350">
        <f t="shared" si="29"/>
        <v>11</v>
      </c>
      <c r="AA172" s="350" t="e">
        <f t="shared" si="34"/>
        <v>#REF!</v>
      </c>
      <c r="AB172" s="351" t="e">
        <f t="shared" si="35"/>
        <v>#REF!</v>
      </c>
      <c r="AC172" s="351" t="e">
        <f t="shared" si="36"/>
        <v>#REF!</v>
      </c>
      <c r="AD172" s="351" t="e">
        <f t="shared" si="37"/>
        <v>#REF!</v>
      </c>
      <c r="AE172" s="332">
        <f t="shared" si="38"/>
        <v>2003</v>
      </c>
      <c r="AF172" s="352" t="e">
        <f t="shared" si="39"/>
        <v>#REF!</v>
      </c>
      <c r="AG172" s="353" t="e">
        <f t="shared" si="30"/>
        <v>#REF!</v>
      </c>
    </row>
    <row r="173" spans="1:33" s="313" customFormat="1" ht="22.5" customHeight="1">
      <c r="A173" s="431">
        <v>154</v>
      </c>
      <c r="B173" s="345" t="s">
        <v>2033</v>
      </c>
      <c r="C173" s="346" t="s">
        <v>117</v>
      </c>
      <c r="D173" s="308"/>
      <c r="E173" s="347" t="s">
        <v>313</v>
      </c>
      <c r="F173" s="334"/>
      <c r="G173" s="347" t="s">
        <v>370</v>
      </c>
      <c r="H173" s="348">
        <v>2003</v>
      </c>
      <c r="I173" s="308"/>
      <c r="J173" s="308"/>
      <c r="K173" s="308"/>
      <c r="L173" s="308"/>
      <c r="M173" s="308"/>
      <c r="N173" s="348" t="s">
        <v>114</v>
      </c>
      <c r="O173" s="356">
        <v>1365000</v>
      </c>
      <c r="P173" s="336"/>
      <c r="T173" s="332" t="e">
        <f>#REF!</f>
        <v>#REF!</v>
      </c>
      <c r="U173" s="313" t="e">
        <f t="shared" si="27"/>
        <v>#REF!</v>
      </c>
      <c r="V173" s="313" t="e">
        <f t="shared" si="28"/>
        <v>#REF!</v>
      </c>
      <c r="W173" s="350" t="e">
        <f t="shared" si="31"/>
        <v>#REF!</v>
      </c>
      <c r="X173" s="351">
        <f t="shared" si="32"/>
        <v>10</v>
      </c>
      <c r="Y173" s="350" t="e">
        <f t="shared" si="33"/>
        <v>#REF!</v>
      </c>
      <c r="Z173" s="350">
        <f t="shared" si="29"/>
        <v>11</v>
      </c>
      <c r="AA173" s="350" t="e">
        <f t="shared" si="34"/>
        <v>#REF!</v>
      </c>
      <c r="AB173" s="351" t="e">
        <f t="shared" si="35"/>
        <v>#REF!</v>
      </c>
      <c r="AC173" s="351" t="e">
        <f t="shared" si="36"/>
        <v>#REF!</v>
      </c>
      <c r="AD173" s="351" t="e">
        <f t="shared" si="37"/>
        <v>#REF!</v>
      </c>
      <c r="AE173" s="332">
        <f t="shared" si="38"/>
        <v>2003</v>
      </c>
      <c r="AF173" s="352" t="e">
        <f t="shared" si="39"/>
        <v>#REF!</v>
      </c>
      <c r="AG173" s="353" t="e">
        <f t="shared" si="30"/>
        <v>#REF!</v>
      </c>
    </row>
    <row r="174" spans="1:33" s="313" customFormat="1" ht="22.5" customHeight="1">
      <c r="A174" s="431">
        <v>155</v>
      </c>
      <c r="B174" s="357" t="s">
        <v>301</v>
      </c>
      <c r="C174" s="346" t="s">
        <v>122</v>
      </c>
      <c r="D174" s="308"/>
      <c r="E174" s="347" t="s">
        <v>316</v>
      </c>
      <c r="F174" s="334"/>
      <c r="G174" s="347" t="s">
        <v>374</v>
      </c>
      <c r="H174" s="348">
        <v>2003</v>
      </c>
      <c r="I174" s="308"/>
      <c r="J174" s="308"/>
      <c r="K174" s="308"/>
      <c r="L174" s="308"/>
      <c r="M174" s="308"/>
      <c r="N174" s="348" t="s">
        <v>114</v>
      </c>
      <c r="O174" s="356">
        <v>2850000</v>
      </c>
      <c r="P174" s="336"/>
      <c r="T174" s="332" t="e">
        <f>#REF!</f>
        <v>#REF!</v>
      </c>
      <c r="U174" s="313" t="e">
        <f t="shared" si="27"/>
        <v>#REF!</v>
      </c>
      <c r="V174" s="313" t="e">
        <f t="shared" si="28"/>
        <v>#REF!</v>
      </c>
      <c r="W174" s="350" t="e">
        <f t="shared" si="31"/>
        <v>#REF!</v>
      </c>
      <c r="X174" s="351">
        <f t="shared" si="32"/>
        <v>10</v>
      </c>
      <c r="Y174" s="350" t="e">
        <f t="shared" si="33"/>
        <v>#REF!</v>
      </c>
      <c r="Z174" s="350">
        <f t="shared" si="29"/>
        <v>11</v>
      </c>
      <c r="AA174" s="350" t="e">
        <f t="shared" si="34"/>
        <v>#REF!</v>
      </c>
      <c r="AB174" s="351" t="e">
        <f t="shared" si="35"/>
        <v>#REF!</v>
      </c>
      <c r="AC174" s="351" t="e">
        <f t="shared" si="36"/>
        <v>#REF!</v>
      </c>
      <c r="AD174" s="351" t="e">
        <f t="shared" si="37"/>
        <v>#REF!</v>
      </c>
      <c r="AE174" s="332">
        <f t="shared" si="38"/>
        <v>2003</v>
      </c>
      <c r="AF174" s="352" t="e">
        <f t="shared" si="39"/>
        <v>#REF!</v>
      </c>
      <c r="AG174" s="353" t="e">
        <f t="shared" si="30"/>
        <v>#REF!</v>
      </c>
    </row>
    <row r="175" spans="1:33" s="313" customFormat="1" ht="22.5" customHeight="1">
      <c r="A175" s="431">
        <v>156</v>
      </c>
      <c r="B175" s="357" t="s">
        <v>301</v>
      </c>
      <c r="C175" s="346" t="s">
        <v>122</v>
      </c>
      <c r="D175" s="308"/>
      <c r="E175" s="347" t="s">
        <v>316</v>
      </c>
      <c r="F175" s="334"/>
      <c r="G175" s="347" t="s">
        <v>374</v>
      </c>
      <c r="H175" s="348">
        <v>2003</v>
      </c>
      <c r="I175" s="308"/>
      <c r="J175" s="308"/>
      <c r="K175" s="308"/>
      <c r="L175" s="308"/>
      <c r="M175" s="308"/>
      <c r="N175" s="348" t="s">
        <v>114</v>
      </c>
      <c r="O175" s="356">
        <v>5250000</v>
      </c>
      <c r="P175" s="336"/>
      <c r="T175" s="332" t="e">
        <f>#REF!</f>
        <v>#REF!</v>
      </c>
      <c r="U175" s="313" t="e">
        <f t="shared" si="27"/>
        <v>#REF!</v>
      </c>
      <c r="V175" s="313" t="e">
        <f t="shared" si="28"/>
        <v>#REF!</v>
      </c>
      <c r="W175" s="350" t="e">
        <f t="shared" si="31"/>
        <v>#REF!</v>
      </c>
      <c r="X175" s="351">
        <f t="shared" si="32"/>
        <v>10</v>
      </c>
      <c r="Y175" s="350" t="e">
        <f t="shared" si="33"/>
        <v>#REF!</v>
      </c>
      <c r="Z175" s="350">
        <f t="shared" si="29"/>
        <v>11</v>
      </c>
      <c r="AA175" s="350" t="e">
        <f t="shared" si="34"/>
        <v>#REF!</v>
      </c>
      <c r="AB175" s="351" t="e">
        <f t="shared" si="35"/>
        <v>#REF!</v>
      </c>
      <c r="AC175" s="351" t="e">
        <f t="shared" si="36"/>
        <v>#REF!</v>
      </c>
      <c r="AD175" s="351" t="e">
        <f t="shared" si="37"/>
        <v>#REF!</v>
      </c>
      <c r="AE175" s="332">
        <f t="shared" si="38"/>
        <v>2003</v>
      </c>
      <c r="AF175" s="352" t="e">
        <f t="shared" si="39"/>
        <v>#REF!</v>
      </c>
      <c r="AG175" s="353" t="e">
        <f t="shared" si="30"/>
        <v>#REF!</v>
      </c>
    </row>
    <row r="176" spans="1:33" s="313" customFormat="1" ht="22.5" customHeight="1">
      <c r="A176" s="431">
        <v>157</v>
      </c>
      <c r="B176" s="345" t="s">
        <v>2036</v>
      </c>
      <c r="C176" s="346" t="s">
        <v>120</v>
      </c>
      <c r="D176" s="308"/>
      <c r="E176" s="347" t="s">
        <v>316</v>
      </c>
      <c r="F176" s="334"/>
      <c r="G176" s="347" t="s">
        <v>373</v>
      </c>
      <c r="H176" s="348">
        <v>2003</v>
      </c>
      <c r="I176" s="308"/>
      <c r="J176" s="308"/>
      <c r="K176" s="308"/>
      <c r="L176" s="308"/>
      <c r="M176" s="308"/>
      <c r="N176" s="348" t="s">
        <v>114</v>
      </c>
      <c r="O176" s="356">
        <v>900000</v>
      </c>
      <c r="P176" s="336"/>
      <c r="T176" s="332" t="e">
        <f>#REF!</f>
        <v>#REF!</v>
      </c>
      <c r="U176" s="313" t="e">
        <f t="shared" si="27"/>
        <v>#REF!</v>
      </c>
      <c r="V176" s="313" t="e">
        <f t="shared" si="28"/>
        <v>#REF!</v>
      </c>
      <c r="W176" s="350" t="e">
        <f t="shared" si="31"/>
        <v>#REF!</v>
      </c>
      <c r="X176" s="351">
        <f t="shared" si="32"/>
        <v>10</v>
      </c>
      <c r="Y176" s="350" t="e">
        <f t="shared" si="33"/>
        <v>#REF!</v>
      </c>
      <c r="Z176" s="350">
        <f t="shared" si="29"/>
        <v>11</v>
      </c>
      <c r="AA176" s="350" t="e">
        <f t="shared" si="34"/>
        <v>#REF!</v>
      </c>
      <c r="AB176" s="351" t="e">
        <f t="shared" si="35"/>
        <v>#REF!</v>
      </c>
      <c r="AC176" s="351" t="e">
        <f t="shared" si="36"/>
        <v>#REF!</v>
      </c>
      <c r="AD176" s="351" t="e">
        <f t="shared" si="37"/>
        <v>#REF!</v>
      </c>
      <c r="AE176" s="332">
        <f t="shared" si="38"/>
        <v>2003</v>
      </c>
      <c r="AF176" s="352" t="e">
        <f t="shared" si="39"/>
        <v>#REF!</v>
      </c>
      <c r="AG176" s="353" t="e">
        <f t="shared" si="30"/>
        <v>#REF!</v>
      </c>
    </row>
    <row r="177" spans="1:33" s="313" customFormat="1" ht="22.5" customHeight="1">
      <c r="A177" s="431">
        <v>158</v>
      </c>
      <c r="B177" s="345" t="s">
        <v>2036</v>
      </c>
      <c r="C177" s="346" t="s">
        <v>120</v>
      </c>
      <c r="D177" s="308"/>
      <c r="E177" s="347" t="s">
        <v>316</v>
      </c>
      <c r="F177" s="334"/>
      <c r="G177" s="347" t="s">
        <v>374</v>
      </c>
      <c r="H177" s="348">
        <v>2003</v>
      </c>
      <c r="I177" s="308"/>
      <c r="J177" s="308"/>
      <c r="K177" s="308"/>
      <c r="L177" s="308"/>
      <c r="M177" s="308"/>
      <c r="N177" s="348" t="s">
        <v>114</v>
      </c>
      <c r="O177" s="356">
        <v>300000</v>
      </c>
      <c r="P177" s="336"/>
      <c r="T177" s="332" t="e">
        <f>#REF!</f>
        <v>#REF!</v>
      </c>
      <c r="U177" s="313" t="e">
        <f t="shared" si="27"/>
        <v>#REF!</v>
      </c>
      <c r="V177" s="313" t="e">
        <f t="shared" si="28"/>
        <v>#REF!</v>
      </c>
      <c r="W177" s="350" t="e">
        <f t="shared" si="31"/>
        <v>#REF!</v>
      </c>
      <c r="X177" s="351">
        <f t="shared" si="32"/>
        <v>10</v>
      </c>
      <c r="Y177" s="350" t="e">
        <f t="shared" si="33"/>
        <v>#REF!</v>
      </c>
      <c r="Z177" s="350">
        <f t="shared" si="29"/>
        <v>11</v>
      </c>
      <c r="AA177" s="350" t="e">
        <f t="shared" si="34"/>
        <v>#REF!</v>
      </c>
      <c r="AB177" s="351" t="e">
        <f t="shared" si="35"/>
        <v>#REF!</v>
      </c>
      <c r="AC177" s="351" t="e">
        <f t="shared" si="36"/>
        <v>#REF!</v>
      </c>
      <c r="AD177" s="351" t="e">
        <f t="shared" si="37"/>
        <v>#REF!</v>
      </c>
      <c r="AE177" s="332">
        <f t="shared" si="38"/>
        <v>2003</v>
      </c>
      <c r="AF177" s="352" t="e">
        <f t="shared" si="39"/>
        <v>#REF!</v>
      </c>
      <c r="AG177" s="353" t="e">
        <f t="shared" si="30"/>
        <v>#REF!</v>
      </c>
    </row>
    <row r="178" spans="1:33" s="313" customFormat="1" ht="22.5" customHeight="1">
      <c r="A178" s="431">
        <v>159</v>
      </c>
      <c r="B178" s="345" t="s">
        <v>2083</v>
      </c>
      <c r="C178" s="346" t="s">
        <v>167</v>
      </c>
      <c r="D178" s="308"/>
      <c r="E178" s="347" t="s">
        <v>316</v>
      </c>
      <c r="F178" s="334"/>
      <c r="G178" s="347" t="s">
        <v>384</v>
      </c>
      <c r="H178" s="348">
        <v>2003</v>
      </c>
      <c r="I178" s="308"/>
      <c r="J178" s="308"/>
      <c r="K178" s="308"/>
      <c r="L178" s="308"/>
      <c r="M178" s="308"/>
      <c r="N178" s="348" t="s">
        <v>114</v>
      </c>
      <c r="O178" s="356">
        <v>2000000</v>
      </c>
      <c r="P178" s="346" t="s">
        <v>167</v>
      </c>
      <c r="T178" s="332" t="e">
        <f>#REF!</f>
        <v>#REF!</v>
      </c>
      <c r="U178" s="313" t="e">
        <f t="shared" si="27"/>
        <v>#REF!</v>
      </c>
      <c r="V178" s="313" t="e">
        <f t="shared" si="28"/>
        <v>#REF!</v>
      </c>
      <c r="W178" s="350" t="e">
        <f t="shared" si="31"/>
        <v>#REF!</v>
      </c>
      <c r="X178" s="351">
        <f t="shared" si="32"/>
        <v>10</v>
      </c>
      <c r="Y178" s="350" t="e">
        <f t="shared" si="33"/>
        <v>#REF!</v>
      </c>
      <c r="Z178" s="350">
        <f t="shared" si="29"/>
        <v>11</v>
      </c>
      <c r="AA178" s="350" t="e">
        <f t="shared" si="34"/>
        <v>#REF!</v>
      </c>
      <c r="AB178" s="351" t="e">
        <f t="shared" si="35"/>
        <v>#REF!</v>
      </c>
      <c r="AC178" s="351" t="e">
        <f t="shared" si="36"/>
        <v>#REF!</v>
      </c>
      <c r="AD178" s="351" t="e">
        <f t="shared" si="37"/>
        <v>#REF!</v>
      </c>
      <c r="AE178" s="332">
        <f t="shared" si="38"/>
        <v>2003</v>
      </c>
      <c r="AF178" s="352" t="e">
        <f t="shared" si="39"/>
        <v>#REF!</v>
      </c>
      <c r="AG178" s="353" t="e">
        <f t="shared" si="30"/>
        <v>#REF!</v>
      </c>
    </row>
    <row r="179" spans="1:33" s="313" customFormat="1" ht="22.5" customHeight="1">
      <c r="A179" s="431">
        <v>160</v>
      </c>
      <c r="B179" s="345" t="s">
        <v>2037</v>
      </c>
      <c r="C179" s="346" t="s">
        <v>168</v>
      </c>
      <c r="D179" s="308"/>
      <c r="E179" s="347" t="s">
        <v>316</v>
      </c>
      <c r="F179" s="334"/>
      <c r="G179" s="347" t="s">
        <v>373</v>
      </c>
      <c r="H179" s="348">
        <v>2003</v>
      </c>
      <c r="I179" s="308"/>
      <c r="J179" s="308"/>
      <c r="K179" s="308"/>
      <c r="L179" s="308"/>
      <c r="M179" s="308"/>
      <c r="N179" s="348" t="s">
        <v>114</v>
      </c>
      <c r="O179" s="356">
        <v>2700000</v>
      </c>
      <c r="P179" s="336"/>
      <c r="T179" s="332" t="e">
        <f>#REF!</f>
        <v>#REF!</v>
      </c>
      <c r="U179" s="313" t="e">
        <f t="shared" si="27"/>
        <v>#REF!</v>
      </c>
      <c r="V179" s="313" t="e">
        <f t="shared" si="28"/>
        <v>#REF!</v>
      </c>
      <c r="W179" s="350" t="e">
        <f t="shared" si="31"/>
        <v>#REF!</v>
      </c>
      <c r="X179" s="351">
        <f t="shared" si="32"/>
        <v>10</v>
      </c>
      <c r="Y179" s="350" t="e">
        <f t="shared" si="33"/>
        <v>#REF!</v>
      </c>
      <c r="Z179" s="350">
        <f t="shared" si="29"/>
        <v>11</v>
      </c>
      <c r="AA179" s="350" t="e">
        <f t="shared" si="34"/>
        <v>#REF!</v>
      </c>
      <c r="AB179" s="351" t="e">
        <f t="shared" si="35"/>
        <v>#REF!</v>
      </c>
      <c r="AC179" s="351" t="e">
        <f t="shared" si="36"/>
        <v>#REF!</v>
      </c>
      <c r="AD179" s="351" t="e">
        <f t="shared" si="37"/>
        <v>#REF!</v>
      </c>
      <c r="AE179" s="332">
        <f t="shared" si="38"/>
        <v>2003</v>
      </c>
      <c r="AF179" s="352" t="e">
        <f t="shared" si="39"/>
        <v>#REF!</v>
      </c>
      <c r="AG179" s="353" t="e">
        <f t="shared" si="30"/>
        <v>#REF!</v>
      </c>
    </row>
    <row r="180" spans="1:33" s="313" customFormat="1" ht="22.5" customHeight="1" thickBot="1">
      <c r="A180" s="433">
        <v>161</v>
      </c>
      <c r="B180" s="358" t="s">
        <v>2052</v>
      </c>
      <c r="C180" s="359" t="s">
        <v>169</v>
      </c>
      <c r="D180" s="360"/>
      <c r="E180" s="362" t="s">
        <v>316</v>
      </c>
      <c r="F180" s="361"/>
      <c r="G180" s="362" t="s">
        <v>382</v>
      </c>
      <c r="H180" s="363">
        <v>2003</v>
      </c>
      <c r="I180" s="360"/>
      <c r="J180" s="360"/>
      <c r="K180" s="360"/>
      <c r="L180" s="360"/>
      <c r="M180" s="360"/>
      <c r="N180" s="363" t="s">
        <v>114</v>
      </c>
      <c r="O180" s="364">
        <v>1650000</v>
      </c>
      <c r="P180" s="365"/>
      <c r="T180" s="332" t="e">
        <f>#REF!</f>
        <v>#REF!</v>
      </c>
      <c r="U180" s="313" t="e">
        <f t="shared" si="27"/>
        <v>#REF!</v>
      </c>
      <c r="V180" s="313" t="e">
        <f t="shared" si="28"/>
        <v>#REF!</v>
      </c>
      <c r="W180" s="350" t="e">
        <f t="shared" si="31"/>
        <v>#REF!</v>
      </c>
      <c r="X180" s="351">
        <f t="shared" si="32"/>
        <v>10</v>
      </c>
      <c r="Y180" s="350" t="e">
        <f t="shared" si="33"/>
        <v>#REF!</v>
      </c>
      <c r="Z180" s="350">
        <f t="shared" si="29"/>
        <v>11</v>
      </c>
      <c r="AA180" s="350" t="e">
        <f t="shared" si="34"/>
        <v>#REF!</v>
      </c>
      <c r="AB180" s="351" t="e">
        <f t="shared" si="35"/>
        <v>#REF!</v>
      </c>
      <c r="AC180" s="351" t="e">
        <f t="shared" si="36"/>
        <v>#REF!</v>
      </c>
      <c r="AD180" s="351" t="e">
        <f t="shared" si="37"/>
        <v>#REF!</v>
      </c>
      <c r="AE180" s="332">
        <f t="shared" si="38"/>
        <v>2003</v>
      </c>
      <c r="AF180" s="352" t="e">
        <f t="shared" si="39"/>
        <v>#REF!</v>
      </c>
      <c r="AG180" s="353" t="e">
        <f t="shared" si="30"/>
        <v>#REF!</v>
      </c>
    </row>
    <row r="181" spans="1:33" s="313" customFormat="1" ht="22.5" customHeight="1">
      <c r="A181" s="432">
        <v>162</v>
      </c>
      <c r="B181" s="374" t="s">
        <v>2090</v>
      </c>
      <c r="C181" s="366" t="s">
        <v>170</v>
      </c>
      <c r="D181" s="367"/>
      <c r="E181" s="369" t="s">
        <v>316</v>
      </c>
      <c r="F181" s="368"/>
      <c r="G181" s="369" t="s">
        <v>389</v>
      </c>
      <c r="H181" s="370">
        <v>2003</v>
      </c>
      <c r="I181" s="367"/>
      <c r="J181" s="367"/>
      <c r="K181" s="367"/>
      <c r="L181" s="367"/>
      <c r="M181" s="367"/>
      <c r="N181" s="370" t="s">
        <v>114</v>
      </c>
      <c r="O181" s="371">
        <v>480000</v>
      </c>
      <c r="P181" s="372"/>
      <c r="T181" s="332" t="e">
        <f>#REF!</f>
        <v>#REF!</v>
      </c>
      <c r="U181" s="313" t="e">
        <f t="shared" si="27"/>
        <v>#REF!</v>
      </c>
      <c r="V181" s="313" t="e">
        <f t="shared" si="28"/>
        <v>#REF!</v>
      </c>
      <c r="W181" s="350" t="e">
        <f t="shared" si="31"/>
        <v>#REF!</v>
      </c>
      <c r="X181" s="351">
        <f t="shared" si="32"/>
        <v>10</v>
      </c>
      <c r="Y181" s="350" t="e">
        <f t="shared" si="33"/>
        <v>#REF!</v>
      </c>
      <c r="Z181" s="350">
        <f t="shared" si="29"/>
        <v>11</v>
      </c>
      <c r="AA181" s="350" t="e">
        <f t="shared" si="34"/>
        <v>#REF!</v>
      </c>
      <c r="AB181" s="351" t="e">
        <f t="shared" si="35"/>
        <v>#REF!</v>
      </c>
      <c r="AC181" s="351" t="e">
        <f t="shared" si="36"/>
        <v>#REF!</v>
      </c>
      <c r="AD181" s="351" t="e">
        <f t="shared" si="37"/>
        <v>#REF!</v>
      </c>
      <c r="AE181" s="332">
        <f t="shared" si="38"/>
        <v>2003</v>
      </c>
      <c r="AF181" s="352" t="e">
        <f t="shared" si="39"/>
        <v>#REF!</v>
      </c>
      <c r="AG181" s="353" t="e">
        <f t="shared" si="30"/>
        <v>#REF!</v>
      </c>
    </row>
    <row r="182" spans="1:33" s="313" customFormat="1" ht="22.5" customHeight="1">
      <c r="A182" s="431">
        <v>163</v>
      </c>
      <c r="B182" s="345" t="s">
        <v>2050</v>
      </c>
      <c r="C182" s="346" t="s">
        <v>149</v>
      </c>
      <c r="D182" s="308"/>
      <c r="E182" s="347" t="s">
        <v>316</v>
      </c>
      <c r="F182" s="334"/>
      <c r="G182" s="347" t="s">
        <v>373</v>
      </c>
      <c r="H182" s="348">
        <v>2003</v>
      </c>
      <c r="I182" s="308"/>
      <c r="J182" s="308"/>
      <c r="K182" s="308"/>
      <c r="L182" s="308"/>
      <c r="M182" s="308"/>
      <c r="N182" s="348" t="s">
        <v>114</v>
      </c>
      <c r="O182" s="356">
        <v>120000</v>
      </c>
      <c r="P182" s="336"/>
      <c r="T182" s="332" t="e">
        <f>#REF!</f>
        <v>#REF!</v>
      </c>
      <c r="U182" s="313" t="e">
        <f t="shared" si="27"/>
        <v>#REF!</v>
      </c>
      <c r="V182" s="313" t="e">
        <f t="shared" si="28"/>
        <v>#REF!</v>
      </c>
      <c r="W182" s="350" t="e">
        <f t="shared" si="31"/>
        <v>#REF!</v>
      </c>
      <c r="X182" s="351">
        <f t="shared" si="32"/>
        <v>10</v>
      </c>
      <c r="Y182" s="350" t="e">
        <f t="shared" si="33"/>
        <v>#REF!</v>
      </c>
      <c r="Z182" s="350">
        <f t="shared" si="29"/>
        <v>11</v>
      </c>
      <c r="AA182" s="350" t="e">
        <f t="shared" si="34"/>
        <v>#REF!</v>
      </c>
      <c r="AB182" s="351" t="e">
        <f t="shared" si="35"/>
        <v>#REF!</v>
      </c>
      <c r="AC182" s="351" t="e">
        <f t="shared" si="36"/>
        <v>#REF!</v>
      </c>
      <c r="AD182" s="351" t="e">
        <f t="shared" si="37"/>
        <v>#REF!</v>
      </c>
      <c r="AE182" s="332">
        <f t="shared" si="38"/>
        <v>2003</v>
      </c>
      <c r="AF182" s="352" t="e">
        <f t="shared" si="39"/>
        <v>#REF!</v>
      </c>
      <c r="AG182" s="353" t="e">
        <f t="shared" si="30"/>
        <v>#REF!</v>
      </c>
    </row>
    <row r="183" spans="1:33" s="313" customFormat="1" ht="22.5" customHeight="1">
      <c r="A183" s="431">
        <v>164</v>
      </c>
      <c r="B183" s="345" t="s">
        <v>2033</v>
      </c>
      <c r="C183" s="346" t="s">
        <v>117</v>
      </c>
      <c r="D183" s="308"/>
      <c r="E183" s="347" t="s">
        <v>316</v>
      </c>
      <c r="F183" s="334"/>
      <c r="G183" s="347" t="s">
        <v>368</v>
      </c>
      <c r="H183" s="348">
        <v>2003</v>
      </c>
      <c r="I183" s="308"/>
      <c r="J183" s="308"/>
      <c r="K183" s="308"/>
      <c r="L183" s="308"/>
      <c r="M183" s="308"/>
      <c r="N183" s="348" t="s">
        <v>114</v>
      </c>
      <c r="O183" s="356">
        <v>490000</v>
      </c>
      <c r="P183" s="336"/>
      <c r="T183" s="332" t="e">
        <f>#REF!</f>
        <v>#REF!</v>
      </c>
      <c r="U183" s="313" t="e">
        <f t="shared" si="27"/>
        <v>#REF!</v>
      </c>
      <c r="V183" s="313" t="e">
        <f t="shared" si="28"/>
        <v>#REF!</v>
      </c>
      <c r="W183" s="350" t="e">
        <f t="shared" si="31"/>
        <v>#REF!</v>
      </c>
      <c r="X183" s="351">
        <f t="shared" si="32"/>
        <v>10</v>
      </c>
      <c r="Y183" s="350" t="e">
        <f t="shared" si="33"/>
        <v>#REF!</v>
      </c>
      <c r="Z183" s="350">
        <f t="shared" si="29"/>
        <v>11</v>
      </c>
      <c r="AA183" s="350" t="e">
        <f t="shared" si="34"/>
        <v>#REF!</v>
      </c>
      <c r="AB183" s="351" t="e">
        <f t="shared" si="35"/>
        <v>#REF!</v>
      </c>
      <c r="AC183" s="351" t="e">
        <f t="shared" si="36"/>
        <v>#REF!</v>
      </c>
      <c r="AD183" s="351" t="e">
        <f t="shared" si="37"/>
        <v>#REF!</v>
      </c>
      <c r="AE183" s="332">
        <f t="shared" si="38"/>
        <v>2003</v>
      </c>
      <c r="AF183" s="352" t="e">
        <f t="shared" si="39"/>
        <v>#REF!</v>
      </c>
      <c r="AG183" s="353" t="e">
        <f t="shared" si="30"/>
        <v>#REF!</v>
      </c>
    </row>
    <row r="184" spans="1:33" s="313" customFormat="1" ht="22.5" customHeight="1">
      <c r="A184" s="431">
        <v>165</v>
      </c>
      <c r="B184" s="345" t="s">
        <v>2033</v>
      </c>
      <c r="C184" s="346" t="s">
        <v>117</v>
      </c>
      <c r="D184" s="308"/>
      <c r="E184" s="347" t="s">
        <v>313</v>
      </c>
      <c r="F184" s="334"/>
      <c r="G184" s="347" t="s">
        <v>368</v>
      </c>
      <c r="H184" s="348">
        <v>2003</v>
      </c>
      <c r="I184" s="308"/>
      <c r="J184" s="308"/>
      <c r="K184" s="308"/>
      <c r="L184" s="308"/>
      <c r="M184" s="308"/>
      <c r="N184" s="348" t="s">
        <v>114</v>
      </c>
      <c r="O184" s="356">
        <v>1575000</v>
      </c>
      <c r="P184" s="336"/>
      <c r="T184" s="332" t="e">
        <f>#REF!</f>
        <v>#REF!</v>
      </c>
      <c r="U184" s="313" t="e">
        <f t="shared" si="27"/>
        <v>#REF!</v>
      </c>
      <c r="V184" s="313" t="e">
        <f t="shared" si="28"/>
        <v>#REF!</v>
      </c>
      <c r="W184" s="350" t="e">
        <f t="shared" si="31"/>
        <v>#REF!</v>
      </c>
      <c r="X184" s="351">
        <f t="shared" si="32"/>
        <v>10</v>
      </c>
      <c r="Y184" s="350" t="e">
        <f t="shared" si="33"/>
        <v>#REF!</v>
      </c>
      <c r="Z184" s="350">
        <f t="shared" si="29"/>
        <v>11</v>
      </c>
      <c r="AA184" s="350" t="e">
        <f t="shared" si="34"/>
        <v>#REF!</v>
      </c>
      <c r="AB184" s="351" t="e">
        <f t="shared" si="35"/>
        <v>#REF!</v>
      </c>
      <c r="AC184" s="351" t="e">
        <f t="shared" si="36"/>
        <v>#REF!</v>
      </c>
      <c r="AD184" s="351" t="e">
        <f t="shared" si="37"/>
        <v>#REF!</v>
      </c>
      <c r="AE184" s="332">
        <f t="shared" si="38"/>
        <v>2003</v>
      </c>
      <c r="AF184" s="352" t="e">
        <f t="shared" si="39"/>
        <v>#REF!</v>
      </c>
      <c r="AG184" s="353" t="e">
        <f t="shared" si="30"/>
        <v>#REF!</v>
      </c>
    </row>
    <row r="185" spans="1:33" s="313" customFormat="1" ht="22.5" customHeight="1">
      <c r="A185" s="431">
        <v>166</v>
      </c>
      <c r="B185" s="345" t="s">
        <v>2051</v>
      </c>
      <c r="C185" s="346" t="s">
        <v>150</v>
      </c>
      <c r="D185" s="308"/>
      <c r="E185" s="347" t="s">
        <v>316</v>
      </c>
      <c r="F185" s="334"/>
      <c r="G185" s="347" t="s">
        <v>376</v>
      </c>
      <c r="H185" s="348">
        <v>2003</v>
      </c>
      <c r="I185" s="308"/>
      <c r="J185" s="308"/>
      <c r="K185" s="308"/>
      <c r="L185" s="308"/>
      <c r="M185" s="308"/>
      <c r="N185" s="348" t="s">
        <v>114</v>
      </c>
      <c r="O185" s="356">
        <v>700000</v>
      </c>
      <c r="P185" s="336"/>
      <c r="T185" s="332" t="e">
        <f>#REF!</f>
        <v>#REF!</v>
      </c>
      <c r="U185" s="313" t="e">
        <f t="shared" si="27"/>
        <v>#REF!</v>
      </c>
      <c r="V185" s="313" t="e">
        <f t="shared" si="28"/>
        <v>#REF!</v>
      </c>
      <c r="W185" s="350" t="e">
        <f t="shared" si="31"/>
        <v>#REF!</v>
      </c>
      <c r="X185" s="351">
        <f t="shared" si="32"/>
        <v>10</v>
      </c>
      <c r="Y185" s="350" t="e">
        <f t="shared" si="33"/>
        <v>#REF!</v>
      </c>
      <c r="Z185" s="350">
        <f t="shared" si="29"/>
        <v>11</v>
      </c>
      <c r="AA185" s="350" t="e">
        <f t="shared" si="34"/>
        <v>#REF!</v>
      </c>
      <c r="AB185" s="351" t="e">
        <f t="shared" si="35"/>
        <v>#REF!</v>
      </c>
      <c r="AC185" s="351" t="e">
        <f t="shared" si="36"/>
        <v>#REF!</v>
      </c>
      <c r="AD185" s="351" t="e">
        <f t="shared" si="37"/>
        <v>#REF!</v>
      </c>
      <c r="AE185" s="332">
        <f t="shared" si="38"/>
        <v>2003</v>
      </c>
      <c r="AF185" s="352" t="e">
        <f t="shared" si="39"/>
        <v>#REF!</v>
      </c>
      <c r="AG185" s="353" t="e">
        <f t="shared" si="30"/>
        <v>#REF!</v>
      </c>
    </row>
    <row r="186" spans="1:33" s="313" customFormat="1" ht="22.5" customHeight="1">
      <c r="A186" s="431">
        <v>167</v>
      </c>
      <c r="B186" s="345" t="s">
        <v>298</v>
      </c>
      <c r="C186" s="346" t="s">
        <v>128</v>
      </c>
      <c r="D186" s="308"/>
      <c r="E186" s="347" t="s">
        <v>336</v>
      </c>
      <c r="F186" s="334"/>
      <c r="G186" s="347" t="s">
        <v>369</v>
      </c>
      <c r="H186" s="348">
        <v>2003</v>
      </c>
      <c r="I186" s="308"/>
      <c r="J186" s="308"/>
      <c r="K186" s="308"/>
      <c r="L186" s="308"/>
      <c r="M186" s="308"/>
      <c r="N186" s="348" t="s">
        <v>114</v>
      </c>
      <c r="O186" s="356">
        <v>1200000</v>
      </c>
      <c r="P186" s="336"/>
      <c r="T186" s="332" t="e">
        <f>#REF!</f>
        <v>#REF!</v>
      </c>
      <c r="U186" s="313" t="e">
        <f t="shared" si="27"/>
        <v>#REF!</v>
      </c>
      <c r="V186" s="313" t="e">
        <f t="shared" si="28"/>
        <v>#REF!</v>
      </c>
      <c r="W186" s="350" t="e">
        <f t="shared" si="31"/>
        <v>#REF!</v>
      </c>
      <c r="X186" s="351">
        <f t="shared" si="32"/>
        <v>10</v>
      </c>
      <c r="Y186" s="350" t="e">
        <f t="shared" si="33"/>
        <v>#REF!</v>
      </c>
      <c r="Z186" s="350">
        <f t="shared" si="29"/>
        <v>11</v>
      </c>
      <c r="AA186" s="350" t="e">
        <f t="shared" si="34"/>
        <v>#REF!</v>
      </c>
      <c r="AB186" s="351" t="e">
        <f t="shared" si="35"/>
        <v>#REF!</v>
      </c>
      <c r="AC186" s="351" t="e">
        <f t="shared" si="36"/>
        <v>#REF!</v>
      </c>
      <c r="AD186" s="351" t="e">
        <f t="shared" si="37"/>
        <v>#REF!</v>
      </c>
      <c r="AE186" s="332">
        <f t="shared" si="38"/>
        <v>2003</v>
      </c>
      <c r="AF186" s="352" t="e">
        <f t="shared" si="39"/>
        <v>#REF!</v>
      </c>
      <c r="AG186" s="353" t="e">
        <f t="shared" si="30"/>
        <v>#REF!</v>
      </c>
    </row>
    <row r="187" spans="1:33" s="313" customFormat="1" ht="22.5" customHeight="1">
      <c r="A187" s="431">
        <v>168</v>
      </c>
      <c r="B187" s="345" t="s">
        <v>2051</v>
      </c>
      <c r="C187" s="346" t="s">
        <v>150</v>
      </c>
      <c r="D187" s="308"/>
      <c r="E187" s="347" t="s">
        <v>316</v>
      </c>
      <c r="F187" s="334"/>
      <c r="G187" s="347" t="s">
        <v>376</v>
      </c>
      <c r="H187" s="348">
        <v>2003</v>
      </c>
      <c r="I187" s="308"/>
      <c r="J187" s="308"/>
      <c r="K187" s="308"/>
      <c r="L187" s="308"/>
      <c r="M187" s="308"/>
      <c r="N187" s="348" t="s">
        <v>114</v>
      </c>
      <c r="O187" s="356">
        <v>525000</v>
      </c>
      <c r="P187" s="336"/>
      <c r="T187" s="332" t="e">
        <f>#REF!</f>
        <v>#REF!</v>
      </c>
      <c r="U187" s="313" t="e">
        <f t="shared" si="27"/>
        <v>#REF!</v>
      </c>
      <c r="V187" s="313" t="e">
        <f t="shared" si="28"/>
        <v>#REF!</v>
      </c>
      <c r="W187" s="350" t="e">
        <f t="shared" si="31"/>
        <v>#REF!</v>
      </c>
      <c r="X187" s="351">
        <f t="shared" si="32"/>
        <v>10</v>
      </c>
      <c r="Y187" s="350" t="e">
        <f t="shared" si="33"/>
        <v>#REF!</v>
      </c>
      <c r="Z187" s="350">
        <f t="shared" si="29"/>
        <v>11</v>
      </c>
      <c r="AA187" s="350" t="e">
        <f t="shared" si="34"/>
        <v>#REF!</v>
      </c>
      <c r="AB187" s="351" t="e">
        <f t="shared" si="35"/>
        <v>#REF!</v>
      </c>
      <c r="AC187" s="351" t="e">
        <f t="shared" si="36"/>
        <v>#REF!</v>
      </c>
      <c r="AD187" s="351" t="e">
        <f t="shared" si="37"/>
        <v>#REF!</v>
      </c>
      <c r="AE187" s="332">
        <f t="shared" si="38"/>
        <v>2003</v>
      </c>
      <c r="AF187" s="352" t="e">
        <f t="shared" si="39"/>
        <v>#REF!</v>
      </c>
      <c r="AG187" s="353" t="e">
        <f t="shared" si="30"/>
        <v>#REF!</v>
      </c>
    </row>
    <row r="188" spans="1:33" s="313" customFormat="1" ht="22.5" customHeight="1">
      <c r="A188" s="431">
        <v>169</v>
      </c>
      <c r="B188" s="355" t="s">
        <v>2083</v>
      </c>
      <c r="C188" s="346" t="s">
        <v>171</v>
      </c>
      <c r="D188" s="308"/>
      <c r="E188" s="347" t="s">
        <v>315</v>
      </c>
      <c r="F188" s="334"/>
      <c r="G188" s="347" t="s">
        <v>379</v>
      </c>
      <c r="H188" s="348">
        <v>2003</v>
      </c>
      <c r="I188" s="308"/>
      <c r="J188" s="308"/>
      <c r="K188" s="308"/>
      <c r="L188" s="308"/>
      <c r="M188" s="308"/>
      <c r="N188" s="348" t="s">
        <v>114</v>
      </c>
      <c r="O188" s="356">
        <v>1400000</v>
      </c>
      <c r="P188" s="346" t="s">
        <v>171</v>
      </c>
      <c r="T188" s="332" t="e">
        <f>#REF!</f>
        <v>#REF!</v>
      </c>
      <c r="U188" s="313" t="e">
        <f t="shared" si="27"/>
        <v>#REF!</v>
      </c>
      <c r="V188" s="313" t="e">
        <f t="shared" si="28"/>
        <v>#REF!</v>
      </c>
      <c r="W188" s="350" t="e">
        <f t="shared" si="31"/>
        <v>#REF!</v>
      </c>
      <c r="X188" s="351">
        <f t="shared" si="32"/>
        <v>10</v>
      </c>
      <c r="Y188" s="350" t="e">
        <f t="shared" si="33"/>
        <v>#REF!</v>
      </c>
      <c r="Z188" s="350">
        <f t="shared" si="29"/>
        <v>11</v>
      </c>
      <c r="AA188" s="350" t="e">
        <f t="shared" si="34"/>
        <v>#REF!</v>
      </c>
      <c r="AB188" s="351" t="e">
        <f t="shared" si="35"/>
        <v>#REF!</v>
      </c>
      <c r="AC188" s="351" t="e">
        <f t="shared" si="36"/>
        <v>#REF!</v>
      </c>
      <c r="AD188" s="351" t="e">
        <f t="shared" si="37"/>
        <v>#REF!</v>
      </c>
      <c r="AE188" s="332">
        <f t="shared" si="38"/>
        <v>2003</v>
      </c>
      <c r="AF188" s="352" t="e">
        <f t="shared" si="39"/>
        <v>#REF!</v>
      </c>
      <c r="AG188" s="353" t="e">
        <f t="shared" si="30"/>
        <v>#REF!</v>
      </c>
    </row>
    <row r="189" spans="1:33" s="313" customFormat="1" ht="22.5" customHeight="1">
      <c r="A189" s="431">
        <v>170</v>
      </c>
      <c r="B189" s="345" t="s">
        <v>2039</v>
      </c>
      <c r="C189" s="346" t="s">
        <v>135</v>
      </c>
      <c r="D189" s="308"/>
      <c r="E189" s="347" t="s">
        <v>337</v>
      </c>
      <c r="F189" s="334"/>
      <c r="G189" s="347" t="s">
        <v>388</v>
      </c>
      <c r="H189" s="348">
        <v>2003</v>
      </c>
      <c r="I189" s="308"/>
      <c r="J189" s="308"/>
      <c r="K189" s="308"/>
      <c r="L189" s="308"/>
      <c r="M189" s="308"/>
      <c r="N189" s="348" t="s">
        <v>114</v>
      </c>
      <c r="O189" s="349">
        <v>6433000</v>
      </c>
      <c r="P189" s="336"/>
      <c r="T189" s="332" t="e">
        <f>#REF!</f>
        <v>#REF!</v>
      </c>
      <c r="U189" s="313" t="e">
        <f t="shared" si="27"/>
        <v>#REF!</v>
      </c>
      <c r="V189" s="313" t="e">
        <f t="shared" si="28"/>
        <v>#REF!</v>
      </c>
      <c r="W189" s="350" t="e">
        <f t="shared" si="31"/>
        <v>#REF!</v>
      </c>
      <c r="X189" s="351">
        <f t="shared" si="32"/>
        <v>10</v>
      </c>
      <c r="Y189" s="350" t="e">
        <f t="shared" si="33"/>
        <v>#REF!</v>
      </c>
      <c r="Z189" s="350">
        <f t="shared" si="29"/>
        <v>11</v>
      </c>
      <c r="AA189" s="350" t="e">
        <f t="shared" si="34"/>
        <v>#REF!</v>
      </c>
      <c r="AB189" s="351" t="e">
        <f t="shared" si="35"/>
        <v>#REF!</v>
      </c>
      <c r="AC189" s="351" t="e">
        <f t="shared" si="36"/>
        <v>#REF!</v>
      </c>
      <c r="AD189" s="351" t="e">
        <f t="shared" si="37"/>
        <v>#REF!</v>
      </c>
      <c r="AE189" s="332">
        <f t="shared" si="38"/>
        <v>2003</v>
      </c>
      <c r="AF189" s="352" t="e">
        <f t="shared" si="39"/>
        <v>#REF!</v>
      </c>
      <c r="AG189" s="353" t="e">
        <f t="shared" si="30"/>
        <v>#REF!</v>
      </c>
    </row>
    <row r="190" spans="1:33" s="313" customFormat="1" ht="22.5" customHeight="1">
      <c r="A190" s="431">
        <v>171</v>
      </c>
      <c r="B190" s="345" t="s">
        <v>2026</v>
      </c>
      <c r="C190" s="346" t="s">
        <v>143</v>
      </c>
      <c r="D190" s="308"/>
      <c r="E190" s="347" t="s">
        <v>327</v>
      </c>
      <c r="F190" s="334"/>
      <c r="G190" s="347" t="s">
        <v>369</v>
      </c>
      <c r="H190" s="348">
        <v>2003</v>
      </c>
      <c r="I190" s="308"/>
      <c r="J190" s="308"/>
      <c r="K190" s="308"/>
      <c r="L190" s="308"/>
      <c r="M190" s="308"/>
      <c r="N190" s="348" t="s">
        <v>114</v>
      </c>
      <c r="O190" s="349">
        <v>6860000</v>
      </c>
      <c r="P190" s="336"/>
      <c r="T190" s="332" t="e">
        <f>#REF!</f>
        <v>#REF!</v>
      </c>
      <c r="U190" s="313" t="e">
        <f t="shared" si="27"/>
        <v>#REF!</v>
      </c>
      <c r="V190" s="313" t="e">
        <f t="shared" si="28"/>
        <v>#REF!</v>
      </c>
      <c r="W190" s="350" t="e">
        <f t="shared" si="31"/>
        <v>#REF!</v>
      </c>
      <c r="X190" s="351">
        <f t="shared" si="32"/>
        <v>10</v>
      </c>
      <c r="Y190" s="350" t="e">
        <f t="shared" si="33"/>
        <v>#REF!</v>
      </c>
      <c r="Z190" s="350">
        <f t="shared" si="29"/>
        <v>11</v>
      </c>
      <c r="AA190" s="350" t="e">
        <f t="shared" si="34"/>
        <v>#REF!</v>
      </c>
      <c r="AB190" s="351" t="e">
        <f t="shared" si="35"/>
        <v>#REF!</v>
      </c>
      <c r="AC190" s="351" t="e">
        <f t="shared" si="36"/>
        <v>#REF!</v>
      </c>
      <c r="AD190" s="351" t="e">
        <f t="shared" si="37"/>
        <v>#REF!</v>
      </c>
      <c r="AE190" s="332">
        <f t="shared" si="38"/>
        <v>2003</v>
      </c>
      <c r="AF190" s="352" t="e">
        <f t="shared" si="39"/>
        <v>#REF!</v>
      </c>
      <c r="AG190" s="353" t="e">
        <f t="shared" si="30"/>
        <v>#REF!</v>
      </c>
    </row>
    <row r="191" spans="1:33" s="313" customFormat="1" ht="22.5" customHeight="1">
      <c r="A191" s="431">
        <v>172</v>
      </c>
      <c r="B191" s="345" t="s">
        <v>2023</v>
      </c>
      <c r="C191" s="346" t="s">
        <v>129</v>
      </c>
      <c r="D191" s="308"/>
      <c r="E191" s="347" t="s">
        <v>325</v>
      </c>
      <c r="F191" s="334"/>
      <c r="G191" s="347" t="s">
        <v>379</v>
      </c>
      <c r="H191" s="348">
        <v>2003</v>
      </c>
      <c r="I191" s="308"/>
      <c r="J191" s="308"/>
      <c r="K191" s="308"/>
      <c r="L191" s="308"/>
      <c r="M191" s="308"/>
      <c r="N191" s="348" t="s">
        <v>114</v>
      </c>
      <c r="O191" s="349">
        <v>2450000</v>
      </c>
      <c r="P191" s="336"/>
      <c r="T191" s="332" t="e">
        <f>#REF!</f>
        <v>#REF!</v>
      </c>
      <c r="U191" s="313" t="e">
        <f t="shared" si="27"/>
        <v>#REF!</v>
      </c>
      <c r="V191" s="313" t="e">
        <f t="shared" si="28"/>
        <v>#REF!</v>
      </c>
      <c r="W191" s="350" t="e">
        <f t="shared" si="31"/>
        <v>#REF!</v>
      </c>
      <c r="X191" s="351">
        <f t="shared" si="32"/>
        <v>10</v>
      </c>
      <c r="Y191" s="350" t="e">
        <f t="shared" si="33"/>
        <v>#REF!</v>
      </c>
      <c r="Z191" s="350">
        <f t="shared" si="29"/>
        <v>11</v>
      </c>
      <c r="AA191" s="350" t="e">
        <f t="shared" si="34"/>
        <v>#REF!</v>
      </c>
      <c r="AB191" s="351" t="e">
        <f t="shared" si="35"/>
        <v>#REF!</v>
      </c>
      <c r="AC191" s="351" t="e">
        <f t="shared" si="36"/>
        <v>#REF!</v>
      </c>
      <c r="AD191" s="351" t="e">
        <f t="shared" si="37"/>
        <v>#REF!</v>
      </c>
      <c r="AE191" s="332">
        <f t="shared" si="38"/>
        <v>2003</v>
      </c>
      <c r="AF191" s="352" t="e">
        <f t="shared" si="39"/>
        <v>#REF!</v>
      </c>
      <c r="AG191" s="353" t="e">
        <f t="shared" si="30"/>
        <v>#REF!</v>
      </c>
    </row>
    <row r="192" spans="1:33" s="313" customFormat="1" ht="22.5" customHeight="1">
      <c r="A192" s="431">
        <v>173</v>
      </c>
      <c r="B192" s="345" t="s">
        <v>2036</v>
      </c>
      <c r="C192" s="346" t="s">
        <v>125</v>
      </c>
      <c r="D192" s="308"/>
      <c r="E192" s="347" t="s">
        <v>316</v>
      </c>
      <c r="F192" s="334"/>
      <c r="G192" s="347" t="s">
        <v>373</v>
      </c>
      <c r="H192" s="348">
        <v>2003</v>
      </c>
      <c r="I192" s="308"/>
      <c r="J192" s="308"/>
      <c r="K192" s="308"/>
      <c r="L192" s="308"/>
      <c r="M192" s="308"/>
      <c r="N192" s="348" t="s">
        <v>114</v>
      </c>
      <c r="O192" s="349">
        <v>1190000</v>
      </c>
      <c r="P192" s="336"/>
      <c r="T192" s="332" t="e">
        <f>#REF!</f>
        <v>#REF!</v>
      </c>
      <c r="U192" s="313" t="e">
        <f t="shared" si="27"/>
        <v>#REF!</v>
      </c>
      <c r="V192" s="313" t="e">
        <f t="shared" si="28"/>
        <v>#REF!</v>
      </c>
      <c r="W192" s="350" t="e">
        <f t="shared" si="31"/>
        <v>#REF!</v>
      </c>
      <c r="X192" s="351">
        <f t="shared" si="32"/>
        <v>10</v>
      </c>
      <c r="Y192" s="350" t="e">
        <f t="shared" si="33"/>
        <v>#REF!</v>
      </c>
      <c r="Z192" s="350">
        <f t="shared" si="29"/>
        <v>11</v>
      </c>
      <c r="AA192" s="350" t="e">
        <f t="shared" si="34"/>
        <v>#REF!</v>
      </c>
      <c r="AB192" s="351" t="e">
        <f t="shared" si="35"/>
        <v>#REF!</v>
      </c>
      <c r="AC192" s="351" t="e">
        <f t="shared" si="36"/>
        <v>#REF!</v>
      </c>
      <c r="AD192" s="351" t="e">
        <f t="shared" si="37"/>
        <v>#REF!</v>
      </c>
      <c r="AE192" s="332">
        <f t="shared" si="38"/>
        <v>2003</v>
      </c>
      <c r="AF192" s="352" t="e">
        <f t="shared" si="39"/>
        <v>#REF!</v>
      </c>
      <c r="AG192" s="353" t="e">
        <f t="shared" si="30"/>
        <v>#REF!</v>
      </c>
    </row>
    <row r="193" spans="1:33" s="313" customFormat="1" ht="22.5" customHeight="1">
      <c r="A193" s="431">
        <v>174</v>
      </c>
      <c r="B193" s="345" t="s">
        <v>2023</v>
      </c>
      <c r="C193" s="346" t="s">
        <v>129</v>
      </c>
      <c r="D193" s="308"/>
      <c r="E193" s="347" t="s">
        <v>325</v>
      </c>
      <c r="F193" s="334"/>
      <c r="G193" s="347" t="s">
        <v>379</v>
      </c>
      <c r="H193" s="348">
        <v>2003</v>
      </c>
      <c r="I193" s="308"/>
      <c r="J193" s="308"/>
      <c r="K193" s="308"/>
      <c r="L193" s="308"/>
      <c r="M193" s="308"/>
      <c r="N193" s="348" t="s">
        <v>114</v>
      </c>
      <c r="O193" s="349">
        <v>2450000</v>
      </c>
      <c r="P193" s="336"/>
      <c r="T193" s="332" t="e">
        <f>#REF!</f>
        <v>#REF!</v>
      </c>
      <c r="U193" s="313" t="e">
        <f t="shared" si="27"/>
        <v>#REF!</v>
      </c>
      <c r="V193" s="313" t="e">
        <f t="shared" si="28"/>
        <v>#REF!</v>
      </c>
      <c r="W193" s="350" t="e">
        <f t="shared" si="31"/>
        <v>#REF!</v>
      </c>
      <c r="X193" s="351">
        <f t="shared" si="32"/>
        <v>10</v>
      </c>
      <c r="Y193" s="350" t="e">
        <f t="shared" si="33"/>
        <v>#REF!</v>
      </c>
      <c r="Z193" s="350">
        <f t="shared" si="29"/>
        <v>11</v>
      </c>
      <c r="AA193" s="350" t="e">
        <f t="shared" si="34"/>
        <v>#REF!</v>
      </c>
      <c r="AB193" s="351" t="e">
        <f t="shared" si="35"/>
        <v>#REF!</v>
      </c>
      <c r="AC193" s="351" t="e">
        <f t="shared" si="36"/>
        <v>#REF!</v>
      </c>
      <c r="AD193" s="351" t="e">
        <f t="shared" si="37"/>
        <v>#REF!</v>
      </c>
      <c r="AE193" s="332">
        <f t="shared" si="38"/>
        <v>2003</v>
      </c>
      <c r="AF193" s="352" t="e">
        <f t="shared" si="39"/>
        <v>#REF!</v>
      </c>
      <c r="AG193" s="353" t="e">
        <f t="shared" si="30"/>
        <v>#REF!</v>
      </c>
    </row>
    <row r="194" spans="1:33" s="313" customFormat="1" ht="22.5" customHeight="1">
      <c r="A194" s="431">
        <v>175</v>
      </c>
      <c r="B194" s="345" t="s">
        <v>2036</v>
      </c>
      <c r="C194" s="346" t="s">
        <v>125</v>
      </c>
      <c r="D194" s="308"/>
      <c r="E194" s="347" t="s">
        <v>316</v>
      </c>
      <c r="F194" s="334"/>
      <c r="G194" s="347" t="s">
        <v>373</v>
      </c>
      <c r="H194" s="348">
        <v>2003</v>
      </c>
      <c r="I194" s="308"/>
      <c r="J194" s="308"/>
      <c r="K194" s="308"/>
      <c r="L194" s="308"/>
      <c r="M194" s="308"/>
      <c r="N194" s="348" t="s">
        <v>114</v>
      </c>
      <c r="O194" s="349">
        <v>1190000</v>
      </c>
      <c r="P194" s="336"/>
      <c r="T194" s="332" t="e">
        <f>#REF!</f>
        <v>#REF!</v>
      </c>
      <c r="U194" s="313" t="e">
        <f t="shared" si="27"/>
        <v>#REF!</v>
      </c>
      <c r="V194" s="313" t="e">
        <f t="shared" si="28"/>
        <v>#REF!</v>
      </c>
      <c r="W194" s="350" t="e">
        <f t="shared" si="31"/>
        <v>#REF!</v>
      </c>
      <c r="X194" s="351">
        <f t="shared" si="32"/>
        <v>10</v>
      </c>
      <c r="Y194" s="350" t="e">
        <f t="shared" si="33"/>
        <v>#REF!</v>
      </c>
      <c r="Z194" s="350">
        <f t="shared" si="29"/>
        <v>11</v>
      </c>
      <c r="AA194" s="350" t="e">
        <f t="shared" si="34"/>
        <v>#REF!</v>
      </c>
      <c r="AB194" s="351" t="e">
        <f t="shared" si="35"/>
        <v>#REF!</v>
      </c>
      <c r="AC194" s="351" t="e">
        <f t="shared" si="36"/>
        <v>#REF!</v>
      </c>
      <c r="AD194" s="351" t="e">
        <f t="shared" si="37"/>
        <v>#REF!</v>
      </c>
      <c r="AE194" s="332">
        <f t="shared" si="38"/>
        <v>2003</v>
      </c>
      <c r="AF194" s="352" t="e">
        <f t="shared" si="39"/>
        <v>#REF!</v>
      </c>
      <c r="AG194" s="353" t="e">
        <f t="shared" si="30"/>
        <v>#REF!</v>
      </c>
    </row>
    <row r="195" spans="1:33" s="313" customFormat="1" ht="22.5" customHeight="1">
      <c r="A195" s="431">
        <v>176</v>
      </c>
      <c r="B195" s="345" t="s">
        <v>2083</v>
      </c>
      <c r="C195" s="346" t="s">
        <v>418</v>
      </c>
      <c r="D195" s="308"/>
      <c r="E195" s="347" t="s">
        <v>452</v>
      </c>
      <c r="F195" s="334"/>
      <c r="G195" s="347" t="s">
        <v>379</v>
      </c>
      <c r="H195" s="348">
        <v>2003</v>
      </c>
      <c r="I195" s="308"/>
      <c r="J195" s="308"/>
      <c r="K195" s="308"/>
      <c r="L195" s="308"/>
      <c r="M195" s="308"/>
      <c r="N195" s="348" t="s">
        <v>114</v>
      </c>
      <c r="O195" s="349">
        <v>8540000</v>
      </c>
      <c r="P195" s="346" t="s">
        <v>418</v>
      </c>
      <c r="T195" s="332" t="e">
        <f>#REF!</f>
        <v>#REF!</v>
      </c>
      <c r="U195" s="313" t="e">
        <f t="shared" si="27"/>
        <v>#REF!</v>
      </c>
      <c r="V195" s="313" t="e">
        <f t="shared" si="28"/>
        <v>#REF!</v>
      </c>
      <c r="W195" s="350" t="e">
        <f t="shared" si="31"/>
        <v>#REF!</v>
      </c>
      <c r="X195" s="351">
        <f t="shared" si="32"/>
        <v>10</v>
      </c>
      <c r="Y195" s="350" t="e">
        <f t="shared" si="33"/>
        <v>#REF!</v>
      </c>
      <c r="Z195" s="350">
        <f t="shared" si="29"/>
        <v>11</v>
      </c>
      <c r="AA195" s="350" t="e">
        <f t="shared" si="34"/>
        <v>#REF!</v>
      </c>
      <c r="AB195" s="351" t="e">
        <f t="shared" si="35"/>
        <v>#REF!</v>
      </c>
      <c r="AC195" s="351" t="e">
        <f t="shared" si="36"/>
        <v>#REF!</v>
      </c>
      <c r="AD195" s="351" t="e">
        <f t="shared" si="37"/>
        <v>#REF!</v>
      </c>
      <c r="AE195" s="332">
        <f t="shared" si="38"/>
        <v>2003</v>
      </c>
      <c r="AF195" s="352" t="e">
        <f t="shared" si="39"/>
        <v>#REF!</v>
      </c>
      <c r="AG195" s="353" t="e">
        <f t="shared" si="30"/>
        <v>#REF!</v>
      </c>
    </row>
    <row r="196" spans="1:33" s="313" customFormat="1" ht="22.5" customHeight="1">
      <c r="A196" s="431">
        <v>177</v>
      </c>
      <c r="B196" s="345" t="s">
        <v>2028</v>
      </c>
      <c r="C196" s="346" t="s">
        <v>419</v>
      </c>
      <c r="D196" s="308"/>
      <c r="E196" s="347" t="s">
        <v>315</v>
      </c>
      <c r="F196" s="334"/>
      <c r="G196" s="347" t="s">
        <v>379</v>
      </c>
      <c r="H196" s="348">
        <v>2003</v>
      </c>
      <c r="I196" s="308"/>
      <c r="J196" s="308"/>
      <c r="K196" s="308"/>
      <c r="L196" s="308"/>
      <c r="M196" s="308"/>
      <c r="N196" s="348" t="s">
        <v>114</v>
      </c>
      <c r="O196" s="349">
        <v>2100000</v>
      </c>
      <c r="P196" s="336"/>
      <c r="T196" s="332" t="e">
        <f>#REF!</f>
        <v>#REF!</v>
      </c>
      <c r="U196" s="313" t="e">
        <f t="shared" si="27"/>
        <v>#REF!</v>
      </c>
      <c r="V196" s="313" t="e">
        <f t="shared" si="28"/>
        <v>#REF!</v>
      </c>
      <c r="W196" s="350" t="e">
        <f t="shared" si="31"/>
        <v>#REF!</v>
      </c>
      <c r="X196" s="351">
        <f t="shared" si="32"/>
        <v>10</v>
      </c>
      <c r="Y196" s="350" t="e">
        <f t="shared" si="33"/>
        <v>#REF!</v>
      </c>
      <c r="Z196" s="350">
        <f t="shared" si="29"/>
        <v>11</v>
      </c>
      <c r="AA196" s="350" t="e">
        <f t="shared" si="34"/>
        <v>#REF!</v>
      </c>
      <c r="AB196" s="351" t="e">
        <f t="shared" si="35"/>
        <v>#REF!</v>
      </c>
      <c r="AC196" s="351" t="e">
        <f t="shared" si="36"/>
        <v>#REF!</v>
      </c>
      <c r="AD196" s="351" t="e">
        <f t="shared" si="37"/>
        <v>#REF!</v>
      </c>
      <c r="AE196" s="332">
        <f t="shared" si="38"/>
        <v>2003</v>
      </c>
      <c r="AF196" s="352" t="e">
        <f t="shared" si="39"/>
        <v>#REF!</v>
      </c>
      <c r="AG196" s="353" t="e">
        <f t="shared" si="30"/>
        <v>#REF!</v>
      </c>
    </row>
    <row r="197" spans="1:33" s="313" customFormat="1" ht="22.5" customHeight="1">
      <c r="A197" s="431">
        <v>178</v>
      </c>
      <c r="B197" s="345" t="s">
        <v>2035</v>
      </c>
      <c r="C197" s="346" t="s">
        <v>172</v>
      </c>
      <c r="D197" s="308"/>
      <c r="E197" s="347" t="s">
        <v>316</v>
      </c>
      <c r="F197" s="334"/>
      <c r="G197" s="347" t="s">
        <v>372</v>
      </c>
      <c r="H197" s="348">
        <v>2003</v>
      </c>
      <c r="I197" s="308"/>
      <c r="J197" s="308"/>
      <c r="K197" s="308"/>
      <c r="L197" s="308"/>
      <c r="M197" s="308"/>
      <c r="N197" s="348" t="s">
        <v>114</v>
      </c>
      <c r="O197" s="349">
        <v>1080000</v>
      </c>
      <c r="P197" s="336"/>
      <c r="T197" s="332" t="e">
        <f>#REF!</f>
        <v>#REF!</v>
      </c>
      <c r="U197" s="313" t="e">
        <f t="shared" si="27"/>
        <v>#REF!</v>
      </c>
      <c r="V197" s="313" t="e">
        <f t="shared" si="28"/>
        <v>#REF!</v>
      </c>
      <c r="W197" s="350" t="e">
        <f t="shared" si="31"/>
        <v>#REF!</v>
      </c>
      <c r="X197" s="351">
        <f t="shared" si="32"/>
        <v>10</v>
      </c>
      <c r="Y197" s="350" t="e">
        <f t="shared" si="33"/>
        <v>#REF!</v>
      </c>
      <c r="Z197" s="350">
        <f t="shared" si="29"/>
        <v>11</v>
      </c>
      <c r="AA197" s="350" t="e">
        <f t="shared" si="34"/>
        <v>#REF!</v>
      </c>
      <c r="AB197" s="351" t="e">
        <f t="shared" si="35"/>
        <v>#REF!</v>
      </c>
      <c r="AC197" s="351" t="e">
        <f t="shared" si="36"/>
        <v>#REF!</v>
      </c>
      <c r="AD197" s="351" t="e">
        <f t="shared" si="37"/>
        <v>#REF!</v>
      </c>
      <c r="AE197" s="332">
        <f t="shared" si="38"/>
        <v>2003</v>
      </c>
      <c r="AF197" s="352" t="e">
        <f t="shared" si="39"/>
        <v>#REF!</v>
      </c>
      <c r="AG197" s="353" t="e">
        <f t="shared" si="30"/>
        <v>#REF!</v>
      </c>
    </row>
    <row r="198" spans="1:33" s="313" customFormat="1" ht="22.5" customHeight="1">
      <c r="A198" s="431">
        <v>179</v>
      </c>
      <c r="B198" s="345" t="s">
        <v>2027</v>
      </c>
      <c r="C198" s="346" t="s">
        <v>138</v>
      </c>
      <c r="D198" s="308"/>
      <c r="E198" s="347" t="s">
        <v>318</v>
      </c>
      <c r="F198" s="334"/>
      <c r="G198" s="347" t="s">
        <v>369</v>
      </c>
      <c r="H198" s="348">
        <v>2003</v>
      </c>
      <c r="I198" s="308"/>
      <c r="J198" s="308"/>
      <c r="K198" s="308"/>
      <c r="L198" s="308"/>
      <c r="M198" s="308"/>
      <c r="N198" s="348" t="s">
        <v>114</v>
      </c>
      <c r="O198" s="349">
        <v>1650000</v>
      </c>
      <c r="P198" s="336"/>
      <c r="T198" s="332" t="e">
        <f>#REF!</f>
        <v>#REF!</v>
      </c>
      <c r="U198" s="313" t="e">
        <f t="shared" si="27"/>
        <v>#REF!</v>
      </c>
      <c r="V198" s="313" t="e">
        <f t="shared" si="28"/>
        <v>#REF!</v>
      </c>
      <c r="W198" s="350" t="e">
        <f t="shared" si="31"/>
        <v>#REF!</v>
      </c>
      <c r="X198" s="351">
        <f t="shared" si="32"/>
        <v>10</v>
      </c>
      <c r="Y198" s="350" t="e">
        <f t="shared" si="33"/>
        <v>#REF!</v>
      </c>
      <c r="Z198" s="350">
        <f t="shared" si="29"/>
        <v>11</v>
      </c>
      <c r="AA198" s="350" t="e">
        <f t="shared" si="34"/>
        <v>#REF!</v>
      </c>
      <c r="AB198" s="351" t="e">
        <f t="shared" si="35"/>
        <v>#REF!</v>
      </c>
      <c r="AC198" s="351" t="e">
        <f t="shared" si="36"/>
        <v>#REF!</v>
      </c>
      <c r="AD198" s="351" t="e">
        <f t="shared" si="37"/>
        <v>#REF!</v>
      </c>
      <c r="AE198" s="332">
        <f t="shared" si="38"/>
        <v>2003</v>
      </c>
      <c r="AF198" s="352" t="e">
        <f t="shared" si="39"/>
        <v>#REF!</v>
      </c>
      <c r="AG198" s="353" t="e">
        <f t="shared" si="30"/>
        <v>#REF!</v>
      </c>
    </row>
    <row r="199" spans="1:33" s="313" customFormat="1" ht="22.5" customHeight="1">
      <c r="A199" s="431">
        <v>180</v>
      </c>
      <c r="B199" s="345" t="s">
        <v>2037</v>
      </c>
      <c r="C199" s="346" t="s">
        <v>146</v>
      </c>
      <c r="D199" s="308"/>
      <c r="E199" s="347" t="s">
        <v>319</v>
      </c>
      <c r="F199" s="334"/>
      <c r="G199" s="347" t="s">
        <v>369</v>
      </c>
      <c r="H199" s="348">
        <v>2003</v>
      </c>
      <c r="I199" s="308"/>
      <c r="J199" s="308"/>
      <c r="K199" s="308"/>
      <c r="L199" s="308"/>
      <c r="M199" s="308"/>
      <c r="N199" s="348" t="s">
        <v>114</v>
      </c>
      <c r="O199" s="349">
        <v>1980000</v>
      </c>
      <c r="P199" s="336"/>
      <c r="T199" s="332" t="e">
        <f>#REF!</f>
        <v>#REF!</v>
      </c>
      <c r="U199" s="313" t="e">
        <f t="shared" si="27"/>
        <v>#REF!</v>
      </c>
      <c r="V199" s="313" t="e">
        <f t="shared" si="28"/>
        <v>#REF!</v>
      </c>
      <c r="W199" s="350" t="e">
        <f t="shared" si="31"/>
        <v>#REF!</v>
      </c>
      <c r="X199" s="351">
        <f t="shared" si="32"/>
        <v>10</v>
      </c>
      <c r="Y199" s="350" t="e">
        <f t="shared" si="33"/>
        <v>#REF!</v>
      </c>
      <c r="Z199" s="350">
        <f t="shared" si="29"/>
        <v>11</v>
      </c>
      <c r="AA199" s="350" t="e">
        <f t="shared" si="34"/>
        <v>#REF!</v>
      </c>
      <c r="AB199" s="351" t="e">
        <f t="shared" si="35"/>
        <v>#REF!</v>
      </c>
      <c r="AC199" s="351" t="e">
        <f t="shared" si="36"/>
        <v>#REF!</v>
      </c>
      <c r="AD199" s="351" t="e">
        <f t="shared" si="37"/>
        <v>#REF!</v>
      </c>
      <c r="AE199" s="332">
        <f t="shared" si="38"/>
        <v>2003</v>
      </c>
      <c r="AF199" s="352" t="e">
        <f t="shared" si="39"/>
        <v>#REF!</v>
      </c>
      <c r="AG199" s="353" t="e">
        <f t="shared" si="30"/>
        <v>#REF!</v>
      </c>
    </row>
    <row r="200" spans="1:33" s="313" customFormat="1" ht="22.5" customHeight="1">
      <c r="A200" s="431">
        <v>181</v>
      </c>
      <c r="B200" s="345" t="s">
        <v>2032</v>
      </c>
      <c r="C200" s="346" t="s">
        <v>118</v>
      </c>
      <c r="D200" s="308"/>
      <c r="E200" s="347" t="s">
        <v>316</v>
      </c>
      <c r="F200" s="334"/>
      <c r="G200" s="347" t="s">
        <v>373</v>
      </c>
      <c r="H200" s="348">
        <v>2003</v>
      </c>
      <c r="I200" s="308"/>
      <c r="J200" s="308"/>
      <c r="K200" s="308"/>
      <c r="L200" s="308"/>
      <c r="M200" s="308"/>
      <c r="N200" s="348" t="s">
        <v>114</v>
      </c>
      <c r="O200" s="349">
        <v>480000</v>
      </c>
      <c r="P200" s="336"/>
      <c r="T200" s="332" t="e">
        <f>#REF!</f>
        <v>#REF!</v>
      </c>
      <c r="U200" s="313" t="e">
        <f t="shared" si="27"/>
        <v>#REF!</v>
      </c>
      <c r="V200" s="313" t="e">
        <f t="shared" si="28"/>
        <v>#REF!</v>
      </c>
      <c r="W200" s="350" t="e">
        <f t="shared" si="31"/>
        <v>#REF!</v>
      </c>
      <c r="X200" s="351">
        <f t="shared" si="32"/>
        <v>10</v>
      </c>
      <c r="Y200" s="350" t="e">
        <f t="shared" si="33"/>
        <v>#REF!</v>
      </c>
      <c r="Z200" s="350">
        <f t="shared" si="29"/>
        <v>11</v>
      </c>
      <c r="AA200" s="350" t="e">
        <f t="shared" si="34"/>
        <v>#REF!</v>
      </c>
      <c r="AB200" s="351" t="e">
        <f t="shared" si="35"/>
        <v>#REF!</v>
      </c>
      <c r="AC200" s="351" t="e">
        <f t="shared" si="36"/>
        <v>#REF!</v>
      </c>
      <c r="AD200" s="351" t="e">
        <f t="shared" si="37"/>
        <v>#REF!</v>
      </c>
      <c r="AE200" s="332">
        <f t="shared" si="38"/>
        <v>2003</v>
      </c>
      <c r="AF200" s="352" t="e">
        <f t="shared" si="39"/>
        <v>#REF!</v>
      </c>
      <c r="AG200" s="353" t="e">
        <f t="shared" si="30"/>
        <v>#REF!</v>
      </c>
    </row>
    <row r="201" spans="1:33" s="313" customFormat="1" ht="22.5" customHeight="1">
      <c r="A201" s="431">
        <v>182</v>
      </c>
      <c r="B201" s="345" t="s">
        <v>2032</v>
      </c>
      <c r="C201" s="346" t="s">
        <v>118</v>
      </c>
      <c r="D201" s="308"/>
      <c r="E201" s="347" t="s">
        <v>316</v>
      </c>
      <c r="F201" s="334"/>
      <c r="G201" s="347" t="s">
        <v>373</v>
      </c>
      <c r="H201" s="348">
        <v>2003</v>
      </c>
      <c r="I201" s="308"/>
      <c r="J201" s="308"/>
      <c r="K201" s="308"/>
      <c r="L201" s="308"/>
      <c r="M201" s="308"/>
      <c r="N201" s="348" t="s">
        <v>114</v>
      </c>
      <c r="O201" s="349">
        <v>280000</v>
      </c>
      <c r="P201" s="336"/>
      <c r="T201" s="332" t="e">
        <f>#REF!</f>
        <v>#REF!</v>
      </c>
      <c r="U201" s="313" t="e">
        <f t="shared" si="27"/>
        <v>#REF!</v>
      </c>
      <c r="V201" s="313" t="e">
        <f t="shared" si="28"/>
        <v>#REF!</v>
      </c>
      <c r="W201" s="350" t="e">
        <f t="shared" si="31"/>
        <v>#REF!</v>
      </c>
      <c r="X201" s="351">
        <f t="shared" si="32"/>
        <v>10</v>
      </c>
      <c r="Y201" s="350" t="e">
        <f t="shared" si="33"/>
        <v>#REF!</v>
      </c>
      <c r="Z201" s="350">
        <f t="shared" si="29"/>
        <v>11</v>
      </c>
      <c r="AA201" s="350" t="e">
        <f t="shared" si="34"/>
        <v>#REF!</v>
      </c>
      <c r="AB201" s="351" t="e">
        <f t="shared" si="35"/>
        <v>#REF!</v>
      </c>
      <c r="AC201" s="351" t="e">
        <f t="shared" si="36"/>
        <v>#REF!</v>
      </c>
      <c r="AD201" s="351" t="e">
        <f t="shared" si="37"/>
        <v>#REF!</v>
      </c>
      <c r="AE201" s="332">
        <f t="shared" si="38"/>
        <v>2003</v>
      </c>
      <c r="AF201" s="352" t="e">
        <f t="shared" si="39"/>
        <v>#REF!</v>
      </c>
      <c r="AG201" s="353" t="e">
        <f t="shared" si="30"/>
        <v>#REF!</v>
      </c>
    </row>
    <row r="202" spans="1:33" s="313" customFormat="1" ht="22.5" customHeight="1">
      <c r="A202" s="431">
        <v>183</v>
      </c>
      <c r="B202" s="345" t="s">
        <v>2025</v>
      </c>
      <c r="C202" s="346" t="s">
        <v>126</v>
      </c>
      <c r="D202" s="308"/>
      <c r="E202" s="347" t="s">
        <v>319</v>
      </c>
      <c r="F202" s="334"/>
      <c r="G202" s="347" t="s">
        <v>369</v>
      </c>
      <c r="H202" s="348">
        <v>2003</v>
      </c>
      <c r="I202" s="308"/>
      <c r="J202" s="308"/>
      <c r="K202" s="308"/>
      <c r="L202" s="308"/>
      <c r="M202" s="308"/>
      <c r="N202" s="348" t="s">
        <v>114</v>
      </c>
      <c r="O202" s="349">
        <v>1750000</v>
      </c>
      <c r="P202" s="336"/>
      <c r="T202" s="332" t="e">
        <f>#REF!</f>
        <v>#REF!</v>
      </c>
      <c r="U202" s="313" t="e">
        <f t="shared" si="27"/>
        <v>#REF!</v>
      </c>
      <c r="V202" s="313" t="e">
        <f t="shared" si="28"/>
        <v>#REF!</v>
      </c>
      <c r="W202" s="350" t="e">
        <f t="shared" si="31"/>
        <v>#REF!</v>
      </c>
      <c r="X202" s="351">
        <f t="shared" si="32"/>
        <v>10</v>
      </c>
      <c r="Y202" s="350" t="e">
        <f t="shared" si="33"/>
        <v>#REF!</v>
      </c>
      <c r="Z202" s="350">
        <f t="shared" si="29"/>
        <v>11</v>
      </c>
      <c r="AA202" s="350" t="e">
        <f t="shared" si="34"/>
        <v>#REF!</v>
      </c>
      <c r="AB202" s="351" t="e">
        <f t="shared" si="35"/>
        <v>#REF!</v>
      </c>
      <c r="AC202" s="351" t="e">
        <f t="shared" si="36"/>
        <v>#REF!</v>
      </c>
      <c r="AD202" s="351" t="e">
        <f t="shared" si="37"/>
        <v>#REF!</v>
      </c>
      <c r="AE202" s="332">
        <f t="shared" si="38"/>
        <v>2003</v>
      </c>
      <c r="AF202" s="352" t="e">
        <f t="shared" si="39"/>
        <v>#REF!</v>
      </c>
      <c r="AG202" s="353" t="e">
        <f t="shared" si="30"/>
        <v>#REF!</v>
      </c>
    </row>
    <row r="203" spans="1:33" s="313" customFormat="1" ht="22.5" customHeight="1">
      <c r="A203" s="431">
        <v>184</v>
      </c>
      <c r="B203" s="345" t="s">
        <v>2038</v>
      </c>
      <c r="C203" s="346" t="s">
        <v>147</v>
      </c>
      <c r="D203" s="308"/>
      <c r="E203" s="347" t="s">
        <v>315</v>
      </c>
      <c r="F203" s="334"/>
      <c r="G203" s="347" t="s">
        <v>379</v>
      </c>
      <c r="H203" s="348">
        <v>2003</v>
      </c>
      <c r="I203" s="308"/>
      <c r="J203" s="308"/>
      <c r="K203" s="308"/>
      <c r="L203" s="308"/>
      <c r="M203" s="308"/>
      <c r="N203" s="348" t="s">
        <v>114</v>
      </c>
      <c r="O203" s="349">
        <v>2450000</v>
      </c>
      <c r="P203" s="336"/>
      <c r="T203" s="332" t="e">
        <f>#REF!</f>
        <v>#REF!</v>
      </c>
      <c r="U203" s="313" t="e">
        <f t="shared" si="27"/>
        <v>#REF!</v>
      </c>
      <c r="V203" s="313" t="e">
        <f t="shared" si="28"/>
        <v>#REF!</v>
      </c>
      <c r="W203" s="350" t="e">
        <f t="shared" si="31"/>
        <v>#REF!</v>
      </c>
      <c r="X203" s="351">
        <f t="shared" si="32"/>
        <v>10</v>
      </c>
      <c r="Y203" s="350" t="e">
        <f t="shared" si="33"/>
        <v>#REF!</v>
      </c>
      <c r="Z203" s="350">
        <f t="shared" si="29"/>
        <v>11</v>
      </c>
      <c r="AA203" s="350" t="e">
        <f t="shared" si="34"/>
        <v>#REF!</v>
      </c>
      <c r="AB203" s="351" t="e">
        <f t="shared" si="35"/>
        <v>#REF!</v>
      </c>
      <c r="AC203" s="351" t="e">
        <f t="shared" si="36"/>
        <v>#REF!</v>
      </c>
      <c r="AD203" s="351" t="e">
        <f t="shared" si="37"/>
        <v>#REF!</v>
      </c>
      <c r="AE203" s="332">
        <f t="shared" si="38"/>
        <v>2003</v>
      </c>
      <c r="AF203" s="352" t="e">
        <f t="shared" si="39"/>
        <v>#REF!</v>
      </c>
      <c r="AG203" s="353" t="e">
        <f t="shared" si="30"/>
        <v>#REF!</v>
      </c>
    </row>
    <row r="204" spans="1:33" s="313" customFormat="1" ht="22.5" customHeight="1">
      <c r="A204" s="431">
        <v>185</v>
      </c>
      <c r="B204" s="345" t="s">
        <v>298</v>
      </c>
      <c r="C204" s="346" t="s">
        <v>128</v>
      </c>
      <c r="D204" s="308"/>
      <c r="E204" s="347" t="s">
        <v>313</v>
      </c>
      <c r="F204" s="334"/>
      <c r="G204" s="347" t="s">
        <v>368</v>
      </c>
      <c r="H204" s="348">
        <v>2003</v>
      </c>
      <c r="I204" s="308"/>
      <c r="J204" s="308"/>
      <c r="K204" s="308"/>
      <c r="L204" s="308"/>
      <c r="M204" s="308"/>
      <c r="N204" s="348" t="s">
        <v>114</v>
      </c>
      <c r="O204" s="349">
        <v>735000</v>
      </c>
      <c r="P204" s="336"/>
      <c r="T204" s="332" t="e">
        <f>#REF!</f>
        <v>#REF!</v>
      </c>
      <c r="U204" s="313" t="e">
        <f t="shared" si="27"/>
        <v>#REF!</v>
      </c>
      <c r="V204" s="313" t="e">
        <f t="shared" si="28"/>
        <v>#REF!</v>
      </c>
      <c r="W204" s="350" t="e">
        <f t="shared" si="31"/>
        <v>#REF!</v>
      </c>
      <c r="X204" s="351">
        <f t="shared" si="32"/>
        <v>10</v>
      </c>
      <c r="Y204" s="350" t="e">
        <f t="shared" si="33"/>
        <v>#REF!</v>
      </c>
      <c r="Z204" s="350">
        <f t="shared" si="29"/>
        <v>11</v>
      </c>
      <c r="AA204" s="350" t="e">
        <f t="shared" si="34"/>
        <v>#REF!</v>
      </c>
      <c r="AB204" s="351" t="e">
        <f t="shared" si="35"/>
        <v>#REF!</v>
      </c>
      <c r="AC204" s="351" t="e">
        <f t="shared" si="36"/>
        <v>#REF!</v>
      </c>
      <c r="AD204" s="351" t="e">
        <f t="shared" si="37"/>
        <v>#REF!</v>
      </c>
      <c r="AE204" s="332">
        <f t="shared" si="38"/>
        <v>2003</v>
      </c>
      <c r="AF204" s="352" t="e">
        <f t="shared" si="39"/>
        <v>#REF!</v>
      </c>
      <c r="AG204" s="353" t="e">
        <f t="shared" si="30"/>
        <v>#REF!</v>
      </c>
    </row>
    <row r="205" spans="1:33" s="313" customFormat="1" ht="22.5" customHeight="1">
      <c r="A205" s="431">
        <v>186</v>
      </c>
      <c r="B205" s="345" t="s">
        <v>2036</v>
      </c>
      <c r="C205" s="346" t="s">
        <v>125</v>
      </c>
      <c r="D205" s="308"/>
      <c r="E205" s="347" t="s">
        <v>316</v>
      </c>
      <c r="F205" s="334"/>
      <c r="G205" s="347" t="s">
        <v>382</v>
      </c>
      <c r="H205" s="348">
        <v>2003</v>
      </c>
      <c r="I205" s="308"/>
      <c r="J205" s="308"/>
      <c r="K205" s="308"/>
      <c r="L205" s="308"/>
      <c r="M205" s="308"/>
      <c r="N205" s="348" t="s">
        <v>114</v>
      </c>
      <c r="O205" s="349">
        <v>1575000</v>
      </c>
      <c r="P205" s="336"/>
      <c r="T205" s="332" t="e">
        <f>#REF!</f>
        <v>#REF!</v>
      </c>
      <c r="U205" s="313" t="e">
        <f t="shared" si="27"/>
        <v>#REF!</v>
      </c>
      <c r="V205" s="313" t="e">
        <f t="shared" si="28"/>
        <v>#REF!</v>
      </c>
      <c r="W205" s="350" t="e">
        <f t="shared" si="31"/>
        <v>#REF!</v>
      </c>
      <c r="X205" s="351">
        <f t="shared" si="32"/>
        <v>10</v>
      </c>
      <c r="Y205" s="350" t="e">
        <f t="shared" si="33"/>
        <v>#REF!</v>
      </c>
      <c r="Z205" s="350">
        <f t="shared" si="29"/>
        <v>11</v>
      </c>
      <c r="AA205" s="350" t="e">
        <f t="shared" si="34"/>
        <v>#REF!</v>
      </c>
      <c r="AB205" s="351" t="e">
        <f t="shared" si="35"/>
        <v>#REF!</v>
      </c>
      <c r="AC205" s="351" t="e">
        <f t="shared" si="36"/>
        <v>#REF!</v>
      </c>
      <c r="AD205" s="351" t="e">
        <f t="shared" si="37"/>
        <v>#REF!</v>
      </c>
      <c r="AE205" s="332">
        <f t="shared" si="38"/>
        <v>2003</v>
      </c>
      <c r="AF205" s="352" t="e">
        <f t="shared" si="39"/>
        <v>#REF!</v>
      </c>
      <c r="AG205" s="353" t="e">
        <f t="shared" si="30"/>
        <v>#REF!</v>
      </c>
    </row>
    <row r="206" spans="1:33" s="313" customFormat="1" ht="22.5" customHeight="1">
      <c r="A206" s="431">
        <v>187</v>
      </c>
      <c r="B206" s="345" t="s">
        <v>2038</v>
      </c>
      <c r="C206" s="346" t="s">
        <v>147</v>
      </c>
      <c r="D206" s="308"/>
      <c r="E206" s="347" t="s">
        <v>338</v>
      </c>
      <c r="F206" s="334"/>
      <c r="G206" s="347" t="s">
        <v>369</v>
      </c>
      <c r="H206" s="348">
        <v>2003</v>
      </c>
      <c r="I206" s="308"/>
      <c r="J206" s="308"/>
      <c r="K206" s="308"/>
      <c r="L206" s="308"/>
      <c r="M206" s="308"/>
      <c r="N206" s="348" t="s">
        <v>114</v>
      </c>
      <c r="O206" s="349">
        <v>910000</v>
      </c>
      <c r="P206" s="336"/>
      <c r="T206" s="332" t="e">
        <f>#REF!</f>
        <v>#REF!</v>
      </c>
      <c r="U206" s="313" t="e">
        <f t="shared" si="27"/>
        <v>#REF!</v>
      </c>
      <c r="V206" s="313" t="e">
        <f t="shared" si="28"/>
        <v>#REF!</v>
      </c>
      <c r="W206" s="350" t="e">
        <f t="shared" si="31"/>
        <v>#REF!</v>
      </c>
      <c r="X206" s="351">
        <f t="shared" si="32"/>
        <v>10</v>
      </c>
      <c r="Y206" s="350" t="e">
        <f t="shared" si="33"/>
        <v>#REF!</v>
      </c>
      <c r="Z206" s="350">
        <f t="shared" si="29"/>
        <v>11</v>
      </c>
      <c r="AA206" s="350" t="e">
        <f t="shared" si="34"/>
        <v>#REF!</v>
      </c>
      <c r="AB206" s="351" t="e">
        <f t="shared" si="35"/>
        <v>#REF!</v>
      </c>
      <c r="AC206" s="351" t="e">
        <f t="shared" si="36"/>
        <v>#REF!</v>
      </c>
      <c r="AD206" s="351" t="e">
        <f t="shared" si="37"/>
        <v>#REF!</v>
      </c>
      <c r="AE206" s="332">
        <f t="shared" si="38"/>
        <v>2003</v>
      </c>
      <c r="AF206" s="352" t="e">
        <f t="shared" si="39"/>
        <v>#REF!</v>
      </c>
      <c r="AG206" s="353" t="e">
        <f t="shared" si="30"/>
        <v>#REF!</v>
      </c>
    </row>
    <row r="207" spans="1:33" s="313" customFormat="1" ht="22.5" customHeight="1">
      <c r="A207" s="431">
        <v>188</v>
      </c>
      <c r="B207" s="345" t="s">
        <v>2025</v>
      </c>
      <c r="C207" s="346" t="s">
        <v>133</v>
      </c>
      <c r="D207" s="308"/>
      <c r="E207" s="347" t="s">
        <v>335</v>
      </c>
      <c r="F207" s="334"/>
      <c r="G207" s="347" t="s">
        <v>379</v>
      </c>
      <c r="H207" s="348">
        <v>2003</v>
      </c>
      <c r="I207" s="308"/>
      <c r="J207" s="308"/>
      <c r="K207" s="308"/>
      <c r="L207" s="308"/>
      <c r="M207" s="308"/>
      <c r="N207" s="348" t="s">
        <v>114</v>
      </c>
      <c r="O207" s="349">
        <v>875000</v>
      </c>
      <c r="P207" s="336"/>
      <c r="T207" s="332" t="e">
        <f>#REF!</f>
        <v>#REF!</v>
      </c>
      <c r="U207" s="313" t="e">
        <f t="shared" si="27"/>
        <v>#REF!</v>
      </c>
      <c r="V207" s="313" t="e">
        <f t="shared" si="28"/>
        <v>#REF!</v>
      </c>
      <c r="W207" s="350" t="e">
        <f t="shared" si="31"/>
        <v>#REF!</v>
      </c>
      <c r="X207" s="351">
        <f t="shared" si="32"/>
        <v>10</v>
      </c>
      <c r="Y207" s="350" t="e">
        <f t="shared" si="33"/>
        <v>#REF!</v>
      </c>
      <c r="Z207" s="350">
        <f t="shared" si="29"/>
        <v>11</v>
      </c>
      <c r="AA207" s="350" t="e">
        <f t="shared" si="34"/>
        <v>#REF!</v>
      </c>
      <c r="AB207" s="351" t="e">
        <f t="shared" si="35"/>
        <v>#REF!</v>
      </c>
      <c r="AC207" s="351" t="e">
        <f t="shared" si="36"/>
        <v>#REF!</v>
      </c>
      <c r="AD207" s="351" t="e">
        <f t="shared" si="37"/>
        <v>#REF!</v>
      </c>
      <c r="AE207" s="332">
        <f t="shared" si="38"/>
        <v>2003</v>
      </c>
      <c r="AF207" s="352" t="e">
        <f t="shared" si="39"/>
        <v>#REF!</v>
      </c>
      <c r="AG207" s="353" t="e">
        <f t="shared" si="30"/>
        <v>#REF!</v>
      </c>
    </row>
    <row r="208" spans="1:33" s="313" customFormat="1" ht="22.5" customHeight="1">
      <c r="A208" s="431">
        <v>189</v>
      </c>
      <c r="B208" s="345" t="s">
        <v>2023</v>
      </c>
      <c r="C208" s="346" t="s">
        <v>129</v>
      </c>
      <c r="D208" s="308"/>
      <c r="E208" s="347" t="s">
        <v>316</v>
      </c>
      <c r="F208" s="334"/>
      <c r="G208" s="347" t="s">
        <v>370</v>
      </c>
      <c r="H208" s="348">
        <v>2003</v>
      </c>
      <c r="I208" s="308"/>
      <c r="J208" s="308"/>
      <c r="K208" s="308"/>
      <c r="L208" s="308"/>
      <c r="M208" s="308"/>
      <c r="N208" s="348" t="s">
        <v>114</v>
      </c>
      <c r="O208" s="349">
        <v>1470000</v>
      </c>
      <c r="P208" s="336"/>
      <c r="T208" s="332" t="e">
        <f>#REF!</f>
        <v>#REF!</v>
      </c>
      <c r="U208" s="313" t="e">
        <f t="shared" si="27"/>
        <v>#REF!</v>
      </c>
      <c r="V208" s="313" t="e">
        <f t="shared" si="28"/>
        <v>#REF!</v>
      </c>
      <c r="W208" s="350" t="e">
        <f t="shared" si="31"/>
        <v>#REF!</v>
      </c>
      <c r="X208" s="351">
        <f t="shared" si="32"/>
        <v>10</v>
      </c>
      <c r="Y208" s="350" t="e">
        <f t="shared" si="33"/>
        <v>#REF!</v>
      </c>
      <c r="Z208" s="350">
        <f t="shared" si="29"/>
        <v>11</v>
      </c>
      <c r="AA208" s="350" t="e">
        <f t="shared" si="34"/>
        <v>#REF!</v>
      </c>
      <c r="AB208" s="351" t="e">
        <f t="shared" si="35"/>
        <v>#REF!</v>
      </c>
      <c r="AC208" s="351" t="e">
        <f t="shared" si="36"/>
        <v>#REF!</v>
      </c>
      <c r="AD208" s="351" t="e">
        <f t="shared" si="37"/>
        <v>#REF!</v>
      </c>
      <c r="AE208" s="332">
        <f t="shared" si="38"/>
        <v>2003</v>
      </c>
      <c r="AF208" s="352" t="e">
        <f t="shared" si="39"/>
        <v>#REF!</v>
      </c>
      <c r="AG208" s="353" t="e">
        <f t="shared" si="30"/>
        <v>#REF!</v>
      </c>
    </row>
    <row r="209" spans="1:33" s="313" customFormat="1" ht="22.5" customHeight="1">
      <c r="A209" s="431">
        <v>190</v>
      </c>
      <c r="B209" s="345" t="s">
        <v>2022</v>
      </c>
      <c r="C209" s="346" t="s">
        <v>173</v>
      </c>
      <c r="D209" s="308"/>
      <c r="E209" s="347" t="s">
        <v>316</v>
      </c>
      <c r="F209" s="334"/>
      <c r="G209" s="347" t="s">
        <v>390</v>
      </c>
      <c r="H209" s="348">
        <v>2003</v>
      </c>
      <c r="I209" s="308"/>
      <c r="J209" s="308"/>
      <c r="K209" s="308"/>
      <c r="L209" s="308"/>
      <c r="M209" s="308"/>
      <c r="N209" s="348" t="s">
        <v>114</v>
      </c>
      <c r="O209" s="349">
        <v>200000</v>
      </c>
      <c r="P209" s="336"/>
      <c r="T209" s="332" t="e">
        <f>#REF!</f>
        <v>#REF!</v>
      </c>
      <c r="U209" s="313" t="e">
        <f t="shared" si="27"/>
        <v>#REF!</v>
      </c>
      <c r="V209" s="313" t="e">
        <f t="shared" si="28"/>
        <v>#REF!</v>
      </c>
      <c r="W209" s="350" t="e">
        <f t="shared" si="31"/>
        <v>#REF!</v>
      </c>
      <c r="X209" s="351">
        <f t="shared" si="32"/>
        <v>10</v>
      </c>
      <c r="Y209" s="350" t="e">
        <f t="shared" si="33"/>
        <v>#REF!</v>
      </c>
      <c r="Z209" s="350">
        <f t="shared" si="29"/>
        <v>11</v>
      </c>
      <c r="AA209" s="350" t="e">
        <f t="shared" si="34"/>
        <v>#REF!</v>
      </c>
      <c r="AB209" s="351" t="e">
        <f t="shared" si="35"/>
        <v>#REF!</v>
      </c>
      <c r="AC209" s="351" t="e">
        <f t="shared" si="36"/>
        <v>#REF!</v>
      </c>
      <c r="AD209" s="351" t="e">
        <f t="shared" si="37"/>
        <v>#REF!</v>
      </c>
      <c r="AE209" s="332">
        <f t="shared" si="38"/>
        <v>2003</v>
      </c>
      <c r="AF209" s="352" t="e">
        <f t="shared" si="39"/>
        <v>#REF!</v>
      </c>
      <c r="AG209" s="353" t="e">
        <f t="shared" si="30"/>
        <v>#REF!</v>
      </c>
    </row>
    <row r="210" spans="1:33" s="313" customFormat="1" ht="22.5" customHeight="1">
      <c r="A210" s="431">
        <v>191</v>
      </c>
      <c r="B210" s="345" t="s">
        <v>298</v>
      </c>
      <c r="C210" s="346" t="s">
        <v>128</v>
      </c>
      <c r="D210" s="308"/>
      <c r="E210" s="347" t="s">
        <v>316</v>
      </c>
      <c r="F210" s="334"/>
      <c r="G210" s="347" t="s">
        <v>382</v>
      </c>
      <c r="H210" s="348">
        <v>2003</v>
      </c>
      <c r="I210" s="308"/>
      <c r="J210" s="308"/>
      <c r="K210" s="308"/>
      <c r="L210" s="308"/>
      <c r="M210" s="308"/>
      <c r="N210" s="348" t="s">
        <v>114</v>
      </c>
      <c r="O210" s="349">
        <v>1575000</v>
      </c>
      <c r="P210" s="336"/>
      <c r="T210" s="332" t="e">
        <f>#REF!</f>
        <v>#REF!</v>
      </c>
      <c r="U210" s="313" t="e">
        <f t="shared" si="27"/>
        <v>#REF!</v>
      </c>
      <c r="V210" s="313" t="e">
        <f t="shared" si="28"/>
        <v>#REF!</v>
      </c>
      <c r="W210" s="350" t="e">
        <f t="shared" si="31"/>
        <v>#REF!</v>
      </c>
      <c r="X210" s="351">
        <f t="shared" si="32"/>
        <v>10</v>
      </c>
      <c r="Y210" s="350" t="e">
        <f t="shared" si="33"/>
        <v>#REF!</v>
      </c>
      <c r="Z210" s="350">
        <f t="shared" si="29"/>
        <v>11</v>
      </c>
      <c r="AA210" s="350" t="e">
        <f t="shared" si="34"/>
        <v>#REF!</v>
      </c>
      <c r="AB210" s="351" t="e">
        <f t="shared" si="35"/>
        <v>#REF!</v>
      </c>
      <c r="AC210" s="351" t="e">
        <f t="shared" si="36"/>
        <v>#REF!</v>
      </c>
      <c r="AD210" s="351" t="e">
        <f t="shared" si="37"/>
        <v>#REF!</v>
      </c>
      <c r="AE210" s="332">
        <f t="shared" si="38"/>
        <v>2003</v>
      </c>
      <c r="AF210" s="352" t="e">
        <f t="shared" si="39"/>
        <v>#REF!</v>
      </c>
      <c r="AG210" s="353" t="e">
        <f t="shared" si="30"/>
        <v>#REF!</v>
      </c>
    </row>
    <row r="211" spans="1:33" s="313" customFormat="1" ht="22.5" customHeight="1">
      <c r="A211" s="431">
        <v>192</v>
      </c>
      <c r="B211" s="345" t="s">
        <v>2049</v>
      </c>
      <c r="C211" s="346" t="s">
        <v>145</v>
      </c>
      <c r="D211" s="308"/>
      <c r="E211" s="347" t="s">
        <v>315</v>
      </c>
      <c r="F211" s="334"/>
      <c r="G211" s="347" t="s">
        <v>379</v>
      </c>
      <c r="H211" s="348">
        <v>2003</v>
      </c>
      <c r="I211" s="308"/>
      <c r="J211" s="308"/>
      <c r="K211" s="308"/>
      <c r="L211" s="308"/>
      <c r="M211" s="308"/>
      <c r="N211" s="348" t="s">
        <v>114</v>
      </c>
      <c r="O211" s="349">
        <v>7875000</v>
      </c>
      <c r="P211" s="336"/>
      <c r="T211" s="332" t="e">
        <f>#REF!</f>
        <v>#REF!</v>
      </c>
      <c r="U211" s="313" t="e">
        <f t="shared" si="27"/>
        <v>#REF!</v>
      </c>
      <c r="V211" s="313" t="e">
        <f t="shared" si="28"/>
        <v>#REF!</v>
      </c>
      <c r="W211" s="350" t="e">
        <f t="shared" si="31"/>
        <v>#REF!</v>
      </c>
      <c r="X211" s="351">
        <f t="shared" si="32"/>
        <v>10</v>
      </c>
      <c r="Y211" s="350" t="e">
        <f t="shared" si="33"/>
        <v>#REF!</v>
      </c>
      <c r="Z211" s="350">
        <f t="shared" si="29"/>
        <v>11</v>
      </c>
      <c r="AA211" s="350" t="e">
        <f t="shared" si="34"/>
        <v>#REF!</v>
      </c>
      <c r="AB211" s="351" t="e">
        <f t="shared" si="35"/>
        <v>#REF!</v>
      </c>
      <c r="AC211" s="351" t="e">
        <f t="shared" si="36"/>
        <v>#REF!</v>
      </c>
      <c r="AD211" s="351" t="e">
        <f t="shared" si="37"/>
        <v>#REF!</v>
      </c>
      <c r="AE211" s="332">
        <f t="shared" si="38"/>
        <v>2003</v>
      </c>
      <c r="AF211" s="352" t="e">
        <f t="shared" si="39"/>
        <v>#REF!</v>
      </c>
      <c r="AG211" s="353" t="e">
        <f t="shared" si="30"/>
        <v>#REF!</v>
      </c>
    </row>
    <row r="212" spans="1:33" s="313" customFormat="1" ht="22.5" customHeight="1">
      <c r="A212" s="431">
        <v>193</v>
      </c>
      <c r="B212" s="345" t="s">
        <v>2027</v>
      </c>
      <c r="C212" s="346" t="s">
        <v>138</v>
      </c>
      <c r="D212" s="308"/>
      <c r="E212" s="347" t="s">
        <v>316</v>
      </c>
      <c r="F212" s="334"/>
      <c r="G212" s="347" t="s">
        <v>373</v>
      </c>
      <c r="H212" s="348">
        <v>2003</v>
      </c>
      <c r="I212" s="308"/>
      <c r="J212" s="308"/>
      <c r="K212" s="308"/>
      <c r="L212" s="308"/>
      <c r="M212" s="308"/>
      <c r="N212" s="348" t="s">
        <v>114</v>
      </c>
      <c r="O212" s="349">
        <v>450000</v>
      </c>
      <c r="P212" s="336"/>
      <c r="T212" s="332" t="e">
        <f>#REF!</f>
        <v>#REF!</v>
      </c>
      <c r="U212" s="313" t="e">
        <f t="shared" ref="U212:U275" si="40">VLOOKUP(T212,kelompok,2,0)</f>
        <v>#REF!</v>
      </c>
      <c r="V212" s="313" t="e">
        <f t="shared" ref="V212:V275" si="41">VLOOKUP(T212,MASAMANFAAT,4,0)</f>
        <v>#REF!</v>
      </c>
      <c r="W212" s="350" t="e">
        <f t="shared" si="31"/>
        <v>#REF!</v>
      </c>
      <c r="X212" s="351">
        <f t="shared" si="32"/>
        <v>10</v>
      </c>
      <c r="Y212" s="350" t="e">
        <f t="shared" si="33"/>
        <v>#REF!</v>
      </c>
      <c r="Z212" s="350">
        <f t="shared" ref="Z212:Z275" si="42">2014-AE212</f>
        <v>11</v>
      </c>
      <c r="AA212" s="350" t="e">
        <f t="shared" si="34"/>
        <v>#REF!</v>
      </c>
      <c r="AB212" s="351" t="e">
        <f t="shared" si="35"/>
        <v>#REF!</v>
      </c>
      <c r="AC212" s="351" t="e">
        <f t="shared" si="36"/>
        <v>#REF!</v>
      </c>
      <c r="AD212" s="351" t="e">
        <f t="shared" si="37"/>
        <v>#REF!</v>
      </c>
      <c r="AE212" s="332">
        <f t="shared" si="38"/>
        <v>2003</v>
      </c>
      <c r="AF212" s="352" t="e">
        <f t="shared" si="39"/>
        <v>#REF!</v>
      </c>
      <c r="AG212" s="353" t="e">
        <f t="shared" ref="AG212:AG275" si="43">AD212+AC212+AB212+AA212+Y212</f>
        <v>#REF!</v>
      </c>
    </row>
    <row r="213" spans="1:33" s="313" customFormat="1" ht="22.5" customHeight="1">
      <c r="A213" s="431">
        <v>194</v>
      </c>
      <c r="B213" s="345" t="s">
        <v>285</v>
      </c>
      <c r="C213" s="346" t="s">
        <v>148</v>
      </c>
      <c r="D213" s="308"/>
      <c r="E213" s="347" t="s">
        <v>313</v>
      </c>
      <c r="F213" s="334"/>
      <c r="G213" s="347" t="s">
        <v>368</v>
      </c>
      <c r="H213" s="348">
        <v>2003</v>
      </c>
      <c r="I213" s="308"/>
      <c r="J213" s="308"/>
      <c r="K213" s="308"/>
      <c r="L213" s="308"/>
      <c r="M213" s="308"/>
      <c r="N213" s="348" t="s">
        <v>114</v>
      </c>
      <c r="O213" s="349">
        <v>245000</v>
      </c>
      <c r="P213" s="336"/>
      <c r="T213" s="332" t="e">
        <f>#REF!</f>
        <v>#REF!</v>
      </c>
      <c r="U213" s="313" t="e">
        <f t="shared" si="40"/>
        <v>#REF!</v>
      </c>
      <c r="V213" s="313" t="e">
        <f t="shared" si="41"/>
        <v>#REF!</v>
      </c>
      <c r="W213" s="350" t="e">
        <f t="shared" ref="W213:W276" si="44">(O213-10)/V213</f>
        <v>#REF!</v>
      </c>
      <c r="X213" s="351">
        <f t="shared" ref="X213:X276" si="45">2013-AE213</f>
        <v>10</v>
      </c>
      <c r="Y213" s="350" t="e">
        <f t="shared" ref="Y213:Y276" si="46">IF(X213&gt;V213,O213-10,W213*X213)</f>
        <v>#REF!</v>
      </c>
      <c r="Z213" s="350">
        <f t="shared" si="42"/>
        <v>11</v>
      </c>
      <c r="AA213" s="350" t="e">
        <f t="shared" ref="AA213:AA276" si="47">IF(O213-10=Y213,0,W213)</f>
        <v>#REF!</v>
      </c>
      <c r="AB213" s="351" t="e">
        <f t="shared" ref="AB213:AB276" si="48">IF(O213-10=Y213+AA213,0,W213)</f>
        <v>#REF!</v>
      </c>
      <c r="AC213" s="351" t="e">
        <f t="shared" ref="AC213:AC276" si="49">IF(O213-10=Y213+AA213+AB213,0,W213)</f>
        <v>#REF!</v>
      </c>
      <c r="AD213" s="351" t="e">
        <f t="shared" ref="AD213:AD276" si="50">IF(O213-10=Y213+AA213+AB213+AC213,0,W213)</f>
        <v>#REF!</v>
      </c>
      <c r="AE213" s="332">
        <f t="shared" ref="AE213:AE276" si="51">H213</f>
        <v>2003</v>
      </c>
      <c r="AF213" s="352" t="e">
        <f t="shared" ref="AF213:AF276" si="52">O213-(AA213+AB213+Y213+AC213+AD213)</f>
        <v>#REF!</v>
      </c>
      <c r="AG213" s="353" t="e">
        <f t="shared" si="43"/>
        <v>#REF!</v>
      </c>
    </row>
    <row r="214" spans="1:33" s="313" customFormat="1" ht="22.5" customHeight="1" thickBot="1">
      <c r="A214" s="433">
        <v>195</v>
      </c>
      <c r="B214" s="358" t="s">
        <v>2033</v>
      </c>
      <c r="C214" s="359" t="s">
        <v>117</v>
      </c>
      <c r="D214" s="360"/>
      <c r="E214" s="362" t="s">
        <v>318</v>
      </c>
      <c r="F214" s="361"/>
      <c r="G214" s="362" t="s">
        <v>369</v>
      </c>
      <c r="H214" s="363">
        <v>2003</v>
      </c>
      <c r="I214" s="360"/>
      <c r="J214" s="360"/>
      <c r="K214" s="360"/>
      <c r="L214" s="360"/>
      <c r="M214" s="360"/>
      <c r="N214" s="363" t="s">
        <v>114</v>
      </c>
      <c r="O214" s="373">
        <v>1540000</v>
      </c>
      <c r="P214" s="365"/>
      <c r="T214" s="332" t="e">
        <f>#REF!</f>
        <v>#REF!</v>
      </c>
      <c r="U214" s="313" t="e">
        <f t="shared" si="40"/>
        <v>#REF!</v>
      </c>
      <c r="V214" s="313" t="e">
        <f t="shared" si="41"/>
        <v>#REF!</v>
      </c>
      <c r="W214" s="350" t="e">
        <f t="shared" si="44"/>
        <v>#REF!</v>
      </c>
      <c r="X214" s="351">
        <f t="shared" si="45"/>
        <v>10</v>
      </c>
      <c r="Y214" s="350" t="e">
        <f t="shared" si="46"/>
        <v>#REF!</v>
      </c>
      <c r="Z214" s="350">
        <f t="shared" si="42"/>
        <v>11</v>
      </c>
      <c r="AA214" s="350" t="e">
        <f t="shared" si="47"/>
        <v>#REF!</v>
      </c>
      <c r="AB214" s="351" t="e">
        <f t="shared" si="48"/>
        <v>#REF!</v>
      </c>
      <c r="AC214" s="351" t="e">
        <f t="shared" si="49"/>
        <v>#REF!</v>
      </c>
      <c r="AD214" s="351" t="e">
        <f t="shared" si="50"/>
        <v>#REF!</v>
      </c>
      <c r="AE214" s="332">
        <f t="shared" si="51"/>
        <v>2003</v>
      </c>
      <c r="AF214" s="352" t="e">
        <f t="shared" si="52"/>
        <v>#REF!</v>
      </c>
      <c r="AG214" s="353" t="e">
        <f t="shared" si="43"/>
        <v>#REF!</v>
      </c>
    </row>
    <row r="215" spans="1:33" s="313" customFormat="1" ht="22.5" customHeight="1">
      <c r="A215" s="432">
        <v>196</v>
      </c>
      <c r="B215" s="374" t="s">
        <v>2033</v>
      </c>
      <c r="C215" s="366" t="s">
        <v>117</v>
      </c>
      <c r="D215" s="367"/>
      <c r="E215" s="369" t="s">
        <v>315</v>
      </c>
      <c r="F215" s="368"/>
      <c r="G215" s="369" t="s">
        <v>379</v>
      </c>
      <c r="H215" s="370">
        <v>2003</v>
      </c>
      <c r="I215" s="367"/>
      <c r="J215" s="367"/>
      <c r="K215" s="367"/>
      <c r="L215" s="367"/>
      <c r="M215" s="367"/>
      <c r="N215" s="370" t="s">
        <v>114</v>
      </c>
      <c r="O215" s="375">
        <v>2450000</v>
      </c>
      <c r="P215" s="372"/>
      <c r="T215" s="332" t="e">
        <f>#REF!</f>
        <v>#REF!</v>
      </c>
      <c r="U215" s="313" t="e">
        <f t="shared" si="40"/>
        <v>#REF!</v>
      </c>
      <c r="V215" s="313" t="e">
        <f t="shared" si="41"/>
        <v>#REF!</v>
      </c>
      <c r="W215" s="350" t="e">
        <f t="shared" si="44"/>
        <v>#REF!</v>
      </c>
      <c r="X215" s="351">
        <f t="shared" si="45"/>
        <v>10</v>
      </c>
      <c r="Y215" s="350" t="e">
        <f t="shared" si="46"/>
        <v>#REF!</v>
      </c>
      <c r="Z215" s="350">
        <f t="shared" si="42"/>
        <v>11</v>
      </c>
      <c r="AA215" s="350" t="e">
        <f t="shared" si="47"/>
        <v>#REF!</v>
      </c>
      <c r="AB215" s="351" t="e">
        <f t="shared" si="48"/>
        <v>#REF!</v>
      </c>
      <c r="AC215" s="351" t="e">
        <f t="shared" si="49"/>
        <v>#REF!</v>
      </c>
      <c r="AD215" s="351" t="e">
        <f t="shared" si="50"/>
        <v>#REF!</v>
      </c>
      <c r="AE215" s="332">
        <f t="shared" si="51"/>
        <v>2003</v>
      </c>
      <c r="AF215" s="352" t="e">
        <f t="shared" si="52"/>
        <v>#REF!</v>
      </c>
      <c r="AG215" s="353" t="e">
        <f t="shared" si="43"/>
        <v>#REF!</v>
      </c>
    </row>
    <row r="216" spans="1:33" s="313" customFormat="1" ht="22.5" customHeight="1">
      <c r="A216" s="431">
        <v>197</v>
      </c>
      <c r="B216" s="345" t="s">
        <v>2032</v>
      </c>
      <c r="C216" s="346" t="s">
        <v>115</v>
      </c>
      <c r="D216" s="308"/>
      <c r="E216" s="347" t="s">
        <v>316</v>
      </c>
      <c r="F216" s="334"/>
      <c r="G216" s="347" t="s">
        <v>373</v>
      </c>
      <c r="H216" s="348">
        <v>2003</v>
      </c>
      <c r="I216" s="308"/>
      <c r="J216" s="308"/>
      <c r="K216" s="308"/>
      <c r="L216" s="308"/>
      <c r="M216" s="308"/>
      <c r="N216" s="348" t="s">
        <v>114</v>
      </c>
      <c r="O216" s="349">
        <v>450000</v>
      </c>
      <c r="P216" s="336"/>
      <c r="T216" s="332" t="e">
        <f>#REF!</f>
        <v>#REF!</v>
      </c>
      <c r="U216" s="313" t="e">
        <f t="shared" si="40"/>
        <v>#REF!</v>
      </c>
      <c r="V216" s="313" t="e">
        <f t="shared" si="41"/>
        <v>#REF!</v>
      </c>
      <c r="W216" s="350" t="e">
        <f t="shared" si="44"/>
        <v>#REF!</v>
      </c>
      <c r="X216" s="351">
        <f t="shared" si="45"/>
        <v>10</v>
      </c>
      <c r="Y216" s="350" t="e">
        <f t="shared" si="46"/>
        <v>#REF!</v>
      </c>
      <c r="Z216" s="350">
        <f t="shared" si="42"/>
        <v>11</v>
      </c>
      <c r="AA216" s="350" t="e">
        <f t="shared" si="47"/>
        <v>#REF!</v>
      </c>
      <c r="AB216" s="351" t="e">
        <f t="shared" si="48"/>
        <v>#REF!</v>
      </c>
      <c r="AC216" s="351" t="e">
        <f t="shared" si="49"/>
        <v>#REF!</v>
      </c>
      <c r="AD216" s="351" t="e">
        <f t="shared" si="50"/>
        <v>#REF!</v>
      </c>
      <c r="AE216" s="332">
        <f t="shared" si="51"/>
        <v>2003</v>
      </c>
      <c r="AF216" s="352" t="e">
        <f t="shared" si="52"/>
        <v>#REF!</v>
      </c>
      <c r="AG216" s="353" t="e">
        <f t="shared" si="43"/>
        <v>#REF!</v>
      </c>
    </row>
    <row r="217" spans="1:33" s="313" customFormat="1" ht="22.5" customHeight="1">
      <c r="A217" s="431">
        <v>198</v>
      </c>
      <c r="B217" s="345" t="s">
        <v>2054</v>
      </c>
      <c r="C217" s="346" t="s">
        <v>174</v>
      </c>
      <c r="D217" s="308"/>
      <c r="E217" s="347" t="s">
        <v>313</v>
      </c>
      <c r="F217" s="334"/>
      <c r="G217" s="347" t="s">
        <v>370</v>
      </c>
      <c r="H217" s="348">
        <v>2003</v>
      </c>
      <c r="I217" s="308"/>
      <c r="J217" s="308"/>
      <c r="K217" s="308"/>
      <c r="L217" s="308"/>
      <c r="M217" s="308"/>
      <c r="N217" s="348" t="s">
        <v>114</v>
      </c>
      <c r="O217" s="349">
        <v>1040000</v>
      </c>
      <c r="P217" s="336"/>
      <c r="T217" s="332" t="e">
        <f>#REF!</f>
        <v>#REF!</v>
      </c>
      <c r="U217" s="313" t="e">
        <f t="shared" si="40"/>
        <v>#REF!</v>
      </c>
      <c r="V217" s="313" t="e">
        <f t="shared" si="41"/>
        <v>#REF!</v>
      </c>
      <c r="W217" s="350" t="e">
        <f t="shared" si="44"/>
        <v>#REF!</v>
      </c>
      <c r="X217" s="351">
        <f t="shared" si="45"/>
        <v>10</v>
      </c>
      <c r="Y217" s="350" t="e">
        <f t="shared" si="46"/>
        <v>#REF!</v>
      </c>
      <c r="Z217" s="350">
        <f t="shared" si="42"/>
        <v>11</v>
      </c>
      <c r="AA217" s="350" t="e">
        <f t="shared" si="47"/>
        <v>#REF!</v>
      </c>
      <c r="AB217" s="351" t="e">
        <f t="shared" si="48"/>
        <v>#REF!</v>
      </c>
      <c r="AC217" s="351" t="e">
        <f t="shared" si="49"/>
        <v>#REF!</v>
      </c>
      <c r="AD217" s="351" t="e">
        <f t="shared" si="50"/>
        <v>#REF!</v>
      </c>
      <c r="AE217" s="332">
        <f t="shared" si="51"/>
        <v>2003</v>
      </c>
      <c r="AF217" s="352" t="e">
        <f t="shared" si="52"/>
        <v>#REF!</v>
      </c>
      <c r="AG217" s="353" t="e">
        <f t="shared" si="43"/>
        <v>#REF!</v>
      </c>
    </row>
    <row r="218" spans="1:33" s="313" customFormat="1" ht="22.5" customHeight="1">
      <c r="A218" s="431">
        <v>199</v>
      </c>
      <c r="B218" s="345" t="s">
        <v>2022</v>
      </c>
      <c r="C218" s="346" t="s">
        <v>173</v>
      </c>
      <c r="D218" s="308"/>
      <c r="E218" s="347" t="s">
        <v>318</v>
      </c>
      <c r="F218" s="334"/>
      <c r="G218" s="347" t="s">
        <v>369</v>
      </c>
      <c r="H218" s="348">
        <v>2003</v>
      </c>
      <c r="I218" s="308"/>
      <c r="J218" s="308"/>
      <c r="K218" s="308"/>
      <c r="L218" s="308"/>
      <c r="M218" s="308"/>
      <c r="N218" s="348" t="s">
        <v>114</v>
      </c>
      <c r="O218" s="349">
        <v>2200000</v>
      </c>
      <c r="P218" s="336"/>
      <c r="T218" s="332" t="e">
        <f>#REF!</f>
        <v>#REF!</v>
      </c>
      <c r="U218" s="313" t="e">
        <f t="shared" si="40"/>
        <v>#REF!</v>
      </c>
      <c r="V218" s="313" t="e">
        <f t="shared" si="41"/>
        <v>#REF!</v>
      </c>
      <c r="W218" s="350" t="e">
        <f t="shared" si="44"/>
        <v>#REF!</v>
      </c>
      <c r="X218" s="351">
        <f t="shared" si="45"/>
        <v>10</v>
      </c>
      <c r="Y218" s="350" t="e">
        <f t="shared" si="46"/>
        <v>#REF!</v>
      </c>
      <c r="Z218" s="350">
        <f t="shared" si="42"/>
        <v>11</v>
      </c>
      <c r="AA218" s="350" t="e">
        <f t="shared" si="47"/>
        <v>#REF!</v>
      </c>
      <c r="AB218" s="351" t="e">
        <f t="shared" si="48"/>
        <v>#REF!</v>
      </c>
      <c r="AC218" s="351" t="e">
        <f t="shared" si="49"/>
        <v>#REF!</v>
      </c>
      <c r="AD218" s="351" t="e">
        <f t="shared" si="50"/>
        <v>#REF!</v>
      </c>
      <c r="AE218" s="332">
        <f t="shared" si="51"/>
        <v>2003</v>
      </c>
      <c r="AF218" s="352" t="e">
        <f t="shared" si="52"/>
        <v>#REF!</v>
      </c>
      <c r="AG218" s="353" t="e">
        <f t="shared" si="43"/>
        <v>#REF!</v>
      </c>
    </row>
    <row r="219" spans="1:33" s="313" customFormat="1" ht="22.5" customHeight="1">
      <c r="A219" s="431">
        <v>200</v>
      </c>
      <c r="B219" s="345" t="s">
        <v>2023</v>
      </c>
      <c r="C219" s="346" t="s">
        <v>129</v>
      </c>
      <c r="D219" s="308"/>
      <c r="E219" s="347" t="s">
        <v>318</v>
      </c>
      <c r="F219" s="334"/>
      <c r="G219" s="347" t="s">
        <v>369</v>
      </c>
      <c r="H219" s="348">
        <v>2003</v>
      </c>
      <c r="I219" s="308"/>
      <c r="J219" s="308"/>
      <c r="K219" s="308"/>
      <c r="L219" s="308"/>
      <c r="M219" s="308"/>
      <c r="N219" s="348" t="s">
        <v>114</v>
      </c>
      <c r="O219" s="349">
        <v>1650000</v>
      </c>
      <c r="P219" s="336"/>
      <c r="T219" s="332" t="e">
        <f>#REF!</f>
        <v>#REF!</v>
      </c>
      <c r="U219" s="313" t="e">
        <f t="shared" si="40"/>
        <v>#REF!</v>
      </c>
      <c r="V219" s="313" t="e">
        <f t="shared" si="41"/>
        <v>#REF!</v>
      </c>
      <c r="W219" s="350" t="e">
        <f t="shared" si="44"/>
        <v>#REF!</v>
      </c>
      <c r="X219" s="351">
        <f t="shared" si="45"/>
        <v>10</v>
      </c>
      <c r="Y219" s="350" t="e">
        <f t="shared" si="46"/>
        <v>#REF!</v>
      </c>
      <c r="Z219" s="350">
        <f t="shared" si="42"/>
        <v>11</v>
      </c>
      <c r="AA219" s="350" t="e">
        <f t="shared" si="47"/>
        <v>#REF!</v>
      </c>
      <c r="AB219" s="351" t="e">
        <f t="shared" si="48"/>
        <v>#REF!</v>
      </c>
      <c r="AC219" s="351" t="e">
        <f t="shared" si="49"/>
        <v>#REF!</v>
      </c>
      <c r="AD219" s="351" t="e">
        <f t="shared" si="50"/>
        <v>#REF!</v>
      </c>
      <c r="AE219" s="332">
        <f t="shared" si="51"/>
        <v>2003</v>
      </c>
      <c r="AF219" s="352" t="e">
        <f t="shared" si="52"/>
        <v>#REF!</v>
      </c>
      <c r="AG219" s="353" t="e">
        <f t="shared" si="43"/>
        <v>#REF!</v>
      </c>
    </row>
    <row r="220" spans="1:33" s="313" customFormat="1" ht="22.5" customHeight="1">
      <c r="A220" s="431">
        <v>201</v>
      </c>
      <c r="B220" s="345" t="s">
        <v>2036</v>
      </c>
      <c r="C220" s="346" t="s">
        <v>120</v>
      </c>
      <c r="D220" s="308"/>
      <c r="E220" s="347" t="s">
        <v>315</v>
      </c>
      <c r="F220" s="334"/>
      <c r="G220" s="347" t="s">
        <v>379</v>
      </c>
      <c r="H220" s="348">
        <v>2003</v>
      </c>
      <c r="I220" s="308"/>
      <c r="J220" s="308"/>
      <c r="K220" s="308"/>
      <c r="L220" s="308"/>
      <c r="M220" s="308"/>
      <c r="N220" s="348" t="s">
        <v>114</v>
      </c>
      <c r="O220" s="349">
        <v>2625000</v>
      </c>
      <c r="P220" s="336"/>
      <c r="T220" s="332" t="e">
        <f>#REF!</f>
        <v>#REF!</v>
      </c>
      <c r="U220" s="313" t="e">
        <f t="shared" si="40"/>
        <v>#REF!</v>
      </c>
      <c r="V220" s="313" t="e">
        <f t="shared" si="41"/>
        <v>#REF!</v>
      </c>
      <c r="W220" s="350" t="e">
        <f t="shared" si="44"/>
        <v>#REF!</v>
      </c>
      <c r="X220" s="351">
        <f t="shared" si="45"/>
        <v>10</v>
      </c>
      <c r="Y220" s="350" t="e">
        <f t="shared" si="46"/>
        <v>#REF!</v>
      </c>
      <c r="Z220" s="350">
        <f t="shared" si="42"/>
        <v>11</v>
      </c>
      <c r="AA220" s="350" t="e">
        <f t="shared" si="47"/>
        <v>#REF!</v>
      </c>
      <c r="AB220" s="351" t="e">
        <f t="shared" si="48"/>
        <v>#REF!</v>
      </c>
      <c r="AC220" s="351" t="e">
        <f t="shared" si="49"/>
        <v>#REF!</v>
      </c>
      <c r="AD220" s="351" t="e">
        <f t="shared" si="50"/>
        <v>#REF!</v>
      </c>
      <c r="AE220" s="332">
        <f t="shared" si="51"/>
        <v>2003</v>
      </c>
      <c r="AF220" s="352" t="e">
        <f t="shared" si="52"/>
        <v>#REF!</v>
      </c>
      <c r="AG220" s="353" t="e">
        <f t="shared" si="43"/>
        <v>#REF!</v>
      </c>
    </row>
    <row r="221" spans="1:33" s="313" customFormat="1" ht="22.5" customHeight="1">
      <c r="A221" s="431">
        <v>202</v>
      </c>
      <c r="B221" s="345" t="s">
        <v>2032</v>
      </c>
      <c r="C221" s="346" t="s">
        <v>115</v>
      </c>
      <c r="D221" s="308"/>
      <c r="E221" s="347" t="s">
        <v>339</v>
      </c>
      <c r="F221" s="334"/>
      <c r="G221" s="347" t="s">
        <v>369</v>
      </c>
      <c r="H221" s="348">
        <v>2003</v>
      </c>
      <c r="I221" s="308"/>
      <c r="J221" s="308"/>
      <c r="K221" s="308"/>
      <c r="L221" s="308"/>
      <c r="M221" s="308"/>
      <c r="N221" s="348" t="s">
        <v>114</v>
      </c>
      <c r="O221" s="349">
        <v>21330000</v>
      </c>
      <c r="P221" s="336"/>
      <c r="T221" s="332" t="e">
        <f>#REF!</f>
        <v>#REF!</v>
      </c>
      <c r="U221" s="313" t="e">
        <f t="shared" si="40"/>
        <v>#REF!</v>
      </c>
      <c r="V221" s="313" t="e">
        <f t="shared" si="41"/>
        <v>#REF!</v>
      </c>
      <c r="W221" s="350" t="e">
        <f t="shared" si="44"/>
        <v>#REF!</v>
      </c>
      <c r="X221" s="351">
        <f t="shared" si="45"/>
        <v>10</v>
      </c>
      <c r="Y221" s="350" t="e">
        <f t="shared" si="46"/>
        <v>#REF!</v>
      </c>
      <c r="Z221" s="350">
        <f t="shared" si="42"/>
        <v>11</v>
      </c>
      <c r="AA221" s="350" t="e">
        <f t="shared" si="47"/>
        <v>#REF!</v>
      </c>
      <c r="AB221" s="351" t="e">
        <f t="shared" si="48"/>
        <v>#REF!</v>
      </c>
      <c r="AC221" s="351" t="e">
        <f t="shared" si="49"/>
        <v>#REF!</v>
      </c>
      <c r="AD221" s="351" t="e">
        <f t="shared" si="50"/>
        <v>#REF!</v>
      </c>
      <c r="AE221" s="332">
        <f t="shared" si="51"/>
        <v>2003</v>
      </c>
      <c r="AF221" s="352" t="e">
        <f t="shared" si="52"/>
        <v>#REF!</v>
      </c>
      <c r="AG221" s="353" t="e">
        <f t="shared" si="43"/>
        <v>#REF!</v>
      </c>
    </row>
    <row r="222" spans="1:33" s="313" customFormat="1" ht="22.5" customHeight="1">
      <c r="A222" s="431">
        <v>203</v>
      </c>
      <c r="B222" s="345" t="s">
        <v>298</v>
      </c>
      <c r="C222" s="346" t="s">
        <v>131</v>
      </c>
      <c r="D222" s="308"/>
      <c r="E222" s="347" t="s">
        <v>340</v>
      </c>
      <c r="F222" s="334"/>
      <c r="G222" s="347" t="s">
        <v>379</v>
      </c>
      <c r="H222" s="348">
        <v>2003</v>
      </c>
      <c r="I222" s="308"/>
      <c r="J222" s="308"/>
      <c r="K222" s="308"/>
      <c r="L222" s="308"/>
      <c r="M222" s="308"/>
      <c r="N222" s="348" t="s">
        <v>114</v>
      </c>
      <c r="O222" s="349">
        <v>40687500</v>
      </c>
      <c r="P222" s="336"/>
      <c r="T222" s="332" t="e">
        <f>#REF!</f>
        <v>#REF!</v>
      </c>
      <c r="U222" s="313" t="e">
        <f t="shared" si="40"/>
        <v>#REF!</v>
      </c>
      <c r="V222" s="313" t="e">
        <f t="shared" si="41"/>
        <v>#REF!</v>
      </c>
      <c r="W222" s="350" t="e">
        <f t="shared" si="44"/>
        <v>#REF!</v>
      </c>
      <c r="X222" s="351">
        <f t="shared" si="45"/>
        <v>10</v>
      </c>
      <c r="Y222" s="350" t="e">
        <f t="shared" si="46"/>
        <v>#REF!</v>
      </c>
      <c r="Z222" s="350">
        <f t="shared" si="42"/>
        <v>11</v>
      </c>
      <c r="AA222" s="350" t="e">
        <f t="shared" si="47"/>
        <v>#REF!</v>
      </c>
      <c r="AB222" s="351" t="e">
        <f t="shared" si="48"/>
        <v>#REF!</v>
      </c>
      <c r="AC222" s="351" t="e">
        <f t="shared" si="49"/>
        <v>#REF!</v>
      </c>
      <c r="AD222" s="351" t="e">
        <f t="shared" si="50"/>
        <v>#REF!</v>
      </c>
      <c r="AE222" s="332">
        <f t="shared" si="51"/>
        <v>2003</v>
      </c>
      <c r="AF222" s="352" t="e">
        <f t="shared" si="52"/>
        <v>#REF!</v>
      </c>
      <c r="AG222" s="353" t="e">
        <f t="shared" si="43"/>
        <v>#REF!</v>
      </c>
    </row>
    <row r="223" spans="1:33" s="313" customFormat="1" ht="22.5" customHeight="1">
      <c r="A223" s="431">
        <v>204</v>
      </c>
      <c r="B223" s="345" t="s">
        <v>2023</v>
      </c>
      <c r="C223" s="346" t="s">
        <v>129</v>
      </c>
      <c r="D223" s="308"/>
      <c r="E223" s="347" t="s">
        <v>341</v>
      </c>
      <c r="F223" s="334"/>
      <c r="G223" s="347" t="s">
        <v>369</v>
      </c>
      <c r="H223" s="348">
        <v>2003</v>
      </c>
      <c r="I223" s="308"/>
      <c r="J223" s="308"/>
      <c r="K223" s="308"/>
      <c r="L223" s="308"/>
      <c r="M223" s="308"/>
      <c r="N223" s="348" t="s">
        <v>114</v>
      </c>
      <c r="O223" s="349">
        <v>487500</v>
      </c>
      <c r="P223" s="336"/>
      <c r="T223" s="332" t="e">
        <f>#REF!</f>
        <v>#REF!</v>
      </c>
      <c r="U223" s="313" t="e">
        <f t="shared" si="40"/>
        <v>#REF!</v>
      </c>
      <c r="V223" s="313" t="e">
        <f t="shared" si="41"/>
        <v>#REF!</v>
      </c>
      <c r="W223" s="350" t="e">
        <f t="shared" si="44"/>
        <v>#REF!</v>
      </c>
      <c r="X223" s="351">
        <f t="shared" si="45"/>
        <v>10</v>
      </c>
      <c r="Y223" s="350" t="e">
        <f t="shared" si="46"/>
        <v>#REF!</v>
      </c>
      <c r="Z223" s="350">
        <f t="shared" si="42"/>
        <v>11</v>
      </c>
      <c r="AA223" s="350" t="e">
        <f t="shared" si="47"/>
        <v>#REF!</v>
      </c>
      <c r="AB223" s="351" t="e">
        <f t="shared" si="48"/>
        <v>#REF!</v>
      </c>
      <c r="AC223" s="351" t="e">
        <f t="shared" si="49"/>
        <v>#REF!</v>
      </c>
      <c r="AD223" s="351" t="e">
        <f t="shared" si="50"/>
        <v>#REF!</v>
      </c>
      <c r="AE223" s="332">
        <f t="shared" si="51"/>
        <v>2003</v>
      </c>
      <c r="AF223" s="352" t="e">
        <f t="shared" si="52"/>
        <v>#REF!</v>
      </c>
      <c r="AG223" s="353" t="e">
        <f t="shared" si="43"/>
        <v>#REF!</v>
      </c>
    </row>
    <row r="224" spans="1:33" s="313" customFormat="1" ht="22.5" customHeight="1">
      <c r="A224" s="431">
        <v>205</v>
      </c>
      <c r="B224" s="345" t="s">
        <v>2036</v>
      </c>
      <c r="C224" s="346" t="s">
        <v>120</v>
      </c>
      <c r="D224" s="308"/>
      <c r="E224" s="347" t="s">
        <v>342</v>
      </c>
      <c r="F224" s="334"/>
      <c r="G224" s="347" t="s">
        <v>373</v>
      </c>
      <c r="H224" s="348">
        <v>2003</v>
      </c>
      <c r="I224" s="308"/>
      <c r="J224" s="308"/>
      <c r="K224" s="308"/>
      <c r="L224" s="308"/>
      <c r="M224" s="308"/>
      <c r="N224" s="348" t="s">
        <v>114</v>
      </c>
      <c r="O224" s="349">
        <v>1200000</v>
      </c>
      <c r="P224" s="336"/>
      <c r="T224" s="332" t="e">
        <f>#REF!</f>
        <v>#REF!</v>
      </c>
      <c r="U224" s="313" t="e">
        <f t="shared" si="40"/>
        <v>#REF!</v>
      </c>
      <c r="V224" s="313" t="e">
        <f t="shared" si="41"/>
        <v>#REF!</v>
      </c>
      <c r="W224" s="350" t="e">
        <f t="shared" si="44"/>
        <v>#REF!</v>
      </c>
      <c r="X224" s="351">
        <f t="shared" si="45"/>
        <v>10</v>
      </c>
      <c r="Y224" s="350" t="e">
        <f t="shared" si="46"/>
        <v>#REF!</v>
      </c>
      <c r="Z224" s="350">
        <f t="shared" si="42"/>
        <v>11</v>
      </c>
      <c r="AA224" s="350" t="e">
        <f t="shared" si="47"/>
        <v>#REF!</v>
      </c>
      <c r="AB224" s="351" t="e">
        <f t="shared" si="48"/>
        <v>#REF!</v>
      </c>
      <c r="AC224" s="351" t="e">
        <f t="shared" si="49"/>
        <v>#REF!</v>
      </c>
      <c r="AD224" s="351" t="e">
        <f t="shared" si="50"/>
        <v>#REF!</v>
      </c>
      <c r="AE224" s="332">
        <f t="shared" si="51"/>
        <v>2003</v>
      </c>
      <c r="AF224" s="352" t="e">
        <f t="shared" si="52"/>
        <v>#REF!</v>
      </c>
      <c r="AG224" s="353" t="e">
        <f t="shared" si="43"/>
        <v>#REF!</v>
      </c>
    </row>
    <row r="225" spans="1:33" s="313" customFormat="1" ht="22.5" customHeight="1">
      <c r="A225" s="431">
        <v>206</v>
      </c>
      <c r="B225" s="345" t="s">
        <v>2033</v>
      </c>
      <c r="C225" s="346" t="s">
        <v>117</v>
      </c>
      <c r="D225" s="308"/>
      <c r="E225" s="347" t="s">
        <v>343</v>
      </c>
      <c r="F225" s="334"/>
      <c r="G225" s="347" t="s">
        <v>369</v>
      </c>
      <c r="H225" s="348">
        <v>2003</v>
      </c>
      <c r="I225" s="308"/>
      <c r="J225" s="308"/>
      <c r="K225" s="308"/>
      <c r="L225" s="308"/>
      <c r="M225" s="308"/>
      <c r="N225" s="348" t="s">
        <v>114</v>
      </c>
      <c r="O225" s="349">
        <v>75000</v>
      </c>
      <c r="P225" s="336"/>
      <c r="T225" s="332" t="e">
        <f>#REF!</f>
        <v>#REF!</v>
      </c>
      <c r="U225" s="313" t="e">
        <f t="shared" si="40"/>
        <v>#REF!</v>
      </c>
      <c r="V225" s="313" t="e">
        <f t="shared" si="41"/>
        <v>#REF!</v>
      </c>
      <c r="W225" s="350" t="e">
        <f t="shared" si="44"/>
        <v>#REF!</v>
      </c>
      <c r="X225" s="351">
        <f t="shared" si="45"/>
        <v>10</v>
      </c>
      <c r="Y225" s="350" t="e">
        <f t="shared" si="46"/>
        <v>#REF!</v>
      </c>
      <c r="Z225" s="350">
        <f t="shared" si="42"/>
        <v>11</v>
      </c>
      <c r="AA225" s="350" t="e">
        <f t="shared" si="47"/>
        <v>#REF!</v>
      </c>
      <c r="AB225" s="351" t="e">
        <f t="shared" si="48"/>
        <v>#REF!</v>
      </c>
      <c r="AC225" s="351" t="e">
        <f t="shared" si="49"/>
        <v>#REF!</v>
      </c>
      <c r="AD225" s="351" t="e">
        <f t="shared" si="50"/>
        <v>#REF!</v>
      </c>
      <c r="AE225" s="332">
        <f t="shared" si="51"/>
        <v>2003</v>
      </c>
      <c r="AF225" s="352" t="e">
        <f t="shared" si="52"/>
        <v>#REF!</v>
      </c>
      <c r="AG225" s="353" t="e">
        <f t="shared" si="43"/>
        <v>#REF!</v>
      </c>
    </row>
    <row r="226" spans="1:33" s="313" customFormat="1" ht="22.5" customHeight="1">
      <c r="A226" s="431">
        <v>207</v>
      </c>
      <c r="B226" s="345" t="s">
        <v>2025</v>
      </c>
      <c r="C226" s="346" t="s">
        <v>126</v>
      </c>
      <c r="D226" s="308"/>
      <c r="E226" s="347" t="s">
        <v>344</v>
      </c>
      <c r="F226" s="334"/>
      <c r="G226" s="347" t="s">
        <v>369</v>
      </c>
      <c r="H226" s="348">
        <v>2003</v>
      </c>
      <c r="I226" s="308"/>
      <c r="J226" s="308"/>
      <c r="K226" s="308"/>
      <c r="L226" s="308"/>
      <c r="M226" s="308"/>
      <c r="N226" s="348" t="s">
        <v>114</v>
      </c>
      <c r="O226" s="349">
        <v>131250</v>
      </c>
      <c r="P226" s="336"/>
      <c r="T226" s="332" t="e">
        <f>#REF!</f>
        <v>#REF!</v>
      </c>
      <c r="U226" s="313" t="e">
        <f t="shared" si="40"/>
        <v>#REF!</v>
      </c>
      <c r="V226" s="313" t="e">
        <f t="shared" si="41"/>
        <v>#REF!</v>
      </c>
      <c r="W226" s="350" t="e">
        <f t="shared" si="44"/>
        <v>#REF!</v>
      </c>
      <c r="X226" s="351">
        <f t="shared" si="45"/>
        <v>10</v>
      </c>
      <c r="Y226" s="350" t="e">
        <f t="shared" si="46"/>
        <v>#REF!</v>
      </c>
      <c r="Z226" s="350">
        <f t="shared" si="42"/>
        <v>11</v>
      </c>
      <c r="AA226" s="350" t="e">
        <f t="shared" si="47"/>
        <v>#REF!</v>
      </c>
      <c r="AB226" s="351" t="e">
        <f t="shared" si="48"/>
        <v>#REF!</v>
      </c>
      <c r="AC226" s="351" t="e">
        <f t="shared" si="49"/>
        <v>#REF!</v>
      </c>
      <c r="AD226" s="351" t="e">
        <f t="shared" si="50"/>
        <v>#REF!</v>
      </c>
      <c r="AE226" s="332">
        <f t="shared" si="51"/>
        <v>2003</v>
      </c>
      <c r="AF226" s="352" t="e">
        <f t="shared" si="52"/>
        <v>#REF!</v>
      </c>
      <c r="AG226" s="353" t="e">
        <f t="shared" si="43"/>
        <v>#REF!</v>
      </c>
    </row>
    <row r="227" spans="1:33" s="313" customFormat="1" ht="22.5" customHeight="1">
      <c r="A227" s="431">
        <v>208</v>
      </c>
      <c r="B227" s="345" t="s">
        <v>298</v>
      </c>
      <c r="C227" s="346" t="s">
        <v>131</v>
      </c>
      <c r="D227" s="308"/>
      <c r="E227" s="347" t="s">
        <v>316</v>
      </c>
      <c r="F227" s="334"/>
      <c r="G227" s="347" t="s">
        <v>373</v>
      </c>
      <c r="H227" s="348">
        <v>2003</v>
      </c>
      <c r="I227" s="308"/>
      <c r="J227" s="308"/>
      <c r="K227" s="308"/>
      <c r="L227" s="308"/>
      <c r="M227" s="308"/>
      <c r="N227" s="348" t="s">
        <v>114</v>
      </c>
      <c r="O227" s="349">
        <v>300000</v>
      </c>
      <c r="P227" s="336"/>
      <c r="T227" s="332" t="e">
        <f>#REF!</f>
        <v>#REF!</v>
      </c>
      <c r="U227" s="313" t="e">
        <f t="shared" si="40"/>
        <v>#REF!</v>
      </c>
      <c r="V227" s="313" t="e">
        <f t="shared" si="41"/>
        <v>#REF!</v>
      </c>
      <c r="W227" s="350" t="e">
        <f t="shared" si="44"/>
        <v>#REF!</v>
      </c>
      <c r="X227" s="351">
        <f t="shared" si="45"/>
        <v>10</v>
      </c>
      <c r="Y227" s="350" t="e">
        <f t="shared" si="46"/>
        <v>#REF!</v>
      </c>
      <c r="Z227" s="350">
        <f t="shared" si="42"/>
        <v>11</v>
      </c>
      <c r="AA227" s="350" t="e">
        <f t="shared" si="47"/>
        <v>#REF!</v>
      </c>
      <c r="AB227" s="351" t="e">
        <f t="shared" si="48"/>
        <v>#REF!</v>
      </c>
      <c r="AC227" s="351" t="e">
        <f t="shared" si="49"/>
        <v>#REF!</v>
      </c>
      <c r="AD227" s="351" t="e">
        <f t="shared" si="50"/>
        <v>#REF!</v>
      </c>
      <c r="AE227" s="332">
        <f t="shared" si="51"/>
        <v>2003</v>
      </c>
      <c r="AF227" s="352" t="e">
        <f t="shared" si="52"/>
        <v>#REF!</v>
      </c>
      <c r="AG227" s="353" t="e">
        <f t="shared" si="43"/>
        <v>#REF!</v>
      </c>
    </row>
    <row r="228" spans="1:33" s="313" customFormat="1" ht="22.5" customHeight="1">
      <c r="A228" s="431">
        <v>209</v>
      </c>
      <c r="B228" s="345" t="s">
        <v>2024</v>
      </c>
      <c r="C228" s="346" t="s">
        <v>175</v>
      </c>
      <c r="D228" s="308"/>
      <c r="E228" s="347" t="s">
        <v>325</v>
      </c>
      <c r="F228" s="334"/>
      <c r="G228" s="347" t="s">
        <v>378</v>
      </c>
      <c r="H228" s="348">
        <v>2003</v>
      </c>
      <c r="I228" s="308"/>
      <c r="J228" s="308"/>
      <c r="K228" s="308"/>
      <c r="L228" s="308"/>
      <c r="M228" s="308"/>
      <c r="N228" s="348" t="s">
        <v>114</v>
      </c>
      <c r="O228" s="349">
        <v>2800000</v>
      </c>
      <c r="P228" s="336"/>
      <c r="T228" s="332" t="e">
        <f>#REF!</f>
        <v>#REF!</v>
      </c>
      <c r="U228" s="313" t="e">
        <f t="shared" si="40"/>
        <v>#REF!</v>
      </c>
      <c r="V228" s="313" t="e">
        <f t="shared" si="41"/>
        <v>#REF!</v>
      </c>
      <c r="W228" s="350" t="e">
        <f t="shared" si="44"/>
        <v>#REF!</v>
      </c>
      <c r="X228" s="351">
        <f t="shared" si="45"/>
        <v>10</v>
      </c>
      <c r="Y228" s="350" t="e">
        <f t="shared" si="46"/>
        <v>#REF!</v>
      </c>
      <c r="Z228" s="350">
        <f t="shared" si="42"/>
        <v>11</v>
      </c>
      <c r="AA228" s="350" t="e">
        <f t="shared" si="47"/>
        <v>#REF!</v>
      </c>
      <c r="AB228" s="351" t="e">
        <f t="shared" si="48"/>
        <v>#REF!</v>
      </c>
      <c r="AC228" s="351" t="e">
        <f t="shared" si="49"/>
        <v>#REF!</v>
      </c>
      <c r="AD228" s="351" t="e">
        <f t="shared" si="50"/>
        <v>#REF!</v>
      </c>
      <c r="AE228" s="332">
        <f t="shared" si="51"/>
        <v>2003</v>
      </c>
      <c r="AF228" s="352" t="e">
        <f t="shared" si="52"/>
        <v>#REF!</v>
      </c>
      <c r="AG228" s="353" t="e">
        <f t="shared" si="43"/>
        <v>#REF!</v>
      </c>
    </row>
    <row r="229" spans="1:33" s="313" customFormat="1" ht="22.5" customHeight="1">
      <c r="A229" s="431">
        <v>210</v>
      </c>
      <c r="B229" s="345" t="s">
        <v>2093</v>
      </c>
      <c r="C229" s="346" t="s">
        <v>420</v>
      </c>
      <c r="D229" s="308"/>
      <c r="E229" s="347" t="s">
        <v>316</v>
      </c>
      <c r="F229" s="334"/>
      <c r="G229" s="347" t="s">
        <v>459</v>
      </c>
      <c r="H229" s="348">
        <v>2003</v>
      </c>
      <c r="I229" s="308"/>
      <c r="J229" s="308"/>
      <c r="K229" s="308"/>
      <c r="L229" s="308"/>
      <c r="M229" s="308"/>
      <c r="N229" s="348" t="s">
        <v>114</v>
      </c>
      <c r="O229" s="349">
        <v>56000</v>
      </c>
      <c r="P229" s="336"/>
      <c r="T229" s="332" t="e">
        <f>#REF!</f>
        <v>#REF!</v>
      </c>
      <c r="U229" s="313" t="e">
        <f t="shared" si="40"/>
        <v>#REF!</v>
      </c>
      <c r="V229" s="313" t="e">
        <f t="shared" si="41"/>
        <v>#REF!</v>
      </c>
      <c r="W229" s="350" t="e">
        <f t="shared" si="44"/>
        <v>#REF!</v>
      </c>
      <c r="X229" s="351">
        <f t="shared" si="45"/>
        <v>10</v>
      </c>
      <c r="Y229" s="350" t="e">
        <f t="shared" si="46"/>
        <v>#REF!</v>
      </c>
      <c r="Z229" s="350">
        <f t="shared" si="42"/>
        <v>11</v>
      </c>
      <c r="AA229" s="350" t="e">
        <f t="shared" si="47"/>
        <v>#REF!</v>
      </c>
      <c r="AB229" s="351" t="e">
        <f t="shared" si="48"/>
        <v>#REF!</v>
      </c>
      <c r="AC229" s="351" t="e">
        <f t="shared" si="49"/>
        <v>#REF!</v>
      </c>
      <c r="AD229" s="351" t="e">
        <f t="shared" si="50"/>
        <v>#REF!</v>
      </c>
      <c r="AE229" s="332">
        <f t="shared" si="51"/>
        <v>2003</v>
      </c>
      <c r="AF229" s="352" t="e">
        <f t="shared" si="52"/>
        <v>#REF!</v>
      </c>
      <c r="AG229" s="353" t="e">
        <f t="shared" si="43"/>
        <v>#REF!</v>
      </c>
    </row>
    <row r="230" spans="1:33" s="313" customFormat="1" ht="22.5" customHeight="1">
      <c r="A230" s="431">
        <v>211</v>
      </c>
      <c r="B230" s="345" t="s">
        <v>2083</v>
      </c>
      <c r="C230" s="346" t="s">
        <v>176</v>
      </c>
      <c r="D230" s="308"/>
      <c r="E230" s="347" t="s">
        <v>316</v>
      </c>
      <c r="F230" s="334"/>
      <c r="G230" s="347" t="s">
        <v>374</v>
      </c>
      <c r="H230" s="348">
        <v>2003</v>
      </c>
      <c r="I230" s="308"/>
      <c r="J230" s="308"/>
      <c r="K230" s="308"/>
      <c r="L230" s="308"/>
      <c r="M230" s="308"/>
      <c r="N230" s="348" t="s">
        <v>114</v>
      </c>
      <c r="O230" s="349">
        <v>2625000</v>
      </c>
      <c r="P230" s="346" t="s">
        <v>176</v>
      </c>
      <c r="T230" s="332" t="e">
        <f>#REF!</f>
        <v>#REF!</v>
      </c>
      <c r="U230" s="313" t="e">
        <f t="shared" si="40"/>
        <v>#REF!</v>
      </c>
      <c r="V230" s="313" t="e">
        <f t="shared" si="41"/>
        <v>#REF!</v>
      </c>
      <c r="W230" s="350" t="e">
        <f t="shared" si="44"/>
        <v>#REF!</v>
      </c>
      <c r="X230" s="351">
        <f t="shared" si="45"/>
        <v>10</v>
      </c>
      <c r="Y230" s="350" t="e">
        <f t="shared" si="46"/>
        <v>#REF!</v>
      </c>
      <c r="Z230" s="350">
        <f t="shared" si="42"/>
        <v>11</v>
      </c>
      <c r="AA230" s="350" t="e">
        <f t="shared" si="47"/>
        <v>#REF!</v>
      </c>
      <c r="AB230" s="351" t="e">
        <f t="shared" si="48"/>
        <v>#REF!</v>
      </c>
      <c r="AC230" s="351" t="e">
        <f t="shared" si="49"/>
        <v>#REF!</v>
      </c>
      <c r="AD230" s="351" t="e">
        <f t="shared" si="50"/>
        <v>#REF!</v>
      </c>
      <c r="AE230" s="332">
        <f t="shared" si="51"/>
        <v>2003</v>
      </c>
      <c r="AF230" s="352" t="e">
        <f t="shared" si="52"/>
        <v>#REF!</v>
      </c>
      <c r="AG230" s="353" t="e">
        <f t="shared" si="43"/>
        <v>#REF!</v>
      </c>
    </row>
    <row r="231" spans="1:33" s="313" customFormat="1" ht="22.5" customHeight="1">
      <c r="A231" s="431">
        <v>212</v>
      </c>
      <c r="B231" s="345" t="s">
        <v>2083</v>
      </c>
      <c r="C231" s="346" t="s">
        <v>421</v>
      </c>
      <c r="D231" s="308"/>
      <c r="E231" s="347" t="s">
        <v>318</v>
      </c>
      <c r="F231" s="334"/>
      <c r="G231" s="347" t="s">
        <v>369</v>
      </c>
      <c r="H231" s="348">
        <v>2003</v>
      </c>
      <c r="I231" s="308"/>
      <c r="J231" s="308"/>
      <c r="K231" s="308"/>
      <c r="L231" s="308"/>
      <c r="M231" s="308"/>
      <c r="N231" s="348" t="s">
        <v>114</v>
      </c>
      <c r="O231" s="349">
        <v>1650000</v>
      </c>
      <c r="P231" s="346" t="s">
        <v>421</v>
      </c>
      <c r="T231" s="332" t="e">
        <f>#REF!</f>
        <v>#REF!</v>
      </c>
      <c r="U231" s="313" t="e">
        <f t="shared" si="40"/>
        <v>#REF!</v>
      </c>
      <c r="V231" s="313" t="e">
        <f t="shared" si="41"/>
        <v>#REF!</v>
      </c>
      <c r="W231" s="350" t="e">
        <f t="shared" si="44"/>
        <v>#REF!</v>
      </c>
      <c r="X231" s="351">
        <f t="shared" si="45"/>
        <v>10</v>
      </c>
      <c r="Y231" s="350" t="e">
        <f t="shared" si="46"/>
        <v>#REF!</v>
      </c>
      <c r="Z231" s="350">
        <f t="shared" si="42"/>
        <v>11</v>
      </c>
      <c r="AA231" s="350" t="e">
        <f t="shared" si="47"/>
        <v>#REF!</v>
      </c>
      <c r="AB231" s="351" t="e">
        <f t="shared" si="48"/>
        <v>#REF!</v>
      </c>
      <c r="AC231" s="351" t="e">
        <f t="shared" si="49"/>
        <v>#REF!</v>
      </c>
      <c r="AD231" s="351" t="e">
        <f t="shared" si="50"/>
        <v>#REF!</v>
      </c>
      <c r="AE231" s="332">
        <f t="shared" si="51"/>
        <v>2003</v>
      </c>
      <c r="AF231" s="352" t="e">
        <f t="shared" si="52"/>
        <v>#REF!</v>
      </c>
      <c r="AG231" s="353" t="e">
        <f t="shared" si="43"/>
        <v>#REF!</v>
      </c>
    </row>
    <row r="232" spans="1:33" s="313" customFormat="1" ht="22.5" customHeight="1">
      <c r="A232" s="431">
        <v>213</v>
      </c>
      <c r="B232" s="355" t="s">
        <v>2082</v>
      </c>
      <c r="C232" s="346" t="s">
        <v>116</v>
      </c>
      <c r="D232" s="308"/>
      <c r="E232" s="347" t="s">
        <v>319</v>
      </c>
      <c r="F232" s="334"/>
      <c r="G232" s="347" t="s">
        <v>369</v>
      </c>
      <c r="H232" s="348">
        <v>2003</v>
      </c>
      <c r="I232" s="308"/>
      <c r="J232" s="308"/>
      <c r="K232" s="308"/>
      <c r="L232" s="308"/>
      <c r="M232" s="308"/>
      <c r="N232" s="348" t="s">
        <v>114</v>
      </c>
      <c r="O232" s="349">
        <v>1237500</v>
      </c>
      <c r="P232" s="336"/>
      <c r="T232" s="332" t="e">
        <f>#REF!</f>
        <v>#REF!</v>
      </c>
      <c r="U232" s="313" t="e">
        <f t="shared" si="40"/>
        <v>#REF!</v>
      </c>
      <c r="V232" s="313" t="e">
        <f t="shared" si="41"/>
        <v>#REF!</v>
      </c>
      <c r="W232" s="350" t="e">
        <f t="shared" si="44"/>
        <v>#REF!</v>
      </c>
      <c r="X232" s="351">
        <f t="shared" si="45"/>
        <v>10</v>
      </c>
      <c r="Y232" s="350" t="e">
        <f t="shared" si="46"/>
        <v>#REF!</v>
      </c>
      <c r="Z232" s="350">
        <f t="shared" si="42"/>
        <v>11</v>
      </c>
      <c r="AA232" s="350" t="e">
        <f t="shared" si="47"/>
        <v>#REF!</v>
      </c>
      <c r="AB232" s="351" t="e">
        <f t="shared" si="48"/>
        <v>#REF!</v>
      </c>
      <c r="AC232" s="351" t="e">
        <f t="shared" si="49"/>
        <v>#REF!</v>
      </c>
      <c r="AD232" s="351" t="e">
        <f t="shared" si="50"/>
        <v>#REF!</v>
      </c>
      <c r="AE232" s="332">
        <f t="shared" si="51"/>
        <v>2003</v>
      </c>
      <c r="AF232" s="352" t="e">
        <f t="shared" si="52"/>
        <v>#REF!</v>
      </c>
      <c r="AG232" s="353" t="e">
        <f t="shared" si="43"/>
        <v>#REF!</v>
      </c>
    </row>
    <row r="233" spans="1:33" s="313" customFormat="1" ht="22.5" customHeight="1">
      <c r="A233" s="431">
        <v>214</v>
      </c>
      <c r="B233" s="345" t="s">
        <v>2083</v>
      </c>
      <c r="C233" s="346" t="s">
        <v>422</v>
      </c>
      <c r="D233" s="308"/>
      <c r="E233" s="347" t="s">
        <v>453</v>
      </c>
      <c r="F233" s="334"/>
      <c r="G233" s="347" t="s">
        <v>378</v>
      </c>
      <c r="H233" s="348">
        <v>2003</v>
      </c>
      <c r="I233" s="308"/>
      <c r="J233" s="308"/>
      <c r="K233" s="308"/>
      <c r="L233" s="308"/>
      <c r="M233" s="308"/>
      <c r="N233" s="348" t="s">
        <v>114</v>
      </c>
      <c r="O233" s="349">
        <v>562500</v>
      </c>
      <c r="P233" s="346" t="s">
        <v>422</v>
      </c>
      <c r="T233" s="332" t="e">
        <f>#REF!</f>
        <v>#REF!</v>
      </c>
      <c r="U233" s="313" t="e">
        <f t="shared" si="40"/>
        <v>#REF!</v>
      </c>
      <c r="V233" s="313" t="e">
        <f t="shared" si="41"/>
        <v>#REF!</v>
      </c>
      <c r="W233" s="350" t="e">
        <f t="shared" si="44"/>
        <v>#REF!</v>
      </c>
      <c r="X233" s="351">
        <f t="shared" si="45"/>
        <v>10</v>
      </c>
      <c r="Y233" s="350" t="e">
        <f t="shared" si="46"/>
        <v>#REF!</v>
      </c>
      <c r="Z233" s="350">
        <f t="shared" si="42"/>
        <v>11</v>
      </c>
      <c r="AA233" s="350" t="e">
        <f t="shared" si="47"/>
        <v>#REF!</v>
      </c>
      <c r="AB233" s="351" t="e">
        <f t="shared" si="48"/>
        <v>#REF!</v>
      </c>
      <c r="AC233" s="351" t="e">
        <f t="shared" si="49"/>
        <v>#REF!</v>
      </c>
      <c r="AD233" s="351" t="e">
        <f t="shared" si="50"/>
        <v>#REF!</v>
      </c>
      <c r="AE233" s="332">
        <f t="shared" si="51"/>
        <v>2003</v>
      </c>
      <c r="AF233" s="352" t="e">
        <f t="shared" si="52"/>
        <v>#REF!</v>
      </c>
      <c r="AG233" s="353" t="e">
        <f t="shared" si="43"/>
        <v>#REF!</v>
      </c>
    </row>
    <row r="234" spans="1:33" s="313" customFormat="1" ht="22.5" customHeight="1">
      <c r="A234" s="431">
        <v>215</v>
      </c>
      <c r="B234" s="345" t="s">
        <v>2036</v>
      </c>
      <c r="C234" s="346" t="s">
        <v>177</v>
      </c>
      <c r="D234" s="308"/>
      <c r="E234" s="347" t="s">
        <v>316</v>
      </c>
      <c r="F234" s="334"/>
      <c r="G234" s="347" t="s">
        <v>391</v>
      </c>
      <c r="H234" s="348">
        <v>2003</v>
      </c>
      <c r="I234" s="308"/>
      <c r="J234" s="308"/>
      <c r="K234" s="308"/>
      <c r="L234" s="308"/>
      <c r="M234" s="308"/>
      <c r="N234" s="348" t="s">
        <v>114</v>
      </c>
      <c r="O234" s="349">
        <v>600000</v>
      </c>
      <c r="P234" s="336"/>
      <c r="T234" s="332" t="e">
        <f>#REF!</f>
        <v>#REF!</v>
      </c>
      <c r="U234" s="313" t="e">
        <f t="shared" si="40"/>
        <v>#REF!</v>
      </c>
      <c r="V234" s="313" t="e">
        <f t="shared" si="41"/>
        <v>#REF!</v>
      </c>
      <c r="W234" s="350" t="e">
        <f t="shared" si="44"/>
        <v>#REF!</v>
      </c>
      <c r="X234" s="351">
        <f t="shared" si="45"/>
        <v>10</v>
      </c>
      <c r="Y234" s="350" t="e">
        <f t="shared" si="46"/>
        <v>#REF!</v>
      </c>
      <c r="Z234" s="350">
        <f t="shared" si="42"/>
        <v>11</v>
      </c>
      <c r="AA234" s="350" t="e">
        <f t="shared" si="47"/>
        <v>#REF!</v>
      </c>
      <c r="AB234" s="351" t="e">
        <f t="shared" si="48"/>
        <v>#REF!</v>
      </c>
      <c r="AC234" s="351" t="e">
        <f t="shared" si="49"/>
        <v>#REF!</v>
      </c>
      <c r="AD234" s="351" t="e">
        <f t="shared" si="50"/>
        <v>#REF!</v>
      </c>
      <c r="AE234" s="332">
        <f t="shared" si="51"/>
        <v>2003</v>
      </c>
      <c r="AF234" s="352" t="e">
        <f t="shared" si="52"/>
        <v>#REF!</v>
      </c>
      <c r="AG234" s="353" t="e">
        <f t="shared" si="43"/>
        <v>#REF!</v>
      </c>
    </row>
    <row r="235" spans="1:33" s="313" customFormat="1" ht="22.5" customHeight="1">
      <c r="A235" s="431">
        <v>216</v>
      </c>
      <c r="B235" s="345" t="s">
        <v>2032</v>
      </c>
      <c r="C235" s="346" t="s">
        <v>178</v>
      </c>
      <c r="D235" s="308"/>
      <c r="E235" s="347" t="s">
        <v>316</v>
      </c>
      <c r="F235" s="334"/>
      <c r="G235" s="347" t="s">
        <v>376</v>
      </c>
      <c r="H235" s="348">
        <v>2003</v>
      </c>
      <c r="I235" s="308"/>
      <c r="J235" s="308"/>
      <c r="K235" s="308"/>
      <c r="L235" s="308"/>
      <c r="M235" s="308"/>
      <c r="N235" s="348" t="s">
        <v>114</v>
      </c>
      <c r="O235" s="349">
        <v>875000</v>
      </c>
      <c r="P235" s="336"/>
      <c r="T235" s="332" t="e">
        <f>#REF!</f>
        <v>#REF!</v>
      </c>
      <c r="U235" s="313" t="e">
        <f t="shared" si="40"/>
        <v>#REF!</v>
      </c>
      <c r="V235" s="313" t="e">
        <f t="shared" si="41"/>
        <v>#REF!</v>
      </c>
      <c r="W235" s="350" t="e">
        <f t="shared" si="44"/>
        <v>#REF!</v>
      </c>
      <c r="X235" s="351">
        <f t="shared" si="45"/>
        <v>10</v>
      </c>
      <c r="Y235" s="350" t="e">
        <f t="shared" si="46"/>
        <v>#REF!</v>
      </c>
      <c r="Z235" s="350">
        <f t="shared" si="42"/>
        <v>11</v>
      </c>
      <c r="AA235" s="350" t="e">
        <f t="shared" si="47"/>
        <v>#REF!</v>
      </c>
      <c r="AB235" s="351" t="e">
        <f t="shared" si="48"/>
        <v>#REF!</v>
      </c>
      <c r="AC235" s="351" t="e">
        <f t="shared" si="49"/>
        <v>#REF!</v>
      </c>
      <c r="AD235" s="351" t="e">
        <f t="shared" si="50"/>
        <v>#REF!</v>
      </c>
      <c r="AE235" s="332">
        <f t="shared" si="51"/>
        <v>2003</v>
      </c>
      <c r="AF235" s="352" t="e">
        <f t="shared" si="52"/>
        <v>#REF!</v>
      </c>
      <c r="AG235" s="353" t="e">
        <f t="shared" si="43"/>
        <v>#REF!</v>
      </c>
    </row>
    <row r="236" spans="1:33" s="313" customFormat="1" ht="22.5" customHeight="1">
      <c r="A236" s="431">
        <v>217</v>
      </c>
      <c r="B236" s="345" t="s">
        <v>2025</v>
      </c>
      <c r="C236" s="346" t="s">
        <v>126</v>
      </c>
      <c r="D236" s="308"/>
      <c r="E236" s="347" t="s">
        <v>316</v>
      </c>
      <c r="F236" s="334"/>
      <c r="G236" s="347" t="s">
        <v>377</v>
      </c>
      <c r="H236" s="348">
        <v>2003</v>
      </c>
      <c r="I236" s="308"/>
      <c r="J236" s="308"/>
      <c r="K236" s="308"/>
      <c r="L236" s="308"/>
      <c r="M236" s="308"/>
      <c r="N236" s="348" t="s">
        <v>114</v>
      </c>
      <c r="O236" s="349">
        <v>520000</v>
      </c>
      <c r="P236" s="336"/>
      <c r="T236" s="332" t="e">
        <f>#REF!</f>
        <v>#REF!</v>
      </c>
      <c r="U236" s="313" t="e">
        <f t="shared" si="40"/>
        <v>#REF!</v>
      </c>
      <c r="V236" s="313" t="e">
        <f t="shared" si="41"/>
        <v>#REF!</v>
      </c>
      <c r="W236" s="350" t="e">
        <f t="shared" si="44"/>
        <v>#REF!</v>
      </c>
      <c r="X236" s="351">
        <f t="shared" si="45"/>
        <v>10</v>
      </c>
      <c r="Y236" s="350" t="e">
        <f t="shared" si="46"/>
        <v>#REF!</v>
      </c>
      <c r="Z236" s="350">
        <f t="shared" si="42"/>
        <v>11</v>
      </c>
      <c r="AA236" s="350" t="e">
        <f t="shared" si="47"/>
        <v>#REF!</v>
      </c>
      <c r="AB236" s="351" t="e">
        <f t="shared" si="48"/>
        <v>#REF!</v>
      </c>
      <c r="AC236" s="351" t="e">
        <f t="shared" si="49"/>
        <v>#REF!</v>
      </c>
      <c r="AD236" s="351" t="e">
        <f t="shared" si="50"/>
        <v>#REF!</v>
      </c>
      <c r="AE236" s="332">
        <f t="shared" si="51"/>
        <v>2003</v>
      </c>
      <c r="AF236" s="352" t="e">
        <f t="shared" si="52"/>
        <v>#REF!</v>
      </c>
      <c r="AG236" s="353" t="e">
        <f t="shared" si="43"/>
        <v>#REF!</v>
      </c>
    </row>
    <row r="237" spans="1:33" s="313" customFormat="1" ht="22.5" customHeight="1">
      <c r="A237" s="431">
        <v>218</v>
      </c>
      <c r="B237" s="345" t="s">
        <v>2033</v>
      </c>
      <c r="C237" s="346" t="s">
        <v>117</v>
      </c>
      <c r="D237" s="308"/>
      <c r="E237" s="347" t="s">
        <v>313</v>
      </c>
      <c r="F237" s="334"/>
      <c r="G237" s="347" t="s">
        <v>368</v>
      </c>
      <c r="H237" s="348">
        <v>2003</v>
      </c>
      <c r="I237" s="308"/>
      <c r="J237" s="308"/>
      <c r="K237" s="308"/>
      <c r="L237" s="308"/>
      <c r="M237" s="308"/>
      <c r="N237" s="348" t="s">
        <v>114</v>
      </c>
      <c r="O237" s="349">
        <v>525000</v>
      </c>
      <c r="P237" s="336"/>
      <c r="T237" s="332" t="e">
        <f>#REF!</f>
        <v>#REF!</v>
      </c>
      <c r="U237" s="313" t="e">
        <f t="shared" si="40"/>
        <v>#REF!</v>
      </c>
      <c r="V237" s="313" t="e">
        <f t="shared" si="41"/>
        <v>#REF!</v>
      </c>
      <c r="W237" s="350" t="e">
        <f t="shared" si="44"/>
        <v>#REF!</v>
      </c>
      <c r="X237" s="351">
        <f t="shared" si="45"/>
        <v>10</v>
      </c>
      <c r="Y237" s="350" t="e">
        <f t="shared" si="46"/>
        <v>#REF!</v>
      </c>
      <c r="Z237" s="350">
        <f t="shared" si="42"/>
        <v>11</v>
      </c>
      <c r="AA237" s="350" t="e">
        <f t="shared" si="47"/>
        <v>#REF!</v>
      </c>
      <c r="AB237" s="351" t="e">
        <f t="shared" si="48"/>
        <v>#REF!</v>
      </c>
      <c r="AC237" s="351" t="e">
        <f t="shared" si="49"/>
        <v>#REF!</v>
      </c>
      <c r="AD237" s="351" t="e">
        <f t="shared" si="50"/>
        <v>#REF!</v>
      </c>
      <c r="AE237" s="332">
        <f t="shared" si="51"/>
        <v>2003</v>
      </c>
      <c r="AF237" s="352" t="e">
        <f t="shared" si="52"/>
        <v>#REF!</v>
      </c>
      <c r="AG237" s="353" t="e">
        <f t="shared" si="43"/>
        <v>#REF!</v>
      </c>
    </row>
    <row r="238" spans="1:33" s="313" customFormat="1" ht="22.5" customHeight="1">
      <c r="A238" s="431">
        <v>219</v>
      </c>
      <c r="B238" s="345" t="s">
        <v>2043</v>
      </c>
      <c r="C238" s="346" t="s">
        <v>123</v>
      </c>
      <c r="D238" s="308"/>
      <c r="E238" s="347" t="s">
        <v>316</v>
      </c>
      <c r="F238" s="334"/>
      <c r="G238" s="347" t="s">
        <v>385</v>
      </c>
      <c r="H238" s="348">
        <v>2003</v>
      </c>
      <c r="I238" s="308"/>
      <c r="J238" s="308"/>
      <c r="K238" s="308"/>
      <c r="L238" s="308"/>
      <c r="M238" s="308"/>
      <c r="N238" s="348" t="s">
        <v>114</v>
      </c>
      <c r="O238" s="349">
        <v>150000</v>
      </c>
      <c r="P238" s="336"/>
      <c r="T238" s="332" t="e">
        <f>#REF!</f>
        <v>#REF!</v>
      </c>
      <c r="U238" s="313" t="e">
        <f t="shared" si="40"/>
        <v>#REF!</v>
      </c>
      <c r="V238" s="313" t="e">
        <f t="shared" si="41"/>
        <v>#REF!</v>
      </c>
      <c r="W238" s="350" t="e">
        <f t="shared" si="44"/>
        <v>#REF!</v>
      </c>
      <c r="X238" s="351">
        <f t="shared" si="45"/>
        <v>10</v>
      </c>
      <c r="Y238" s="350" t="e">
        <f t="shared" si="46"/>
        <v>#REF!</v>
      </c>
      <c r="Z238" s="350">
        <f t="shared" si="42"/>
        <v>11</v>
      </c>
      <c r="AA238" s="350" t="e">
        <f t="shared" si="47"/>
        <v>#REF!</v>
      </c>
      <c r="AB238" s="351" t="e">
        <f t="shared" si="48"/>
        <v>#REF!</v>
      </c>
      <c r="AC238" s="351" t="e">
        <f t="shared" si="49"/>
        <v>#REF!</v>
      </c>
      <c r="AD238" s="351" t="e">
        <f t="shared" si="50"/>
        <v>#REF!</v>
      </c>
      <c r="AE238" s="332">
        <f t="shared" si="51"/>
        <v>2003</v>
      </c>
      <c r="AF238" s="352" t="e">
        <f t="shared" si="52"/>
        <v>#REF!</v>
      </c>
      <c r="AG238" s="353" t="e">
        <f t="shared" si="43"/>
        <v>#REF!</v>
      </c>
    </row>
    <row r="239" spans="1:33" s="313" customFormat="1" ht="22.5" customHeight="1">
      <c r="A239" s="431">
        <v>220</v>
      </c>
      <c r="B239" s="357" t="s">
        <v>301</v>
      </c>
      <c r="C239" s="346" t="s">
        <v>122</v>
      </c>
      <c r="D239" s="308"/>
      <c r="E239" s="347" t="s">
        <v>325</v>
      </c>
      <c r="F239" s="334"/>
      <c r="G239" s="347" t="s">
        <v>379</v>
      </c>
      <c r="H239" s="348">
        <v>2003</v>
      </c>
      <c r="I239" s="308"/>
      <c r="J239" s="308"/>
      <c r="K239" s="308"/>
      <c r="L239" s="308"/>
      <c r="M239" s="308"/>
      <c r="N239" s="348" t="s">
        <v>114</v>
      </c>
      <c r="O239" s="349">
        <v>2625000</v>
      </c>
      <c r="P239" s="336"/>
      <c r="T239" s="332" t="e">
        <f>#REF!</f>
        <v>#REF!</v>
      </c>
      <c r="U239" s="313" t="e">
        <f t="shared" si="40"/>
        <v>#REF!</v>
      </c>
      <c r="V239" s="313" t="e">
        <f t="shared" si="41"/>
        <v>#REF!</v>
      </c>
      <c r="W239" s="350" t="e">
        <f t="shared" si="44"/>
        <v>#REF!</v>
      </c>
      <c r="X239" s="351">
        <f t="shared" si="45"/>
        <v>10</v>
      </c>
      <c r="Y239" s="350" t="e">
        <f t="shared" si="46"/>
        <v>#REF!</v>
      </c>
      <c r="Z239" s="350">
        <f t="shared" si="42"/>
        <v>11</v>
      </c>
      <c r="AA239" s="350" t="e">
        <f t="shared" si="47"/>
        <v>#REF!</v>
      </c>
      <c r="AB239" s="351" t="e">
        <f t="shared" si="48"/>
        <v>#REF!</v>
      </c>
      <c r="AC239" s="351" t="e">
        <f t="shared" si="49"/>
        <v>#REF!</v>
      </c>
      <c r="AD239" s="351" t="e">
        <f t="shared" si="50"/>
        <v>#REF!</v>
      </c>
      <c r="AE239" s="332">
        <f t="shared" si="51"/>
        <v>2003</v>
      </c>
      <c r="AF239" s="352" t="e">
        <f t="shared" si="52"/>
        <v>#REF!</v>
      </c>
      <c r="AG239" s="353" t="e">
        <f t="shared" si="43"/>
        <v>#REF!</v>
      </c>
    </row>
    <row r="240" spans="1:33" s="313" customFormat="1" ht="22.5" customHeight="1">
      <c r="A240" s="431">
        <v>221</v>
      </c>
      <c r="B240" s="345" t="s">
        <v>2022</v>
      </c>
      <c r="C240" s="346" t="s">
        <v>173</v>
      </c>
      <c r="D240" s="308"/>
      <c r="E240" s="347" t="s">
        <v>113</v>
      </c>
      <c r="F240" s="334"/>
      <c r="G240" s="347" t="s">
        <v>378</v>
      </c>
      <c r="H240" s="348">
        <v>2003</v>
      </c>
      <c r="I240" s="308"/>
      <c r="J240" s="308"/>
      <c r="K240" s="308"/>
      <c r="L240" s="308"/>
      <c r="M240" s="308"/>
      <c r="N240" s="348" t="s">
        <v>114</v>
      </c>
      <c r="O240" s="349">
        <v>187500</v>
      </c>
      <c r="P240" s="336"/>
      <c r="T240" s="332" t="e">
        <f>#REF!</f>
        <v>#REF!</v>
      </c>
      <c r="U240" s="313" t="e">
        <f t="shared" si="40"/>
        <v>#REF!</v>
      </c>
      <c r="V240" s="313" t="e">
        <f t="shared" si="41"/>
        <v>#REF!</v>
      </c>
      <c r="W240" s="350" t="e">
        <f t="shared" si="44"/>
        <v>#REF!</v>
      </c>
      <c r="X240" s="351">
        <f t="shared" si="45"/>
        <v>10</v>
      </c>
      <c r="Y240" s="350" t="e">
        <f t="shared" si="46"/>
        <v>#REF!</v>
      </c>
      <c r="Z240" s="350">
        <f t="shared" si="42"/>
        <v>11</v>
      </c>
      <c r="AA240" s="350" t="e">
        <f t="shared" si="47"/>
        <v>#REF!</v>
      </c>
      <c r="AB240" s="351" t="e">
        <f t="shared" si="48"/>
        <v>#REF!</v>
      </c>
      <c r="AC240" s="351" t="e">
        <f t="shared" si="49"/>
        <v>#REF!</v>
      </c>
      <c r="AD240" s="351" t="e">
        <f t="shared" si="50"/>
        <v>#REF!</v>
      </c>
      <c r="AE240" s="332">
        <f t="shared" si="51"/>
        <v>2003</v>
      </c>
      <c r="AF240" s="352" t="e">
        <f t="shared" si="52"/>
        <v>#REF!</v>
      </c>
      <c r="AG240" s="353" t="e">
        <f t="shared" si="43"/>
        <v>#REF!</v>
      </c>
    </row>
    <row r="241" spans="1:33" s="313" customFormat="1" ht="22.5" customHeight="1">
      <c r="A241" s="431">
        <v>222</v>
      </c>
      <c r="B241" s="345" t="s">
        <v>2038</v>
      </c>
      <c r="C241" s="346" t="s">
        <v>147</v>
      </c>
      <c r="D241" s="308"/>
      <c r="E241" s="347" t="s">
        <v>315</v>
      </c>
      <c r="F241" s="334"/>
      <c r="G241" s="347" t="s">
        <v>369</v>
      </c>
      <c r="H241" s="348">
        <v>2003</v>
      </c>
      <c r="I241" s="308"/>
      <c r="J241" s="308"/>
      <c r="K241" s="308"/>
      <c r="L241" s="308"/>
      <c r="M241" s="308"/>
      <c r="N241" s="348" t="s">
        <v>114</v>
      </c>
      <c r="O241" s="349">
        <v>800000</v>
      </c>
      <c r="P241" s="336"/>
      <c r="T241" s="332" t="e">
        <f>#REF!</f>
        <v>#REF!</v>
      </c>
      <c r="U241" s="313" t="e">
        <f t="shared" si="40"/>
        <v>#REF!</v>
      </c>
      <c r="V241" s="313" t="e">
        <f t="shared" si="41"/>
        <v>#REF!</v>
      </c>
      <c r="W241" s="350" t="e">
        <f t="shared" si="44"/>
        <v>#REF!</v>
      </c>
      <c r="X241" s="351">
        <f t="shared" si="45"/>
        <v>10</v>
      </c>
      <c r="Y241" s="350" t="e">
        <f t="shared" si="46"/>
        <v>#REF!</v>
      </c>
      <c r="Z241" s="350">
        <f t="shared" si="42"/>
        <v>11</v>
      </c>
      <c r="AA241" s="350" t="e">
        <f t="shared" si="47"/>
        <v>#REF!</v>
      </c>
      <c r="AB241" s="351" t="e">
        <f t="shared" si="48"/>
        <v>#REF!</v>
      </c>
      <c r="AC241" s="351" t="e">
        <f t="shared" si="49"/>
        <v>#REF!</v>
      </c>
      <c r="AD241" s="351" t="e">
        <f t="shared" si="50"/>
        <v>#REF!</v>
      </c>
      <c r="AE241" s="332">
        <f t="shared" si="51"/>
        <v>2003</v>
      </c>
      <c r="AF241" s="352" t="e">
        <f t="shared" si="52"/>
        <v>#REF!</v>
      </c>
      <c r="AG241" s="353" t="e">
        <f t="shared" si="43"/>
        <v>#REF!</v>
      </c>
    </row>
    <row r="242" spans="1:33" s="313" customFormat="1" ht="22.5" customHeight="1">
      <c r="A242" s="431">
        <v>223</v>
      </c>
      <c r="B242" s="345" t="s">
        <v>2023</v>
      </c>
      <c r="C242" s="346" t="s">
        <v>129</v>
      </c>
      <c r="D242" s="308"/>
      <c r="E242" s="347" t="s">
        <v>315</v>
      </c>
      <c r="F242" s="334"/>
      <c r="G242" s="347" t="s">
        <v>379</v>
      </c>
      <c r="H242" s="348">
        <v>2003</v>
      </c>
      <c r="I242" s="308"/>
      <c r="J242" s="308"/>
      <c r="K242" s="308"/>
      <c r="L242" s="308"/>
      <c r="M242" s="308"/>
      <c r="N242" s="348" t="s">
        <v>114</v>
      </c>
      <c r="O242" s="349">
        <v>9800000</v>
      </c>
      <c r="P242" s="336"/>
      <c r="T242" s="332" t="e">
        <f>#REF!</f>
        <v>#REF!</v>
      </c>
      <c r="U242" s="313" t="e">
        <f t="shared" si="40"/>
        <v>#REF!</v>
      </c>
      <c r="V242" s="313" t="e">
        <f t="shared" si="41"/>
        <v>#REF!</v>
      </c>
      <c r="W242" s="350" t="e">
        <f t="shared" si="44"/>
        <v>#REF!</v>
      </c>
      <c r="X242" s="351">
        <f t="shared" si="45"/>
        <v>10</v>
      </c>
      <c r="Y242" s="350" t="e">
        <f t="shared" si="46"/>
        <v>#REF!</v>
      </c>
      <c r="Z242" s="350">
        <f t="shared" si="42"/>
        <v>11</v>
      </c>
      <c r="AA242" s="350" t="e">
        <f t="shared" si="47"/>
        <v>#REF!</v>
      </c>
      <c r="AB242" s="351" t="e">
        <f t="shared" si="48"/>
        <v>#REF!</v>
      </c>
      <c r="AC242" s="351" t="e">
        <f t="shared" si="49"/>
        <v>#REF!</v>
      </c>
      <c r="AD242" s="351" t="e">
        <f t="shared" si="50"/>
        <v>#REF!</v>
      </c>
      <c r="AE242" s="332">
        <f t="shared" si="51"/>
        <v>2003</v>
      </c>
      <c r="AF242" s="352" t="e">
        <f t="shared" si="52"/>
        <v>#REF!</v>
      </c>
      <c r="AG242" s="353" t="e">
        <f t="shared" si="43"/>
        <v>#REF!</v>
      </c>
    </row>
    <row r="243" spans="1:33" s="313" customFormat="1" ht="22.5" customHeight="1">
      <c r="A243" s="431">
        <v>224</v>
      </c>
      <c r="B243" s="345" t="s">
        <v>2048</v>
      </c>
      <c r="C243" s="346" t="s">
        <v>142</v>
      </c>
      <c r="D243" s="308"/>
      <c r="E243" s="347" t="s">
        <v>315</v>
      </c>
      <c r="F243" s="334"/>
      <c r="G243" s="347" t="s">
        <v>379</v>
      </c>
      <c r="H243" s="348">
        <v>2003</v>
      </c>
      <c r="I243" s="308"/>
      <c r="J243" s="308"/>
      <c r="K243" s="308"/>
      <c r="L243" s="308"/>
      <c r="M243" s="308"/>
      <c r="N243" s="348" t="s">
        <v>114</v>
      </c>
      <c r="O243" s="349">
        <v>10500000</v>
      </c>
      <c r="P243" s="336"/>
      <c r="T243" s="332" t="e">
        <f>#REF!</f>
        <v>#REF!</v>
      </c>
      <c r="U243" s="313" t="e">
        <f t="shared" si="40"/>
        <v>#REF!</v>
      </c>
      <c r="V243" s="313" t="e">
        <f t="shared" si="41"/>
        <v>#REF!</v>
      </c>
      <c r="W243" s="350" t="e">
        <f t="shared" si="44"/>
        <v>#REF!</v>
      </c>
      <c r="X243" s="351">
        <f t="shared" si="45"/>
        <v>10</v>
      </c>
      <c r="Y243" s="350" t="e">
        <f t="shared" si="46"/>
        <v>#REF!</v>
      </c>
      <c r="Z243" s="350">
        <f t="shared" si="42"/>
        <v>11</v>
      </c>
      <c r="AA243" s="350" t="e">
        <f t="shared" si="47"/>
        <v>#REF!</v>
      </c>
      <c r="AB243" s="351" t="e">
        <f t="shared" si="48"/>
        <v>#REF!</v>
      </c>
      <c r="AC243" s="351" t="e">
        <f t="shared" si="49"/>
        <v>#REF!</v>
      </c>
      <c r="AD243" s="351" t="e">
        <f t="shared" si="50"/>
        <v>#REF!</v>
      </c>
      <c r="AE243" s="332">
        <f t="shared" si="51"/>
        <v>2003</v>
      </c>
      <c r="AF243" s="352" t="e">
        <f t="shared" si="52"/>
        <v>#REF!</v>
      </c>
      <c r="AG243" s="353" t="e">
        <f t="shared" si="43"/>
        <v>#REF!</v>
      </c>
    </row>
    <row r="244" spans="1:33" s="313" customFormat="1" ht="22.5" customHeight="1">
      <c r="A244" s="431">
        <v>225</v>
      </c>
      <c r="B244" s="345" t="s">
        <v>2033</v>
      </c>
      <c r="C244" s="346" t="s">
        <v>117</v>
      </c>
      <c r="D244" s="308"/>
      <c r="E244" s="347" t="s">
        <v>315</v>
      </c>
      <c r="F244" s="334"/>
      <c r="G244" s="347" t="s">
        <v>379</v>
      </c>
      <c r="H244" s="348">
        <v>2003</v>
      </c>
      <c r="I244" s="308"/>
      <c r="J244" s="308"/>
      <c r="K244" s="308"/>
      <c r="L244" s="308"/>
      <c r="M244" s="308"/>
      <c r="N244" s="348" t="s">
        <v>114</v>
      </c>
      <c r="O244" s="349">
        <v>61250000</v>
      </c>
      <c r="P244" s="336"/>
      <c r="T244" s="332" t="e">
        <f>#REF!</f>
        <v>#REF!</v>
      </c>
      <c r="U244" s="313" t="e">
        <f t="shared" si="40"/>
        <v>#REF!</v>
      </c>
      <c r="V244" s="313" t="e">
        <f t="shared" si="41"/>
        <v>#REF!</v>
      </c>
      <c r="W244" s="350" t="e">
        <f t="shared" si="44"/>
        <v>#REF!</v>
      </c>
      <c r="X244" s="351">
        <f t="shared" si="45"/>
        <v>10</v>
      </c>
      <c r="Y244" s="350" t="e">
        <f t="shared" si="46"/>
        <v>#REF!</v>
      </c>
      <c r="Z244" s="350">
        <f t="shared" si="42"/>
        <v>11</v>
      </c>
      <c r="AA244" s="350" t="e">
        <f t="shared" si="47"/>
        <v>#REF!</v>
      </c>
      <c r="AB244" s="351" t="e">
        <f t="shared" si="48"/>
        <v>#REF!</v>
      </c>
      <c r="AC244" s="351" t="e">
        <f t="shared" si="49"/>
        <v>#REF!</v>
      </c>
      <c r="AD244" s="351" t="e">
        <f t="shared" si="50"/>
        <v>#REF!</v>
      </c>
      <c r="AE244" s="332">
        <f t="shared" si="51"/>
        <v>2003</v>
      </c>
      <c r="AF244" s="352" t="e">
        <f t="shared" si="52"/>
        <v>#REF!</v>
      </c>
      <c r="AG244" s="353" t="e">
        <f t="shared" si="43"/>
        <v>#REF!</v>
      </c>
    </row>
    <row r="245" spans="1:33" s="313" customFormat="1" ht="22.5" customHeight="1">
      <c r="A245" s="431">
        <v>226</v>
      </c>
      <c r="B245" s="345" t="s">
        <v>2025</v>
      </c>
      <c r="C245" s="346" t="s">
        <v>126</v>
      </c>
      <c r="D245" s="308"/>
      <c r="E245" s="347" t="s">
        <v>315</v>
      </c>
      <c r="F245" s="334"/>
      <c r="G245" s="347" t="s">
        <v>379</v>
      </c>
      <c r="H245" s="348">
        <v>2003</v>
      </c>
      <c r="I245" s="308"/>
      <c r="J245" s="308"/>
      <c r="K245" s="308"/>
      <c r="L245" s="308"/>
      <c r="M245" s="308"/>
      <c r="N245" s="348" t="s">
        <v>114</v>
      </c>
      <c r="O245" s="349">
        <v>4200000</v>
      </c>
      <c r="P245" s="336"/>
      <c r="T245" s="332" t="e">
        <f>#REF!</f>
        <v>#REF!</v>
      </c>
      <c r="U245" s="313" t="e">
        <f t="shared" si="40"/>
        <v>#REF!</v>
      </c>
      <c r="V245" s="313" t="e">
        <f t="shared" si="41"/>
        <v>#REF!</v>
      </c>
      <c r="W245" s="350" t="e">
        <f t="shared" si="44"/>
        <v>#REF!</v>
      </c>
      <c r="X245" s="351">
        <f t="shared" si="45"/>
        <v>10</v>
      </c>
      <c r="Y245" s="350" t="e">
        <f t="shared" si="46"/>
        <v>#REF!</v>
      </c>
      <c r="Z245" s="350">
        <f t="shared" si="42"/>
        <v>11</v>
      </c>
      <c r="AA245" s="350" t="e">
        <f t="shared" si="47"/>
        <v>#REF!</v>
      </c>
      <c r="AB245" s="351" t="e">
        <f t="shared" si="48"/>
        <v>#REF!</v>
      </c>
      <c r="AC245" s="351" t="e">
        <f t="shared" si="49"/>
        <v>#REF!</v>
      </c>
      <c r="AD245" s="351" t="e">
        <f t="shared" si="50"/>
        <v>#REF!</v>
      </c>
      <c r="AE245" s="332">
        <f t="shared" si="51"/>
        <v>2003</v>
      </c>
      <c r="AF245" s="352" t="e">
        <f t="shared" si="52"/>
        <v>#REF!</v>
      </c>
      <c r="AG245" s="353" t="e">
        <f t="shared" si="43"/>
        <v>#REF!</v>
      </c>
    </row>
    <row r="246" spans="1:33" s="313" customFormat="1" ht="22.5" customHeight="1">
      <c r="A246" s="431">
        <v>227</v>
      </c>
      <c r="B246" s="345" t="s">
        <v>2032</v>
      </c>
      <c r="C246" s="346" t="s">
        <v>118</v>
      </c>
      <c r="D246" s="308"/>
      <c r="E246" s="347" t="s">
        <v>315</v>
      </c>
      <c r="F246" s="334"/>
      <c r="G246" s="347" t="s">
        <v>378</v>
      </c>
      <c r="H246" s="348">
        <v>2003</v>
      </c>
      <c r="I246" s="308"/>
      <c r="J246" s="308"/>
      <c r="K246" s="308"/>
      <c r="L246" s="308"/>
      <c r="M246" s="308"/>
      <c r="N246" s="348" t="s">
        <v>114</v>
      </c>
      <c r="O246" s="349">
        <v>350000</v>
      </c>
      <c r="P246" s="336"/>
      <c r="T246" s="332" t="e">
        <f>#REF!</f>
        <v>#REF!</v>
      </c>
      <c r="U246" s="313" t="e">
        <f t="shared" si="40"/>
        <v>#REF!</v>
      </c>
      <c r="V246" s="313" t="e">
        <f t="shared" si="41"/>
        <v>#REF!</v>
      </c>
      <c r="W246" s="350" t="e">
        <f t="shared" si="44"/>
        <v>#REF!</v>
      </c>
      <c r="X246" s="351">
        <f t="shared" si="45"/>
        <v>10</v>
      </c>
      <c r="Y246" s="350" t="e">
        <f t="shared" si="46"/>
        <v>#REF!</v>
      </c>
      <c r="Z246" s="350">
        <f t="shared" si="42"/>
        <v>11</v>
      </c>
      <c r="AA246" s="350" t="e">
        <f t="shared" si="47"/>
        <v>#REF!</v>
      </c>
      <c r="AB246" s="351" t="e">
        <f t="shared" si="48"/>
        <v>#REF!</v>
      </c>
      <c r="AC246" s="351" t="e">
        <f t="shared" si="49"/>
        <v>#REF!</v>
      </c>
      <c r="AD246" s="351" t="e">
        <f t="shared" si="50"/>
        <v>#REF!</v>
      </c>
      <c r="AE246" s="332">
        <f t="shared" si="51"/>
        <v>2003</v>
      </c>
      <c r="AF246" s="352" t="e">
        <f t="shared" si="52"/>
        <v>#REF!</v>
      </c>
      <c r="AG246" s="353" t="e">
        <f t="shared" si="43"/>
        <v>#REF!</v>
      </c>
    </row>
    <row r="247" spans="1:33" s="313" customFormat="1" ht="22.5" customHeight="1">
      <c r="A247" s="431">
        <v>228</v>
      </c>
      <c r="B247" s="345" t="s">
        <v>2031</v>
      </c>
      <c r="C247" s="346" t="s">
        <v>179</v>
      </c>
      <c r="D247" s="308"/>
      <c r="E247" s="347" t="s">
        <v>345</v>
      </c>
      <c r="F247" s="334"/>
      <c r="G247" s="347" t="s">
        <v>379</v>
      </c>
      <c r="H247" s="348">
        <v>2003</v>
      </c>
      <c r="I247" s="308"/>
      <c r="J247" s="308"/>
      <c r="K247" s="308"/>
      <c r="L247" s="308"/>
      <c r="M247" s="308"/>
      <c r="N247" s="348" t="s">
        <v>114</v>
      </c>
      <c r="O247" s="349">
        <v>1350000</v>
      </c>
      <c r="P247" s="336"/>
      <c r="T247" s="332" t="e">
        <f>#REF!</f>
        <v>#REF!</v>
      </c>
      <c r="U247" s="313" t="e">
        <f t="shared" si="40"/>
        <v>#REF!</v>
      </c>
      <c r="V247" s="313" t="e">
        <f t="shared" si="41"/>
        <v>#REF!</v>
      </c>
      <c r="W247" s="350" t="e">
        <f t="shared" si="44"/>
        <v>#REF!</v>
      </c>
      <c r="X247" s="351">
        <f t="shared" si="45"/>
        <v>10</v>
      </c>
      <c r="Y247" s="350" t="e">
        <f t="shared" si="46"/>
        <v>#REF!</v>
      </c>
      <c r="Z247" s="350">
        <f t="shared" si="42"/>
        <v>11</v>
      </c>
      <c r="AA247" s="350" t="e">
        <f t="shared" si="47"/>
        <v>#REF!</v>
      </c>
      <c r="AB247" s="351" t="e">
        <f t="shared" si="48"/>
        <v>#REF!</v>
      </c>
      <c r="AC247" s="351" t="e">
        <f t="shared" si="49"/>
        <v>#REF!</v>
      </c>
      <c r="AD247" s="351" t="e">
        <f t="shared" si="50"/>
        <v>#REF!</v>
      </c>
      <c r="AE247" s="332">
        <f t="shared" si="51"/>
        <v>2003</v>
      </c>
      <c r="AF247" s="352" t="e">
        <f t="shared" si="52"/>
        <v>#REF!</v>
      </c>
      <c r="AG247" s="353" t="e">
        <f t="shared" si="43"/>
        <v>#REF!</v>
      </c>
    </row>
    <row r="248" spans="1:33" s="313" customFormat="1" ht="22.5" customHeight="1" thickBot="1">
      <c r="A248" s="433">
        <v>229</v>
      </c>
      <c r="B248" s="358" t="s">
        <v>2032</v>
      </c>
      <c r="C248" s="359" t="s">
        <v>118</v>
      </c>
      <c r="D248" s="360"/>
      <c r="E248" s="362" t="s">
        <v>315</v>
      </c>
      <c r="F248" s="361"/>
      <c r="G248" s="362" t="s">
        <v>379</v>
      </c>
      <c r="H248" s="363">
        <v>2003</v>
      </c>
      <c r="I248" s="360"/>
      <c r="J248" s="360"/>
      <c r="K248" s="360"/>
      <c r="L248" s="360"/>
      <c r="M248" s="360"/>
      <c r="N248" s="363" t="s">
        <v>114</v>
      </c>
      <c r="O248" s="373">
        <v>4200000</v>
      </c>
      <c r="P248" s="365"/>
      <c r="T248" s="332" t="e">
        <f>#REF!</f>
        <v>#REF!</v>
      </c>
      <c r="U248" s="313" t="e">
        <f t="shared" si="40"/>
        <v>#REF!</v>
      </c>
      <c r="V248" s="313" t="e">
        <f t="shared" si="41"/>
        <v>#REF!</v>
      </c>
      <c r="W248" s="350" t="e">
        <f t="shared" si="44"/>
        <v>#REF!</v>
      </c>
      <c r="X248" s="351">
        <f t="shared" si="45"/>
        <v>10</v>
      </c>
      <c r="Y248" s="350" t="e">
        <f t="shared" si="46"/>
        <v>#REF!</v>
      </c>
      <c r="Z248" s="350">
        <f t="shared" si="42"/>
        <v>11</v>
      </c>
      <c r="AA248" s="350" t="e">
        <f t="shared" si="47"/>
        <v>#REF!</v>
      </c>
      <c r="AB248" s="351" t="e">
        <f t="shared" si="48"/>
        <v>#REF!</v>
      </c>
      <c r="AC248" s="351" t="e">
        <f t="shared" si="49"/>
        <v>#REF!</v>
      </c>
      <c r="AD248" s="351" t="e">
        <f t="shared" si="50"/>
        <v>#REF!</v>
      </c>
      <c r="AE248" s="332">
        <f t="shared" si="51"/>
        <v>2003</v>
      </c>
      <c r="AF248" s="352" t="e">
        <f t="shared" si="52"/>
        <v>#REF!</v>
      </c>
      <c r="AG248" s="353" t="e">
        <f t="shared" si="43"/>
        <v>#REF!</v>
      </c>
    </row>
    <row r="249" spans="1:33" s="313" customFormat="1" ht="22.5" customHeight="1">
      <c r="A249" s="432">
        <v>230</v>
      </c>
      <c r="B249" s="374" t="s">
        <v>2036</v>
      </c>
      <c r="C249" s="366" t="s">
        <v>177</v>
      </c>
      <c r="D249" s="367"/>
      <c r="E249" s="369" t="s">
        <v>315</v>
      </c>
      <c r="F249" s="368"/>
      <c r="G249" s="369" t="s">
        <v>379</v>
      </c>
      <c r="H249" s="370">
        <v>2003</v>
      </c>
      <c r="I249" s="367"/>
      <c r="J249" s="367"/>
      <c r="K249" s="367"/>
      <c r="L249" s="367"/>
      <c r="M249" s="367"/>
      <c r="N249" s="370" t="s">
        <v>114</v>
      </c>
      <c r="O249" s="375">
        <v>4200000</v>
      </c>
      <c r="P249" s="372"/>
      <c r="T249" s="332" t="e">
        <f>#REF!</f>
        <v>#REF!</v>
      </c>
      <c r="U249" s="313" t="e">
        <f t="shared" si="40"/>
        <v>#REF!</v>
      </c>
      <c r="V249" s="313" t="e">
        <f t="shared" si="41"/>
        <v>#REF!</v>
      </c>
      <c r="W249" s="350" t="e">
        <f t="shared" si="44"/>
        <v>#REF!</v>
      </c>
      <c r="X249" s="351">
        <f t="shared" si="45"/>
        <v>10</v>
      </c>
      <c r="Y249" s="350" t="e">
        <f t="shared" si="46"/>
        <v>#REF!</v>
      </c>
      <c r="Z249" s="350">
        <f t="shared" si="42"/>
        <v>11</v>
      </c>
      <c r="AA249" s="350" t="e">
        <f t="shared" si="47"/>
        <v>#REF!</v>
      </c>
      <c r="AB249" s="351" t="e">
        <f t="shared" si="48"/>
        <v>#REF!</v>
      </c>
      <c r="AC249" s="351" t="e">
        <f t="shared" si="49"/>
        <v>#REF!</v>
      </c>
      <c r="AD249" s="351" t="e">
        <f t="shared" si="50"/>
        <v>#REF!</v>
      </c>
      <c r="AE249" s="332">
        <f t="shared" si="51"/>
        <v>2003</v>
      </c>
      <c r="AF249" s="352" t="e">
        <f t="shared" si="52"/>
        <v>#REF!</v>
      </c>
      <c r="AG249" s="353" t="e">
        <f t="shared" si="43"/>
        <v>#REF!</v>
      </c>
    </row>
    <row r="250" spans="1:33" s="313" customFormat="1" ht="22.5" customHeight="1">
      <c r="A250" s="431">
        <v>231</v>
      </c>
      <c r="B250" s="345" t="s">
        <v>2033</v>
      </c>
      <c r="C250" s="346" t="s">
        <v>117</v>
      </c>
      <c r="D250" s="308"/>
      <c r="E250" s="347" t="s">
        <v>113</v>
      </c>
      <c r="F250" s="334"/>
      <c r="G250" s="347" t="s">
        <v>376</v>
      </c>
      <c r="H250" s="348">
        <v>2003</v>
      </c>
      <c r="I250" s="308"/>
      <c r="J250" s="308"/>
      <c r="K250" s="308"/>
      <c r="L250" s="308"/>
      <c r="M250" s="308"/>
      <c r="N250" s="348" t="s">
        <v>114</v>
      </c>
      <c r="O250" s="349">
        <v>10000</v>
      </c>
      <c r="P250" s="336"/>
      <c r="T250" s="332" t="e">
        <f>#REF!</f>
        <v>#REF!</v>
      </c>
      <c r="U250" s="313" t="e">
        <f t="shared" si="40"/>
        <v>#REF!</v>
      </c>
      <c r="V250" s="313" t="e">
        <f t="shared" si="41"/>
        <v>#REF!</v>
      </c>
      <c r="W250" s="350" t="e">
        <f t="shared" si="44"/>
        <v>#REF!</v>
      </c>
      <c r="X250" s="351">
        <f t="shared" si="45"/>
        <v>10</v>
      </c>
      <c r="Y250" s="350" t="e">
        <f t="shared" si="46"/>
        <v>#REF!</v>
      </c>
      <c r="Z250" s="350">
        <f t="shared" si="42"/>
        <v>11</v>
      </c>
      <c r="AA250" s="350" t="e">
        <f t="shared" si="47"/>
        <v>#REF!</v>
      </c>
      <c r="AB250" s="351" t="e">
        <f t="shared" si="48"/>
        <v>#REF!</v>
      </c>
      <c r="AC250" s="351" t="e">
        <f t="shared" si="49"/>
        <v>#REF!</v>
      </c>
      <c r="AD250" s="351" t="e">
        <f t="shared" si="50"/>
        <v>#REF!</v>
      </c>
      <c r="AE250" s="332">
        <f t="shared" si="51"/>
        <v>2003</v>
      </c>
      <c r="AF250" s="352" t="e">
        <f t="shared" si="52"/>
        <v>#REF!</v>
      </c>
      <c r="AG250" s="353" t="e">
        <f t="shared" si="43"/>
        <v>#REF!</v>
      </c>
    </row>
    <row r="251" spans="1:33" s="313" customFormat="1" ht="22.5" customHeight="1">
      <c r="A251" s="431">
        <v>232</v>
      </c>
      <c r="B251" s="345" t="s">
        <v>2036</v>
      </c>
      <c r="C251" s="346" t="s">
        <v>125</v>
      </c>
      <c r="D251" s="308"/>
      <c r="E251" s="347" t="s">
        <v>318</v>
      </c>
      <c r="F251" s="334"/>
      <c r="G251" s="347" t="s">
        <v>369</v>
      </c>
      <c r="H251" s="348">
        <v>2003</v>
      </c>
      <c r="I251" s="308"/>
      <c r="J251" s="308"/>
      <c r="K251" s="308"/>
      <c r="L251" s="308"/>
      <c r="M251" s="308"/>
      <c r="N251" s="348" t="s">
        <v>114</v>
      </c>
      <c r="O251" s="349">
        <v>1540000</v>
      </c>
      <c r="P251" s="336"/>
      <c r="T251" s="332" t="e">
        <f>#REF!</f>
        <v>#REF!</v>
      </c>
      <c r="U251" s="313" t="e">
        <f t="shared" si="40"/>
        <v>#REF!</v>
      </c>
      <c r="V251" s="313" t="e">
        <f t="shared" si="41"/>
        <v>#REF!</v>
      </c>
      <c r="W251" s="350" t="e">
        <f t="shared" si="44"/>
        <v>#REF!</v>
      </c>
      <c r="X251" s="351">
        <f t="shared" si="45"/>
        <v>10</v>
      </c>
      <c r="Y251" s="350" t="e">
        <f t="shared" si="46"/>
        <v>#REF!</v>
      </c>
      <c r="Z251" s="350">
        <f t="shared" si="42"/>
        <v>11</v>
      </c>
      <c r="AA251" s="350" t="e">
        <f t="shared" si="47"/>
        <v>#REF!</v>
      </c>
      <c r="AB251" s="351" t="e">
        <f t="shared" si="48"/>
        <v>#REF!</v>
      </c>
      <c r="AC251" s="351" t="e">
        <f t="shared" si="49"/>
        <v>#REF!</v>
      </c>
      <c r="AD251" s="351" t="e">
        <f t="shared" si="50"/>
        <v>#REF!</v>
      </c>
      <c r="AE251" s="332">
        <f t="shared" si="51"/>
        <v>2003</v>
      </c>
      <c r="AF251" s="352" t="e">
        <f t="shared" si="52"/>
        <v>#REF!</v>
      </c>
      <c r="AG251" s="353" t="e">
        <f t="shared" si="43"/>
        <v>#REF!</v>
      </c>
    </row>
    <row r="252" spans="1:33" s="313" customFormat="1" ht="22.5" customHeight="1">
      <c r="A252" s="431">
        <v>233</v>
      </c>
      <c r="B252" s="345" t="s">
        <v>2041</v>
      </c>
      <c r="C252" s="346" t="s">
        <v>132</v>
      </c>
      <c r="D252" s="308"/>
      <c r="E252" s="347" t="s">
        <v>346</v>
      </c>
      <c r="F252" s="334"/>
      <c r="G252" s="347" t="s">
        <v>378</v>
      </c>
      <c r="H252" s="348">
        <v>2003</v>
      </c>
      <c r="I252" s="308"/>
      <c r="J252" s="308"/>
      <c r="K252" s="308"/>
      <c r="L252" s="308"/>
      <c r="M252" s="308"/>
      <c r="N252" s="348" t="s">
        <v>114</v>
      </c>
      <c r="O252" s="349">
        <v>87500</v>
      </c>
      <c r="P252" s="336"/>
      <c r="T252" s="332" t="e">
        <f>#REF!</f>
        <v>#REF!</v>
      </c>
      <c r="U252" s="313" t="e">
        <f t="shared" si="40"/>
        <v>#REF!</v>
      </c>
      <c r="V252" s="313" t="e">
        <f t="shared" si="41"/>
        <v>#REF!</v>
      </c>
      <c r="W252" s="350" t="e">
        <f t="shared" si="44"/>
        <v>#REF!</v>
      </c>
      <c r="X252" s="351">
        <f t="shared" si="45"/>
        <v>10</v>
      </c>
      <c r="Y252" s="350" t="e">
        <f t="shared" si="46"/>
        <v>#REF!</v>
      </c>
      <c r="Z252" s="350">
        <f t="shared" si="42"/>
        <v>11</v>
      </c>
      <c r="AA252" s="350" t="e">
        <f t="shared" si="47"/>
        <v>#REF!</v>
      </c>
      <c r="AB252" s="351" t="e">
        <f t="shared" si="48"/>
        <v>#REF!</v>
      </c>
      <c r="AC252" s="351" t="e">
        <f t="shared" si="49"/>
        <v>#REF!</v>
      </c>
      <c r="AD252" s="351" t="e">
        <f t="shared" si="50"/>
        <v>#REF!</v>
      </c>
      <c r="AE252" s="332">
        <f t="shared" si="51"/>
        <v>2003</v>
      </c>
      <c r="AF252" s="352" t="e">
        <f t="shared" si="52"/>
        <v>#REF!</v>
      </c>
      <c r="AG252" s="353" t="e">
        <f t="shared" si="43"/>
        <v>#REF!</v>
      </c>
    </row>
    <row r="253" spans="1:33" s="313" customFormat="1" ht="22.5" customHeight="1">
      <c r="A253" s="431">
        <v>234</v>
      </c>
      <c r="B253" s="345" t="s">
        <v>2050</v>
      </c>
      <c r="C253" s="346" t="s">
        <v>149</v>
      </c>
      <c r="D253" s="308"/>
      <c r="E253" s="347" t="s">
        <v>316</v>
      </c>
      <c r="F253" s="334"/>
      <c r="G253" s="347" t="s">
        <v>372</v>
      </c>
      <c r="H253" s="348">
        <v>2003</v>
      </c>
      <c r="I253" s="308"/>
      <c r="J253" s="308"/>
      <c r="K253" s="308"/>
      <c r="L253" s="308"/>
      <c r="M253" s="308"/>
      <c r="N253" s="348" t="s">
        <v>114</v>
      </c>
      <c r="O253" s="349">
        <v>1470000</v>
      </c>
      <c r="P253" s="336"/>
      <c r="T253" s="332" t="e">
        <f>#REF!</f>
        <v>#REF!</v>
      </c>
      <c r="U253" s="313" t="e">
        <f t="shared" si="40"/>
        <v>#REF!</v>
      </c>
      <c r="V253" s="313" t="e">
        <f t="shared" si="41"/>
        <v>#REF!</v>
      </c>
      <c r="W253" s="350" t="e">
        <f t="shared" si="44"/>
        <v>#REF!</v>
      </c>
      <c r="X253" s="351">
        <f t="shared" si="45"/>
        <v>10</v>
      </c>
      <c r="Y253" s="350" t="e">
        <f t="shared" si="46"/>
        <v>#REF!</v>
      </c>
      <c r="Z253" s="350">
        <f t="shared" si="42"/>
        <v>11</v>
      </c>
      <c r="AA253" s="350" t="e">
        <f t="shared" si="47"/>
        <v>#REF!</v>
      </c>
      <c r="AB253" s="351" t="e">
        <f t="shared" si="48"/>
        <v>#REF!</v>
      </c>
      <c r="AC253" s="351" t="e">
        <f t="shared" si="49"/>
        <v>#REF!</v>
      </c>
      <c r="AD253" s="351" t="e">
        <f t="shared" si="50"/>
        <v>#REF!</v>
      </c>
      <c r="AE253" s="332">
        <f t="shared" si="51"/>
        <v>2003</v>
      </c>
      <c r="AF253" s="352" t="e">
        <f t="shared" si="52"/>
        <v>#REF!</v>
      </c>
      <c r="AG253" s="353" t="e">
        <f t="shared" si="43"/>
        <v>#REF!</v>
      </c>
    </row>
    <row r="254" spans="1:33" s="313" customFormat="1" ht="22.5" customHeight="1">
      <c r="A254" s="431">
        <v>235</v>
      </c>
      <c r="B254" s="345" t="s">
        <v>298</v>
      </c>
      <c r="C254" s="346" t="s">
        <v>128</v>
      </c>
      <c r="D254" s="308"/>
      <c r="E254" s="347" t="s">
        <v>318</v>
      </c>
      <c r="F254" s="334"/>
      <c r="G254" s="347" t="s">
        <v>369</v>
      </c>
      <c r="H254" s="348">
        <v>2003</v>
      </c>
      <c r="I254" s="308"/>
      <c r="J254" s="308"/>
      <c r="K254" s="308"/>
      <c r="L254" s="308"/>
      <c r="M254" s="308"/>
      <c r="N254" s="348" t="s">
        <v>114</v>
      </c>
      <c r="O254" s="349">
        <v>1925000</v>
      </c>
      <c r="P254" s="336"/>
      <c r="T254" s="332" t="e">
        <f>#REF!</f>
        <v>#REF!</v>
      </c>
      <c r="U254" s="313" t="e">
        <f t="shared" si="40"/>
        <v>#REF!</v>
      </c>
      <c r="V254" s="313" t="e">
        <f t="shared" si="41"/>
        <v>#REF!</v>
      </c>
      <c r="W254" s="350" t="e">
        <f t="shared" si="44"/>
        <v>#REF!</v>
      </c>
      <c r="X254" s="351">
        <f t="shared" si="45"/>
        <v>10</v>
      </c>
      <c r="Y254" s="350" t="e">
        <f t="shared" si="46"/>
        <v>#REF!</v>
      </c>
      <c r="Z254" s="350">
        <f t="shared" si="42"/>
        <v>11</v>
      </c>
      <c r="AA254" s="350" t="e">
        <f t="shared" si="47"/>
        <v>#REF!</v>
      </c>
      <c r="AB254" s="351" t="e">
        <f t="shared" si="48"/>
        <v>#REF!</v>
      </c>
      <c r="AC254" s="351" t="e">
        <f t="shared" si="49"/>
        <v>#REF!</v>
      </c>
      <c r="AD254" s="351" t="e">
        <f t="shared" si="50"/>
        <v>#REF!</v>
      </c>
      <c r="AE254" s="332">
        <f t="shared" si="51"/>
        <v>2003</v>
      </c>
      <c r="AF254" s="352" t="e">
        <f t="shared" si="52"/>
        <v>#REF!</v>
      </c>
      <c r="AG254" s="353" t="e">
        <f t="shared" si="43"/>
        <v>#REF!</v>
      </c>
    </row>
    <row r="255" spans="1:33" s="313" customFormat="1" ht="33.75" customHeight="1">
      <c r="A255" s="431">
        <v>236</v>
      </c>
      <c r="B255" s="345" t="s">
        <v>2023</v>
      </c>
      <c r="C255" s="346" t="s">
        <v>129</v>
      </c>
      <c r="D255" s="308"/>
      <c r="E255" s="347" t="s">
        <v>316</v>
      </c>
      <c r="F255" s="334"/>
      <c r="G255" s="347" t="s">
        <v>382</v>
      </c>
      <c r="H255" s="348">
        <v>2003</v>
      </c>
      <c r="I255" s="308"/>
      <c r="J255" s="308"/>
      <c r="K255" s="308"/>
      <c r="L255" s="308"/>
      <c r="M255" s="308"/>
      <c r="N255" s="348" t="s">
        <v>114</v>
      </c>
      <c r="O255" s="349">
        <v>665000</v>
      </c>
      <c r="P255" s="336"/>
      <c r="T255" s="332" t="e">
        <f>#REF!</f>
        <v>#REF!</v>
      </c>
      <c r="U255" s="313" t="e">
        <f t="shared" si="40"/>
        <v>#REF!</v>
      </c>
      <c r="V255" s="313" t="e">
        <f t="shared" si="41"/>
        <v>#REF!</v>
      </c>
      <c r="W255" s="350" t="e">
        <f t="shared" si="44"/>
        <v>#REF!</v>
      </c>
      <c r="X255" s="351">
        <f t="shared" si="45"/>
        <v>10</v>
      </c>
      <c r="Y255" s="350" t="e">
        <f t="shared" si="46"/>
        <v>#REF!</v>
      </c>
      <c r="Z255" s="350">
        <f t="shared" si="42"/>
        <v>11</v>
      </c>
      <c r="AA255" s="350" t="e">
        <f t="shared" si="47"/>
        <v>#REF!</v>
      </c>
      <c r="AB255" s="351" t="e">
        <f t="shared" si="48"/>
        <v>#REF!</v>
      </c>
      <c r="AC255" s="351" t="e">
        <f t="shared" si="49"/>
        <v>#REF!</v>
      </c>
      <c r="AD255" s="351" t="e">
        <f t="shared" si="50"/>
        <v>#REF!</v>
      </c>
      <c r="AE255" s="332">
        <f t="shared" si="51"/>
        <v>2003</v>
      </c>
      <c r="AF255" s="352" t="e">
        <f t="shared" si="52"/>
        <v>#REF!</v>
      </c>
      <c r="AG255" s="353" t="e">
        <f t="shared" si="43"/>
        <v>#REF!</v>
      </c>
    </row>
    <row r="256" spans="1:33" s="313" customFormat="1" ht="22.5" customHeight="1">
      <c r="A256" s="431">
        <v>237</v>
      </c>
      <c r="B256" s="345" t="s">
        <v>2026</v>
      </c>
      <c r="C256" s="346" t="s">
        <v>143</v>
      </c>
      <c r="D256" s="308"/>
      <c r="E256" s="347" t="s">
        <v>315</v>
      </c>
      <c r="F256" s="334"/>
      <c r="G256" s="347" t="s">
        <v>379</v>
      </c>
      <c r="H256" s="348">
        <v>2003</v>
      </c>
      <c r="I256" s="308"/>
      <c r="J256" s="308"/>
      <c r="K256" s="308"/>
      <c r="L256" s="308"/>
      <c r="M256" s="308"/>
      <c r="N256" s="348" t="s">
        <v>114</v>
      </c>
      <c r="O256" s="349">
        <v>2275000</v>
      </c>
      <c r="P256" s="336"/>
      <c r="T256" s="332" t="e">
        <f>#REF!</f>
        <v>#REF!</v>
      </c>
      <c r="U256" s="313" t="e">
        <f t="shared" si="40"/>
        <v>#REF!</v>
      </c>
      <c r="V256" s="313" t="e">
        <f t="shared" si="41"/>
        <v>#REF!</v>
      </c>
      <c r="W256" s="350" t="e">
        <f t="shared" si="44"/>
        <v>#REF!</v>
      </c>
      <c r="X256" s="351">
        <f t="shared" si="45"/>
        <v>10</v>
      </c>
      <c r="Y256" s="350" t="e">
        <f t="shared" si="46"/>
        <v>#REF!</v>
      </c>
      <c r="Z256" s="350">
        <f t="shared" si="42"/>
        <v>11</v>
      </c>
      <c r="AA256" s="350" t="e">
        <f t="shared" si="47"/>
        <v>#REF!</v>
      </c>
      <c r="AB256" s="351" t="e">
        <f t="shared" si="48"/>
        <v>#REF!</v>
      </c>
      <c r="AC256" s="351" t="e">
        <f t="shared" si="49"/>
        <v>#REF!</v>
      </c>
      <c r="AD256" s="351" t="e">
        <f t="shared" si="50"/>
        <v>#REF!</v>
      </c>
      <c r="AE256" s="332">
        <f t="shared" si="51"/>
        <v>2003</v>
      </c>
      <c r="AF256" s="352" t="e">
        <f t="shared" si="52"/>
        <v>#REF!</v>
      </c>
      <c r="AG256" s="353" t="e">
        <f t="shared" si="43"/>
        <v>#REF!</v>
      </c>
    </row>
    <row r="257" spans="1:33" s="313" customFormat="1" ht="22.5" customHeight="1">
      <c r="A257" s="431">
        <v>238</v>
      </c>
      <c r="B257" s="345" t="s">
        <v>2083</v>
      </c>
      <c r="C257" s="346" t="s">
        <v>144</v>
      </c>
      <c r="D257" s="308"/>
      <c r="E257" s="347" t="s">
        <v>316</v>
      </c>
      <c r="F257" s="334"/>
      <c r="G257" s="347" t="s">
        <v>374</v>
      </c>
      <c r="H257" s="348">
        <v>2003</v>
      </c>
      <c r="I257" s="308"/>
      <c r="J257" s="308"/>
      <c r="K257" s="308"/>
      <c r="L257" s="308"/>
      <c r="M257" s="308"/>
      <c r="N257" s="348" t="s">
        <v>114</v>
      </c>
      <c r="O257" s="349">
        <v>2450000</v>
      </c>
      <c r="P257" s="346" t="s">
        <v>144</v>
      </c>
      <c r="T257" s="332" t="e">
        <f>#REF!</f>
        <v>#REF!</v>
      </c>
      <c r="U257" s="313" t="e">
        <f t="shared" si="40"/>
        <v>#REF!</v>
      </c>
      <c r="V257" s="313" t="e">
        <f t="shared" si="41"/>
        <v>#REF!</v>
      </c>
      <c r="W257" s="350" t="e">
        <f t="shared" si="44"/>
        <v>#REF!</v>
      </c>
      <c r="X257" s="351">
        <f t="shared" si="45"/>
        <v>10</v>
      </c>
      <c r="Y257" s="350" t="e">
        <f t="shared" si="46"/>
        <v>#REF!</v>
      </c>
      <c r="Z257" s="350">
        <f t="shared" si="42"/>
        <v>11</v>
      </c>
      <c r="AA257" s="350" t="e">
        <f t="shared" si="47"/>
        <v>#REF!</v>
      </c>
      <c r="AB257" s="351" t="e">
        <f t="shared" si="48"/>
        <v>#REF!</v>
      </c>
      <c r="AC257" s="351" t="e">
        <f t="shared" si="49"/>
        <v>#REF!</v>
      </c>
      <c r="AD257" s="351" t="e">
        <f t="shared" si="50"/>
        <v>#REF!</v>
      </c>
      <c r="AE257" s="332">
        <f t="shared" si="51"/>
        <v>2003</v>
      </c>
      <c r="AF257" s="352" t="e">
        <f t="shared" si="52"/>
        <v>#REF!</v>
      </c>
      <c r="AG257" s="353" t="e">
        <f t="shared" si="43"/>
        <v>#REF!</v>
      </c>
    </row>
    <row r="258" spans="1:33" s="313" customFormat="1" ht="22.5" customHeight="1">
      <c r="A258" s="431">
        <v>239</v>
      </c>
      <c r="B258" s="345" t="s">
        <v>2036</v>
      </c>
      <c r="C258" s="346" t="s">
        <v>125</v>
      </c>
      <c r="D258" s="308"/>
      <c r="E258" s="347" t="s">
        <v>316</v>
      </c>
      <c r="F258" s="334"/>
      <c r="G258" s="347" t="s">
        <v>373</v>
      </c>
      <c r="H258" s="348">
        <v>2003</v>
      </c>
      <c r="I258" s="308"/>
      <c r="J258" s="308"/>
      <c r="K258" s="308"/>
      <c r="L258" s="308"/>
      <c r="M258" s="308"/>
      <c r="N258" s="348" t="s">
        <v>114</v>
      </c>
      <c r="O258" s="349">
        <v>875000</v>
      </c>
      <c r="P258" s="336"/>
      <c r="T258" s="332" t="e">
        <f>#REF!</f>
        <v>#REF!</v>
      </c>
      <c r="U258" s="313" t="e">
        <f t="shared" si="40"/>
        <v>#REF!</v>
      </c>
      <c r="V258" s="313" t="e">
        <f t="shared" si="41"/>
        <v>#REF!</v>
      </c>
      <c r="W258" s="350" t="e">
        <f t="shared" si="44"/>
        <v>#REF!</v>
      </c>
      <c r="X258" s="351">
        <f t="shared" si="45"/>
        <v>10</v>
      </c>
      <c r="Y258" s="350" t="e">
        <f t="shared" si="46"/>
        <v>#REF!</v>
      </c>
      <c r="Z258" s="350">
        <f t="shared" si="42"/>
        <v>11</v>
      </c>
      <c r="AA258" s="350" t="e">
        <f t="shared" si="47"/>
        <v>#REF!</v>
      </c>
      <c r="AB258" s="351" t="e">
        <f t="shared" si="48"/>
        <v>#REF!</v>
      </c>
      <c r="AC258" s="351" t="e">
        <f t="shared" si="49"/>
        <v>#REF!</v>
      </c>
      <c r="AD258" s="351" t="e">
        <f t="shared" si="50"/>
        <v>#REF!</v>
      </c>
      <c r="AE258" s="332">
        <f t="shared" si="51"/>
        <v>2003</v>
      </c>
      <c r="AF258" s="352" t="e">
        <f t="shared" si="52"/>
        <v>#REF!</v>
      </c>
      <c r="AG258" s="353" t="e">
        <f t="shared" si="43"/>
        <v>#REF!</v>
      </c>
    </row>
    <row r="259" spans="1:33" s="313" customFormat="1" ht="22.5" customHeight="1">
      <c r="A259" s="431">
        <v>240</v>
      </c>
      <c r="B259" s="345" t="s">
        <v>2032</v>
      </c>
      <c r="C259" s="346" t="s">
        <v>118</v>
      </c>
      <c r="D259" s="308"/>
      <c r="E259" s="347" t="s">
        <v>318</v>
      </c>
      <c r="F259" s="334"/>
      <c r="G259" s="347" t="s">
        <v>369</v>
      </c>
      <c r="H259" s="348">
        <v>2003</v>
      </c>
      <c r="I259" s="308"/>
      <c r="J259" s="308"/>
      <c r="K259" s="308"/>
      <c r="L259" s="308"/>
      <c r="M259" s="308"/>
      <c r="N259" s="348" t="s">
        <v>114</v>
      </c>
      <c r="O259" s="349">
        <v>1540000</v>
      </c>
      <c r="P259" s="336"/>
      <c r="T259" s="332" t="e">
        <f>#REF!</f>
        <v>#REF!</v>
      </c>
      <c r="U259" s="313" t="e">
        <f t="shared" si="40"/>
        <v>#REF!</v>
      </c>
      <c r="V259" s="313" t="e">
        <f t="shared" si="41"/>
        <v>#REF!</v>
      </c>
      <c r="W259" s="350" t="e">
        <f t="shared" si="44"/>
        <v>#REF!</v>
      </c>
      <c r="X259" s="351">
        <f t="shared" si="45"/>
        <v>10</v>
      </c>
      <c r="Y259" s="350" t="e">
        <f t="shared" si="46"/>
        <v>#REF!</v>
      </c>
      <c r="Z259" s="350">
        <f t="shared" si="42"/>
        <v>11</v>
      </c>
      <c r="AA259" s="350" t="e">
        <f t="shared" si="47"/>
        <v>#REF!</v>
      </c>
      <c r="AB259" s="351" t="e">
        <f t="shared" si="48"/>
        <v>#REF!</v>
      </c>
      <c r="AC259" s="351" t="e">
        <f t="shared" si="49"/>
        <v>#REF!</v>
      </c>
      <c r="AD259" s="351" t="e">
        <f t="shared" si="50"/>
        <v>#REF!</v>
      </c>
      <c r="AE259" s="332">
        <f t="shared" si="51"/>
        <v>2003</v>
      </c>
      <c r="AF259" s="352" t="e">
        <f t="shared" si="52"/>
        <v>#REF!</v>
      </c>
      <c r="AG259" s="353" t="e">
        <f t="shared" si="43"/>
        <v>#REF!</v>
      </c>
    </row>
    <row r="260" spans="1:33" s="313" customFormat="1" ht="29.25" customHeight="1">
      <c r="A260" s="431">
        <v>241</v>
      </c>
      <c r="B260" s="345" t="s">
        <v>2023</v>
      </c>
      <c r="C260" s="346" t="s">
        <v>129</v>
      </c>
      <c r="D260" s="308"/>
      <c r="E260" s="347" t="s">
        <v>316</v>
      </c>
      <c r="F260" s="334"/>
      <c r="G260" s="347" t="s">
        <v>382</v>
      </c>
      <c r="H260" s="348">
        <v>2003</v>
      </c>
      <c r="I260" s="308"/>
      <c r="J260" s="308"/>
      <c r="K260" s="308"/>
      <c r="L260" s="308"/>
      <c r="M260" s="308"/>
      <c r="N260" s="348" t="s">
        <v>114</v>
      </c>
      <c r="O260" s="349">
        <v>1140000</v>
      </c>
      <c r="P260" s="336"/>
      <c r="T260" s="332" t="e">
        <f>#REF!</f>
        <v>#REF!</v>
      </c>
      <c r="U260" s="313" t="e">
        <f t="shared" si="40"/>
        <v>#REF!</v>
      </c>
      <c r="V260" s="313" t="e">
        <f t="shared" si="41"/>
        <v>#REF!</v>
      </c>
      <c r="W260" s="350" t="e">
        <f t="shared" si="44"/>
        <v>#REF!</v>
      </c>
      <c r="X260" s="351">
        <f t="shared" si="45"/>
        <v>10</v>
      </c>
      <c r="Y260" s="350" t="e">
        <f t="shared" si="46"/>
        <v>#REF!</v>
      </c>
      <c r="Z260" s="350">
        <f t="shared" si="42"/>
        <v>11</v>
      </c>
      <c r="AA260" s="350" t="e">
        <f t="shared" si="47"/>
        <v>#REF!</v>
      </c>
      <c r="AB260" s="351" t="e">
        <f t="shared" si="48"/>
        <v>#REF!</v>
      </c>
      <c r="AC260" s="351" t="e">
        <f t="shared" si="49"/>
        <v>#REF!</v>
      </c>
      <c r="AD260" s="351" t="e">
        <f t="shared" si="50"/>
        <v>#REF!</v>
      </c>
      <c r="AE260" s="332">
        <f t="shared" si="51"/>
        <v>2003</v>
      </c>
      <c r="AF260" s="352" t="e">
        <f t="shared" si="52"/>
        <v>#REF!</v>
      </c>
      <c r="AG260" s="353" t="e">
        <f t="shared" si="43"/>
        <v>#REF!</v>
      </c>
    </row>
    <row r="261" spans="1:33" s="313" customFormat="1" ht="22.5" customHeight="1">
      <c r="A261" s="431">
        <v>242</v>
      </c>
      <c r="B261" s="345" t="s">
        <v>298</v>
      </c>
      <c r="C261" s="346" t="s">
        <v>128</v>
      </c>
      <c r="D261" s="308"/>
      <c r="E261" s="347" t="s">
        <v>337</v>
      </c>
      <c r="F261" s="334"/>
      <c r="G261" s="347" t="s">
        <v>379</v>
      </c>
      <c r="H261" s="348">
        <v>2003</v>
      </c>
      <c r="I261" s="308"/>
      <c r="J261" s="308"/>
      <c r="K261" s="308"/>
      <c r="L261" s="308"/>
      <c r="M261" s="308"/>
      <c r="N261" s="348" t="s">
        <v>114</v>
      </c>
      <c r="O261" s="349">
        <v>5514000</v>
      </c>
      <c r="P261" s="336"/>
      <c r="T261" s="332" t="e">
        <f>#REF!</f>
        <v>#REF!</v>
      </c>
      <c r="U261" s="313" t="e">
        <f t="shared" si="40"/>
        <v>#REF!</v>
      </c>
      <c r="V261" s="313" t="e">
        <f t="shared" si="41"/>
        <v>#REF!</v>
      </c>
      <c r="W261" s="350" t="e">
        <f t="shared" si="44"/>
        <v>#REF!</v>
      </c>
      <c r="X261" s="351">
        <f t="shared" si="45"/>
        <v>10</v>
      </c>
      <c r="Y261" s="350" t="e">
        <f t="shared" si="46"/>
        <v>#REF!</v>
      </c>
      <c r="Z261" s="350">
        <f t="shared" si="42"/>
        <v>11</v>
      </c>
      <c r="AA261" s="350" t="e">
        <f t="shared" si="47"/>
        <v>#REF!</v>
      </c>
      <c r="AB261" s="351" t="e">
        <f t="shared" si="48"/>
        <v>#REF!</v>
      </c>
      <c r="AC261" s="351" t="e">
        <f t="shared" si="49"/>
        <v>#REF!</v>
      </c>
      <c r="AD261" s="351" t="e">
        <f t="shared" si="50"/>
        <v>#REF!</v>
      </c>
      <c r="AE261" s="332">
        <f t="shared" si="51"/>
        <v>2003</v>
      </c>
      <c r="AF261" s="352" t="e">
        <f t="shared" si="52"/>
        <v>#REF!</v>
      </c>
      <c r="AG261" s="353" t="e">
        <f t="shared" si="43"/>
        <v>#REF!</v>
      </c>
    </row>
    <row r="262" spans="1:33" s="313" customFormat="1" ht="22.5" customHeight="1">
      <c r="A262" s="431">
        <v>243</v>
      </c>
      <c r="B262" s="357" t="s">
        <v>301</v>
      </c>
      <c r="C262" s="346" t="s">
        <v>122</v>
      </c>
      <c r="D262" s="308"/>
      <c r="E262" s="347" t="s">
        <v>316</v>
      </c>
      <c r="F262" s="334"/>
      <c r="G262" s="347" t="s">
        <v>373</v>
      </c>
      <c r="H262" s="348">
        <v>2003</v>
      </c>
      <c r="I262" s="308"/>
      <c r="J262" s="308"/>
      <c r="K262" s="308"/>
      <c r="L262" s="308"/>
      <c r="M262" s="308"/>
      <c r="N262" s="348" t="s">
        <v>114</v>
      </c>
      <c r="O262" s="349">
        <v>1000000</v>
      </c>
      <c r="P262" s="336"/>
      <c r="T262" s="332" t="e">
        <f>#REF!</f>
        <v>#REF!</v>
      </c>
      <c r="U262" s="313" t="e">
        <f t="shared" si="40"/>
        <v>#REF!</v>
      </c>
      <c r="V262" s="313" t="e">
        <f t="shared" si="41"/>
        <v>#REF!</v>
      </c>
      <c r="W262" s="350" t="e">
        <f t="shared" si="44"/>
        <v>#REF!</v>
      </c>
      <c r="X262" s="351">
        <f t="shared" si="45"/>
        <v>10</v>
      </c>
      <c r="Y262" s="350" t="e">
        <f t="shared" si="46"/>
        <v>#REF!</v>
      </c>
      <c r="Z262" s="350">
        <f t="shared" si="42"/>
        <v>11</v>
      </c>
      <c r="AA262" s="350" t="e">
        <f t="shared" si="47"/>
        <v>#REF!</v>
      </c>
      <c r="AB262" s="351" t="e">
        <f t="shared" si="48"/>
        <v>#REF!</v>
      </c>
      <c r="AC262" s="351" t="e">
        <f t="shared" si="49"/>
        <v>#REF!</v>
      </c>
      <c r="AD262" s="351" t="e">
        <f t="shared" si="50"/>
        <v>#REF!</v>
      </c>
      <c r="AE262" s="332">
        <f t="shared" si="51"/>
        <v>2003</v>
      </c>
      <c r="AF262" s="352" t="e">
        <f t="shared" si="52"/>
        <v>#REF!</v>
      </c>
      <c r="AG262" s="353" t="e">
        <f t="shared" si="43"/>
        <v>#REF!</v>
      </c>
    </row>
    <row r="263" spans="1:33" s="313" customFormat="1" ht="22.5" customHeight="1">
      <c r="A263" s="431">
        <v>244</v>
      </c>
      <c r="B263" s="345" t="s">
        <v>2036</v>
      </c>
      <c r="C263" s="346" t="s">
        <v>125</v>
      </c>
      <c r="D263" s="308"/>
      <c r="E263" s="347" t="s">
        <v>315</v>
      </c>
      <c r="F263" s="334"/>
      <c r="G263" s="347" t="s">
        <v>379</v>
      </c>
      <c r="H263" s="348">
        <v>2003</v>
      </c>
      <c r="I263" s="308"/>
      <c r="J263" s="308"/>
      <c r="K263" s="308"/>
      <c r="L263" s="308"/>
      <c r="M263" s="308"/>
      <c r="N263" s="348" t="s">
        <v>114</v>
      </c>
      <c r="O263" s="349">
        <v>2100000</v>
      </c>
      <c r="P263" s="336"/>
      <c r="T263" s="332" t="e">
        <f>#REF!</f>
        <v>#REF!</v>
      </c>
      <c r="U263" s="313" t="e">
        <f t="shared" si="40"/>
        <v>#REF!</v>
      </c>
      <c r="V263" s="313" t="e">
        <f t="shared" si="41"/>
        <v>#REF!</v>
      </c>
      <c r="W263" s="350" t="e">
        <f t="shared" si="44"/>
        <v>#REF!</v>
      </c>
      <c r="X263" s="351">
        <f t="shared" si="45"/>
        <v>10</v>
      </c>
      <c r="Y263" s="350" t="e">
        <f t="shared" si="46"/>
        <v>#REF!</v>
      </c>
      <c r="Z263" s="350">
        <f t="shared" si="42"/>
        <v>11</v>
      </c>
      <c r="AA263" s="350" t="e">
        <f t="shared" si="47"/>
        <v>#REF!</v>
      </c>
      <c r="AB263" s="351" t="e">
        <f t="shared" si="48"/>
        <v>#REF!</v>
      </c>
      <c r="AC263" s="351" t="e">
        <f t="shared" si="49"/>
        <v>#REF!</v>
      </c>
      <c r="AD263" s="351" t="e">
        <f t="shared" si="50"/>
        <v>#REF!</v>
      </c>
      <c r="AE263" s="332">
        <f t="shared" si="51"/>
        <v>2003</v>
      </c>
      <c r="AF263" s="352" t="e">
        <f t="shared" si="52"/>
        <v>#REF!</v>
      </c>
      <c r="AG263" s="353" t="e">
        <f t="shared" si="43"/>
        <v>#REF!</v>
      </c>
    </row>
    <row r="264" spans="1:33" s="313" customFormat="1" ht="22.5" customHeight="1">
      <c r="A264" s="431">
        <v>245</v>
      </c>
      <c r="B264" s="345" t="s">
        <v>298</v>
      </c>
      <c r="C264" s="346" t="s">
        <v>128</v>
      </c>
      <c r="D264" s="308"/>
      <c r="E264" s="347" t="s">
        <v>316</v>
      </c>
      <c r="F264" s="334"/>
      <c r="G264" s="347" t="s">
        <v>373</v>
      </c>
      <c r="H264" s="348">
        <v>2003</v>
      </c>
      <c r="I264" s="308"/>
      <c r="J264" s="308"/>
      <c r="K264" s="308"/>
      <c r="L264" s="308"/>
      <c r="M264" s="308"/>
      <c r="N264" s="348" t="s">
        <v>114</v>
      </c>
      <c r="O264" s="349">
        <v>600000</v>
      </c>
      <c r="P264" s="336"/>
      <c r="T264" s="332" t="e">
        <f>#REF!</f>
        <v>#REF!</v>
      </c>
      <c r="U264" s="313" t="e">
        <f t="shared" si="40"/>
        <v>#REF!</v>
      </c>
      <c r="V264" s="313" t="e">
        <f t="shared" si="41"/>
        <v>#REF!</v>
      </c>
      <c r="W264" s="350" t="e">
        <f t="shared" si="44"/>
        <v>#REF!</v>
      </c>
      <c r="X264" s="351">
        <f t="shared" si="45"/>
        <v>10</v>
      </c>
      <c r="Y264" s="350" t="e">
        <f t="shared" si="46"/>
        <v>#REF!</v>
      </c>
      <c r="Z264" s="350">
        <f t="shared" si="42"/>
        <v>11</v>
      </c>
      <c r="AA264" s="350" t="e">
        <f t="shared" si="47"/>
        <v>#REF!</v>
      </c>
      <c r="AB264" s="351" t="e">
        <f t="shared" si="48"/>
        <v>#REF!</v>
      </c>
      <c r="AC264" s="351" t="e">
        <f t="shared" si="49"/>
        <v>#REF!</v>
      </c>
      <c r="AD264" s="351" t="e">
        <f t="shared" si="50"/>
        <v>#REF!</v>
      </c>
      <c r="AE264" s="332">
        <f t="shared" si="51"/>
        <v>2003</v>
      </c>
      <c r="AF264" s="352" t="e">
        <f t="shared" si="52"/>
        <v>#REF!</v>
      </c>
      <c r="AG264" s="353" t="e">
        <f t="shared" si="43"/>
        <v>#REF!</v>
      </c>
    </row>
    <row r="265" spans="1:33" s="313" customFormat="1" ht="22.5" customHeight="1">
      <c r="A265" s="431">
        <v>246</v>
      </c>
      <c r="B265" s="345" t="s">
        <v>2036</v>
      </c>
      <c r="C265" s="346" t="s">
        <v>125</v>
      </c>
      <c r="D265" s="308"/>
      <c r="E265" s="347" t="s">
        <v>316</v>
      </c>
      <c r="F265" s="334"/>
      <c r="G265" s="347" t="s">
        <v>370</v>
      </c>
      <c r="H265" s="348">
        <v>2003</v>
      </c>
      <c r="I265" s="308"/>
      <c r="J265" s="308"/>
      <c r="K265" s="308"/>
      <c r="L265" s="308"/>
      <c r="M265" s="308"/>
      <c r="N265" s="348" t="s">
        <v>114</v>
      </c>
      <c r="O265" s="349">
        <v>1050000</v>
      </c>
      <c r="P265" s="336"/>
      <c r="T265" s="332" t="e">
        <f>#REF!</f>
        <v>#REF!</v>
      </c>
      <c r="U265" s="313" t="e">
        <f t="shared" si="40"/>
        <v>#REF!</v>
      </c>
      <c r="V265" s="313" t="e">
        <f t="shared" si="41"/>
        <v>#REF!</v>
      </c>
      <c r="W265" s="350" t="e">
        <f t="shared" si="44"/>
        <v>#REF!</v>
      </c>
      <c r="X265" s="351">
        <f t="shared" si="45"/>
        <v>10</v>
      </c>
      <c r="Y265" s="350" t="e">
        <f t="shared" si="46"/>
        <v>#REF!</v>
      </c>
      <c r="Z265" s="350">
        <f t="shared" si="42"/>
        <v>11</v>
      </c>
      <c r="AA265" s="350" t="e">
        <f t="shared" si="47"/>
        <v>#REF!</v>
      </c>
      <c r="AB265" s="351" t="e">
        <f t="shared" si="48"/>
        <v>#REF!</v>
      </c>
      <c r="AC265" s="351" t="e">
        <f t="shared" si="49"/>
        <v>#REF!</v>
      </c>
      <c r="AD265" s="351" t="e">
        <f t="shared" si="50"/>
        <v>#REF!</v>
      </c>
      <c r="AE265" s="332">
        <f t="shared" si="51"/>
        <v>2003</v>
      </c>
      <c r="AF265" s="352" t="e">
        <f t="shared" si="52"/>
        <v>#REF!</v>
      </c>
      <c r="AG265" s="353" t="e">
        <f t="shared" si="43"/>
        <v>#REF!</v>
      </c>
    </row>
    <row r="266" spans="1:33" s="313" customFormat="1" ht="22.5" customHeight="1">
      <c r="A266" s="431">
        <v>247</v>
      </c>
      <c r="B266" s="345" t="s">
        <v>2044</v>
      </c>
      <c r="C266" s="346" t="s">
        <v>134</v>
      </c>
      <c r="D266" s="308"/>
      <c r="E266" s="347" t="s">
        <v>316</v>
      </c>
      <c r="F266" s="334"/>
      <c r="G266" s="347" t="s">
        <v>370</v>
      </c>
      <c r="H266" s="348">
        <v>2003</v>
      </c>
      <c r="I266" s="308"/>
      <c r="J266" s="308"/>
      <c r="K266" s="308"/>
      <c r="L266" s="308"/>
      <c r="M266" s="308"/>
      <c r="N266" s="348" t="s">
        <v>114</v>
      </c>
      <c r="O266" s="349">
        <v>980000</v>
      </c>
      <c r="P266" s="336"/>
      <c r="T266" s="332" t="e">
        <f>#REF!</f>
        <v>#REF!</v>
      </c>
      <c r="U266" s="313" t="e">
        <f t="shared" si="40"/>
        <v>#REF!</v>
      </c>
      <c r="V266" s="313" t="e">
        <f t="shared" si="41"/>
        <v>#REF!</v>
      </c>
      <c r="W266" s="350" t="e">
        <f t="shared" si="44"/>
        <v>#REF!</v>
      </c>
      <c r="X266" s="351">
        <f t="shared" si="45"/>
        <v>10</v>
      </c>
      <c r="Y266" s="350" t="e">
        <f t="shared" si="46"/>
        <v>#REF!</v>
      </c>
      <c r="Z266" s="350">
        <f t="shared" si="42"/>
        <v>11</v>
      </c>
      <c r="AA266" s="350" t="e">
        <f t="shared" si="47"/>
        <v>#REF!</v>
      </c>
      <c r="AB266" s="351" t="e">
        <f t="shared" si="48"/>
        <v>#REF!</v>
      </c>
      <c r="AC266" s="351" t="e">
        <f t="shared" si="49"/>
        <v>#REF!</v>
      </c>
      <c r="AD266" s="351" t="e">
        <f t="shared" si="50"/>
        <v>#REF!</v>
      </c>
      <c r="AE266" s="332">
        <f t="shared" si="51"/>
        <v>2003</v>
      </c>
      <c r="AF266" s="352" t="e">
        <f t="shared" si="52"/>
        <v>#REF!</v>
      </c>
      <c r="AG266" s="353" t="e">
        <f t="shared" si="43"/>
        <v>#REF!</v>
      </c>
    </row>
    <row r="267" spans="1:33" s="313" customFormat="1" ht="22.5" customHeight="1">
      <c r="A267" s="431">
        <v>248</v>
      </c>
      <c r="B267" s="345" t="s">
        <v>2026</v>
      </c>
      <c r="C267" s="346" t="s">
        <v>143</v>
      </c>
      <c r="D267" s="308"/>
      <c r="E267" s="347" t="s">
        <v>316</v>
      </c>
      <c r="F267" s="334"/>
      <c r="G267" s="347" t="s">
        <v>368</v>
      </c>
      <c r="H267" s="348">
        <v>2003</v>
      </c>
      <c r="I267" s="308"/>
      <c r="J267" s="308"/>
      <c r="K267" s="308"/>
      <c r="L267" s="308"/>
      <c r="M267" s="308"/>
      <c r="N267" s="348" t="s">
        <v>114</v>
      </c>
      <c r="O267" s="349">
        <v>187500</v>
      </c>
      <c r="P267" s="336"/>
      <c r="T267" s="332" t="e">
        <f>#REF!</f>
        <v>#REF!</v>
      </c>
      <c r="U267" s="313" t="e">
        <f t="shared" si="40"/>
        <v>#REF!</v>
      </c>
      <c r="V267" s="313" t="e">
        <f t="shared" si="41"/>
        <v>#REF!</v>
      </c>
      <c r="W267" s="350" t="e">
        <f t="shared" si="44"/>
        <v>#REF!</v>
      </c>
      <c r="X267" s="351">
        <f t="shared" si="45"/>
        <v>10</v>
      </c>
      <c r="Y267" s="350" t="e">
        <f t="shared" si="46"/>
        <v>#REF!</v>
      </c>
      <c r="Z267" s="350">
        <f t="shared" si="42"/>
        <v>11</v>
      </c>
      <c r="AA267" s="350" t="e">
        <f t="shared" si="47"/>
        <v>#REF!</v>
      </c>
      <c r="AB267" s="351" t="e">
        <f t="shared" si="48"/>
        <v>#REF!</v>
      </c>
      <c r="AC267" s="351" t="e">
        <f t="shared" si="49"/>
        <v>#REF!</v>
      </c>
      <c r="AD267" s="351" t="e">
        <f t="shared" si="50"/>
        <v>#REF!</v>
      </c>
      <c r="AE267" s="332">
        <f t="shared" si="51"/>
        <v>2003</v>
      </c>
      <c r="AF267" s="352" t="e">
        <f t="shared" si="52"/>
        <v>#REF!</v>
      </c>
      <c r="AG267" s="353" t="e">
        <f t="shared" si="43"/>
        <v>#REF!</v>
      </c>
    </row>
    <row r="268" spans="1:33" s="313" customFormat="1" ht="22.5" customHeight="1">
      <c r="A268" s="431">
        <v>249</v>
      </c>
      <c r="B268" s="345" t="s">
        <v>2039</v>
      </c>
      <c r="C268" s="346" t="s">
        <v>135</v>
      </c>
      <c r="D268" s="308"/>
      <c r="E268" s="347" t="s">
        <v>316</v>
      </c>
      <c r="F268" s="334"/>
      <c r="G268" s="347" t="s">
        <v>372</v>
      </c>
      <c r="H268" s="348">
        <v>2003</v>
      </c>
      <c r="I268" s="308"/>
      <c r="J268" s="308"/>
      <c r="K268" s="308"/>
      <c r="L268" s="308"/>
      <c r="M268" s="308"/>
      <c r="N268" s="348" t="s">
        <v>114</v>
      </c>
      <c r="O268" s="349">
        <v>1200000</v>
      </c>
      <c r="P268" s="336"/>
      <c r="T268" s="332" t="e">
        <f>#REF!</f>
        <v>#REF!</v>
      </c>
      <c r="U268" s="313" t="e">
        <f t="shared" si="40"/>
        <v>#REF!</v>
      </c>
      <c r="V268" s="313" t="e">
        <f t="shared" si="41"/>
        <v>#REF!</v>
      </c>
      <c r="W268" s="350" t="e">
        <f t="shared" si="44"/>
        <v>#REF!</v>
      </c>
      <c r="X268" s="351">
        <f t="shared" si="45"/>
        <v>10</v>
      </c>
      <c r="Y268" s="350" t="e">
        <f t="shared" si="46"/>
        <v>#REF!</v>
      </c>
      <c r="Z268" s="350">
        <f t="shared" si="42"/>
        <v>11</v>
      </c>
      <c r="AA268" s="350" t="e">
        <f t="shared" si="47"/>
        <v>#REF!</v>
      </c>
      <c r="AB268" s="351" t="e">
        <f t="shared" si="48"/>
        <v>#REF!</v>
      </c>
      <c r="AC268" s="351" t="e">
        <f t="shared" si="49"/>
        <v>#REF!</v>
      </c>
      <c r="AD268" s="351" t="e">
        <f t="shared" si="50"/>
        <v>#REF!</v>
      </c>
      <c r="AE268" s="332">
        <f t="shared" si="51"/>
        <v>2003</v>
      </c>
      <c r="AF268" s="352" t="e">
        <f t="shared" si="52"/>
        <v>#REF!</v>
      </c>
      <c r="AG268" s="353" t="e">
        <f t="shared" si="43"/>
        <v>#REF!</v>
      </c>
    </row>
    <row r="269" spans="1:33" s="313" customFormat="1" ht="22.5" customHeight="1">
      <c r="A269" s="431">
        <v>250</v>
      </c>
      <c r="B269" s="345" t="s">
        <v>2039</v>
      </c>
      <c r="C269" s="346" t="s">
        <v>135</v>
      </c>
      <c r="D269" s="308"/>
      <c r="E269" s="347" t="s">
        <v>316</v>
      </c>
      <c r="F269" s="334"/>
      <c r="G269" s="347" t="s">
        <v>377</v>
      </c>
      <c r="H269" s="348">
        <v>2003</v>
      </c>
      <c r="I269" s="308"/>
      <c r="J269" s="308"/>
      <c r="K269" s="308"/>
      <c r="L269" s="308"/>
      <c r="M269" s="308"/>
      <c r="N269" s="348" t="s">
        <v>114</v>
      </c>
      <c r="O269" s="349">
        <v>675000</v>
      </c>
      <c r="P269" s="336"/>
      <c r="T269" s="332" t="e">
        <f>#REF!</f>
        <v>#REF!</v>
      </c>
      <c r="U269" s="313" t="e">
        <f t="shared" si="40"/>
        <v>#REF!</v>
      </c>
      <c r="V269" s="313" t="e">
        <f t="shared" si="41"/>
        <v>#REF!</v>
      </c>
      <c r="W269" s="350" t="e">
        <f t="shared" si="44"/>
        <v>#REF!</v>
      </c>
      <c r="X269" s="351">
        <f t="shared" si="45"/>
        <v>10</v>
      </c>
      <c r="Y269" s="350" t="e">
        <f t="shared" si="46"/>
        <v>#REF!</v>
      </c>
      <c r="Z269" s="350">
        <f t="shared" si="42"/>
        <v>11</v>
      </c>
      <c r="AA269" s="350" t="e">
        <f t="shared" si="47"/>
        <v>#REF!</v>
      </c>
      <c r="AB269" s="351" t="e">
        <f t="shared" si="48"/>
        <v>#REF!</v>
      </c>
      <c r="AC269" s="351" t="e">
        <f t="shared" si="49"/>
        <v>#REF!</v>
      </c>
      <c r="AD269" s="351" t="e">
        <f t="shared" si="50"/>
        <v>#REF!</v>
      </c>
      <c r="AE269" s="332">
        <f t="shared" si="51"/>
        <v>2003</v>
      </c>
      <c r="AF269" s="352" t="e">
        <f t="shared" si="52"/>
        <v>#REF!</v>
      </c>
      <c r="AG269" s="353" t="e">
        <f t="shared" si="43"/>
        <v>#REF!</v>
      </c>
    </row>
    <row r="270" spans="1:33" s="313" customFormat="1" ht="22.5" customHeight="1">
      <c r="A270" s="431">
        <v>251</v>
      </c>
      <c r="B270" s="345" t="s">
        <v>2083</v>
      </c>
      <c r="C270" s="346" t="s">
        <v>162</v>
      </c>
      <c r="D270" s="308"/>
      <c r="E270" s="347" t="s">
        <v>316</v>
      </c>
      <c r="F270" s="334"/>
      <c r="G270" s="347" t="s">
        <v>370</v>
      </c>
      <c r="H270" s="348">
        <v>2003</v>
      </c>
      <c r="I270" s="308"/>
      <c r="J270" s="308"/>
      <c r="K270" s="308"/>
      <c r="L270" s="308"/>
      <c r="M270" s="308"/>
      <c r="N270" s="348" t="s">
        <v>114</v>
      </c>
      <c r="O270" s="349">
        <v>1050000</v>
      </c>
      <c r="P270" s="346" t="s">
        <v>162</v>
      </c>
      <c r="T270" s="332" t="e">
        <f>#REF!</f>
        <v>#REF!</v>
      </c>
      <c r="U270" s="313" t="e">
        <f t="shared" si="40"/>
        <v>#REF!</v>
      </c>
      <c r="V270" s="313" t="e">
        <f t="shared" si="41"/>
        <v>#REF!</v>
      </c>
      <c r="W270" s="350" t="e">
        <f t="shared" si="44"/>
        <v>#REF!</v>
      </c>
      <c r="X270" s="351">
        <f t="shared" si="45"/>
        <v>10</v>
      </c>
      <c r="Y270" s="350" t="e">
        <f t="shared" si="46"/>
        <v>#REF!</v>
      </c>
      <c r="Z270" s="350">
        <f t="shared" si="42"/>
        <v>11</v>
      </c>
      <c r="AA270" s="350" t="e">
        <f t="shared" si="47"/>
        <v>#REF!</v>
      </c>
      <c r="AB270" s="351" t="e">
        <f t="shared" si="48"/>
        <v>#REF!</v>
      </c>
      <c r="AC270" s="351" t="e">
        <f t="shared" si="49"/>
        <v>#REF!</v>
      </c>
      <c r="AD270" s="351" t="e">
        <f t="shared" si="50"/>
        <v>#REF!</v>
      </c>
      <c r="AE270" s="332">
        <f t="shared" si="51"/>
        <v>2003</v>
      </c>
      <c r="AF270" s="352" t="e">
        <f t="shared" si="52"/>
        <v>#REF!</v>
      </c>
      <c r="AG270" s="353" t="e">
        <f t="shared" si="43"/>
        <v>#REF!</v>
      </c>
    </row>
    <row r="271" spans="1:33" s="313" customFormat="1" ht="22.5" customHeight="1">
      <c r="A271" s="431">
        <v>252</v>
      </c>
      <c r="B271" s="345" t="s">
        <v>2033</v>
      </c>
      <c r="C271" s="346" t="s">
        <v>117</v>
      </c>
      <c r="D271" s="308"/>
      <c r="E271" s="347" t="s">
        <v>113</v>
      </c>
      <c r="F271" s="334"/>
      <c r="G271" s="347" t="s">
        <v>379</v>
      </c>
      <c r="H271" s="348">
        <v>2003</v>
      </c>
      <c r="I271" s="308"/>
      <c r="J271" s="308"/>
      <c r="K271" s="308"/>
      <c r="L271" s="308"/>
      <c r="M271" s="308"/>
      <c r="N271" s="348" t="s">
        <v>114</v>
      </c>
      <c r="O271" s="349">
        <v>1050000</v>
      </c>
      <c r="P271" s="336"/>
      <c r="T271" s="332" t="e">
        <f>#REF!</f>
        <v>#REF!</v>
      </c>
      <c r="U271" s="313" t="e">
        <f t="shared" si="40"/>
        <v>#REF!</v>
      </c>
      <c r="V271" s="313" t="e">
        <f t="shared" si="41"/>
        <v>#REF!</v>
      </c>
      <c r="W271" s="350" t="e">
        <f t="shared" si="44"/>
        <v>#REF!</v>
      </c>
      <c r="X271" s="351">
        <f t="shared" si="45"/>
        <v>10</v>
      </c>
      <c r="Y271" s="350" t="e">
        <f t="shared" si="46"/>
        <v>#REF!</v>
      </c>
      <c r="Z271" s="350">
        <f t="shared" si="42"/>
        <v>11</v>
      </c>
      <c r="AA271" s="350" t="e">
        <f t="shared" si="47"/>
        <v>#REF!</v>
      </c>
      <c r="AB271" s="351" t="e">
        <f t="shared" si="48"/>
        <v>#REF!</v>
      </c>
      <c r="AC271" s="351" t="e">
        <f t="shared" si="49"/>
        <v>#REF!</v>
      </c>
      <c r="AD271" s="351" t="e">
        <f t="shared" si="50"/>
        <v>#REF!</v>
      </c>
      <c r="AE271" s="332">
        <f t="shared" si="51"/>
        <v>2003</v>
      </c>
      <c r="AF271" s="352" t="e">
        <f t="shared" si="52"/>
        <v>#REF!</v>
      </c>
      <c r="AG271" s="353" t="e">
        <f t="shared" si="43"/>
        <v>#REF!</v>
      </c>
    </row>
    <row r="272" spans="1:33" s="313" customFormat="1" ht="22.5" customHeight="1">
      <c r="A272" s="431">
        <v>253</v>
      </c>
      <c r="B272" s="345" t="s">
        <v>2033</v>
      </c>
      <c r="C272" s="346" t="s">
        <v>117</v>
      </c>
      <c r="D272" s="308"/>
      <c r="E272" s="347" t="s">
        <v>316</v>
      </c>
      <c r="F272" s="334"/>
      <c r="G272" s="347" t="s">
        <v>382</v>
      </c>
      <c r="H272" s="348">
        <v>2003</v>
      </c>
      <c r="I272" s="308"/>
      <c r="J272" s="308"/>
      <c r="K272" s="308"/>
      <c r="L272" s="308"/>
      <c r="M272" s="308"/>
      <c r="N272" s="348" t="s">
        <v>114</v>
      </c>
      <c r="O272" s="349">
        <v>1470000</v>
      </c>
      <c r="P272" s="336"/>
      <c r="T272" s="332" t="e">
        <f>#REF!</f>
        <v>#REF!</v>
      </c>
      <c r="U272" s="313" t="e">
        <f t="shared" si="40"/>
        <v>#REF!</v>
      </c>
      <c r="V272" s="313" t="e">
        <f t="shared" si="41"/>
        <v>#REF!</v>
      </c>
      <c r="W272" s="350" t="e">
        <f t="shared" si="44"/>
        <v>#REF!</v>
      </c>
      <c r="X272" s="351">
        <f t="shared" si="45"/>
        <v>10</v>
      </c>
      <c r="Y272" s="350" t="e">
        <f t="shared" si="46"/>
        <v>#REF!</v>
      </c>
      <c r="Z272" s="350">
        <f t="shared" si="42"/>
        <v>11</v>
      </c>
      <c r="AA272" s="350" t="e">
        <f t="shared" si="47"/>
        <v>#REF!</v>
      </c>
      <c r="AB272" s="351" t="e">
        <f t="shared" si="48"/>
        <v>#REF!</v>
      </c>
      <c r="AC272" s="351" t="e">
        <f t="shared" si="49"/>
        <v>#REF!</v>
      </c>
      <c r="AD272" s="351" t="e">
        <f t="shared" si="50"/>
        <v>#REF!</v>
      </c>
      <c r="AE272" s="332">
        <f t="shared" si="51"/>
        <v>2003</v>
      </c>
      <c r="AF272" s="352" t="e">
        <f t="shared" si="52"/>
        <v>#REF!</v>
      </c>
      <c r="AG272" s="353" t="e">
        <f t="shared" si="43"/>
        <v>#REF!</v>
      </c>
    </row>
    <row r="273" spans="1:33" s="313" customFormat="1" ht="22.5" customHeight="1">
      <c r="A273" s="431">
        <v>254</v>
      </c>
      <c r="B273" s="345" t="s">
        <v>2036</v>
      </c>
      <c r="C273" s="346" t="s">
        <v>125</v>
      </c>
      <c r="D273" s="308"/>
      <c r="E273" s="347" t="s">
        <v>318</v>
      </c>
      <c r="F273" s="334"/>
      <c r="G273" s="347" t="s">
        <v>369</v>
      </c>
      <c r="H273" s="348">
        <v>2003</v>
      </c>
      <c r="I273" s="308"/>
      <c r="J273" s="308"/>
      <c r="K273" s="308"/>
      <c r="L273" s="308"/>
      <c r="M273" s="308"/>
      <c r="N273" s="348" t="s">
        <v>114</v>
      </c>
      <c r="O273" s="349">
        <v>3080000</v>
      </c>
      <c r="P273" s="336"/>
      <c r="T273" s="332" t="e">
        <f>#REF!</f>
        <v>#REF!</v>
      </c>
      <c r="U273" s="313" t="e">
        <f t="shared" si="40"/>
        <v>#REF!</v>
      </c>
      <c r="V273" s="313" t="e">
        <f t="shared" si="41"/>
        <v>#REF!</v>
      </c>
      <c r="W273" s="350" t="e">
        <f t="shared" si="44"/>
        <v>#REF!</v>
      </c>
      <c r="X273" s="351">
        <f t="shared" si="45"/>
        <v>10</v>
      </c>
      <c r="Y273" s="350" t="e">
        <f t="shared" si="46"/>
        <v>#REF!</v>
      </c>
      <c r="Z273" s="350">
        <f t="shared" si="42"/>
        <v>11</v>
      </c>
      <c r="AA273" s="350" t="e">
        <f t="shared" si="47"/>
        <v>#REF!</v>
      </c>
      <c r="AB273" s="351" t="e">
        <f t="shared" si="48"/>
        <v>#REF!</v>
      </c>
      <c r="AC273" s="351" t="e">
        <f t="shared" si="49"/>
        <v>#REF!</v>
      </c>
      <c r="AD273" s="351" t="e">
        <f t="shared" si="50"/>
        <v>#REF!</v>
      </c>
      <c r="AE273" s="332">
        <f t="shared" si="51"/>
        <v>2003</v>
      </c>
      <c r="AF273" s="352" t="e">
        <f t="shared" si="52"/>
        <v>#REF!</v>
      </c>
      <c r="AG273" s="353" t="e">
        <f t="shared" si="43"/>
        <v>#REF!</v>
      </c>
    </row>
    <row r="274" spans="1:33" s="313" customFormat="1" ht="22.5" customHeight="1">
      <c r="A274" s="431">
        <v>255</v>
      </c>
      <c r="B274" s="345" t="s">
        <v>2032</v>
      </c>
      <c r="C274" s="346" t="s">
        <v>115</v>
      </c>
      <c r="D274" s="308"/>
      <c r="E274" s="347" t="s">
        <v>316</v>
      </c>
      <c r="F274" s="334"/>
      <c r="G274" s="347" t="s">
        <v>373</v>
      </c>
      <c r="H274" s="348">
        <v>2003</v>
      </c>
      <c r="I274" s="308"/>
      <c r="J274" s="308"/>
      <c r="K274" s="308"/>
      <c r="L274" s="308"/>
      <c r="M274" s="308"/>
      <c r="N274" s="348" t="s">
        <v>114</v>
      </c>
      <c r="O274" s="349">
        <v>1190000</v>
      </c>
      <c r="P274" s="336"/>
      <c r="T274" s="332" t="e">
        <f>#REF!</f>
        <v>#REF!</v>
      </c>
      <c r="U274" s="313" t="e">
        <f t="shared" si="40"/>
        <v>#REF!</v>
      </c>
      <c r="V274" s="313" t="e">
        <f t="shared" si="41"/>
        <v>#REF!</v>
      </c>
      <c r="W274" s="350" t="e">
        <f t="shared" si="44"/>
        <v>#REF!</v>
      </c>
      <c r="X274" s="351">
        <f t="shared" si="45"/>
        <v>10</v>
      </c>
      <c r="Y274" s="350" t="e">
        <f t="shared" si="46"/>
        <v>#REF!</v>
      </c>
      <c r="Z274" s="350">
        <f t="shared" si="42"/>
        <v>11</v>
      </c>
      <c r="AA274" s="350" t="e">
        <f t="shared" si="47"/>
        <v>#REF!</v>
      </c>
      <c r="AB274" s="351" t="e">
        <f t="shared" si="48"/>
        <v>#REF!</v>
      </c>
      <c r="AC274" s="351" t="e">
        <f t="shared" si="49"/>
        <v>#REF!</v>
      </c>
      <c r="AD274" s="351" t="e">
        <f t="shared" si="50"/>
        <v>#REF!</v>
      </c>
      <c r="AE274" s="332">
        <f t="shared" si="51"/>
        <v>2003</v>
      </c>
      <c r="AF274" s="352" t="e">
        <f t="shared" si="52"/>
        <v>#REF!</v>
      </c>
      <c r="AG274" s="353" t="e">
        <f t="shared" si="43"/>
        <v>#REF!</v>
      </c>
    </row>
    <row r="275" spans="1:33" s="313" customFormat="1" ht="22.5" customHeight="1">
      <c r="A275" s="431">
        <v>256</v>
      </c>
      <c r="B275" s="345" t="s">
        <v>2033</v>
      </c>
      <c r="C275" s="346" t="s">
        <v>117</v>
      </c>
      <c r="D275" s="308"/>
      <c r="E275" s="347" t="s">
        <v>318</v>
      </c>
      <c r="F275" s="334"/>
      <c r="G275" s="347" t="s">
        <v>369</v>
      </c>
      <c r="H275" s="348">
        <v>2004</v>
      </c>
      <c r="I275" s="308"/>
      <c r="J275" s="308"/>
      <c r="K275" s="308"/>
      <c r="L275" s="308"/>
      <c r="M275" s="308"/>
      <c r="N275" s="348" t="s">
        <v>114</v>
      </c>
      <c r="O275" s="349">
        <v>1760000</v>
      </c>
      <c r="P275" s="336"/>
      <c r="T275" s="332" t="e">
        <f>#REF!</f>
        <v>#REF!</v>
      </c>
      <c r="U275" s="313" t="e">
        <f t="shared" si="40"/>
        <v>#REF!</v>
      </c>
      <c r="V275" s="313" t="e">
        <f t="shared" si="41"/>
        <v>#REF!</v>
      </c>
      <c r="W275" s="350" t="e">
        <f t="shared" si="44"/>
        <v>#REF!</v>
      </c>
      <c r="X275" s="351">
        <f t="shared" si="45"/>
        <v>9</v>
      </c>
      <c r="Y275" s="350" t="e">
        <f t="shared" si="46"/>
        <v>#REF!</v>
      </c>
      <c r="Z275" s="350">
        <f t="shared" si="42"/>
        <v>10</v>
      </c>
      <c r="AA275" s="350" t="e">
        <f t="shared" si="47"/>
        <v>#REF!</v>
      </c>
      <c r="AB275" s="351" t="e">
        <f t="shared" si="48"/>
        <v>#REF!</v>
      </c>
      <c r="AC275" s="351" t="e">
        <f t="shared" si="49"/>
        <v>#REF!</v>
      </c>
      <c r="AD275" s="351" t="e">
        <f t="shared" si="50"/>
        <v>#REF!</v>
      </c>
      <c r="AE275" s="332">
        <f t="shared" si="51"/>
        <v>2004</v>
      </c>
      <c r="AF275" s="352" t="e">
        <f t="shared" si="52"/>
        <v>#REF!</v>
      </c>
      <c r="AG275" s="353" t="e">
        <f t="shared" si="43"/>
        <v>#REF!</v>
      </c>
    </row>
    <row r="276" spans="1:33" s="313" customFormat="1" ht="22.5" customHeight="1">
      <c r="A276" s="431">
        <v>257</v>
      </c>
      <c r="B276" s="345" t="s">
        <v>2033</v>
      </c>
      <c r="C276" s="346" t="s">
        <v>117</v>
      </c>
      <c r="D276" s="308"/>
      <c r="E276" s="347" t="s">
        <v>318</v>
      </c>
      <c r="F276" s="334"/>
      <c r="G276" s="347" t="s">
        <v>369</v>
      </c>
      <c r="H276" s="348">
        <v>2004</v>
      </c>
      <c r="I276" s="308"/>
      <c r="J276" s="308"/>
      <c r="K276" s="308"/>
      <c r="L276" s="308"/>
      <c r="M276" s="308"/>
      <c r="N276" s="348" t="s">
        <v>114</v>
      </c>
      <c r="O276" s="349">
        <v>1760000</v>
      </c>
      <c r="P276" s="336"/>
      <c r="T276" s="332" t="e">
        <f>#REF!</f>
        <v>#REF!</v>
      </c>
      <c r="U276" s="313" t="e">
        <f t="shared" ref="U276:U339" si="53">VLOOKUP(T276,kelompok,2,0)</f>
        <v>#REF!</v>
      </c>
      <c r="V276" s="313" t="e">
        <f t="shared" ref="V276:V339" si="54">VLOOKUP(T276,MASAMANFAAT,4,0)</f>
        <v>#REF!</v>
      </c>
      <c r="W276" s="350" t="e">
        <f t="shared" si="44"/>
        <v>#REF!</v>
      </c>
      <c r="X276" s="351">
        <f t="shared" si="45"/>
        <v>9</v>
      </c>
      <c r="Y276" s="350" t="e">
        <f t="shared" si="46"/>
        <v>#REF!</v>
      </c>
      <c r="Z276" s="350">
        <f t="shared" ref="Z276:Z339" si="55">2014-AE276</f>
        <v>10</v>
      </c>
      <c r="AA276" s="350" t="e">
        <f t="shared" si="47"/>
        <v>#REF!</v>
      </c>
      <c r="AB276" s="351" t="e">
        <f t="shared" si="48"/>
        <v>#REF!</v>
      </c>
      <c r="AC276" s="351" t="e">
        <f t="shared" si="49"/>
        <v>#REF!</v>
      </c>
      <c r="AD276" s="351" t="e">
        <f t="shared" si="50"/>
        <v>#REF!</v>
      </c>
      <c r="AE276" s="332">
        <f t="shared" si="51"/>
        <v>2004</v>
      </c>
      <c r="AF276" s="352" t="e">
        <f t="shared" si="52"/>
        <v>#REF!</v>
      </c>
      <c r="AG276" s="353" t="e">
        <f t="shared" ref="AG276:AG339" si="56">AD276+AC276+AB276+AA276+Y276</f>
        <v>#REF!</v>
      </c>
    </row>
    <row r="277" spans="1:33" s="313" customFormat="1" ht="22.5" customHeight="1">
      <c r="A277" s="431">
        <v>258</v>
      </c>
      <c r="B277" s="345" t="s">
        <v>2051</v>
      </c>
      <c r="C277" s="346" t="s">
        <v>151</v>
      </c>
      <c r="D277" s="308"/>
      <c r="E277" s="347" t="s">
        <v>347</v>
      </c>
      <c r="F277" s="334"/>
      <c r="G277" s="347" t="s">
        <v>369</v>
      </c>
      <c r="H277" s="348">
        <v>2004</v>
      </c>
      <c r="I277" s="308"/>
      <c r="J277" s="308"/>
      <c r="K277" s="308"/>
      <c r="L277" s="308"/>
      <c r="M277" s="308"/>
      <c r="N277" s="348" t="s">
        <v>114</v>
      </c>
      <c r="O277" s="349">
        <v>875000</v>
      </c>
      <c r="P277" s="336"/>
      <c r="T277" s="332" t="e">
        <f>#REF!</f>
        <v>#REF!</v>
      </c>
      <c r="U277" s="313" t="e">
        <f t="shared" si="53"/>
        <v>#REF!</v>
      </c>
      <c r="V277" s="313" t="e">
        <f t="shared" si="54"/>
        <v>#REF!</v>
      </c>
      <c r="W277" s="350" t="e">
        <f t="shared" ref="W277:W340" si="57">(O277-10)/V277</f>
        <v>#REF!</v>
      </c>
      <c r="X277" s="351">
        <f t="shared" ref="X277:X340" si="58">2013-AE277</f>
        <v>9</v>
      </c>
      <c r="Y277" s="350" t="e">
        <f t="shared" ref="Y277:Y340" si="59">IF(X277&gt;V277,O277-10,W277*X277)</f>
        <v>#REF!</v>
      </c>
      <c r="Z277" s="350">
        <f t="shared" si="55"/>
        <v>10</v>
      </c>
      <c r="AA277" s="350" t="e">
        <f t="shared" ref="AA277:AA340" si="60">IF(O277-10=Y277,0,W277)</f>
        <v>#REF!</v>
      </c>
      <c r="AB277" s="351" t="e">
        <f t="shared" ref="AB277:AB340" si="61">IF(O277-10=Y277+AA277,0,W277)</f>
        <v>#REF!</v>
      </c>
      <c r="AC277" s="351" t="e">
        <f t="shared" ref="AC277:AC340" si="62">IF(O277-10=Y277+AA277+AB277,0,W277)</f>
        <v>#REF!</v>
      </c>
      <c r="AD277" s="351" t="e">
        <f t="shared" ref="AD277:AD340" si="63">IF(O277-10=Y277+AA277+AB277+AC277,0,W277)</f>
        <v>#REF!</v>
      </c>
      <c r="AE277" s="332">
        <f t="shared" ref="AE277:AE340" si="64">H277</f>
        <v>2004</v>
      </c>
      <c r="AF277" s="352" t="e">
        <f t="shared" ref="AF277:AF340" si="65">O277-(AA277+AB277+Y277+AC277+AD277)</f>
        <v>#REF!</v>
      </c>
      <c r="AG277" s="353" t="e">
        <f t="shared" si="56"/>
        <v>#REF!</v>
      </c>
    </row>
    <row r="278" spans="1:33" s="313" customFormat="1" ht="22.5" customHeight="1">
      <c r="A278" s="431">
        <v>259</v>
      </c>
      <c r="B278" s="357" t="s">
        <v>301</v>
      </c>
      <c r="C278" s="346" t="s">
        <v>122</v>
      </c>
      <c r="D278" s="308"/>
      <c r="E278" s="347" t="s">
        <v>316</v>
      </c>
      <c r="F278" s="334"/>
      <c r="G278" s="347" t="s">
        <v>374</v>
      </c>
      <c r="H278" s="348">
        <v>2005</v>
      </c>
      <c r="I278" s="308"/>
      <c r="J278" s="308"/>
      <c r="K278" s="308"/>
      <c r="L278" s="308"/>
      <c r="M278" s="308"/>
      <c r="N278" s="348" t="s">
        <v>114</v>
      </c>
      <c r="O278" s="356">
        <v>2275000</v>
      </c>
      <c r="P278" s="336"/>
      <c r="T278" s="332" t="e">
        <f>#REF!</f>
        <v>#REF!</v>
      </c>
      <c r="U278" s="313" t="e">
        <f t="shared" si="53"/>
        <v>#REF!</v>
      </c>
      <c r="V278" s="313" t="e">
        <f t="shared" si="54"/>
        <v>#REF!</v>
      </c>
      <c r="W278" s="350" t="e">
        <f t="shared" si="57"/>
        <v>#REF!</v>
      </c>
      <c r="X278" s="351">
        <f t="shared" si="58"/>
        <v>8</v>
      </c>
      <c r="Y278" s="350" t="e">
        <f t="shared" si="59"/>
        <v>#REF!</v>
      </c>
      <c r="Z278" s="350">
        <f t="shared" si="55"/>
        <v>9</v>
      </c>
      <c r="AA278" s="350" t="e">
        <f t="shared" si="60"/>
        <v>#REF!</v>
      </c>
      <c r="AB278" s="351" t="e">
        <f t="shared" si="61"/>
        <v>#REF!</v>
      </c>
      <c r="AC278" s="351" t="e">
        <f t="shared" si="62"/>
        <v>#REF!</v>
      </c>
      <c r="AD278" s="351" t="e">
        <f t="shared" si="63"/>
        <v>#REF!</v>
      </c>
      <c r="AE278" s="332">
        <f t="shared" si="64"/>
        <v>2005</v>
      </c>
      <c r="AF278" s="352" t="e">
        <f t="shared" si="65"/>
        <v>#REF!</v>
      </c>
      <c r="AG278" s="353" t="e">
        <f t="shared" si="56"/>
        <v>#REF!</v>
      </c>
    </row>
    <row r="279" spans="1:33" s="313" customFormat="1" ht="22.5" customHeight="1">
      <c r="A279" s="431">
        <v>260</v>
      </c>
      <c r="B279" s="345" t="s">
        <v>2033</v>
      </c>
      <c r="C279" s="346" t="s">
        <v>117</v>
      </c>
      <c r="D279" s="308"/>
      <c r="E279" s="347" t="s">
        <v>313</v>
      </c>
      <c r="F279" s="334"/>
      <c r="G279" s="347" t="s">
        <v>370</v>
      </c>
      <c r="H279" s="348">
        <v>2005</v>
      </c>
      <c r="I279" s="308"/>
      <c r="J279" s="308"/>
      <c r="K279" s="308"/>
      <c r="L279" s="308"/>
      <c r="M279" s="308"/>
      <c r="N279" s="348" t="s">
        <v>114</v>
      </c>
      <c r="O279" s="356">
        <v>455000</v>
      </c>
      <c r="P279" s="336"/>
      <c r="T279" s="332" t="e">
        <f>#REF!</f>
        <v>#REF!</v>
      </c>
      <c r="U279" s="313" t="e">
        <f t="shared" si="53"/>
        <v>#REF!</v>
      </c>
      <c r="V279" s="313" t="e">
        <f t="shared" si="54"/>
        <v>#REF!</v>
      </c>
      <c r="W279" s="350" t="e">
        <f t="shared" si="57"/>
        <v>#REF!</v>
      </c>
      <c r="X279" s="351">
        <f t="shared" si="58"/>
        <v>8</v>
      </c>
      <c r="Y279" s="350" t="e">
        <f t="shared" si="59"/>
        <v>#REF!</v>
      </c>
      <c r="Z279" s="350">
        <f t="shared" si="55"/>
        <v>9</v>
      </c>
      <c r="AA279" s="350" t="e">
        <f t="shared" si="60"/>
        <v>#REF!</v>
      </c>
      <c r="AB279" s="351" t="e">
        <f t="shared" si="61"/>
        <v>#REF!</v>
      </c>
      <c r="AC279" s="351" t="e">
        <f t="shared" si="62"/>
        <v>#REF!</v>
      </c>
      <c r="AD279" s="351" t="e">
        <f t="shared" si="63"/>
        <v>#REF!</v>
      </c>
      <c r="AE279" s="332">
        <f t="shared" si="64"/>
        <v>2005</v>
      </c>
      <c r="AF279" s="352" t="e">
        <f t="shared" si="65"/>
        <v>#REF!</v>
      </c>
      <c r="AG279" s="353" t="e">
        <f t="shared" si="56"/>
        <v>#REF!</v>
      </c>
    </row>
    <row r="280" spans="1:33" s="313" customFormat="1" ht="22.5" customHeight="1">
      <c r="A280" s="431">
        <v>261</v>
      </c>
      <c r="B280" s="345" t="s">
        <v>2032</v>
      </c>
      <c r="C280" s="346" t="s">
        <v>118</v>
      </c>
      <c r="D280" s="308"/>
      <c r="E280" s="347" t="s">
        <v>313</v>
      </c>
      <c r="F280" s="334"/>
      <c r="G280" s="347" t="s">
        <v>368</v>
      </c>
      <c r="H280" s="348">
        <v>2005</v>
      </c>
      <c r="I280" s="308"/>
      <c r="J280" s="308"/>
      <c r="K280" s="308"/>
      <c r="L280" s="308"/>
      <c r="M280" s="308"/>
      <c r="N280" s="348" t="s">
        <v>114</v>
      </c>
      <c r="O280" s="356">
        <v>490000</v>
      </c>
      <c r="P280" s="336"/>
      <c r="T280" s="332" t="e">
        <f>#REF!</f>
        <v>#REF!</v>
      </c>
      <c r="U280" s="313" t="e">
        <f t="shared" si="53"/>
        <v>#REF!</v>
      </c>
      <c r="V280" s="313" t="e">
        <f t="shared" si="54"/>
        <v>#REF!</v>
      </c>
      <c r="W280" s="350" t="e">
        <f t="shared" si="57"/>
        <v>#REF!</v>
      </c>
      <c r="X280" s="351">
        <f t="shared" si="58"/>
        <v>8</v>
      </c>
      <c r="Y280" s="350" t="e">
        <f t="shared" si="59"/>
        <v>#REF!</v>
      </c>
      <c r="Z280" s="350">
        <f t="shared" si="55"/>
        <v>9</v>
      </c>
      <c r="AA280" s="350" t="e">
        <f t="shared" si="60"/>
        <v>#REF!</v>
      </c>
      <c r="AB280" s="351" t="e">
        <f t="shared" si="61"/>
        <v>#REF!</v>
      </c>
      <c r="AC280" s="351" t="e">
        <f t="shared" si="62"/>
        <v>#REF!</v>
      </c>
      <c r="AD280" s="351" t="e">
        <f t="shared" si="63"/>
        <v>#REF!</v>
      </c>
      <c r="AE280" s="332">
        <f t="shared" si="64"/>
        <v>2005</v>
      </c>
      <c r="AF280" s="352" t="e">
        <f t="shared" si="65"/>
        <v>#REF!</v>
      </c>
      <c r="AG280" s="353" t="e">
        <f t="shared" si="56"/>
        <v>#REF!</v>
      </c>
    </row>
    <row r="281" spans="1:33" s="313" customFormat="1" ht="22.5" customHeight="1" thickBot="1">
      <c r="A281" s="433">
        <v>262</v>
      </c>
      <c r="B281" s="358" t="s">
        <v>2036</v>
      </c>
      <c r="C281" s="359" t="s">
        <v>125</v>
      </c>
      <c r="D281" s="360"/>
      <c r="E281" s="362" t="s">
        <v>316</v>
      </c>
      <c r="F281" s="361"/>
      <c r="G281" s="362" t="s">
        <v>373</v>
      </c>
      <c r="H281" s="363">
        <v>2005</v>
      </c>
      <c r="I281" s="360"/>
      <c r="J281" s="360"/>
      <c r="K281" s="360"/>
      <c r="L281" s="360"/>
      <c r="M281" s="360"/>
      <c r="N281" s="363" t="s">
        <v>114</v>
      </c>
      <c r="O281" s="364">
        <v>595000</v>
      </c>
      <c r="P281" s="365"/>
      <c r="T281" s="332" t="e">
        <f>#REF!</f>
        <v>#REF!</v>
      </c>
      <c r="U281" s="313" t="e">
        <f t="shared" si="53"/>
        <v>#REF!</v>
      </c>
      <c r="V281" s="313" t="e">
        <f t="shared" si="54"/>
        <v>#REF!</v>
      </c>
      <c r="W281" s="350" t="e">
        <f t="shared" si="57"/>
        <v>#REF!</v>
      </c>
      <c r="X281" s="351">
        <f t="shared" si="58"/>
        <v>8</v>
      </c>
      <c r="Y281" s="350" t="e">
        <f t="shared" si="59"/>
        <v>#REF!</v>
      </c>
      <c r="Z281" s="350">
        <f t="shared" si="55"/>
        <v>9</v>
      </c>
      <c r="AA281" s="350" t="e">
        <f t="shared" si="60"/>
        <v>#REF!</v>
      </c>
      <c r="AB281" s="351" t="e">
        <f t="shared" si="61"/>
        <v>#REF!</v>
      </c>
      <c r="AC281" s="351" t="e">
        <f t="shared" si="62"/>
        <v>#REF!</v>
      </c>
      <c r="AD281" s="351" t="e">
        <f t="shared" si="63"/>
        <v>#REF!</v>
      </c>
      <c r="AE281" s="332">
        <f t="shared" si="64"/>
        <v>2005</v>
      </c>
      <c r="AF281" s="352" t="e">
        <f t="shared" si="65"/>
        <v>#REF!</v>
      </c>
      <c r="AG281" s="353" t="e">
        <f t="shared" si="56"/>
        <v>#REF!</v>
      </c>
    </row>
    <row r="282" spans="1:33" s="313" customFormat="1" ht="22.5" customHeight="1">
      <c r="A282" s="432">
        <v>263</v>
      </c>
      <c r="B282" s="374" t="s">
        <v>298</v>
      </c>
      <c r="C282" s="366" t="s">
        <v>128</v>
      </c>
      <c r="D282" s="367"/>
      <c r="E282" s="369" t="s">
        <v>336</v>
      </c>
      <c r="F282" s="368"/>
      <c r="G282" s="369" t="s">
        <v>369</v>
      </c>
      <c r="H282" s="370">
        <v>2005</v>
      </c>
      <c r="I282" s="367"/>
      <c r="J282" s="367"/>
      <c r="K282" s="367"/>
      <c r="L282" s="367"/>
      <c r="M282" s="367"/>
      <c r="N282" s="370" t="s">
        <v>114</v>
      </c>
      <c r="O282" s="371">
        <v>3200000</v>
      </c>
      <c r="P282" s="372"/>
      <c r="T282" s="332" t="e">
        <f>#REF!</f>
        <v>#REF!</v>
      </c>
      <c r="U282" s="313" t="e">
        <f t="shared" si="53"/>
        <v>#REF!</v>
      </c>
      <c r="V282" s="313" t="e">
        <f t="shared" si="54"/>
        <v>#REF!</v>
      </c>
      <c r="W282" s="350" t="e">
        <f t="shared" si="57"/>
        <v>#REF!</v>
      </c>
      <c r="X282" s="351">
        <f t="shared" si="58"/>
        <v>8</v>
      </c>
      <c r="Y282" s="350" t="e">
        <f t="shared" si="59"/>
        <v>#REF!</v>
      </c>
      <c r="Z282" s="350">
        <f t="shared" si="55"/>
        <v>9</v>
      </c>
      <c r="AA282" s="350" t="e">
        <f t="shared" si="60"/>
        <v>#REF!</v>
      </c>
      <c r="AB282" s="351" t="e">
        <f t="shared" si="61"/>
        <v>#REF!</v>
      </c>
      <c r="AC282" s="351" t="e">
        <f t="shared" si="62"/>
        <v>#REF!</v>
      </c>
      <c r="AD282" s="351" t="e">
        <f t="shared" si="63"/>
        <v>#REF!</v>
      </c>
      <c r="AE282" s="332">
        <f t="shared" si="64"/>
        <v>2005</v>
      </c>
      <c r="AF282" s="352" t="e">
        <f t="shared" si="65"/>
        <v>#REF!</v>
      </c>
      <c r="AG282" s="353" t="e">
        <f t="shared" si="56"/>
        <v>#REF!</v>
      </c>
    </row>
    <row r="283" spans="1:33" s="313" customFormat="1" ht="22.5" customHeight="1">
      <c r="A283" s="431">
        <v>264</v>
      </c>
      <c r="B283" s="345" t="s">
        <v>2033</v>
      </c>
      <c r="C283" s="346" t="s">
        <v>117</v>
      </c>
      <c r="D283" s="308"/>
      <c r="E283" s="347" t="s">
        <v>316</v>
      </c>
      <c r="F283" s="334"/>
      <c r="G283" s="347" t="s">
        <v>370</v>
      </c>
      <c r="H283" s="348">
        <v>2005</v>
      </c>
      <c r="I283" s="308"/>
      <c r="J283" s="308"/>
      <c r="K283" s="308"/>
      <c r="L283" s="308"/>
      <c r="M283" s="308"/>
      <c r="N283" s="348" t="s">
        <v>114</v>
      </c>
      <c r="O283" s="349">
        <v>490000</v>
      </c>
      <c r="P283" s="336"/>
      <c r="T283" s="332" t="e">
        <f>#REF!</f>
        <v>#REF!</v>
      </c>
      <c r="U283" s="313" t="e">
        <f t="shared" si="53"/>
        <v>#REF!</v>
      </c>
      <c r="V283" s="313" t="e">
        <f t="shared" si="54"/>
        <v>#REF!</v>
      </c>
      <c r="W283" s="350" t="e">
        <f t="shared" si="57"/>
        <v>#REF!</v>
      </c>
      <c r="X283" s="351">
        <f t="shared" si="58"/>
        <v>8</v>
      </c>
      <c r="Y283" s="350" t="e">
        <f t="shared" si="59"/>
        <v>#REF!</v>
      </c>
      <c r="Z283" s="350">
        <f t="shared" si="55"/>
        <v>9</v>
      </c>
      <c r="AA283" s="350" t="e">
        <f t="shared" si="60"/>
        <v>#REF!</v>
      </c>
      <c r="AB283" s="351" t="e">
        <f t="shared" si="61"/>
        <v>#REF!</v>
      </c>
      <c r="AC283" s="351" t="e">
        <f t="shared" si="62"/>
        <v>#REF!</v>
      </c>
      <c r="AD283" s="351" t="e">
        <f t="shared" si="63"/>
        <v>#REF!</v>
      </c>
      <c r="AE283" s="332">
        <f t="shared" si="64"/>
        <v>2005</v>
      </c>
      <c r="AF283" s="352" t="e">
        <f t="shared" si="65"/>
        <v>#REF!</v>
      </c>
      <c r="AG283" s="353" t="e">
        <f t="shared" si="56"/>
        <v>#REF!</v>
      </c>
    </row>
    <row r="284" spans="1:33" s="313" customFormat="1" ht="22.5" customHeight="1">
      <c r="A284" s="431">
        <v>265</v>
      </c>
      <c r="B284" s="345" t="s">
        <v>2044</v>
      </c>
      <c r="C284" s="346" t="s">
        <v>134</v>
      </c>
      <c r="D284" s="308"/>
      <c r="E284" s="347" t="s">
        <v>348</v>
      </c>
      <c r="F284" s="334"/>
      <c r="G284" s="347" t="s">
        <v>371</v>
      </c>
      <c r="H284" s="348">
        <v>2005</v>
      </c>
      <c r="I284" s="308"/>
      <c r="J284" s="308"/>
      <c r="K284" s="308"/>
      <c r="L284" s="308"/>
      <c r="M284" s="308"/>
      <c r="N284" s="348" t="s">
        <v>114</v>
      </c>
      <c r="O284" s="349">
        <v>700000</v>
      </c>
      <c r="P284" s="336"/>
      <c r="T284" s="332" t="e">
        <f>#REF!</f>
        <v>#REF!</v>
      </c>
      <c r="U284" s="313" t="e">
        <f t="shared" si="53"/>
        <v>#REF!</v>
      </c>
      <c r="V284" s="313" t="e">
        <f t="shared" si="54"/>
        <v>#REF!</v>
      </c>
      <c r="W284" s="350" t="e">
        <f t="shared" si="57"/>
        <v>#REF!</v>
      </c>
      <c r="X284" s="351">
        <f t="shared" si="58"/>
        <v>8</v>
      </c>
      <c r="Y284" s="350" t="e">
        <f t="shared" si="59"/>
        <v>#REF!</v>
      </c>
      <c r="Z284" s="350">
        <f t="shared" si="55"/>
        <v>9</v>
      </c>
      <c r="AA284" s="350" t="e">
        <f t="shared" si="60"/>
        <v>#REF!</v>
      </c>
      <c r="AB284" s="351" t="e">
        <f t="shared" si="61"/>
        <v>#REF!</v>
      </c>
      <c r="AC284" s="351" t="e">
        <f t="shared" si="62"/>
        <v>#REF!</v>
      </c>
      <c r="AD284" s="351" t="e">
        <f t="shared" si="63"/>
        <v>#REF!</v>
      </c>
      <c r="AE284" s="332">
        <f t="shared" si="64"/>
        <v>2005</v>
      </c>
      <c r="AF284" s="352" t="e">
        <f t="shared" si="65"/>
        <v>#REF!</v>
      </c>
      <c r="AG284" s="353" t="e">
        <f t="shared" si="56"/>
        <v>#REF!</v>
      </c>
    </row>
    <row r="285" spans="1:33" s="313" customFormat="1" ht="22.5" customHeight="1">
      <c r="A285" s="431">
        <v>266</v>
      </c>
      <c r="B285" s="345" t="s">
        <v>2023</v>
      </c>
      <c r="C285" s="346" t="s">
        <v>129</v>
      </c>
      <c r="D285" s="308"/>
      <c r="E285" s="347" t="s">
        <v>325</v>
      </c>
      <c r="F285" s="334"/>
      <c r="G285" s="347" t="s">
        <v>379</v>
      </c>
      <c r="H285" s="348">
        <v>2005</v>
      </c>
      <c r="I285" s="308"/>
      <c r="J285" s="308"/>
      <c r="K285" s="308"/>
      <c r="L285" s="308"/>
      <c r="M285" s="308"/>
      <c r="N285" s="348" t="s">
        <v>114</v>
      </c>
      <c r="O285" s="349">
        <v>2450000</v>
      </c>
      <c r="P285" s="336"/>
      <c r="T285" s="332" t="e">
        <f>#REF!</f>
        <v>#REF!</v>
      </c>
      <c r="U285" s="313" t="e">
        <f t="shared" si="53"/>
        <v>#REF!</v>
      </c>
      <c r="V285" s="313" t="e">
        <f t="shared" si="54"/>
        <v>#REF!</v>
      </c>
      <c r="W285" s="350" t="e">
        <f t="shared" si="57"/>
        <v>#REF!</v>
      </c>
      <c r="X285" s="351">
        <f t="shared" si="58"/>
        <v>8</v>
      </c>
      <c r="Y285" s="350" t="e">
        <f t="shared" si="59"/>
        <v>#REF!</v>
      </c>
      <c r="Z285" s="350">
        <f t="shared" si="55"/>
        <v>9</v>
      </c>
      <c r="AA285" s="350" t="e">
        <f t="shared" si="60"/>
        <v>#REF!</v>
      </c>
      <c r="AB285" s="351" t="e">
        <f t="shared" si="61"/>
        <v>#REF!</v>
      </c>
      <c r="AC285" s="351" t="e">
        <f t="shared" si="62"/>
        <v>#REF!</v>
      </c>
      <c r="AD285" s="351" t="e">
        <f t="shared" si="63"/>
        <v>#REF!</v>
      </c>
      <c r="AE285" s="332">
        <f t="shared" si="64"/>
        <v>2005</v>
      </c>
      <c r="AF285" s="352" t="e">
        <f t="shared" si="65"/>
        <v>#REF!</v>
      </c>
      <c r="AG285" s="353" t="e">
        <f t="shared" si="56"/>
        <v>#REF!</v>
      </c>
    </row>
    <row r="286" spans="1:33" s="313" customFormat="1" ht="22.5" customHeight="1">
      <c r="A286" s="431">
        <v>267</v>
      </c>
      <c r="B286" s="345" t="s">
        <v>2028</v>
      </c>
      <c r="C286" s="346" t="s">
        <v>419</v>
      </c>
      <c r="D286" s="308"/>
      <c r="E286" s="347" t="s">
        <v>321</v>
      </c>
      <c r="F286" s="334"/>
      <c r="G286" s="347" t="s">
        <v>379</v>
      </c>
      <c r="H286" s="348">
        <v>2005</v>
      </c>
      <c r="I286" s="308"/>
      <c r="J286" s="308"/>
      <c r="K286" s="308"/>
      <c r="L286" s="308"/>
      <c r="M286" s="308"/>
      <c r="N286" s="348" t="s">
        <v>114</v>
      </c>
      <c r="O286" s="349">
        <v>10465000</v>
      </c>
      <c r="P286" s="336"/>
      <c r="T286" s="332" t="e">
        <f>#REF!</f>
        <v>#REF!</v>
      </c>
      <c r="U286" s="313" t="e">
        <f t="shared" si="53"/>
        <v>#REF!</v>
      </c>
      <c r="V286" s="313" t="e">
        <f t="shared" si="54"/>
        <v>#REF!</v>
      </c>
      <c r="W286" s="350" t="e">
        <f t="shared" si="57"/>
        <v>#REF!</v>
      </c>
      <c r="X286" s="351">
        <f t="shared" si="58"/>
        <v>8</v>
      </c>
      <c r="Y286" s="350" t="e">
        <f t="shared" si="59"/>
        <v>#REF!</v>
      </c>
      <c r="Z286" s="350">
        <f t="shared" si="55"/>
        <v>9</v>
      </c>
      <c r="AA286" s="350" t="e">
        <f t="shared" si="60"/>
        <v>#REF!</v>
      </c>
      <c r="AB286" s="351" t="e">
        <f t="shared" si="61"/>
        <v>#REF!</v>
      </c>
      <c r="AC286" s="351" t="e">
        <f t="shared" si="62"/>
        <v>#REF!</v>
      </c>
      <c r="AD286" s="351" t="e">
        <f t="shared" si="63"/>
        <v>#REF!</v>
      </c>
      <c r="AE286" s="332">
        <f t="shared" si="64"/>
        <v>2005</v>
      </c>
      <c r="AF286" s="352" t="e">
        <f t="shared" si="65"/>
        <v>#REF!</v>
      </c>
      <c r="AG286" s="353" t="e">
        <f t="shared" si="56"/>
        <v>#REF!</v>
      </c>
    </row>
    <row r="287" spans="1:33" s="313" customFormat="1" ht="22.5" customHeight="1">
      <c r="A287" s="431">
        <v>268</v>
      </c>
      <c r="B287" s="345" t="s">
        <v>2044</v>
      </c>
      <c r="C287" s="346" t="s">
        <v>180</v>
      </c>
      <c r="D287" s="308"/>
      <c r="E287" s="347" t="s">
        <v>316</v>
      </c>
      <c r="F287" s="334"/>
      <c r="G287" s="347" t="s">
        <v>374</v>
      </c>
      <c r="H287" s="348">
        <v>2005</v>
      </c>
      <c r="I287" s="308"/>
      <c r="J287" s="308"/>
      <c r="K287" s="308"/>
      <c r="L287" s="308"/>
      <c r="M287" s="308"/>
      <c r="N287" s="348" t="s">
        <v>114</v>
      </c>
      <c r="O287" s="349">
        <v>2450000</v>
      </c>
      <c r="P287" s="336"/>
      <c r="T287" s="332" t="e">
        <f>#REF!</f>
        <v>#REF!</v>
      </c>
      <c r="U287" s="313" t="e">
        <f t="shared" si="53"/>
        <v>#REF!</v>
      </c>
      <c r="V287" s="313" t="e">
        <f t="shared" si="54"/>
        <v>#REF!</v>
      </c>
      <c r="W287" s="350" t="e">
        <f t="shared" si="57"/>
        <v>#REF!</v>
      </c>
      <c r="X287" s="351">
        <f t="shared" si="58"/>
        <v>8</v>
      </c>
      <c r="Y287" s="350" t="e">
        <f t="shared" si="59"/>
        <v>#REF!</v>
      </c>
      <c r="Z287" s="350">
        <f t="shared" si="55"/>
        <v>9</v>
      </c>
      <c r="AA287" s="350" t="e">
        <f t="shared" si="60"/>
        <v>#REF!</v>
      </c>
      <c r="AB287" s="351" t="e">
        <f t="shared" si="61"/>
        <v>#REF!</v>
      </c>
      <c r="AC287" s="351" t="e">
        <f t="shared" si="62"/>
        <v>#REF!</v>
      </c>
      <c r="AD287" s="351" t="e">
        <f t="shared" si="63"/>
        <v>#REF!</v>
      </c>
      <c r="AE287" s="332">
        <f t="shared" si="64"/>
        <v>2005</v>
      </c>
      <c r="AF287" s="352" t="e">
        <f t="shared" si="65"/>
        <v>#REF!</v>
      </c>
      <c r="AG287" s="353" t="e">
        <f t="shared" si="56"/>
        <v>#REF!</v>
      </c>
    </row>
    <row r="288" spans="1:33" s="313" customFormat="1" ht="22.5" customHeight="1">
      <c r="A288" s="431">
        <v>269</v>
      </c>
      <c r="B288" s="345" t="s">
        <v>2026</v>
      </c>
      <c r="C288" s="346" t="s">
        <v>143</v>
      </c>
      <c r="D288" s="308"/>
      <c r="E288" s="347" t="s">
        <v>349</v>
      </c>
      <c r="F288" s="334"/>
      <c r="G288" s="347" t="s">
        <v>368</v>
      </c>
      <c r="H288" s="348">
        <v>2005</v>
      </c>
      <c r="I288" s="308"/>
      <c r="J288" s="308"/>
      <c r="K288" s="308"/>
      <c r="L288" s="308"/>
      <c r="M288" s="308"/>
      <c r="N288" s="348" t="s">
        <v>114</v>
      </c>
      <c r="O288" s="349">
        <v>150000</v>
      </c>
      <c r="P288" s="336"/>
      <c r="T288" s="332" t="e">
        <f>#REF!</f>
        <v>#REF!</v>
      </c>
      <c r="U288" s="313" t="e">
        <f t="shared" si="53"/>
        <v>#REF!</v>
      </c>
      <c r="V288" s="313" t="e">
        <f t="shared" si="54"/>
        <v>#REF!</v>
      </c>
      <c r="W288" s="350" t="e">
        <f t="shared" si="57"/>
        <v>#REF!</v>
      </c>
      <c r="X288" s="351">
        <f t="shared" si="58"/>
        <v>8</v>
      </c>
      <c r="Y288" s="350" t="e">
        <f t="shared" si="59"/>
        <v>#REF!</v>
      </c>
      <c r="Z288" s="350">
        <f t="shared" si="55"/>
        <v>9</v>
      </c>
      <c r="AA288" s="350" t="e">
        <f t="shared" si="60"/>
        <v>#REF!</v>
      </c>
      <c r="AB288" s="351" t="e">
        <f t="shared" si="61"/>
        <v>#REF!</v>
      </c>
      <c r="AC288" s="351" t="e">
        <f t="shared" si="62"/>
        <v>#REF!</v>
      </c>
      <c r="AD288" s="351" t="e">
        <f t="shared" si="63"/>
        <v>#REF!</v>
      </c>
      <c r="AE288" s="332">
        <f t="shared" si="64"/>
        <v>2005</v>
      </c>
      <c r="AF288" s="352" t="e">
        <f t="shared" si="65"/>
        <v>#REF!</v>
      </c>
      <c r="AG288" s="353" t="e">
        <f t="shared" si="56"/>
        <v>#REF!</v>
      </c>
    </row>
    <row r="289" spans="1:33" s="313" customFormat="1" ht="22.5" customHeight="1">
      <c r="A289" s="431">
        <v>270</v>
      </c>
      <c r="B289" s="345" t="s">
        <v>2050</v>
      </c>
      <c r="C289" s="346" t="s">
        <v>149</v>
      </c>
      <c r="D289" s="308"/>
      <c r="E289" s="347" t="s">
        <v>316</v>
      </c>
      <c r="F289" s="334"/>
      <c r="G289" s="347" t="s">
        <v>372</v>
      </c>
      <c r="H289" s="348">
        <v>2005</v>
      </c>
      <c r="I289" s="308"/>
      <c r="J289" s="308"/>
      <c r="K289" s="308"/>
      <c r="L289" s="308"/>
      <c r="M289" s="308"/>
      <c r="N289" s="348" t="s">
        <v>114</v>
      </c>
      <c r="O289" s="349">
        <v>175000</v>
      </c>
      <c r="P289" s="336"/>
      <c r="T289" s="332" t="e">
        <f>#REF!</f>
        <v>#REF!</v>
      </c>
      <c r="U289" s="313" t="e">
        <f t="shared" si="53"/>
        <v>#REF!</v>
      </c>
      <c r="V289" s="313" t="e">
        <f t="shared" si="54"/>
        <v>#REF!</v>
      </c>
      <c r="W289" s="350" t="e">
        <f t="shared" si="57"/>
        <v>#REF!</v>
      </c>
      <c r="X289" s="351">
        <f t="shared" si="58"/>
        <v>8</v>
      </c>
      <c r="Y289" s="350" t="e">
        <f t="shared" si="59"/>
        <v>#REF!</v>
      </c>
      <c r="Z289" s="350">
        <f t="shared" si="55"/>
        <v>9</v>
      </c>
      <c r="AA289" s="350" t="e">
        <f t="shared" si="60"/>
        <v>#REF!</v>
      </c>
      <c r="AB289" s="351" t="e">
        <f t="shared" si="61"/>
        <v>#REF!</v>
      </c>
      <c r="AC289" s="351" t="e">
        <f t="shared" si="62"/>
        <v>#REF!</v>
      </c>
      <c r="AD289" s="351" t="e">
        <f t="shared" si="63"/>
        <v>#REF!</v>
      </c>
      <c r="AE289" s="332">
        <f t="shared" si="64"/>
        <v>2005</v>
      </c>
      <c r="AF289" s="352" t="e">
        <f t="shared" si="65"/>
        <v>#REF!</v>
      </c>
      <c r="AG289" s="353" t="e">
        <f t="shared" si="56"/>
        <v>#REF!</v>
      </c>
    </row>
    <row r="290" spans="1:33" s="313" customFormat="1" ht="22.5" customHeight="1">
      <c r="A290" s="431">
        <v>271</v>
      </c>
      <c r="B290" s="345" t="s">
        <v>2032</v>
      </c>
      <c r="C290" s="346" t="s">
        <v>118</v>
      </c>
      <c r="D290" s="308"/>
      <c r="E290" s="347" t="s">
        <v>316</v>
      </c>
      <c r="F290" s="334"/>
      <c r="G290" s="347" t="s">
        <v>372</v>
      </c>
      <c r="H290" s="348">
        <v>2005</v>
      </c>
      <c r="I290" s="308"/>
      <c r="J290" s="308"/>
      <c r="K290" s="308"/>
      <c r="L290" s="308"/>
      <c r="M290" s="308"/>
      <c r="N290" s="348" t="s">
        <v>114</v>
      </c>
      <c r="O290" s="349">
        <v>1120000</v>
      </c>
      <c r="P290" s="336"/>
      <c r="T290" s="332" t="e">
        <f>#REF!</f>
        <v>#REF!</v>
      </c>
      <c r="U290" s="313" t="e">
        <f t="shared" si="53"/>
        <v>#REF!</v>
      </c>
      <c r="V290" s="313" t="e">
        <f t="shared" si="54"/>
        <v>#REF!</v>
      </c>
      <c r="W290" s="350" t="e">
        <f t="shared" si="57"/>
        <v>#REF!</v>
      </c>
      <c r="X290" s="351">
        <f t="shared" si="58"/>
        <v>8</v>
      </c>
      <c r="Y290" s="350" t="e">
        <f t="shared" si="59"/>
        <v>#REF!</v>
      </c>
      <c r="Z290" s="350">
        <f t="shared" si="55"/>
        <v>9</v>
      </c>
      <c r="AA290" s="350" t="e">
        <f t="shared" si="60"/>
        <v>#REF!</v>
      </c>
      <c r="AB290" s="351" t="e">
        <f t="shared" si="61"/>
        <v>#REF!</v>
      </c>
      <c r="AC290" s="351" t="e">
        <f t="shared" si="62"/>
        <v>#REF!</v>
      </c>
      <c r="AD290" s="351" t="e">
        <f t="shared" si="63"/>
        <v>#REF!</v>
      </c>
      <c r="AE290" s="332">
        <f t="shared" si="64"/>
        <v>2005</v>
      </c>
      <c r="AF290" s="352" t="e">
        <f t="shared" si="65"/>
        <v>#REF!</v>
      </c>
      <c r="AG290" s="353" t="e">
        <f t="shared" si="56"/>
        <v>#REF!</v>
      </c>
    </row>
    <row r="291" spans="1:33" s="313" customFormat="1" ht="22.5" customHeight="1">
      <c r="A291" s="431">
        <v>272</v>
      </c>
      <c r="B291" s="345" t="s">
        <v>2036</v>
      </c>
      <c r="C291" s="346" t="s">
        <v>120</v>
      </c>
      <c r="D291" s="308"/>
      <c r="E291" s="347" t="s">
        <v>350</v>
      </c>
      <c r="F291" s="334"/>
      <c r="G291" s="347" t="s">
        <v>373</v>
      </c>
      <c r="H291" s="348">
        <v>2005</v>
      </c>
      <c r="I291" s="308"/>
      <c r="J291" s="308"/>
      <c r="K291" s="308"/>
      <c r="L291" s="308"/>
      <c r="M291" s="308"/>
      <c r="N291" s="348" t="s">
        <v>114</v>
      </c>
      <c r="O291" s="349">
        <v>1200000</v>
      </c>
      <c r="P291" s="336"/>
      <c r="T291" s="332" t="e">
        <f>#REF!</f>
        <v>#REF!</v>
      </c>
      <c r="U291" s="313" t="e">
        <f t="shared" si="53"/>
        <v>#REF!</v>
      </c>
      <c r="V291" s="313" t="e">
        <f t="shared" si="54"/>
        <v>#REF!</v>
      </c>
      <c r="W291" s="350" t="e">
        <f t="shared" si="57"/>
        <v>#REF!</v>
      </c>
      <c r="X291" s="351">
        <f t="shared" si="58"/>
        <v>8</v>
      </c>
      <c r="Y291" s="350" t="e">
        <f t="shared" si="59"/>
        <v>#REF!</v>
      </c>
      <c r="Z291" s="350">
        <f t="shared" si="55"/>
        <v>9</v>
      </c>
      <c r="AA291" s="350" t="e">
        <f t="shared" si="60"/>
        <v>#REF!</v>
      </c>
      <c r="AB291" s="351" t="e">
        <f t="shared" si="61"/>
        <v>#REF!</v>
      </c>
      <c r="AC291" s="351" t="e">
        <f t="shared" si="62"/>
        <v>#REF!</v>
      </c>
      <c r="AD291" s="351" t="e">
        <f t="shared" si="63"/>
        <v>#REF!</v>
      </c>
      <c r="AE291" s="332">
        <f t="shared" si="64"/>
        <v>2005</v>
      </c>
      <c r="AF291" s="352" t="e">
        <f t="shared" si="65"/>
        <v>#REF!</v>
      </c>
      <c r="AG291" s="353" t="e">
        <f t="shared" si="56"/>
        <v>#REF!</v>
      </c>
    </row>
    <row r="292" spans="1:33" s="313" customFormat="1" ht="22.5" customHeight="1">
      <c r="A292" s="431">
        <v>273</v>
      </c>
      <c r="B292" s="345" t="s">
        <v>2025</v>
      </c>
      <c r="C292" s="346" t="s">
        <v>126</v>
      </c>
      <c r="D292" s="308"/>
      <c r="E292" s="347" t="s">
        <v>313</v>
      </c>
      <c r="F292" s="334"/>
      <c r="G292" s="347" t="s">
        <v>370</v>
      </c>
      <c r="H292" s="348">
        <v>2005</v>
      </c>
      <c r="I292" s="308"/>
      <c r="J292" s="308"/>
      <c r="K292" s="308"/>
      <c r="L292" s="308"/>
      <c r="M292" s="308"/>
      <c r="N292" s="348" t="s">
        <v>114</v>
      </c>
      <c r="O292" s="349">
        <v>520000</v>
      </c>
      <c r="P292" s="336"/>
      <c r="T292" s="332" t="e">
        <f>#REF!</f>
        <v>#REF!</v>
      </c>
      <c r="U292" s="313" t="e">
        <f t="shared" si="53"/>
        <v>#REF!</v>
      </c>
      <c r="V292" s="313" t="e">
        <f t="shared" si="54"/>
        <v>#REF!</v>
      </c>
      <c r="W292" s="350" t="e">
        <f t="shared" si="57"/>
        <v>#REF!</v>
      </c>
      <c r="X292" s="351">
        <f t="shared" si="58"/>
        <v>8</v>
      </c>
      <c r="Y292" s="350" t="e">
        <f t="shared" si="59"/>
        <v>#REF!</v>
      </c>
      <c r="Z292" s="350">
        <f t="shared" si="55"/>
        <v>9</v>
      </c>
      <c r="AA292" s="350" t="e">
        <f t="shared" si="60"/>
        <v>#REF!</v>
      </c>
      <c r="AB292" s="351" t="e">
        <f t="shared" si="61"/>
        <v>#REF!</v>
      </c>
      <c r="AC292" s="351" t="e">
        <f t="shared" si="62"/>
        <v>#REF!</v>
      </c>
      <c r="AD292" s="351" t="e">
        <f t="shared" si="63"/>
        <v>#REF!</v>
      </c>
      <c r="AE292" s="332">
        <f t="shared" si="64"/>
        <v>2005</v>
      </c>
      <c r="AF292" s="352" t="e">
        <f t="shared" si="65"/>
        <v>#REF!</v>
      </c>
      <c r="AG292" s="353" t="e">
        <f t="shared" si="56"/>
        <v>#REF!</v>
      </c>
    </row>
    <row r="293" spans="1:33" s="313" customFormat="1" ht="22.5" customHeight="1">
      <c r="A293" s="431">
        <v>274</v>
      </c>
      <c r="B293" s="345" t="s">
        <v>2047</v>
      </c>
      <c r="C293" s="346" t="s">
        <v>423</v>
      </c>
      <c r="D293" s="308"/>
      <c r="E293" s="347" t="s">
        <v>316</v>
      </c>
      <c r="F293" s="334"/>
      <c r="G293" s="347" t="s">
        <v>376</v>
      </c>
      <c r="H293" s="348">
        <v>2005</v>
      </c>
      <c r="I293" s="308"/>
      <c r="J293" s="308"/>
      <c r="K293" s="308"/>
      <c r="L293" s="308"/>
      <c r="M293" s="308"/>
      <c r="N293" s="348" t="s">
        <v>114</v>
      </c>
      <c r="O293" s="349">
        <v>240000</v>
      </c>
      <c r="P293" s="336"/>
      <c r="T293" s="332" t="e">
        <f>#REF!</f>
        <v>#REF!</v>
      </c>
      <c r="U293" s="313" t="e">
        <f t="shared" si="53"/>
        <v>#REF!</v>
      </c>
      <c r="V293" s="313" t="e">
        <f t="shared" si="54"/>
        <v>#REF!</v>
      </c>
      <c r="W293" s="350" t="e">
        <f t="shared" si="57"/>
        <v>#REF!</v>
      </c>
      <c r="X293" s="351">
        <f t="shared" si="58"/>
        <v>8</v>
      </c>
      <c r="Y293" s="350" t="e">
        <f t="shared" si="59"/>
        <v>#REF!</v>
      </c>
      <c r="Z293" s="350">
        <f t="shared" si="55"/>
        <v>9</v>
      </c>
      <c r="AA293" s="350" t="e">
        <f t="shared" si="60"/>
        <v>#REF!</v>
      </c>
      <c r="AB293" s="351" t="e">
        <f t="shared" si="61"/>
        <v>#REF!</v>
      </c>
      <c r="AC293" s="351" t="e">
        <f t="shared" si="62"/>
        <v>#REF!</v>
      </c>
      <c r="AD293" s="351" t="e">
        <f t="shared" si="63"/>
        <v>#REF!</v>
      </c>
      <c r="AE293" s="332">
        <f t="shared" si="64"/>
        <v>2005</v>
      </c>
      <c r="AF293" s="352" t="e">
        <f t="shared" si="65"/>
        <v>#REF!</v>
      </c>
      <c r="AG293" s="353" t="e">
        <f t="shared" si="56"/>
        <v>#REF!</v>
      </c>
    </row>
    <row r="294" spans="1:33" s="313" customFormat="1" ht="22.5" customHeight="1">
      <c r="A294" s="431">
        <v>275</v>
      </c>
      <c r="B294" s="345" t="s">
        <v>298</v>
      </c>
      <c r="C294" s="346" t="s">
        <v>131</v>
      </c>
      <c r="D294" s="308"/>
      <c r="E294" s="347" t="s">
        <v>316</v>
      </c>
      <c r="F294" s="334"/>
      <c r="G294" s="347" t="s">
        <v>376</v>
      </c>
      <c r="H294" s="348">
        <v>2005</v>
      </c>
      <c r="I294" s="308"/>
      <c r="J294" s="308"/>
      <c r="K294" s="308"/>
      <c r="L294" s="308"/>
      <c r="M294" s="308"/>
      <c r="N294" s="348" t="s">
        <v>114</v>
      </c>
      <c r="O294" s="349">
        <v>800000</v>
      </c>
      <c r="P294" s="336"/>
      <c r="T294" s="332" t="e">
        <f>#REF!</f>
        <v>#REF!</v>
      </c>
      <c r="U294" s="313" t="e">
        <f t="shared" si="53"/>
        <v>#REF!</v>
      </c>
      <c r="V294" s="313" t="e">
        <f t="shared" si="54"/>
        <v>#REF!</v>
      </c>
      <c r="W294" s="350" t="e">
        <f t="shared" si="57"/>
        <v>#REF!</v>
      </c>
      <c r="X294" s="351">
        <f t="shared" si="58"/>
        <v>8</v>
      </c>
      <c r="Y294" s="350" t="e">
        <f t="shared" si="59"/>
        <v>#REF!</v>
      </c>
      <c r="Z294" s="350">
        <f t="shared" si="55"/>
        <v>9</v>
      </c>
      <c r="AA294" s="350" t="e">
        <f t="shared" si="60"/>
        <v>#REF!</v>
      </c>
      <c r="AB294" s="351" t="e">
        <f t="shared" si="61"/>
        <v>#REF!</v>
      </c>
      <c r="AC294" s="351" t="e">
        <f t="shared" si="62"/>
        <v>#REF!</v>
      </c>
      <c r="AD294" s="351" t="e">
        <f t="shared" si="63"/>
        <v>#REF!</v>
      </c>
      <c r="AE294" s="332">
        <f t="shared" si="64"/>
        <v>2005</v>
      </c>
      <c r="AF294" s="352" t="e">
        <f t="shared" si="65"/>
        <v>#REF!</v>
      </c>
      <c r="AG294" s="353" t="e">
        <f t="shared" si="56"/>
        <v>#REF!</v>
      </c>
    </row>
    <row r="295" spans="1:33" s="313" customFormat="1" ht="22.5" customHeight="1">
      <c r="A295" s="431">
        <v>276</v>
      </c>
      <c r="B295" s="357" t="s">
        <v>301</v>
      </c>
      <c r="C295" s="346" t="s">
        <v>122</v>
      </c>
      <c r="D295" s="308"/>
      <c r="E295" s="347" t="s">
        <v>348</v>
      </c>
      <c r="F295" s="334"/>
      <c r="G295" s="347" t="s">
        <v>371</v>
      </c>
      <c r="H295" s="348">
        <v>2005</v>
      </c>
      <c r="I295" s="308"/>
      <c r="J295" s="308"/>
      <c r="K295" s="308"/>
      <c r="L295" s="308"/>
      <c r="M295" s="308"/>
      <c r="N295" s="348" t="s">
        <v>114</v>
      </c>
      <c r="O295" s="349">
        <v>595000</v>
      </c>
      <c r="P295" s="336"/>
      <c r="T295" s="332" t="e">
        <f>#REF!</f>
        <v>#REF!</v>
      </c>
      <c r="U295" s="313" t="e">
        <f t="shared" si="53"/>
        <v>#REF!</v>
      </c>
      <c r="V295" s="313" t="e">
        <f t="shared" si="54"/>
        <v>#REF!</v>
      </c>
      <c r="W295" s="350" t="e">
        <f t="shared" si="57"/>
        <v>#REF!</v>
      </c>
      <c r="X295" s="351">
        <f t="shared" si="58"/>
        <v>8</v>
      </c>
      <c r="Y295" s="350" t="e">
        <f t="shared" si="59"/>
        <v>#REF!</v>
      </c>
      <c r="Z295" s="350">
        <f t="shared" si="55"/>
        <v>9</v>
      </c>
      <c r="AA295" s="350" t="e">
        <f t="shared" si="60"/>
        <v>#REF!</v>
      </c>
      <c r="AB295" s="351" t="e">
        <f t="shared" si="61"/>
        <v>#REF!</v>
      </c>
      <c r="AC295" s="351" t="e">
        <f t="shared" si="62"/>
        <v>#REF!</v>
      </c>
      <c r="AD295" s="351" t="e">
        <f t="shared" si="63"/>
        <v>#REF!</v>
      </c>
      <c r="AE295" s="332">
        <f t="shared" si="64"/>
        <v>2005</v>
      </c>
      <c r="AF295" s="352" t="e">
        <f t="shared" si="65"/>
        <v>#REF!</v>
      </c>
      <c r="AG295" s="353" t="e">
        <f t="shared" si="56"/>
        <v>#REF!</v>
      </c>
    </row>
    <row r="296" spans="1:33" s="313" customFormat="1" ht="22.5" customHeight="1">
      <c r="A296" s="431">
        <v>277</v>
      </c>
      <c r="B296" s="345" t="s">
        <v>304</v>
      </c>
      <c r="C296" s="346" t="s">
        <v>119</v>
      </c>
      <c r="D296" s="308"/>
      <c r="E296" s="347" t="s">
        <v>327</v>
      </c>
      <c r="F296" s="334"/>
      <c r="G296" s="347" t="s">
        <v>369</v>
      </c>
      <c r="H296" s="348">
        <v>2005</v>
      </c>
      <c r="I296" s="308"/>
      <c r="J296" s="308"/>
      <c r="K296" s="308"/>
      <c r="L296" s="308"/>
      <c r="M296" s="308"/>
      <c r="N296" s="348" t="s">
        <v>114</v>
      </c>
      <c r="O296" s="349">
        <v>7420000</v>
      </c>
      <c r="P296" s="336"/>
      <c r="T296" s="332" t="e">
        <f>#REF!</f>
        <v>#REF!</v>
      </c>
      <c r="U296" s="313" t="e">
        <f t="shared" si="53"/>
        <v>#REF!</v>
      </c>
      <c r="V296" s="313" t="e">
        <f t="shared" si="54"/>
        <v>#REF!</v>
      </c>
      <c r="W296" s="350" t="e">
        <f t="shared" si="57"/>
        <v>#REF!</v>
      </c>
      <c r="X296" s="351">
        <f t="shared" si="58"/>
        <v>8</v>
      </c>
      <c r="Y296" s="350" t="e">
        <f t="shared" si="59"/>
        <v>#REF!</v>
      </c>
      <c r="Z296" s="350">
        <f t="shared" si="55"/>
        <v>9</v>
      </c>
      <c r="AA296" s="350" t="e">
        <f t="shared" si="60"/>
        <v>#REF!</v>
      </c>
      <c r="AB296" s="351" t="e">
        <f t="shared" si="61"/>
        <v>#REF!</v>
      </c>
      <c r="AC296" s="351" t="e">
        <f t="shared" si="62"/>
        <v>#REF!</v>
      </c>
      <c r="AD296" s="351" t="e">
        <f t="shared" si="63"/>
        <v>#REF!</v>
      </c>
      <c r="AE296" s="332">
        <f t="shared" si="64"/>
        <v>2005</v>
      </c>
      <c r="AF296" s="352" t="e">
        <f t="shared" si="65"/>
        <v>#REF!</v>
      </c>
      <c r="AG296" s="353" t="e">
        <f t="shared" si="56"/>
        <v>#REF!</v>
      </c>
    </row>
    <row r="297" spans="1:33" s="313" customFormat="1" ht="29.25" customHeight="1">
      <c r="A297" s="431">
        <v>278</v>
      </c>
      <c r="B297" s="345" t="s">
        <v>2025</v>
      </c>
      <c r="C297" s="346" t="s">
        <v>133</v>
      </c>
      <c r="D297" s="308"/>
      <c r="E297" s="347" t="s">
        <v>351</v>
      </c>
      <c r="F297" s="334"/>
      <c r="G297" s="347" t="s">
        <v>379</v>
      </c>
      <c r="H297" s="348">
        <v>2005</v>
      </c>
      <c r="I297" s="308"/>
      <c r="J297" s="308"/>
      <c r="K297" s="308"/>
      <c r="L297" s="308"/>
      <c r="M297" s="308"/>
      <c r="N297" s="348" t="s">
        <v>114</v>
      </c>
      <c r="O297" s="349">
        <v>875000</v>
      </c>
      <c r="P297" s="336"/>
      <c r="T297" s="332" t="e">
        <f>#REF!</f>
        <v>#REF!</v>
      </c>
      <c r="U297" s="313" t="e">
        <f t="shared" si="53"/>
        <v>#REF!</v>
      </c>
      <c r="V297" s="313" t="e">
        <f t="shared" si="54"/>
        <v>#REF!</v>
      </c>
      <c r="W297" s="350" t="e">
        <f t="shared" si="57"/>
        <v>#REF!</v>
      </c>
      <c r="X297" s="351">
        <f t="shared" si="58"/>
        <v>8</v>
      </c>
      <c r="Y297" s="350" t="e">
        <f t="shared" si="59"/>
        <v>#REF!</v>
      </c>
      <c r="Z297" s="350">
        <f t="shared" si="55"/>
        <v>9</v>
      </c>
      <c r="AA297" s="350" t="e">
        <f t="shared" si="60"/>
        <v>#REF!</v>
      </c>
      <c r="AB297" s="351" t="e">
        <f t="shared" si="61"/>
        <v>#REF!</v>
      </c>
      <c r="AC297" s="351" t="e">
        <f t="shared" si="62"/>
        <v>#REF!</v>
      </c>
      <c r="AD297" s="351" t="e">
        <f t="shared" si="63"/>
        <v>#REF!</v>
      </c>
      <c r="AE297" s="332">
        <f t="shared" si="64"/>
        <v>2005</v>
      </c>
      <c r="AF297" s="352" t="e">
        <f t="shared" si="65"/>
        <v>#REF!</v>
      </c>
      <c r="AG297" s="353" t="e">
        <f t="shared" si="56"/>
        <v>#REF!</v>
      </c>
    </row>
    <row r="298" spans="1:33" s="313" customFormat="1" ht="22.5" customHeight="1">
      <c r="A298" s="431">
        <v>279</v>
      </c>
      <c r="B298" s="345" t="s">
        <v>2083</v>
      </c>
      <c r="C298" s="346" t="s">
        <v>144</v>
      </c>
      <c r="D298" s="308"/>
      <c r="E298" s="347" t="s">
        <v>352</v>
      </c>
      <c r="F298" s="334"/>
      <c r="G298" s="347" t="s">
        <v>388</v>
      </c>
      <c r="H298" s="348">
        <v>2005</v>
      </c>
      <c r="I298" s="308"/>
      <c r="J298" s="308"/>
      <c r="K298" s="308"/>
      <c r="L298" s="308"/>
      <c r="M298" s="308"/>
      <c r="N298" s="348" t="s">
        <v>114</v>
      </c>
      <c r="O298" s="349">
        <v>122500</v>
      </c>
      <c r="P298" s="346" t="s">
        <v>144</v>
      </c>
      <c r="T298" s="332" t="e">
        <f>#REF!</f>
        <v>#REF!</v>
      </c>
      <c r="U298" s="313" t="e">
        <f t="shared" si="53"/>
        <v>#REF!</v>
      </c>
      <c r="V298" s="313" t="e">
        <f t="shared" si="54"/>
        <v>#REF!</v>
      </c>
      <c r="W298" s="350" t="e">
        <f t="shared" si="57"/>
        <v>#REF!</v>
      </c>
      <c r="X298" s="351">
        <f t="shared" si="58"/>
        <v>8</v>
      </c>
      <c r="Y298" s="350" t="e">
        <f t="shared" si="59"/>
        <v>#REF!</v>
      </c>
      <c r="Z298" s="350">
        <f t="shared" si="55"/>
        <v>9</v>
      </c>
      <c r="AA298" s="350" t="e">
        <f t="shared" si="60"/>
        <v>#REF!</v>
      </c>
      <c r="AB298" s="351" t="e">
        <f t="shared" si="61"/>
        <v>#REF!</v>
      </c>
      <c r="AC298" s="351" t="e">
        <f t="shared" si="62"/>
        <v>#REF!</v>
      </c>
      <c r="AD298" s="351" t="e">
        <f t="shared" si="63"/>
        <v>#REF!</v>
      </c>
      <c r="AE298" s="332">
        <f t="shared" si="64"/>
        <v>2005</v>
      </c>
      <c r="AF298" s="352" t="e">
        <f t="shared" si="65"/>
        <v>#REF!</v>
      </c>
      <c r="AG298" s="353" t="e">
        <f t="shared" si="56"/>
        <v>#REF!</v>
      </c>
    </row>
    <row r="299" spans="1:33" s="313" customFormat="1" ht="22.5" customHeight="1">
      <c r="A299" s="431">
        <v>280</v>
      </c>
      <c r="B299" s="345" t="s">
        <v>2036</v>
      </c>
      <c r="C299" s="346" t="s">
        <v>125</v>
      </c>
      <c r="D299" s="308"/>
      <c r="E299" s="347" t="s">
        <v>353</v>
      </c>
      <c r="F299" s="334"/>
      <c r="G299" s="347" t="s">
        <v>379</v>
      </c>
      <c r="H299" s="348">
        <v>2005</v>
      </c>
      <c r="I299" s="308"/>
      <c r="J299" s="308"/>
      <c r="K299" s="308"/>
      <c r="L299" s="308"/>
      <c r="M299" s="308"/>
      <c r="N299" s="348" t="s">
        <v>114</v>
      </c>
      <c r="O299" s="349">
        <v>1050000</v>
      </c>
      <c r="P299" s="336"/>
      <c r="T299" s="332" t="e">
        <f>#REF!</f>
        <v>#REF!</v>
      </c>
      <c r="U299" s="313" t="e">
        <f t="shared" si="53"/>
        <v>#REF!</v>
      </c>
      <c r="V299" s="313" t="e">
        <f t="shared" si="54"/>
        <v>#REF!</v>
      </c>
      <c r="W299" s="350" t="e">
        <f t="shared" si="57"/>
        <v>#REF!</v>
      </c>
      <c r="X299" s="351">
        <f t="shared" si="58"/>
        <v>8</v>
      </c>
      <c r="Y299" s="350" t="e">
        <f t="shared" si="59"/>
        <v>#REF!</v>
      </c>
      <c r="Z299" s="350">
        <f t="shared" si="55"/>
        <v>9</v>
      </c>
      <c r="AA299" s="350" t="e">
        <f t="shared" si="60"/>
        <v>#REF!</v>
      </c>
      <c r="AB299" s="351" t="e">
        <f t="shared" si="61"/>
        <v>#REF!</v>
      </c>
      <c r="AC299" s="351" t="e">
        <f t="shared" si="62"/>
        <v>#REF!</v>
      </c>
      <c r="AD299" s="351" t="e">
        <f t="shared" si="63"/>
        <v>#REF!</v>
      </c>
      <c r="AE299" s="332">
        <f t="shared" si="64"/>
        <v>2005</v>
      </c>
      <c r="AF299" s="352" t="e">
        <f t="shared" si="65"/>
        <v>#REF!</v>
      </c>
      <c r="AG299" s="353" t="e">
        <f t="shared" si="56"/>
        <v>#REF!</v>
      </c>
    </row>
    <row r="300" spans="1:33" s="313" customFormat="1" ht="22.5" customHeight="1">
      <c r="A300" s="431">
        <v>281</v>
      </c>
      <c r="B300" s="345" t="s">
        <v>2082</v>
      </c>
      <c r="C300" s="346" t="s">
        <v>181</v>
      </c>
      <c r="D300" s="308"/>
      <c r="E300" s="347" t="s">
        <v>316</v>
      </c>
      <c r="F300" s="334"/>
      <c r="G300" s="347" t="s">
        <v>370</v>
      </c>
      <c r="H300" s="348">
        <v>2005</v>
      </c>
      <c r="I300" s="308"/>
      <c r="J300" s="308"/>
      <c r="K300" s="308"/>
      <c r="L300" s="308"/>
      <c r="M300" s="308"/>
      <c r="N300" s="348" t="s">
        <v>114</v>
      </c>
      <c r="O300" s="349">
        <v>1050000</v>
      </c>
      <c r="P300" s="336"/>
      <c r="T300" s="332" t="e">
        <f>#REF!</f>
        <v>#REF!</v>
      </c>
      <c r="U300" s="313" t="e">
        <f t="shared" si="53"/>
        <v>#REF!</v>
      </c>
      <c r="V300" s="313" t="e">
        <f t="shared" si="54"/>
        <v>#REF!</v>
      </c>
      <c r="W300" s="350" t="e">
        <f t="shared" si="57"/>
        <v>#REF!</v>
      </c>
      <c r="X300" s="351">
        <f t="shared" si="58"/>
        <v>8</v>
      </c>
      <c r="Y300" s="350" t="e">
        <f t="shared" si="59"/>
        <v>#REF!</v>
      </c>
      <c r="Z300" s="350">
        <f t="shared" si="55"/>
        <v>9</v>
      </c>
      <c r="AA300" s="350" t="e">
        <f t="shared" si="60"/>
        <v>#REF!</v>
      </c>
      <c r="AB300" s="351" t="e">
        <f t="shared" si="61"/>
        <v>#REF!</v>
      </c>
      <c r="AC300" s="351" t="e">
        <f t="shared" si="62"/>
        <v>#REF!</v>
      </c>
      <c r="AD300" s="351" t="e">
        <f t="shared" si="63"/>
        <v>#REF!</v>
      </c>
      <c r="AE300" s="332">
        <f t="shared" si="64"/>
        <v>2005</v>
      </c>
      <c r="AF300" s="352" t="e">
        <f t="shared" si="65"/>
        <v>#REF!</v>
      </c>
      <c r="AG300" s="353" t="e">
        <f t="shared" si="56"/>
        <v>#REF!</v>
      </c>
    </row>
    <row r="301" spans="1:33" s="313" customFormat="1" ht="22.5" customHeight="1">
      <c r="A301" s="431">
        <v>282</v>
      </c>
      <c r="B301" s="345" t="s">
        <v>2023</v>
      </c>
      <c r="C301" s="346" t="s">
        <v>129</v>
      </c>
      <c r="D301" s="308"/>
      <c r="E301" s="347" t="s">
        <v>316</v>
      </c>
      <c r="F301" s="334"/>
      <c r="G301" s="347" t="s">
        <v>373</v>
      </c>
      <c r="H301" s="348">
        <v>2005</v>
      </c>
      <c r="I301" s="308"/>
      <c r="J301" s="308"/>
      <c r="K301" s="308"/>
      <c r="L301" s="308"/>
      <c r="M301" s="308"/>
      <c r="N301" s="348" t="s">
        <v>114</v>
      </c>
      <c r="O301" s="349">
        <v>1050000</v>
      </c>
      <c r="P301" s="336"/>
      <c r="T301" s="332" t="e">
        <f>#REF!</f>
        <v>#REF!</v>
      </c>
      <c r="U301" s="313" t="e">
        <f t="shared" si="53"/>
        <v>#REF!</v>
      </c>
      <c r="V301" s="313" t="e">
        <f t="shared" si="54"/>
        <v>#REF!</v>
      </c>
      <c r="W301" s="350" t="e">
        <f t="shared" si="57"/>
        <v>#REF!</v>
      </c>
      <c r="X301" s="351">
        <f t="shared" si="58"/>
        <v>8</v>
      </c>
      <c r="Y301" s="350" t="e">
        <f t="shared" si="59"/>
        <v>#REF!</v>
      </c>
      <c r="Z301" s="350">
        <f t="shared" si="55"/>
        <v>9</v>
      </c>
      <c r="AA301" s="350" t="e">
        <f t="shared" si="60"/>
        <v>#REF!</v>
      </c>
      <c r="AB301" s="351" t="e">
        <f t="shared" si="61"/>
        <v>#REF!</v>
      </c>
      <c r="AC301" s="351" t="e">
        <f t="shared" si="62"/>
        <v>#REF!</v>
      </c>
      <c r="AD301" s="351" t="e">
        <f t="shared" si="63"/>
        <v>#REF!</v>
      </c>
      <c r="AE301" s="332">
        <f t="shared" si="64"/>
        <v>2005</v>
      </c>
      <c r="AF301" s="352" t="e">
        <f t="shared" si="65"/>
        <v>#REF!</v>
      </c>
      <c r="AG301" s="353" t="e">
        <f t="shared" si="56"/>
        <v>#REF!</v>
      </c>
    </row>
    <row r="302" spans="1:33" s="313" customFormat="1" ht="22.5" customHeight="1">
      <c r="A302" s="431">
        <v>283</v>
      </c>
      <c r="B302" s="345" t="s">
        <v>2036</v>
      </c>
      <c r="C302" s="346" t="s">
        <v>125</v>
      </c>
      <c r="D302" s="308"/>
      <c r="E302" s="347" t="s">
        <v>316</v>
      </c>
      <c r="F302" s="334"/>
      <c r="G302" s="347" t="s">
        <v>376</v>
      </c>
      <c r="H302" s="348">
        <v>2005</v>
      </c>
      <c r="I302" s="308"/>
      <c r="J302" s="308"/>
      <c r="K302" s="308"/>
      <c r="L302" s="308"/>
      <c r="M302" s="308"/>
      <c r="N302" s="348" t="s">
        <v>114</v>
      </c>
      <c r="O302" s="349">
        <v>1400000</v>
      </c>
      <c r="P302" s="336"/>
      <c r="T302" s="332" t="e">
        <f>#REF!</f>
        <v>#REF!</v>
      </c>
      <c r="U302" s="313" t="e">
        <f t="shared" si="53"/>
        <v>#REF!</v>
      </c>
      <c r="V302" s="313" t="e">
        <f t="shared" si="54"/>
        <v>#REF!</v>
      </c>
      <c r="W302" s="350" t="e">
        <f t="shared" si="57"/>
        <v>#REF!</v>
      </c>
      <c r="X302" s="351">
        <f t="shared" si="58"/>
        <v>8</v>
      </c>
      <c r="Y302" s="350" t="e">
        <f t="shared" si="59"/>
        <v>#REF!</v>
      </c>
      <c r="Z302" s="350">
        <f t="shared" si="55"/>
        <v>9</v>
      </c>
      <c r="AA302" s="350" t="e">
        <f t="shared" si="60"/>
        <v>#REF!</v>
      </c>
      <c r="AB302" s="351" t="e">
        <f t="shared" si="61"/>
        <v>#REF!</v>
      </c>
      <c r="AC302" s="351" t="e">
        <f t="shared" si="62"/>
        <v>#REF!</v>
      </c>
      <c r="AD302" s="351" t="e">
        <f t="shared" si="63"/>
        <v>#REF!</v>
      </c>
      <c r="AE302" s="332">
        <f t="shared" si="64"/>
        <v>2005</v>
      </c>
      <c r="AF302" s="352" t="e">
        <f t="shared" si="65"/>
        <v>#REF!</v>
      </c>
      <c r="AG302" s="353" t="e">
        <f t="shared" si="56"/>
        <v>#REF!</v>
      </c>
    </row>
    <row r="303" spans="1:33" s="313" customFormat="1" ht="22.5" customHeight="1">
      <c r="A303" s="431">
        <v>284</v>
      </c>
      <c r="B303" s="345" t="s">
        <v>2044</v>
      </c>
      <c r="C303" s="346" t="s">
        <v>134</v>
      </c>
      <c r="D303" s="308"/>
      <c r="E303" s="347" t="s">
        <v>348</v>
      </c>
      <c r="F303" s="334"/>
      <c r="G303" s="347" t="s">
        <v>379</v>
      </c>
      <c r="H303" s="348">
        <v>2005</v>
      </c>
      <c r="I303" s="308"/>
      <c r="J303" s="308"/>
      <c r="K303" s="308"/>
      <c r="L303" s="308"/>
      <c r="M303" s="308"/>
      <c r="N303" s="348" t="s">
        <v>114</v>
      </c>
      <c r="O303" s="349">
        <v>700000</v>
      </c>
      <c r="P303" s="336"/>
      <c r="T303" s="332" t="e">
        <f>#REF!</f>
        <v>#REF!</v>
      </c>
      <c r="U303" s="313" t="e">
        <f t="shared" si="53"/>
        <v>#REF!</v>
      </c>
      <c r="V303" s="313" t="e">
        <f t="shared" si="54"/>
        <v>#REF!</v>
      </c>
      <c r="W303" s="350" t="e">
        <f t="shared" si="57"/>
        <v>#REF!</v>
      </c>
      <c r="X303" s="351">
        <f t="shared" si="58"/>
        <v>8</v>
      </c>
      <c r="Y303" s="350" t="e">
        <f t="shared" si="59"/>
        <v>#REF!</v>
      </c>
      <c r="Z303" s="350">
        <f t="shared" si="55"/>
        <v>9</v>
      </c>
      <c r="AA303" s="350" t="e">
        <f t="shared" si="60"/>
        <v>#REF!</v>
      </c>
      <c r="AB303" s="351" t="e">
        <f t="shared" si="61"/>
        <v>#REF!</v>
      </c>
      <c r="AC303" s="351" t="e">
        <f t="shared" si="62"/>
        <v>#REF!</v>
      </c>
      <c r="AD303" s="351" t="e">
        <f t="shared" si="63"/>
        <v>#REF!</v>
      </c>
      <c r="AE303" s="332">
        <f t="shared" si="64"/>
        <v>2005</v>
      </c>
      <c r="AF303" s="352" t="e">
        <f t="shared" si="65"/>
        <v>#REF!</v>
      </c>
      <c r="AG303" s="353" t="e">
        <f t="shared" si="56"/>
        <v>#REF!</v>
      </c>
    </row>
    <row r="304" spans="1:33" s="313" customFormat="1" ht="22.5" customHeight="1">
      <c r="A304" s="431">
        <v>285</v>
      </c>
      <c r="B304" s="345" t="s">
        <v>2026</v>
      </c>
      <c r="C304" s="346" t="s">
        <v>143</v>
      </c>
      <c r="D304" s="308"/>
      <c r="E304" s="347" t="s">
        <v>327</v>
      </c>
      <c r="F304" s="334"/>
      <c r="G304" s="347" t="s">
        <v>369</v>
      </c>
      <c r="H304" s="348">
        <v>2005</v>
      </c>
      <c r="I304" s="308"/>
      <c r="J304" s="308"/>
      <c r="K304" s="308"/>
      <c r="L304" s="308"/>
      <c r="M304" s="308"/>
      <c r="N304" s="348" t="s">
        <v>114</v>
      </c>
      <c r="O304" s="349">
        <v>2100000</v>
      </c>
      <c r="P304" s="336"/>
      <c r="T304" s="332" t="e">
        <f>#REF!</f>
        <v>#REF!</v>
      </c>
      <c r="U304" s="313" t="e">
        <f t="shared" si="53"/>
        <v>#REF!</v>
      </c>
      <c r="V304" s="313" t="e">
        <f t="shared" si="54"/>
        <v>#REF!</v>
      </c>
      <c r="W304" s="350" t="e">
        <f t="shared" si="57"/>
        <v>#REF!</v>
      </c>
      <c r="X304" s="351">
        <f t="shared" si="58"/>
        <v>8</v>
      </c>
      <c r="Y304" s="350" t="e">
        <f t="shared" si="59"/>
        <v>#REF!</v>
      </c>
      <c r="Z304" s="350">
        <f t="shared" si="55"/>
        <v>9</v>
      </c>
      <c r="AA304" s="350" t="e">
        <f t="shared" si="60"/>
        <v>#REF!</v>
      </c>
      <c r="AB304" s="351" t="e">
        <f t="shared" si="61"/>
        <v>#REF!</v>
      </c>
      <c r="AC304" s="351" t="e">
        <f t="shared" si="62"/>
        <v>#REF!</v>
      </c>
      <c r="AD304" s="351" t="e">
        <f t="shared" si="63"/>
        <v>#REF!</v>
      </c>
      <c r="AE304" s="332">
        <f t="shared" si="64"/>
        <v>2005</v>
      </c>
      <c r="AF304" s="352" t="e">
        <f t="shared" si="65"/>
        <v>#REF!</v>
      </c>
      <c r="AG304" s="353" t="e">
        <f t="shared" si="56"/>
        <v>#REF!</v>
      </c>
    </row>
    <row r="305" spans="1:33" s="313" customFormat="1" ht="22.5" customHeight="1">
      <c r="A305" s="431">
        <v>286</v>
      </c>
      <c r="B305" s="345" t="s">
        <v>2050</v>
      </c>
      <c r="C305" s="346" t="s">
        <v>149</v>
      </c>
      <c r="D305" s="308"/>
      <c r="E305" s="347" t="s">
        <v>321</v>
      </c>
      <c r="F305" s="334"/>
      <c r="G305" s="347" t="s">
        <v>371</v>
      </c>
      <c r="H305" s="348">
        <v>2005</v>
      </c>
      <c r="I305" s="308"/>
      <c r="J305" s="308"/>
      <c r="K305" s="308"/>
      <c r="L305" s="308"/>
      <c r="M305" s="308"/>
      <c r="N305" s="348" t="s">
        <v>114</v>
      </c>
      <c r="O305" s="349">
        <v>2280000</v>
      </c>
      <c r="P305" s="336"/>
      <c r="T305" s="332" t="e">
        <f>#REF!</f>
        <v>#REF!</v>
      </c>
      <c r="U305" s="313" t="e">
        <f t="shared" si="53"/>
        <v>#REF!</v>
      </c>
      <c r="V305" s="313" t="e">
        <f t="shared" si="54"/>
        <v>#REF!</v>
      </c>
      <c r="W305" s="350" t="e">
        <f t="shared" si="57"/>
        <v>#REF!</v>
      </c>
      <c r="X305" s="351">
        <f t="shared" si="58"/>
        <v>8</v>
      </c>
      <c r="Y305" s="350" t="e">
        <f t="shared" si="59"/>
        <v>#REF!</v>
      </c>
      <c r="Z305" s="350">
        <f t="shared" si="55"/>
        <v>9</v>
      </c>
      <c r="AA305" s="350" t="e">
        <f t="shared" si="60"/>
        <v>#REF!</v>
      </c>
      <c r="AB305" s="351" t="e">
        <f t="shared" si="61"/>
        <v>#REF!</v>
      </c>
      <c r="AC305" s="351" t="e">
        <f t="shared" si="62"/>
        <v>#REF!</v>
      </c>
      <c r="AD305" s="351" t="e">
        <f t="shared" si="63"/>
        <v>#REF!</v>
      </c>
      <c r="AE305" s="332">
        <f t="shared" si="64"/>
        <v>2005</v>
      </c>
      <c r="AF305" s="352" t="e">
        <f t="shared" si="65"/>
        <v>#REF!</v>
      </c>
      <c r="AG305" s="353" t="e">
        <f t="shared" si="56"/>
        <v>#REF!</v>
      </c>
    </row>
    <row r="306" spans="1:33" s="313" customFormat="1" ht="22.5" customHeight="1">
      <c r="A306" s="431">
        <v>287</v>
      </c>
      <c r="B306" s="345" t="s">
        <v>2036</v>
      </c>
      <c r="C306" s="346" t="s">
        <v>125</v>
      </c>
      <c r="D306" s="308"/>
      <c r="E306" s="347" t="s">
        <v>354</v>
      </c>
      <c r="F306" s="334"/>
      <c r="G306" s="347" t="s">
        <v>379</v>
      </c>
      <c r="H306" s="348">
        <v>2005</v>
      </c>
      <c r="I306" s="308"/>
      <c r="J306" s="308"/>
      <c r="K306" s="308"/>
      <c r="L306" s="308"/>
      <c r="M306" s="308"/>
      <c r="N306" s="348" t="s">
        <v>114</v>
      </c>
      <c r="O306" s="349">
        <v>150000</v>
      </c>
      <c r="P306" s="336"/>
      <c r="T306" s="332" t="e">
        <f>#REF!</f>
        <v>#REF!</v>
      </c>
      <c r="U306" s="313" t="e">
        <f t="shared" si="53"/>
        <v>#REF!</v>
      </c>
      <c r="V306" s="313" t="e">
        <f t="shared" si="54"/>
        <v>#REF!</v>
      </c>
      <c r="W306" s="350" t="e">
        <f t="shared" si="57"/>
        <v>#REF!</v>
      </c>
      <c r="X306" s="351">
        <f t="shared" si="58"/>
        <v>8</v>
      </c>
      <c r="Y306" s="350" t="e">
        <f t="shared" si="59"/>
        <v>#REF!</v>
      </c>
      <c r="Z306" s="350">
        <f t="shared" si="55"/>
        <v>9</v>
      </c>
      <c r="AA306" s="350" t="e">
        <f t="shared" si="60"/>
        <v>#REF!</v>
      </c>
      <c r="AB306" s="351" t="e">
        <f t="shared" si="61"/>
        <v>#REF!</v>
      </c>
      <c r="AC306" s="351" t="e">
        <f t="shared" si="62"/>
        <v>#REF!</v>
      </c>
      <c r="AD306" s="351" t="e">
        <f t="shared" si="63"/>
        <v>#REF!</v>
      </c>
      <c r="AE306" s="332">
        <f t="shared" si="64"/>
        <v>2005</v>
      </c>
      <c r="AF306" s="352" t="e">
        <f t="shared" si="65"/>
        <v>#REF!</v>
      </c>
      <c r="AG306" s="353" t="e">
        <f t="shared" si="56"/>
        <v>#REF!</v>
      </c>
    </row>
    <row r="307" spans="1:33" s="313" customFormat="1" ht="22.5" customHeight="1">
      <c r="A307" s="431">
        <v>288</v>
      </c>
      <c r="B307" s="345" t="s">
        <v>2033</v>
      </c>
      <c r="C307" s="346" t="s">
        <v>117</v>
      </c>
      <c r="D307" s="308"/>
      <c r="E307" s="347" t="s">
        <v>113</v>
      </c>
      <c r="F307" s="334"/>
      <c r="G307" s="347" t="s">
        <v>392</v>
      </c>
      <c r="H307" s="348">
        <v>2005</v>
      </c>
      <c r="I307" s="308"/>
      <c r="J307" s="308"/>
      <c r="K307" s="308"/>
      <c r="L307" s="308"/>
      <c r="M307" s="308"/>
      <c r="N307" s="348" t="s">
        <v>114</v>
      </c>
      <c r="O307" s="349">
        <v>1750000</v>
      </c>
      <c r="P307" s="336"/>
      <c r="T307" s="332" t="e">
        <f>#REF!</f>
        <v>#REF!</v>
      </c>
      <c r="U307" s="313" t="e">
        <f t="shared" si="53"/>
        <v>#REF!</v>
      </c>
      <c r="V307" s="313" t="e">
        <f t="shared" si="54"/>
        <v>#REF!</v>
      </c>
      <c r="W307" s="350" t="e">
        <f t="shared" si="57"/>
        <v>#REF!</v>
      </c>
      <c r="X307" s="351">
        <f t="shared" si="58"/>
        <v>8</v>
      </c>
      <c r="Y307" s="350" t="e">
        <f t="shared" si="59"/>
        <v>#REF!</v>
      </c>
      <c r="Z307" s="350">
        <f t="shared" si="55"/>
        <v>9</v>
      </c>
      <c r="AA307" s="350" t="e">
        <f t="shared" si="60"/>
        <v>#REF!</v>
      </c>
      <c r="AB307" s="351" t="e">
        <f t="shared" si="61"/>
        <v>#REF!</v>
      </c>
      <c r="AC307" s="351" t="e">
        <f t="shared" si="62"/>
        <v>#REF!</v>
      </c>
      <c r="AD307" s="351" t="e">
        <f t="shared" si="63"/>
        <v>#REF!</v>
      </c>
      <c r="AE307" s="332">
        <f t="shared" si="64"/>
        <v>2005</v>
      </c>
      <c r="AF307" s="352" t="e">
        <f t="shared" si="65"/>
        <v>#REF!</v>
      </c>
      <c r="AG307" s="353" t="e">
        <f t="shared" si="56"/>
        <v>#REF!</v>
      </c>
    </row>
    <row r="308" spans="1:33" s="313" customFormat="1" ht="22.5" customHeight="1">
      <c r="A308" s="431">
        <v>289</v>
      </c>
      <c r="B308" s="345" t="s">
        <v>2027</v>
      </c>
      <c r="C308" s="346" t="s">
        <v>138</v>
      </c>
      <c r="D308" s="308"/>
      <c r="E308" s="347" t="s">
        <v>355</v>
      </c>
      <c r="F308" s="334"/>
      <c r="G308" s="347" t="s">
        <v>369</v>
      </c>
      <c r="H308" s="348">
        <v>2005</v>
      </c>
      <c r="I308" s="308"/>
      <c r="J308" s="308"/>
      <c r="K308" s="308"/>
      <c r="L308" s="308"/>
      <c r="M308" s="308"/>
      <c r="N308" s="348" t="s">
        <v>114</v>
      </c>
      <c r="O308" s="349">
        <v>750000</v>
      </c>
      <c r="P308" s="336"/>
      <c r="T308" s="332" t="e">
        <f>#REF!</f>
        <v>#REF!</v>
      </c>
      <c r="U308" s="313" t="e">
        <f t="shared" si="53"/>
        <v>#REF!</v>
      </c>
      <c r="V308" s="313" t="e">
        <f t="shared" si="54"/>
        <v>#REF!</v>
      </c>
      <c r="W308" s="350" t="e">
        <f t="shared" si="57"/>
        <v>#REF!</v>
      </c>
      <c r="X308" s="351">
        <f t="shared" si="58"/>
        <v>8</v>
      </c>
      <c r="Y308" s="350" t="e">
        <f t="shared" si="59"/>
        <v>#REF!</v>
      </c>
      <c r="Z308" s="350">
        <f t="shared" si="55"/>
        <v>9</v>
      </c>
      <c r="AA308" s="350" t="e">
        <f t="shared" si="60"/>
        <v>#REF!</v>
      </c>
      <c r="AB308" s="351" t="e">
        <f t="shared" si="61"/>
        <v>#REF!</v>
      </c>
      <c r="AC308" s="351" t="e">
        <f t="shared" si="62"/>
        <v>#REF!</v>
      </c>
      <c r="AD308" s="351" t="e">
        <f t="shared" si="63"/>
        <v>#REF!</v>
      </c>
      <c r="AE308" s="332">
        <f t="shared" si="64"/>
        <v>2005</v>
      </c>
      <c r="AF308" s="352" t="e">
        <f t="shared" si="65"/>
        <v>#REF!</v>
      </c>
      <c r="AG308" s="353" t="e">
        <f t="shared" si="56"/>
        <v>#REF!</v>
      </c>
    </row>
    <row r="309" spans="1:33" s="313" customFormat="1" ht="22.5" customHeight="1">
      <c r="A309" s="431">
        <v>290</v>
      </c>
      <c r="B309" s="345" t="s">
        <v>2025</v>
      </c>
      <c r="C309" s="346" t="s">
        <v>126</v>
      </c>
      <c r="D309" s="308"/>
      <c r="E309" s="347" t="s">
        <v>356</v>
      </c>
      <c r="F309" s="334"/>
      <c r="G309" s="347" t="s">
        <v>369</v>
      </c>
      <c r="H309" s="348">
        <v>2005</v>
      </c>
      <c r="I309" s="308"/>
      <c r="J309" s="308"/>
      <c r="K309" s="308"/>
      <c r="L309" s="308"/>
      <c r="M309" s="308"/>
      <c r="N309" s="348" t="s">
        <v>114</v>
      </c>
      <c r="O309" s="349">
        <v>105000</v>
      </c>
      <c r="P309" s="336"/>
      <c r="T309" s="332" t="e">
        <f>#REF!</f>
        <v>#REF!</v>
      </c>
      <c r="U309" s="313" t="e">
        <f t="shared" si="53"/>
        <v>#REF!</v>
      </c>
      <c r="V309" s="313" t="e">
        <f t="shared" si="54"/>
        <v>#REF!</v>
      </c>
      <c r="W309" s="350" t="e">
        <f t="shared" si="57"/>
        <v>#REF!</v>
      </c>
      <c r="X309" s="351">
        <f t="shared" si="58"/>
        <v>8</v>
      </c>
      <c r="Y309" s="350" t="e">
        <f t="shared" si="59"/>
        <v>#REF!</v>
      </c>
      <c r="Z309" s="350">
        <f t="shared" si="55"/>
        <v>9</v>
      </c>
      <c r="AA309" s="350" t="e">
        <f t="shared" si="60"/>
        <v>#REF!</v>
      </c>
      <c r="AB309" s="351" t="e">
        <f t="shared" si="61"/>
        <v>#REF!</v>
      </c>
      <c r="AC309" s="351" t="e">
        <f t="shared" si="62"/>
        <v>#REF!</v>
      </c>
      <c r="AD309" s="351" t="e">
        <f t="shared" si="63"/>
        <v>#REF!</v>
      </c>
      <c r="AE309" s="332">
        <f t="shared" si="64"/>
        <v>2005</v>
      </c>
      <c r="AF309" s="352" t="e">
        <f t="shared" si="65"/>
        <v>#REF!</v>
      </c>
      <c r="AG309" s="353" t="e">
        <f t="shared" si="56"/>
        <v>#REF!</v>
      </c>
    </row>
    <row r="310" spans="1:33" s="313" customFormat="1" ht="22.5" customHeight="1">
      <c r="A310" s="431">
        <v>291</v>
      </c>
      <c r="B310" s="345" t="s">
        <v>2036</v>
      </c>
      <c r="C310" s="346" t="s">
        <v>125</v>
      </c>
      <c r="D310" s="308"/>
      <c r="E310" s="347" t="s">
        <v>316</v>
      </c>
      <c r="F310" s="334"/>
      <c r="G310" s="347" t="s">
        <v>380</v>
      </c>
      <c r="H310" s="348">
        <v>2005</v>
      </c>
      <c r="I310" s="308"/>
      <c r="J310" s="308"/>
      <c r="K310" s="308"/>
      <c r="L310" s="308"/>
      <c r="M310" s="308"/>
      <c r="N310" s="348" t="s">
        <v>114</v>
      </c>
      <c r="O310" s="349">
        <v>2240000</v>
      </c>
      <c r="P310" s="336"/>
      <c r="T310" s="332" t="e">
        <f>#REF!</f>
        <v>#REF!</v>
      </c>
      <c r="U310" s="313" t="e">
        <f t="shared" si="53"/>
        <v>#REF!</v>
      </c>
      <c r="V310" s="313" t="e">
        <f t="shared" si="54"/>
        <v>#REF!</v>
      </c>
      <c r="W310" s="350" t="e">
        <f t="shared" si="57"/>
        <v>#REF!</v>
      </c>
      <c r="X310" s="351">
        <f t="shared" si="58"/>
        <v>8</v>
      </c>
      <c r="Y310" s="350" t="e">
        <f t="shared" si="59"/>
        <v>#REF!</v>
      </c>
      <c r="Z310" s="350">
        <f t="shared" si="55"/>
        <v>9</v>
      </c>
      <c r="AA310" s="350" t="e">
        <f t="shared" si="60"/>
        <v>#REF!</v>
      </c>
      <c r="AB310" s="351" t="e">
        <f t="shared" si="61"/>
        <v>#REF!</v>
      </c>
      <c r="AC310" s="351" t="e">
        <f t="shared" si="62"/>
        <v>#REF!</v>
      </c>
      <c r="AD310" s="351" t="e">
        <f t="shared" si="63"/>
        <v>#REF!</v>
      </c>
      <c r="AE310" s="332">
        <f t="shared" si="64"/>
        <v>2005</v>
      </c>
      <c r="AF310" s="352" t="e">
        <f t="shared" si="65"/>
        <v>#REF!</v>
      </c>
      <c r="AG310" s="353" t="e">
        <f t="shared" si="56"/>
        <v>#REF!</v>
      </c>
    </row>
    <row r="311" spans="1:33" s="313" customFormat="1" ht="22.5" customHeight="1">
      <c r="A311" s="431">
        <v>292</v>
      </c>
      <c r="B311" s="345" t="s">
        <v>2022</v>
      </c>
      <c r="C311" s="346" t="s">
        <v>173</v>
      </c>
      <c r="D311" s="308"/>
      <c r="E311" s="347" t="s">
        <v>353</v>
      </c>
      <c r="F311" s="334"/>
      <c r="G311" s="347" t="s">
        <v>379</v>
      </c>
      <c r="H311" s="348">
        <v>2005</v>
      </c>
      <c r="I311" s="308"/>
      <c r="J311" s="308"/>
      <c r="K311" s="308"/>
      <c r="L311" s="308"/>
      <c r="M311" s="308"/>
      <c r="N311" s="348" t="s">
        <v>114</v>
      </c>
      <c r="O311" s="349">
        <v>1050000</v>
      </c>
      <c r="P311" s="336"/>
      <c r="T311" s="332" t="e">
        <f>#REF!</f>
        <v>#REF!</v>
      </c>
      <c r="U311" s="313" t="e">
        <f t="shared" si="53"/>
        <v>#REF!</v>
      </c>
      <c r="V311" s="313" t="e">
        <f t="shared" si="54"/>
        <v>#REF!</v>
      </c>
      <c r="W311" s="350" t="e">
        <f t="shared" si="57"/>
        <v>#REF!</v>
      </c>
      <c r="X311" s="351">
        <f t="shared" si="58"/>
        <v>8</v>
      </c>
      <c r="Y311" s="350" t="e">
        <f t="shared" si="59"/>
        <v>#REF!</v>
      </c>
      <c r="Z311" s="350">
        <f t="shared" si="55"/>
        <v>9</v>
      </c>
      <c r="AA311" s="350" t="e">
        <f t="shared" si="60"/>
        <v>#REF!</v>
      </c>
      <c r="AB311" s="351" t="e">
        <f t="shared" si="61"/>
        <v>#REF!</v>
      </c>
      <c r="AC311" s="351" t="e">
        <f t="shared" si="62"/>
        <v>#REF!</v>
      </c>
      <c r="AD311" s="351" t="e">
        <f t="shared" si="63"/>
        <v>#REF!</v>
      </c>
      <c r="AE311" s="332">
        <f t="shared" si="64"/>
        <v>2005</v>
      </c>
      <c r="AF311" s="352" t="e">
        <f t="shared" si="65"/>
        <v>#REF!</v>
      </c>
      <c r="AG311" s="353" t="e">
        <f t="shared" si="56"/>
        <v>#REF!</v>
      </c>
    </row>
    <row r="312" spans="1:33" s="313" customFormat="1" ht="22.5" customHeight="1">
      <c r="A312" s="431">
        <v>293</v>
      </c>
      <c r="B312" s="357" t="s">
        <v>301</v>
      </c>
      <c r="C312" s="346" t="s">
        <v>122</v>
      </c>
      <c r="D312" s="308"/>
      <c r="E312" s="347" t="s">
        <v>316</v>
      </c>
      <c r="F312" s="334"/>
      <c r="G312" s="347" t="s">
        <v>368</v>
      </c>
      <c r="H312" s="348">
        <v>2006</v>
      </c>
      <c r="I312" s="308"/>
      <c r="J312" s="308"/>
      <c r="K312" s="308"/>
      <c r="L312" s="308"/>
      <c r="M312" s="308"/>
      <c r="N312" s="348" t="s">
        <v>114</v>
      </c>
      <c r="O312" s="356">
        <v>3040000</v>
      </c>
      <c r="P312" s="336"/>
      <c r="T312" s="332" t="e">
        <f>#REF!</f>
        <v>#REF!</v>
      </c>
      <c r="U312" s="313" t="e">
        <f t="shared" si="53"/>
        <v>#REF!</v>
      </c>
      <c r="V312" s="313" t="e">
        <f t="shared" si="54"/>
        <v>#REF!</v>
      </c>
      <c r="W312" s="350" t="e">
        <f t="shared" si="57"/>
        <v>#REF!</v>
      </c>
      <c r="X312" s="351">
        <f t="shared" si="58"/>
        <v>7</v>
      </c>
      <c r="Y312" s="350" t="e">
        <f t="shared" si="59"/>
        <v>#REF!</v>
      </c>
      <c r="Z312" s="350">
        <f t="shared" si="55"/>
        <v>8</v>
      </c>
      <c r="AA312" s="350" t="e">
        <f t="shared" si="60"/>
        <v>#REF!</v>
      </c>
      <c r="AB312" s="351" t="e">
        <f t="shared" si="61"/>
        <v>#REF!</v>
      </c>
      <c r="AC312" s="351" t="e">
        <f t="shared" si="62"/>
        <v>#REF!</v>
      </c>
      <c r="AD312" s="351" t="e">
        <f t="shared" si="63"/>
        <v>#REF!</v>
      </c>
      <c r="AE312" s="332">
        <f t="shared" si="64"/>
        <v>2006</v>
      </c>
      <c r="AF312" s="352" t="e">
        <f t="shared" si="65"/>
        <v>#REF!</v>
      </c>
      <c r="AG312" s="353" t="e">
        <f t="shared" si="56"/>
        <v>#REF!</v>
      </c>
    </row>
    <row r="313" spans="1:33" s="313" customFormat="1" ht="22.5" customHeight="1">
      <c r="A313" s="431">
        <v>294</v>
      </c>
      <c r="B313" s="345" t="s">
        <v>2025</v>
      </c>
      <c r="C313" s="346" t="s">
        <v>133</v>
      </c>
      <c r="D313" s="308"/>
      <c r="E313" s="347" t="s">
        <v>316</v>
      </c>
      <c r="F313" s="334"/>
      <c r="G313" s="347" t="s">
        <v>372</v>
      </c>
      <c r="H313" s="348">
        <v>2006</v>
      </c>
      <c r="I313" s="308"/>
      <c r="J313" s="308"/>
      <c r="K313" s="308"/>
      <c r="L313" s="308"/>
      <c r="M313" s="308"/>
      <c r="N313" s="348" t="s">
        <v>114</v>
      </c>
      <c r="O313" s="356">
        <v>1680000</v>
      </c>
      <c r="P313" s="336"/>
      <c r="T313" s="332" t="e">
        <f>#REF!</f>
        <v>#REF!</v>
      </c>
      <c r="U313" s="313" t="e">
        <f t="shared" si="53"/>
        <v>#REF!</v>
      </c>
      <c r="V313" s="313" t="e">
        <f t="shared" si="54"/>
        <v>#REF!</v>
      </c>
      <c r="W313" s="350" t="e">
        <f t="shared" si="57"/>
        <v>#REF!</v>
      </c>
      <c r="X313" s="351">
        <f t="shared" si="58"/>
        <v>7</v>
      </c>
      <c r="Y313" s="350" t="e">
        <f t="shared" si="59"/>
        <v>#REF!</v>
      </c>
      <c r="Z313" s="350">
        <f t="shared" si="55"/>
        <v>8</v>
      </c>
      <c r="AA313" s="350" t="e">
        <f t="shared" si="60"/>
        <v>#REF!</v>
      </c>
      <c r="AB313" s="351" t="e">
        <f t="shared" si="61"/>
        <v>#REF!</v>
      </c>
      <c r="AC313" s="351" t="e">
        <f t="shared" si="62"/>
        <v>#REF!</v>
      </c>
      <c r="AD313" s="351" t="e">
        <f t="shared" si="63"/>
        <v>#REF!</v>
      </c>
      <c r="AE313" s="332">
        <f t="shared" si="64"/>
        <v>2006</v>
      </c>
      <c r="AF313" s="352" t="e">
        <f t="shared" si="65"/>
        <v>#REF!</v>
      </c>
      <c r="AG313" s="353" t="e">
        <f t="shared" si="56"/>
        <v>#REF!</v>
      </c>
    </row>
    <row r="314" spans="1:33" s="313" customFormat="1" ht="22.5" customHeight="1">
      <c r="A314" s="431">
        <v>295</v>
      </c>
      <c r="B314" s="345" t="s">
        <v>2023</v>
      </c>
      <c r="C314" s="346" t="s">
        <v>129</v>
      </c>
      <c r="D314" s="308"/>
      <c r="E314" s="347" t="s">
        <v>325</v>
      </c>
      <c r="F314" s="334"/>
      <c r="G314" s="347" t="s">
        <v>379</v>
      </c>
      <c r="H314" s="348">
        <v>2006</v>
      </c>
      <c r="I314" s="308"/>
      <c r="J314" s="308"/>
      <c r="K314" s="308"/>
      <c r="L314" s="308"/>
      <c r="M314" s="308"/>
      <c r="N314" s="348" t="s">
        <v>114</v>
      </c>
      <c r="O314" s="356">
        <v>2800000</v>
      </c>
      <c r="P314" s="336"/>
      <c r="T314" s="332" t="e">
        <f>#REF!</f>
        <v>#REF!</v>
      </c>
      <c r="U314" s="313" t="e">
        <f t="shared" si="53"/>
        <v>#REF!</v>
      </c>
      <c r="V314" s="313" t="e">
        <f t="shared" si="54"/>
        <v>#REF!</v>
      </c>
      <c r="W314" s="350" t="e">
        <f t="shared" si="57"/>
        <v>#REF!</v>
      </c>
      <c r="X314" s="351">
        <f t="shared" si="58"/>
        <v>7</v>
      </c>
      <c r="Y314" s="350" t="e">
        <f t="shared" si="59"/>
        <v>#REF!</v>
      </c>
      <c r="Z314" s="350">
        <f t="shared" si="55"/>
        <v>8</v>
      </c>
      <c r="AA314" s="350" t="e">
        <f t="shared" si="60"/>
        <v>#REF!</v>
      </c>
      <c r="AB314" s="351" t="e">
        <f t="shared" si="61"/>
        <v>#REF!</v>
      </c>
      <c r="AC314" s="351" t="e">
        <f t="shared" si="62"/>
        <v>#REF!</v>
      </c>
      <c r="AD314" s="351" t="e">
        <f t="shared" si="63"/>
        <v>#REF!</v>
      </c>
      <c r="AE314" s="332">
        <f t="shared" si="64"/>
        <v>2006</v>
      </c>
      <c r="AF314" s="352" t="e">
        <f t="shared" si="65"/>
        <v>#REF!</v>
      </c>
      <c r="AG314" s="353" t="e">
        <f t="shared" si="56"/>
        <v>#REF!</v>
      </c>
    </row>
    <row r="315" spans="1:33" s="313" customFormat="1" ht="22.5" customHeight="1" thickBot="1">
      <c r="A315" s="433">
        <v>296</v>
      </c>
      <c r="B315" s="358" t="s">
        <v>2050</v>
      </c>
      <c r="C315" s="359" t="s">
        <v>149</v>
      </c>
      <c r="D315" s="360"/>
      <c r="E315" s="362" t="s">
        <v>357</v>
      </c>
      <c r="F315" s="361"/>
      <c r="G315" s="362" t="s">
        <v>373</v>
      </c>
      <c r="H315" s="363">
        <v>2006</v>
      </c>
      <c r="I315" s="360"/>
      <c r="J315" s="360"/>
      <c r="K315" s="360"/>
      <c r="L315" s="360"/>
      <c r="M315" s="360"/>
      <c r="N315" s="363" t="s">
        <v>114</v>
      </c>
      <c r="O315" s="373">
        <v>160000</v>
      </c>
      <c r="P315" s="365"/>
      <c r="T315" s="332" t="e">
        <f>#REF!</f>
        <v>#REF!</v>
      </c>
      <c r="U315" s="313" t="e">
        <f t="shared" si="53"/>
        <v>#REF!</v>
      </c>
      <c r="V315" s="313" t="e">
        <f t="shared" si="54"/>
        <v>#REF!</v>
      </c>
      <c r="W315" s="350" t="e">
        <f t="shared" si="57"/>
        <v>#REF!</v>
      </c>
      <c r="X315" s="351">
        <f t="shared" si="58"/>
        <v>7</v>
      </c>
      <c r="Y315" s="350" t="e">
        <f t="shared" si="59"/>
        <v>#REF!</v>
      </c>
      <c r="Z315" s="350">
        <f t="shared" si="55"/>
        <v>8</v>
      </c>
      <c r="AA315" s="350" t="e">
        <f t="shared" si="60"/>
        <v>#REF!</v>
      </c>
      <c r="AB315" s="351" t="e">
        <f t="shared" si="61"/>
        <v>#REF!</v>
      </c>
      <c r="AC315" s="351" t="e">
        <f t="shared" si="62"/>
        <v>#REF!</v>
      </c>
      <c r="AD315" s="351" t="e">
        <f t="shared" si="63"/>
        <v>#REF!</v>
      </c>
      <c r="AE315" s="332">
        <f t="shared" si="64"/>
        <v>2006</v>
      </c>
      <c r="AF315" s="352" t="e">
        <f t="shared" si="65"/>
        <v>#REF!</v>
      </c>
      <c r="AG315" s="353" t="e">
        <f t="shared" si="56"/>
        <v>#REF!</v>
      </c>
    </row>
    <row r="316" spans="1:33" s="313" customFormat="1" ht="22.5" customHeight="1">
      <c r="A316" s="432">
        <v>297</v>
      </c>
      <c r="B316" s="374" t="s">
        <v>2033</v>
      </c>
      <c r="C316" s="366" t="s">
        <v>117</v>
      </c>
      <c r="D316" s="367"/>
      <c r="E316" s="369" t="s">
        <v>316</v>
      </c>
      <c r="F316" s="368"/>
      <c r="G316" s="369" t="s">
        <v>370</v>
      </c>
      <c r="H316" s="370">
        <v>2006</v>
      </c>
      <c r="I316" s="367"/>
      <c r="J316" s="367"/>
      <c r="K316" s="367"/>
      <c r="L316" s="367"/>
      <c r="M316" s="367"/>
      <c r="N316" s="370" t="s">
        <v>114</v>
      </c>
      <c r="O316" s="375">
        <v>560000</v>
      </c>
      <c r="P316" s="372"/>
      <c r="T316" s="332" t="e">
        <f>#REF!</f>
        <v>#REF!</v>
      </c>
      <c r="U316" s="313" t="e">
        <f t="shared" si="53"/>
        <v>#REF!</v>
      </c>
      <c r="V316" s="313" t="e">
        <f t="shared" si="54"/>
        <v>#REF!</v>
      </c>
      <c r="W316" s="350" t="e">
        <f t="shared" si="57"/>
        <v>#REF!</v>
      </c>
      <c r="X316" s="351">
        <f t="shared" si="58"/>
        <v>7</v>
      </c>
      <c r="Y316" s="350" t="e">
        <f t="shared" si="59"/>
        <v>#REF!</v>
      </c>
      <c r="Z316" s="350">
        <f t="shared" si="55"/>
        <v>8</v>
      </c>
      <c r="AA316" s="350" t="e">
        <f t="shared" si="60"/>
        <v>#REF!</v>
      </c>
      <c r="AB316" s="351" t="e">
        <f t="shared" si="61"/>
        <v>#REF!</v>
      </c>
      <c r="AC316" s="351" t="e">
        <f t="shared" si="62"/>
        <v>#REF!</v>
      </c>
      <c r="AD316" s="351" t="e">
        <f t="shared" si="63"/>
        <v>#REF!</v>
      </c>
      <c r="AE316" s="332">
        <f t="shared" si="64"/>
        <v>2006</v>
      </c>
      <c r="AF316" s="352" t="e">
        <f t="shared" si="65"/>
        <v>#REF!</v>
      </c>
      <c r="AG316" s="353" t="e">
        <f t="shared" si="56"/>
        <v>#REF!</v>
      </c>
    </row>
    <row r="317" spans="1:33" s="313" customFormat="1" ht="22.5" customHeight="1">
      <c r="A317" s="431">
        <v>298</v>
      </c>
      <c r="B317" s="345" t="s">
        <v>2084</v>
      </c>
      <c r="C317" s="346" t="s">
        <v>424</v>
      </c>
      <c r="D317" s="308"/>
      <c r="E317" s="347" t="s">
        <v>454</v>
      </c>
      <c r="F317" s="334"/>
      <c r="G317" s="347" t="s">
        <v>371</v>
      </c>
      <c r="H317" s="348">
        <v>2006</v>
      </c>
      <c r="I317" s="308"/>
      <c r="J317" s="308"/>
      <c r="K317" s="308"/>
      <c r="L317" s="308"/>
      <c r="M317" s="308"/>
      <c r="N317" s="348" t="s">
        <v>114</v>
      </c>
      <c r="O317" s="349">
        <v>48187500</v>
      </c>
      <c r="P317" s="336"/>
      <c r="T317" s="332" t="e">
        <f>#REF!</f>
        <v>#REF!</v>
      </c>
      <c r="U317" s="313" t="e">
        <f t="shared" si="53"/>
        <v>#REF!</v>
      </c>
      <c r="V317" s="313" t="e">
        <f t="shared" si="54"/>
        <v>#REF!</v>
      </c>
      <c r="W317" s="350" t="e">
        <f t="shared" si="57"/>
        <v>#REF!</v>
      </c>
      <c r="X317" s="351">
        <f t="shared" si="58"/>
        <v>7</v>
      </c>
      <c r="Y317" s="350" t="e">
        <f t="shared" si="59"/>
        <v>#REF!</v>
      </c>
      <c r="Z317" s="350">
        <f t="shared" si="55"/>
        <v>8</v>
      </c>
      <c r="AA317" s="350" t="e">
        <f t="shared" si="60"/>
        <v>#REF!</v>
      </c>
      <c r="AB317" s="351" t="e">
        <f t="shared" si="61"/>
        <v>#REF!</v>
      </c>
      <c r="AC317" s="351" t="e">
        <f t="shared" si="62"/>
        <v>#REF!</v>
      </c>
      <c r="AD317" s="351" t="e">
        <f t="shared" si="63"/>
        <v>#REF!</v>
      </c>
      <c r="AE317" s="332">
        <f t="shared" si="64"/>
        <v>2006</v>
      </c>
      <c r="AF317" s="352" t="e">
        <f t="shared" si="65"/>
        <v>#REF!</v>
      </c>
      <c r="AG317" s="353" t="e">
        <f t="shared" si="56"/>
        <v>#REF!</v>
      </c>
    </row>
    <row r="318" spans="1:33" s="313" customFormat="1" ht="22.5" customHeight="1">
      <c r="A318" s="431">
        <v>299</v>
      </c>
      <c r="B318" s="345" t="s">
        <v>2039</v>
      </c>
      <c r="C318" s="346" t="s">
        <v>135</v>
      </c>
      <c r="D318" s="308"/>
      <c r="E318" s="347" t="s">
        <v>349</v>
      </c>
      <c r="F318" s="334"/>
      <c r="G318" s="347" t="s">
        <v>368</v>
      </c>
      <c r="H318" s="348">
        <v>2006</v>
      </c>
      <c r="I318" s="308"/>
      <c r="J318" s="308"/>
      <c r="K318" s="308"/>
      <c r="L318" s="308"/>
      <c r="M318" s="308"/>
      <c r="N318" s="348" t="s">
        <v>114</v>
      </c>
      <c r="O318" s="349">
        <v>200000</v>
      </c>
      <c r="P318" s="336"/>
      <c r="T318" s="332" t="e">
        <f>#REF!</f>
        <v>#REF!</v>
      </c>
      <c r="U318" s="313" t="e">
        <f t="shared" si="53"/>
        <v>#REF!</v>
      </c>
      <c r="V318" s="313" t="e">
        <f t="shared" si="54"/>
        <v>#REF!</v>
      </c>
      <c r="W318" s="350" t="e">
        <f t="shared" si="57"/>
        <v>#REF!</v>
      </c>
      <c r="X318" s="351">
        <f t="shared" si="58"/>
        <v>7</v>
      </c>
      <c r="Y318" s="350" t="e">
        <f t="shared" si="59"/>
        <v>#REF!</v>
      </c>
      <c r="Z318" s="350">
        <f t="shared" si="55"/>
        <v>8</v>
      </c>
      <c r="AA318" s="350" t="e">
        <f t="shared" si="60"/>
        <v>#REF!</v>
      </c>
      <c r="AB318" s="351" t="e">
        <f t="shared" si="61"/>
        <v>#REF!</v>
      </c>
      <c r="AC318" s="351" t="e">
        <f t="shared" si="62"/>
        <v>#REF!</v>
      </c>
      <c r="AD318" s="351" t="e">
        <f t="shared" si="63"/>
        <v>#REF!</v>
      </c>
      <c r="AE318" s="332">
        <f t="shared" si="64"/>
        <v>2006</v>
      </c>
      <c r="AF318" s="352" t="e">
        <f t="shared" si="65"/>
        <v>#REF!</v>
      </c>
      <c r="AG318" s="353" t="e">
        <f t="shared" si="56"/>
        <v>#REF!</v>
      </c>
    </row>
    <row r="319" spans="1:33" s="313" customFormat="1" ht="22.5" customHeight="1">
      <c r="A319" s="431">
        <v>300</v>
      </c>
      <c r="B319" s="345" t="s">
        <v>2083</v>
      </c>
      <c r="C319" s="346" t="s">
        <v>162</v>
      </c>
      <c r="D319" s="308"/>
      <c r="E319" s="347" t="s">
        <v>349</v>
      </c>
      <c r="F319" s="334"/>
      <c r="G319" s="347" t="s">
        <v>368</v>
      </c>
      <c r="H319" s="348">
        <v>2006</v>
      </c>
      <c r="I319" s="308"/>
      <c r="J319" s="308"/>
      <c r="K319" s="308"/>
      <c r="L319" s="308"/>
      <c r="M319" s="308"/>
      <c r="N319" s="348" t="s">
        <v>114</v>
      </c>
      <c r="O319" s="349">
        <v>175000</v>
      </c>
      <c r="P319" s="346" t="s">
        <v>162</v>
      </c>
      <c r="T319" s="332" t="e">
        <f>#REF!</f>
        <v>#REF!</v>
      </c>
      <c r="U319" s="313" t="e">
        <f t="shared" si="53"/>
        <v>#REF!</v>
      </c>
      <c r="V319" s="313" t="e">
        <f t="shared" si="54"/>
        <v>#REF!</v>
      </c>
      <c r="W319" s="350" t="e">
        <f t="shared" si="57"/>
        <v>#REF!</v>
      </c>
      <c r="X319" s="351">
        <f t="shared" si="58"/>
        <v>7</v>
      </c>
      <c r="Y319" s="350" t="e">
        <f t="shared" si="59"/>
        <v>#REF!</v>
      </c>
      <c r="Z319" s="350">
        <f t="shared" si="55"/>
        <v>8</v>
      </c>
      <c r="AA319" s="350" t="e">
        <f t="shared" si="60"/>
        <v>#REF!</v>
      </c>
      <c r="AB319" s="351" t="e">
        <f t="shared" si="61"/>
        <v>#REF!</v>
      </c>
      <c r="AC319" s="351" t="e">
        <f t="shared" si="62"/>
        <v>#REF!</v>
      </c>
      <c r="AD319" s="351" t="e">
        <f t="shared" si="63"/>
        <v>#REF!</v>
      </c>
      <c r="AE319" s="332">
        <f t="shared" si="64"/>
        <v>2006</v>
      </c>
      <c r="AF319" s="352" t="e">
        <f t="shared" si="65"/>
        <v>#REF!</v>
      </c>
      <c r="AG319" s="353" t="e">
        <f t="shared" si="56"/>
        <v>#REF!</v>
      </c>
    </row>
    <row r="320" spans="1:33" s="313" customFormat="1" ht="22.5" customHeight="1">
      <c r="A320" s="431">
        <v>301</v>
      </c>
      <c r="B320" s="357" t="s">
        <v>301</v>
      </c>
      <c r="C320" s="346" t="s">
        <v>122</v>
      </c>
      <c r="D320" s="308"/>
      <c r="E320" s="347" t="s">
        <v>316</v>
      </c>
      <c r="F320" s="334"/>
      <c r="G320" s="347" t="s">
        <v>373</v>
      </c>
      <c r="H320" s="348">
        <v>2006</v>
      </c>
      <c r="I320" s="308"/>
      <c r="J320" s="308"/>
      <c r="K320" s="308"/>
      <c r="L320" s="308"/>
      <c r="M320" s="308"/>
      <c r="N320" s="348" t="s">
        <v>114</v>
      </c>
      <c r="O320" s="349">
        <v>595000</v>
      </c>
      <c r="P320" s="336"/>
      <c r="T320" s="332" t="e">
        <f>#REF!</f>
        <v>#REF!</v>
      </c>
      <c r="U320" s="313" t="e">
        <f t="shared" si="53"/>
        <v>#REF!</v>
      </c>
      <c r="V320" s="313" t="e">
        <f t="shared" si="54"/>
        <v>#REF!</v>
      </c>
      <c r="W320" s="350" t="e">
        <f t="shared" si="57"/>
        <v>#REF!</v>
      </c>
      <c r="X320" s="351">
        <f t="shared" si="58"/>
        <v>7</v>
      </c>
      <c r="Y320" s="350" t="e">
        <f t="shared" si="59"/>
        <v>#REF!</v>
      </c>
      <c r="Z320" s="350">
        <f t="shared" si="55"/>
        <v>8</v>
      </c>
      <c r="AA320" s="350" t="e">
        <f t="shared" si="60"/>
        <v>#REF!</v>
      </c>
      <c r="AB320" s="351" t="e">
        <f t="shared" si="61"/>
        <v>#REF!</v>
      </c>
      <c r="AC320" s="351" t="e">
        <f t="shared" si="62"/>
        <v>#REF!</v>
      </c>
      <c r="AD320" s="351" t="e">
        <f t="shared" si="63"/>
        <v>#REF!</v>
      </c>
      <c r="AE320" s="332">
        <f t="shared" si="64"/>
        <v>2006</v>
      </c>
      <c r="AF320" s="352" t="e">
        <f t="shared" si="65"/>
        <v>#REF!</v>
      </c>
      <c r="AG320" s="353" t="e">
        <f t="shared" si="56"/>
        <v>#REF!</v>
      </c>
    </row>
    <row r="321" spans="1:33" s="313" customFormat="1" ht="22.5" customHeight="1">
      <c r="A321" s="431">
        <v>302</v>
      </c>
      <c r="B321" s="345" t="s">
        <v>2023</v>
      </c>
      <c r="C321" s="346" t="s">
        <v>129</v>
      </c>
      <c r="D321" s="308"/>
      <c r="E321" s="347" t="s">
        <v>316</v>
      </c>
      <c r="F321" s="334"/>
      <c r="G321" s="347" t="s">
        <v>370</v>
      </c>
      <c r="H321" s="348">
        <v>2006</v>
      </c>
      <c r="I321" s="308"/>
      <c r="J321" s="308"/>
      <c r="K321" s="308"/>
      <c r="L321" s="308"/>
      <c r="M321" s="308"/>
      <c r="N321" s="348" t="s">
        <v>114</v>
      </c>
      <c r="O321" s="349">
        <v>2800000</v>
      </c>
      <c r="P321" s="336"/>
      <c r="T321" s="332" t="e">
        <f>#REF!</f>
        <v>#REF!</v>
      </c>
      <c r="U321" s="313" t="e">
        <f t="shared" si="53"/>
        <v>#REF!</v>
      </c>
      <c r="V321" s="313" t="e">
        <f t="shared" si="54"/>
        <v>#REF!</v>
      </c>
      <c r="W321" s="350" t="e">
        <f t="shared" si="57"/>
        <v>#REF!</v>
      </c>
      <c r="X321" s="351">
        <f t="shared" si="58"/>
        <v>7</v>
      </c>
      <c r="Y321" s="350" t="e">
        <f t="shared" si="59"/>
        <v>#REF!</v>
      </c>
      <c r="Z321" s="350">
        <f t="shared" si="55"/>
        <v>8</v>
      </c>
      <c r="AA321" s="350" t="e">
        <f t="shared" si="60"/>
        <v>#REF!</v>
      </c>
      <c r="AB321" s="351" t="e">
        <f t="shared" si="61"/>
        <v>#REF!</v>
      </c>
      <c r="AC321" s="351" t="e">
        <f t="shared" si="62"/>
        <v>#REF!</v>
      </c>
      <c r="AD321" s="351" t="e">
        <f t="shared" si="63"/>
        <v>#REF!</v>
      </c>
      <c r="AE321" s="332">
        <f t="shared" si="64"/>
        <v>2006</v>
      </c>
      <c r="AF321" s="352" t="e">
        <f t="shared" si="65"/>
        <v>#REF!</v>
      </c>
      <c r="AG321" s="353" t="e">
        <f t="shared" si="56"/>
        <v>#REF!</v>
      </c>
    </row>
    <row r="322" spans="1:33" s="313" customFormat="1" ht="22.5" customHeight="1">
      <c r="A322" s="431">
        <v>303</v>
      </c>
      <c r="B322" s="345" t="s">
        <v>2083</v>
      </c>
      <c r="C322" s="346" t="s">
        <v>162</v>
      </c>
      <c r="D322" s="308"/>
      <c r="E322" s="347" t="s">
        <v>316</v>
      </c>
      <c r="F322" s="334"/>
      <c r="G322" s="347" t="s">
        <v>373</v>
      </c>
      <c r="H322" s="348">
        <v>2006</v>
      </c>
      <c r="I322" s="308"/>
      <c r="J322" s="308"/>
      <c r="K322" s="308"/>
      <c r="L322" s="308"/>
      <c r="M322" s="308"/>
      <c r="N322" s="348" t="s">
        <v>114</v>
      </c>
      <c r="O322" s="349">
        <v>640000</v>
      </c>
      <c r="P322" s="346" t="s">
        <v>162</v>
      </c>
      <c r="T322" s="332" t="e">
        <f>#REF!</f>
        <v>#REF!</v>
      </c>
      <c r="U322" s="313" t="e">
        <f t="shared" si="53"/>
        <v>#REF!</v>
      </c>
      <c r="V322" s="313" t="e">
        <f t="shared" si="54"/>
        <v>#REF!</v>
      </c>
      <c r="W322" s="350" t="e">
        <f t="shared" si="57"/>
        <v>#REF!</v>
      </c>
      <c r="X322" s="351">
        <f t="shared" si="58"/>
        <v>7</v>
      </c>
      <c r="Y322" s="350" t="e">
        <f t="shared" si="59"/>
        <v>#REF!</v>
      </c>
      <c r="Z322" s="350">
        <f t="shared" si="55"/>
        <v>8</v>
      </c>
      <c r="AA322" s="350" t="e">
        <f t="shared" si="60"/>
        <v>#REF!</v>
      </c>
      <c r="AB322" s="351" t="e">
        <f t="shared" si="61"/>
        <v>#REF!</v>
      </c>
      <c r="AC322" s="351" t="e">
        <f t="shared" si="62"/>
        <v>#REF!</v>
      </c>
      <c r="AD322" s="351" t="e">
        <f t="shared" si="63"/>
        <v>#REF!</v>
      </c>
      <c r="AE322" s="332">
        <f t="shared" si="64"/>
        <v>2006</v>
      </c>
      <c r="AF322" s="352" t="e">
        <f t="shared" si="65"/>
        <v>#REF!</v>
      </c>
      <c r="AG322" s="353" t="e">
        <f t="shared" si="56"/>
        <v>#REF!</v>
      </c>
    </row>
    <row r="323" spans="1:33" s="313" customFormat="1" ht="22.5" customHeight="1">
      <c r="A323" s="431">
        <v>304</v>
      </c>
      <c r="B323" s="345" t="s">
        <v>2036</v>
      </c>
      <c r="C323" s="346" t="s">
        <v>120</v>
      </c>
      <c r="D323" s="308"/>
      <c r="E323" s="347" t="s">
        <v>316</v>
      </c>
      <c r="F323" s="334"/>
      <c r="G323" s="347" t="s">
        <v>370</v>
      </c>
      <c r="H323" s="348">
        <v>2006</v>
      </c>
      <c r="I323" s="308"/>
      <c r="J323" s="308"/>
      <c r="K323" s="308"/>
      <c r="L323" s="308"/>
      <c r="M323" s="308"/>
      <c r="N323" s="348" t="s">
        <v>114</v>
      </c>
      <c r="O323" s="349">
        <v>560000</v>
      </c>
      <c r="P323" s="336"/>
      <c r="T323" s="332" t="e">
        <f>#REF!</f>
        <v>#REF!</v>
      </c>
      <c r="U323" s="313" t="e">
        <f t="shared" si="53"/>
        <v>#REF!</v>
      </c>
      <c r="V323" s="313" t="e">
        <f t="shared" si="54"/>
        <v>#REF!</v>
      </c>
      <c r="W323" s="350" t="e">
        <f t="shared" si="57"/>
        <v>#REF!</v>
      </c>
      <c r="X323" s="351">
        <f t="shared" si="58"/>
        <v>7</v>
      </c>
      <c r="Y323" s="350" t="e">
        <f t="shared" si="59"/>
        <v>#REF!</v>
      </c>
      <c r="Z323" s="350">
        <f t="shared" si="55"/>
        <v>8</v>
      </c>
      <c r="AA323" s="350" t="e">
        <f t="shared" si="60"/>
        <v>#REF!</v>
      </c>
      <c r="AB323" s="351" t="e">
        <f t="shared" si="61"/>
        <v>#REF!</v>
      </c>
      <c r="AC323" s="351" t="e">
        <f t="shared" si="62"/>
        <v>#REF!</v>
      </c>
      <c r="AD323" s="351" t="e">
        <f t="shared" si="63"/>
        <v>#REF!</v>
      </c>
      <c r="AE323" s="332">
        <f t="shared" si="64"/>
        <v>2006</v>
      </c>
      <c r="AF323" s="352" t="e">
        <f t="shared" si="65"/>
        <v>#REF!</v>
      </c>
      <c r="AG323" s="353" t="e">
        <f t="shared" si="56"/>
        <v>#REF!</v>
      </c>
    </row>
    <row r="324" spans="1:33" s="313" customFormat="1" ht="22.5" customHeight="1">
      <c r="A324" s="431">
        <v>305</v>
      </c>
      <c r="B324" s="345" t="s">
        <v>2033</v>
      </c>
      <c r="C324" s="346" t="s">
        <v>117</v>
      </c>
      <c r="D324" s="308"/>
      <c r="E324" s="347" t="s">
        <v>113</v>
      </c>
      <c r="F324" s="334"/>
      <c r="G324" s="347" t="s">
        <v>393</v>
      </c>
      <c r="H324" s="348">
        <v>2006</v>
      </c>
      <c r="I324" s="308"/>
      <c r="J324" s="308"/>
      <c r="K324" s="308"/>
      <c r="L324" s="308"/>
      <c r="M324" s="308"/>
      <c r="N324" s="348" t="s">
        <v>114</v>
      </c>
      <c r="O324" s="349">
        <v>720000</v>
      </c>
      <c r="P324" s="336"/>
      <c r="T324" s="332" t="e">
        <f>#REF!</f>
        <v>#REF!</v>
      </c>
      <c r="U324" s="313" t="e">
        <f t="shared" si="53"/>
        <v>#REF!</v>
      </c>
      <c r="V324" s="313" t="e">
        <f t="shared" si="54"/>
        <v>#REF!</v>
      </c>
      <c r="W324" s="350" t="e">
        <f t="shared" si="57"/>
        <v>#REF!</v>
      </c>
      <c r="X324" s="351">
        <f t="shared" si="58"/>
        <v>7</v>
      </c>
      <c r="Y324" s="350" t="e">
        <f t="shared" si="59"/>
        <v>#REF!</v>
      </c>
      <c r="Z324" s="350">
        <f t="shared" si="55"/>
        <v>8</v>
      </c>
      <c r="AA324" s="350" t="e">
        <f t="shared" si="60"/>
        <v>#REF!</v>
      </c>
      <c r="AB324" s="351" t="e">
        <f t="shared" si="61"/>
        <v>#REF!</v>
      </c>
      <c r="AC324" s="351" t="e">
        <f t="shared" si="62"/>
        <v>#REF!</v>
      </c>
      <c r="AD324" s="351" t="e">
        <f t="shared" si="63"/>
        <v>#REF!</v>
      </c>
      <c r="AE324" s="332">
        <f t="shared" si="64"/>
        <v>2006</v>
      </c>
      <c r="AF324" s="352" t="e">
        <f t="shared" si="65"/>
        <v>#REF!</v>
      </c>
      <c r="AG324" s="353" t="e">
        <f t="shared" si="56"/>
        <v>#REF!</v>
      </c>
    </row>
    <row r="325" spans="1:33" s="313" customFormat="1" ht="22.5" customHeight="1">
      <c r="A325" s="431">
        <v>306</v>
      </c>
      <c r="B325" s="345" t="s">
        <v>2033</v>
      </c>
      <c r="C325" s="346" t="s">
        <v>117</v>
      </c>
      <c r="D325" s="308"/>
      <c r="E325" s="347" t="s">
        <v>348</v>
      </c>
      <c r="F325" s="334"/>
      <c r="G325" s="347" t="s">
        <v>371</v>
      </c>
      <c r="H325" s="348">
        <v>2006</v>
      </c>
      <c r="I325" s="308"/>
      <c r="J325" s="308"/>
      <c r="K325" s="308"/>
      <c r="L325" s="308"/>
      <c r="M325" s="308"/>
      <c r="N325" s="348" t="s">
        <v>114</v>
      </c>
      <c r="O325" s="349">
        <v>1600000</v>
      </c>
      <c r="P325" s="336"/>
      <c r="T325" s="332" t="e">
        <f>#REF!</f>
        <v>#REF!</v>
      </c>
      <c r="U325" s="313" t="e">
        <f t="shared" si="53"/>
        <v>#REF!</v>
      </c>
      <c r="V325" s="313" t="e">
        <f t="shared" si="54"/>
        <v>#REF!</v>
      </c>
      <c r="W325" s="350" t="e">
        <f t="shared" si="57"/>
        <v>#REF!</v>
      </c>
      <c r="X325" s="351">
        <f t="shared" si="58"/>
        <v>7</v>
      </c>
      <c r="Y325" s="350" t="e">
        <f t="shared" si="59"/>
        <v>#REF!</v>
      </c>
      <c r="Z325" s="350">
        <f t="shared" si="55"/>
        <v>8</v>
      </c>
      <c r="AA325" s="350" t="e">
        <f t="shared" si="60"/>
        <v>#REF!</v>
      </c>
      <c r="AB325" s="351" t="e">
        <f t="shared" si="61"/>
        <v>#REF!</v>
      </c>
      <c r="AC325" s="351" t="e">
        <f t="shared" si="62"/>
        <v>#REF!</v>
      </c>
      <c r="AD325" s="351" t="e">
        <f t="shared" si="63"/>
        <v>#REF!</v>
      </c>
      <c r="AE325" s="332">
        <f t="shared" si="64"/>
        <v>2006</v>
      </c>
      <c r="AF325" s="352" t="e">
        <f t="shared" si="65"/>
        <v>#REF!</v>
      </c>
      <c r="AG325" s="353" t="e">
        <f t="shared" si="56"/>
        <v>#REF!</v>
      </c>
    </row>
    <row r="326" spans="1:33" s="313" customFormat="1" ht="22.5" customHeight="1">
      <c r="A326" s="431">
        <v>307</v>
      </c>
      <c r="B326" s="357" t="s">
        <v>301</v>
      </c>
      <c r="C326" s="346" t="s">
        <v>122</v>
      </c>
      <c r="D326" s="308"/>
      <c r="E326" s="347" t="s">
        <v>348</v>
      </c>
      <c r="F326" s="334"/>
      <c r="G326" s="347" t="s">
        <v>369</v>
      </c>
      <c r="H326" s="348">
        <v>2006</v>
      </c>
      <c r="I326" s="308"/>
      <c r="J326" s="308"/>
      <c r="K326" s="308"/>
      <c r="L326" s="308"/>
      <c r="M326" s="308"/>
      <c r="N326" s="348" t="s">
        <v>114</v>
      </c>
      <c r="O326" s="349">
        <v>8000000</v>
      </c>
      <c r="P326" s="336"/>
      <c r="T326" s="332" t="e">
        <f>#REF!</f>
        <v>#REF!</v>
      </c>
      <c r="U326" s="313" t="e">
        <f t="shared" si="53"/>
        <v>#REF!</v>
      </c>
      <c r="V326" s="313" t="e">
        <f t="shared" si="54"/>
        <v>#REF!</v>
      </c>
      <c r="W326" s="350" t="e">
        <f t="shared" si="57"/>
        <v>#REF!</v>
      </c>
      <c r="X326" s="351">
        <f t="shared" si="58"/>
        <v>7</v>
      </c>
      <c r="Y326" s="350" t="e">
        <f t="shared" si="59"/>
        <v>#REF!</v>
      </c>
      <c r="Z326" s="350">
        <f t="shared" si="55"/>
        <v>8</v>
      </c>
      <c r="AA326" s="350" t="e">
        <f t="shared" si="60"/>
        <v>#REF!</v>
      </c>
      <c r="AB326" s="351" t="e">
        <f t="shared" si="61"/>
        <v>#REF!</v>
      </c>
      <c r="AC326" s="351" t="e">
        <f t="shared" si="62"/>
        <v>#REF!</v>
      </c>
      <c r="AD326" s="351" t="e">
        <f t="shared" si="63"/>
        <v>#REF!</v>
      </c>
      <c r="AE326" s="332">
        <f t="shared" si="64"/>
        <v>2006</v>
      </c>
      <c r="AF326" s="352" t="e">
        <f t="shared" si="65"/>
        <v>#REF!</v>
      </c>
      <c r="AG326" s="353" t="e">
        <f t="shared" si="56"/>
        <v>#REF!</v>
      </c>
    </row>
    <row r="327" spans="1:33" s="313" customFormat="1" ht="22.5" customHeight="1">
      <c r="A327" s="431">
        <v>308</v>
      </c>
      <c r="B327" s="345" t="s">
        <v>2036</v>
      </c>
      <c r="C327" s="346" t="s">
        <v>125</v>
      </c>
      <c r="D327" s="308"/>
      <c r="E327" s="347" t="s">
        <v>353</v>
      </c>
      <c r="F327" s="334"/>
      <c r="G327" s="347" t="s">
        <v>379</v>
      </c>
      <c r="H327" s="348">
        <v>2006</v>
      </c>
      <c r="I327" s="308"/>
      <c r="J327" s="308"/>
      <c r="K327" s="308"/>
      <c r="L327" s="308"/>
      <c r="M327" s="308"/>
      <c r="N327" s="348" t="s">
        <v>114</v>
      </c>
      <c r="O327" s="349">
        <v>1800000</v>
      </c>
      <c r="P327" s="336"/>
      <c r="T327" s="332" t="e">
        <f>#REF!</f>
        <v>#REF!</v>
      </c>
      <c r="U327" s="313" t="e">
        <f t="shared" si="53"/>
        <v>#REF!</v>
      </c>
      <c r="V327" s="313" t="e">
        <f t="shared" si="54"/>
        <v>#REF!</v>
      </c>
      <c r="W327" s="350" t="e">
        <f t="shared" si="57"/>
        <v>#REF!</v>
      </c>
      <c r="X327" s="351">
        <f t="shared" si="58"/>
        <v>7</v>
      </c>
      <c r="Y327" s="350" t="e">
        <f t="shared" si="59"/>
        <v>#REF!</v>
      </c>
      <c r="Z327" s="350">
        <f t="shared" si="55"/>
        <v>8</v>
      </c>
      <c r="AA327" s="350" t="e">
        <f t="shared" si="60"/>
        <v>#REF!</v>
      </c>
      <c r="AB327" s="351" t="e">
        <f t="shared" si="61"/>
        <v>#REF!</v>
      </c>
      <c r="AC327" s="351" t="e">
        <f t="shared" si="62"/>
        <v>#REF!</v>
      </c>
      <c r="AD327" s="351" t="e">
        <f t="shared" si="63"/>
        <v>#REF!</v>
      </c>
      <c r="AE327" s="332">
        <f t="shared" si="64"/>
        <v>2006</v>
      </c>
      <c r="AF327" s="352" t="e">
        <f t="shared" si="65"/>
        <v>#REF!</v>
      </c>
      <c r="AG327" s="353" t="e">
        <f t="shared" si="56"/>
        <v>#REF!</v>
      </c>
    </row>
    <row r="328" spans="1:33" s="313" customFormat="1" ht="22.5" customHeight="1">
      <c r="A328" s="431">
        <v>309</v>
      </c>
      <c r="B328" s="345" t="s">
        <v>2036</v>
      </c>
      <c r="C328" s="346" t="s">
        <v>125</v>
      </c>
      <c r="D328" s="308"/>
      <c r="E328" s="347" t="s">
        <v>325</v>
      </c>
      <c r="F328" s="334"/>
      <c r="G328" s="347" t="s">
        <v>379</v>
      </c>
      <c r="H328" s="348">
        <v>2006</v>
      </c>
      <c r="I328" s="308"/>
      <c r="J328" s="308"/>
      <c r="K328" s="308"/>
      <c r="L328" s="308"/>
      <c r="M328" s="308"/>
      <c r="N328" s="348" t="s">
        <v>114</v>
      </c>
      <c r="O328" s="349">
        <v>2625000</v>
      </c>
      <c r="P328" s="336"/>
      <c r="T328" s="332" t="e">
        <f>#REF!</f>
        <v>#REF!</v>
      </c>
      <c r="U328" s="313" t="e">
        <f t="shared" si="53"/>
        <v>#REF!</v>
      </c>
      <c r="V328" s="313" t="e">
        <f t="shared" si="54"/>
        <v>#REF!</v>
      </c>
      <c r="W328" s="350" t="e">
        <f t="shared" si="57"/>
        <v>#REF!</v>
      </c>
      <c r="X328" s="351">
        <f t="shared" si="58"/>
        <v>7</v>
      </c>
      <c r="Y328" s="350" t="e">
        <f t="shared" si="59"/>
        <v>#REF!</v>
      </c>
      <c r="Z328" s="350">
        <f t="shared" si="55"/>
        <v>8</v>
      </c>
      <c r="AA328" s="350" t="e">
        <f t="shared" si="60"/>
        <v>#REF!</v>
      </c>
      <c r="AB328" s="351" t="e">
        <f t="shared" si="61"/>
        <v>#REF!</v>
      </c>
      <c r="AC328" s="351" t="e">
        <f t="shared" si="62"/>
        <v>#REF!</v>
      </c>
      <c r="AD328" s="351" t="e">
        <f t="shared" si="63"/>
        <v>#REF!</v>
      </c>
      <c r="AE328" s="332">
        <f t="shared" si="64"/>
        <v>2006</v>
      </c>
      <c r="AF328" s="352" t="e">
        <f t="shared" si="65"/>
        <v>#REF!</v>
      </c>
      <c r="AG328" s="353" t="e">
        <f t="shared" si="56"/>
        <v>#REF!</v>
      </c>
    </row>
    <row r="329" spans="1:33" s="313" customFormat="1" ht="22.5" customHeight="1">
      <c r="A329" s="431">
        <v>310</v>
      </c>
      <c r="B329" s="345" t="s">
        <v>2023</v>
      </c>
      <c r="C329" s="346" t="s">
        <v>129</v>
      </c>
      <c r="D329" s="308"/>
      <c r="E329" s="347" t="s">
        <v>325</v>
      </c>
      <c r="F329" s="334"/>
      <c r="G329" s="347" t="s">
        <v>379</v>
      </c>
      <c r="H329" s="348">
        <v>2006</v>
      </c>
      <c r="I329" s="308"/>
      <c r="J329" s="308"/>
      <c r="K329" s="308"/>
      <c r="L329" s="308"/>
      <c r="M329" s="308"/>
      <c r="N329" s="348" t="s">
        <v>114</v>
      </c>
      <c r="O329" s="349">
        <v>2450000</v>
      </c>
      <c r="P329" s="336"/>
      <c r="T329" s="332" t="e">
        <f>#REF!</f>
        <v>#REF!</v>
      </c>
      <c r="U329" s="313" t="e">
        <f t="shared" si="53"/>
        <v>#REF!</v>
      </c>
      <c r="V329" s="313" t="e">
        <f t="shared" si="54"/>
        <v>#REF!</v>
      </c>
      <c r="W329" s="350" t="e">
        <f t="shared" si="57"/>
        <v>#REF!</v>
      </c>
      <c r="X329" s="351">
        <f t="shared" si="58"/>
        <v>7</v>
      </c>
      <c r="Y329" s="350" t="e">
        <f t="shared" si="59"/>
        <v>#REF!</v>
      </c>
      <c r="Z329" s="350">
        <f t="shared" si="55"/>
        <v>8</v>
      </c>
      <c r="AA329" s="350" t="e">
        <f t="shared" si="60"/>
        <v>#REF!</v>
      </c>
      <c r="AB329" s="351" t="e">
        <f t="shared" si="61"/>
        <v>#REF!</v>
      </c>
      <c r="AC329" s="351" t="e">
        <f t="shared" si="62"/>
        <v>#REF!</v>
      </c>
      <c r="AD329" s="351" t="e">
        <f t="shared" si="63"/>
        <v>#REF!</v>
      </c>
      <c r="AE329" s="332">
        <f t="shared" si="64"/>
        <v>2006</v>
      </c>
      <c r="AF329" s="352" t="e">
        <f t="shared" si="65"/>
        <v>#REF!</v>
      </c>
      <c r="AG329" s="353" t="e">
        <f t="shared" si="56"/>
        <v>#REF!</v>
      </c>
    </row>
    <row r="330" spans="1:33" s="313" customFormat="1" ht="31.5" customHeight="1">
      <c r="A330" s="431">
        <v>311</v>
      </c>
      <c r="B330" s="345" t="s">
        <v>441</v>
      </c>
      <c r="C330" s="346" t="s">
        <v>748</v>
      </c>
      <c r="D330" s="308"/>
      <c r="E330" s="347"/>
      <c r="F330" s="334"/>
      <c r="G330" s="347" t="s">
        <v>2060</v>
      </c>
      <c r="H330" s="348">
        <v>2007</v>
      </c>
      <c r="I330" s="308"/>
      <c r="J330" s="308"/>
      <c r="K330" s="308"/>
      <c r="L330" s="308"/>
      <c r="M330" s="308"/>
      <c r="N330" s="348" t="s">
        <v>114</v>
      </c>
      <c r="O330" s="349">
        <v>2500000</v>
      </c>
      <c r="P330" s="336"/>
      <c r="T330" s="332" t="e">
        <f>#REF!</f>
        <v>#REF!</v>
      </c>
      <c r="U330" s="313" t="e">
        <f t="shared" si="53"/>
        <v>#REF!</v>
      </c>
      <c r="V330" s="313" t="e">
        <f t="shared" si="54"/>
        <v>#REF!</v>
      </c>
      <c r="W330" s="350" t="e">
        <f t="shared" si="57"/>
        <v>#REF!</v>
      </c>
      <c r="X330" s="351">
        <f t="shared" si="58"/>
        <v>6</v>
      </c>
      <c r="Y330" s="350" t="e">
        <f t="shared" si="59"/>
        <v>#REF!</v>
      </c>
      <c r="Z330" s="350">
        <f t="shared" si="55"/>
        <v>7</v>
      </c>
      <c r="AA330" s="350" t="e">
        <f t="shared" si="60"/>
        <v>#REF!</v>
      </c>
      <c r="AB330" s="351" t="e">
        <f t="shared" si="61"/>
        <v>#REF!</v>
      </c>
      <c r="AC330" s="351" t="e">
        <f t="shared" si="62"/>
        <v>#REF!</v>
      </c>
      <c r="AD330" s="351" t="e">
        <f t="shared" si="63"/>
        <v>#REF!</v>
      </c>
      <c r="AE330" s="332">
        <f t="shared" si="64"/>
        <v>2007</v>
      </c>
      <c r="AF330" s="352" t="e">
        <f t="shared" si="65"/>
        <v>#REF!</v>
      </c>
      <c r="AG330" s="353" t="e">
        <f t="shared" si="56"/>
        <v>#REF!</v>
      </c>
    </row>
    <row r="331" spans="1:33" s="313" customFormat="1" ht="24.75" customHeight="1">
      <c r="A331" s="431">
        <v>312</v>
      </c>
      <c r="B331" s="345" t="s">
        <v>284</v>
      </c>
      <c r="C331" s="346" t="s">
        <v>749</v>
      </c>
      <c r="D331" s="308"/>
      <c r="E331" s="347"/>
      <c r="F331" s="334"/>
      <c r="G331" s="347" t="s">
        <v>376</v>
      </c>
      <c r="H331" s="348">
        <v>2007</v>
      </c>
      <c r="I331" s="308"/>
      <c r="J331" s="308"/>
      <c r="K331" s="308"/>
      <c r="L331" s="308"/>
      <c r="M331" s="308"/>
      <c r="N331" s="348" t="s">
        <v>114</v>
      </c>
      <c r="O331" s="349">
        <v>5025394.59</v>
      </c>
      <c r="P331" s="336"/>
      <c r="T331" s="332" t="e">
        <f>#REF!</f>
        <v>#REF!</v>
      </c>
      <c r="U331" s="313" t="e">
        <f t="shared" si="53"/>
        <v>#REF!</v>
      </c>
      <c r="V331" s="313" t="e">
        <f t="shared" si="54"/>
        <v>#REF!</v>
      </c>
      <c r="W331" s="350" t="e">
        <f t="shared" si="57"/>
        <v>#REF!</v>
      </c>
      <c r="X331" s="351">
        <f t="shared" si="58"/>
        <v>6</v>
      </c>
      <c r="Y331" s="350" t="e">
        <f t="shared" si="59"/>
        <v>#REF!</v>
      </c>
      <c r="Z331" s="350">
        <f t="shared" si="55"/>
        <v>7</v>
      </c>
      <c r="AA331" s="350" t="e">
        <f t="shared" si="60"/>
        <v>#REF!</v>
      </c>
      <c r="AB331" s="351" t="e">
        <f t="shared" si="61"/>
        <v>#REF!</v>
      </c>
      <c r="AC331" s="351" t="e">
        <f t="shared" si="62"/>
        <v>#REF!</v>
      </c>
      <c r="AD331" s="351" t="e">
        <f t="shared" si="63"/>
        <v>#REF!</v>
      </c>
      <c r="AE331" s="332">
        <f t="shared" si="64"/>
        <v>2007</v>
      </c>
      <c r="AF331" s="352" t="e">
        <f t="shared" si="65"/>
        <v>#REF!</v>
      </c>
      <c r="AG331" s="353" t="e">
        <f t="shared" si="56"/>
        <v>#REF!</v>
      </c>
    </row>
    <row r="332" spans="1:33" s="313" customFormat="1" ht="24.75" customHeight="1">
      <c r="A332" s="431">
        <v>313</v>
      </c>
      <c r="B332" s="345" t="s">
        <v>285</v>
      </c>
      <c r="C332" s="346" t="s">
        <v>750</v>
      </c>
      <c r="D332" s="308"/>
      <c r="E332" s="347" t="s">
        <v>358</v>
      </c>
      <c r="F332" s="334"/>
      <c r="G332" s="347" t="s">
        <v>376</v>
      </c>
      <c r="H332" s="348">
        <v>2007</v>
      </c>
      <c r="I332" s="308"/>
      <c r="J332" s="308"/>
      <c r="K332" s="308"/>
      <c r="L332" s="308"/>
      <c r="M332" s="308"/>
      <c r="N332" s="348" t="s">
        <v>114</v>
      </c>
      <c r="O332" s="349">
        <v>5527934.0499999998</v>
      </c>
      <c r="P332" s="336"/>
      <c r="T332" s="332" t="e">
        <f>#REF!</f>
        <v>#REF!</v>
      </c>
      <c r="U332" s="313" t="e">
        <f t="shared" si="53"/>
        <v>#REF!</v>
      </c>
      <c r="V332" s="313" t="e">
        <f t="shared" si="54"/>
        <v>#REF!</v>
      </c>
      <c r="W332" s="350" t="e">
        <f t="shared" si="57"/>
        <v>#REF!</v>
      </c>
      <c r="X332" s="351">
        <f t="shared" si="58"/>
        <v>6</v>
      </c>
      <c r="Y332" s="350" t="e">
        <f t="shared" si="59"/>
        <v>#REF!</v>
      </c>
      <c r="Z332" s="350">
        <f t="shared" si="55"/>
        <v>7</v>
      </c>
      <c r="AA332" s="350" t="e">
        <f t="shared" si="60"/>
        <v>#REF!</v>
      </c>
      <c r="AB332" s="351" t="e">
        <f t="shared" si="61"/>
        <v>#REF!</v>
      </c>
      <c r="AC332" s="351" t="e">
        <f t="shared" si="62"/>
        <v>#REF!</v>
      </c>
      <c r="AD332" s="351" t="e">
        <f t="shared" si="63"/>
        <v>#REF!</v>
      </c>
      <c r="AE332" s="332">
        <f t="shared" si="64"/>
        <v>2007</v>
      </c>
      <c r="AF332" s="352" t="e">
        <f t="shared" si="65"/>
        <v>#REF!</v>
      </c>
      <c r="AG332" s="353" t="e">
        <f t="shared" si="56"/>
        <v>#REF!</v>
      </c>
    </row>
    <row r="333" spans="1:33" s="313" customFormat="1" ht="24.75" customHeight="1">
      <c r="A333" s="431">
        <v>314</v>
      </c>
      <c r="B333" s="345" t="s">
        <v>285</v>
      </c>
      <c r="C333" s="346" t="s">
        <v>750</v>
      </c>
      <c r="D333" s="308"/>
      <c r="E333" s="347" t="s">
        <v>358</v>
      </c>
      <c r="F333" s="334"/>
      <c r="G333" s="347" t="s">
        <v>376</v>
      </c>
      <c r="H333" s="348">
        <v>2007</v>
      </c>
      <c r="I333" s="308"/>
      <c r="J333" s="308"/>
      <c r="K333" s="308"/>
      <c r="L333" s="308"/>
      <c r="M333" s="308"/>
      <c r="N333" s="348" t="s">
        <v>114</v>
      </c>
      <c r="O333" s="349">
        <v>5527934.0499999998</v>
      </c>
      <c r="P333" s="336"/>
      <c r="T333" s="332" t="e">
        <f>#REF!</f>
        <v>#REF!</v>
      </c>
      <c r="U333" s="313" t="e">
        <f t="shared" si="53"/>
        <v>#REF!</v>
      </c>
      <c r="V333" s="313" t="e">
        <f t="shared" si="54"/>
        <v>#REF!</v>
      </c>
      <c r="W333" s="350" t="e">
        <f t="shared" si="57"/>
        <v>#REF!</v>
      </c>
      <c r="X333" s="351">
        <f t="shared" si="58"/>
        <v>6</v>
      </c>
      <c r="Y333" s="350" t="e">
        <f t="shared" si="59"/>
        <v>#REF!</v>
      </c>
      <c r="Z333" s="350">
        <f t="shared" si="55"/>
        <v>7</v>
      </c>
      <c r="AA333" s="350" t="e">
        <f t="shared" si="60"/>
        <v>#REF!</v>
      </c>
      <c r="AB333" s="351" t="e">
        <f t="shared" si="61"/>
        <v>#REF!</v>
      </c>
      <c r="AC333" s="351" t="e">
        <f t="shared" si="62"/>
        <v>#REF!</v>
      </c>
      <c r="AD333" s="351" t="e">
        <f t="shared" si="63"/>
        <v>#REF!</v>
      </c>
      <c r="AE333" s="332">
        <f t="shared" si="64"/>
        <v>2007</v>
      </c>
      <c r="AF333" s="352" t="e">
        <f t="shared" si="65"/>
        <v>#REF!</v>
      </c>
      <c r="AG333" s="353" t="e">
        <f t="shared" si="56"/>
        <v>#REF!</v>
      </c>
    </row>
    <row r="334" spans="1:33" s="313" customFormat="1" ht="24.75" customHeight="1">
      <c r="A334" s="431">
        <v>315</v>
      </c>
      <c r="B334" s="345" t="s">
        <v>285</v>
      </c>
      <c r="C334" s="346" t="s">
        <v>750</v>
      </c>
      <c r="D334" s="308"/>
      <c r="E334" s="347" t="s">
        <v>358</v>
      </c>
      <c r="F334" s="334"/>
      <c r="G334" s="347" t="s">
        <v>376</v>
      </c>
      <c r="H334" s="348">
        <v>2007</v>
      </c>
      <c r="I334" s="308"/>
      <c r="J334" s="308"/>
      <c r="K334" s="308"/>
      <c r="L334" s="308"/>
      <c r="M334" s="308"/>
      <c r="N334" s="348" t="s">
        <v>114</v>
      </c>
      <c r="O334" s="349">
        <v>5527934.0499999998</v>
      </c>
      <c r="P334" s="336"/>
      <c r="T334" s="332" t="e">
        <f>#REF!</f>
        <v>#REF!</v>
      </c>
      <c r="U334" s="313" t="e">
        <f t="shared" si="53"/>
        <v>#REF!</v>
      </c>
      <c r="V334" s="313" t="e">
        <f t="shared" si="54"/>
        <v>#REF!</v>
      </c>
      <c r="W334" s="350" t="e">
        <f t="shared" si="57"/>
        <v>#REF!</v>
      </c>
      <c r="X334" s="351">
        <f t="shared" si="58"/>
        <v>6</v>
      </c>
      <c r="Y334" s="350" t="e">
        <f t="shared" si="59"/>
        <v>#REF!</v>
      </c>
      <c r="Z334" s="350">
        <f t="shared" si="55"/>
        <v>7</v>
      </c>
      <c r="AA334" s="350" t="e">
        <f t="shared" si="60"/>
        <v>#REF!</v>
      </c>
      <c r="AB334" s="351" t="e">
        <f t="shared" si="61"/>
        <v>#REF!</v>
      </c>
      <c r="AC334" s="351" t="e">
        <f t="shared" si="62"/>
        <v>#REF!</v>
      </c>
      <c r="AD334" s="351" t="e">
        <f t="shared" si="63"/>
        <v>#REF!</v>
      </c>
      <c r="AE334" s="332">
        <f t="shared" si="64"/>
        <v>2007</v>
      </c>
      <c r="AF334" s="352" t="e">
        <f t="shared" si="65"/>
        <v>#REF!</v>
      </c>
      <c r="AG334" s="353" t="e">
        <f t="shared" si="56"/>
        <v>#REF!</v>
      </c>
    </row>
    <row r="335" spans="1:33" s="313" customFormat="1" ht="24.75" customHeight="1">
      <c r="A335" s="431">
        <v>316</v>
      </c>
      <c r="B335" s="345" t="s">
        <v>285</v>
      </c>
      <c r="C335" s="346" t="s">
        <v>750</v>
      </c>
      <c r="D335" s="308"/>
      <c r="E335" s="347" t="s">
        <v>358</v>
      </c>
      <c r="F335" s="334"/>
      <c r="G335" s="347" t="s">
        <v>376</v>
      </c>
      <c r="H335" s="348">
        <v>2007</v>
      </c>
      <c r="I335" s="308"/>
      <c r="J335" s="308"/>
      <c r="K335" s="308"/>
      <c r="L335" s="308"/>
      <c r="M335" s="308"/>
      <c r="N335" s="348" t="s">
        <v>114</v>
      </c>
      <c r="O335" s="349">
        <v>5527934.0499999998</v>
      </c>
      <c r="P335" s="336"/>
      <c r="T335" s="332" t="e">
        <f>#REF!</f>
        <v>#REF!</v>
      </c>
      <c r="U335" s="313" t="e">
        <f t="shared" si="53"/>
        <v>#REF!</v>
      </c>
      <c r="V335" s="313" t="e">
        <f t="shared" si="54"/>
        <v>#REF!</v>
      </c>
      <c r="W335" s="350" t="e">
        <f t="shared" si="57"/>
        <v>#REF!</v>
      </c>
      <c r="X335" s="351">
        <f t="shared" si="58"/>
        <v>6</v>
      </c>
      <c r="Y335" s="350" t="e">
        <f t="shared" si="59"/>
        <v>#REF!</v>
      </c>
      <c r="Z335" s="350">
        <f t="shared" si="55"/>
        <v>7</v>
      </c>
      <c r="AA335" s="350" t="e">
        <f t="shared" si="60"/>
        <v>#REF!</v>
      </c>
      <c r="AB335" s="351" t="e">
        <f t="shared" si="61"/>
        <v>#REF!</v>
      </c>
      <c r="AC335" s="351" t="e">
        <f t="shared" si="62"/>
        <v>#REF!</v>
      </c>
      <c r="AD335" s="351" t="e">
        <f t="shared" si="63"/>
        <v>#REF!</v>
      </c>
      <c r="AE335" s="332">
        <f t="shared" si="64"/>
        <v>2007</v>
      </c>
      <c r="AF335" s="352" t="e">
        <f t="shared" si="65"/>
        <v>#REF!</v>
      </c>
      <c r="AG335" s="353" t="e">
        <f t="shared" si="56"/>
        <v>#REF!</v>
      </c>
    </row>
    <row r="336" spans="1:33" s="313" customFormat="1" ht="24.75" customHeight="1">
      <c r="A336" s="431">
        <v>317</v>
      </c>
      <c r="B336" s="345" t="s">
        <v>285</v>
      </c>
      <c r="C336" s="346" t="s">
        <v>750</v>
      </c>
      <c r="D336" s="308"/>
      <c r="E336" s="347" t="s">
        <v>358</v>
      </c>
      <c r="F336" s="334"/>
      <c r="G336" s="347" t="s">
        <v>376</v>
      </c>
      <c r="H336" s="348">
        <v>2007</v>
      </c>
      <c r="I336" s="308"/>
      <c r="J336" s="308"/>
      <c r="K336" s="308"/>
      <c r="L336" s="308"/>
      <c r="M336" s="308"/>
      <c r="N336" s="348" t="s">
        <v>114</v>
      </c>
      <c r="O336" s="349">
        <v>5527934.0499999998</v>
      </c>
      <c r="P336" s="336"/>
      <c r="T336" s="332" t="e">
        <f>#REF!</f>
        <v>#REF!</v>
      </c>
      <c r="U336" s="313" t="e">
        <f t="shared" si="53"/>
        <v>#REF!</v>
      </c>
      <c r="V336" s="313" t="e">
        <f t="shared" si="54"/>
        <v>#REF!</v>
      </c>
      <c r="W336" s="350" t="e">
        <f t="shared" si="57"/>
        <v>#REF!</v>
      </c>
      <c r="X336" s="351">
        <f t="shared" si="58"/>
        <v>6</v>
      </c>
      <c r="Y336" s="350" t="e">
        <f t="shared" si="59"/>
        <v>#REF!</v>
      </c>
      <c r="Z336" s="350">
        <f t="shared" si="55"/>
        <v>7</v>
      </c>
      <c r="AA336" s="350" t="e">
        <f t="shared" si="60"/>
        <v>#REF!</v>
      </c>
      <c r="AB336" s="351" t="e">
        <f t="shared" si="61"/>
        <v>#REF!</v>
      </c>
      <c r="AC336" s="351" t="e">
        <f t="shared" si="62"/>
        <v>#REF!</v>
      </c>
      <c r="AD336" s="351" t="e">
        <f t="shared" si="63"/>
        <v>#REF!</v>
      </c>
      <c r="AE336" s="332">
        <f t="shared" si="64"/>
        <v>2007</v>
      </c>
      <c r="AF336" s="352" t="e">
        <f t="shared" si="65"/>
        <v>#REF!</v>
      </c>
      <c r="AG336" s="353" t="e">
        <f t="shared" si="56"/>
        <v>#REF!</v>
      </c>
    </row>
    <row r="337" spans="1:33" s="313" customFormat="1" ht="24.75" customHeight="1">
      <c r="A337" s="431">
        <v>318</v>
      </c>
      <c r="B337" s="345" t="s">
        <v>285</v>
      </c>
      <c r="C337" s="346" t="s">
        <v>750</v>
      </c>
      <c r="D337" s="308"/>
      <c r="E337" s="347" t="s">
        <v>358</v>
      </c>
      <c r="F337" s="334"/>
      <c r="G337" s="347" t="s">
        <v>376</v>
      </c>
      <c r="H337" s="348">
        <v>2007</v>
      </c>
      <c r="I337" s="308"/>
      <c r="J337" s="308"/>
      <c r="K337" s="308"/>
      <c r="L337" s="308"/>
      <c r="M337" s="308"/>
      <c r="N337" s="348" t="s">
        <v>114</v>
      </c>
      <c r="O337" s="349">
        <v>5527934.0499999998</v>
      </c>
      <c r="P337" s="336"/>
      <c r="T337" s="332" t="e">
        <f>#REF!</f>
        <v>#REF!</v>
      </c>
      <c r="U337" s="313" t="e">
        <f t="shared" si="53"/>
        <v>#REF!</v>
      </c>
      <c r="V337" s="313" t="e">
        <f t="shared" si="54"/>
        <v>#REF!</v>
      </c>
      <c r="W337" s="350" t="e">
        <f t="shared" si="57"/>
        <v>#REF!</v>
      </c>
      <c r="X337" s="351">
        <f t="shared" si="58"/>
        <v>6</v>
      </c>
      <c r="Y337" s="350" t="e">
        <f t="shared" si="59"/>
        <v>#REF!</v>
      </c>
      <c r="Z337" s="350">
        <f t="shared" si="55"/>
        <v>7</v>
      </c>
      <c r="AA337" s="350" t="e">
        <f t="shared" si="60"/>
        <v>#REF!</v>
      </c>
      <c r="AB337" s="351" t="e">
        <f t="shared" si="61"/>
        <v>#REF!</v>
      </c>
      <c r="AC337" s="351" t="e">
        <f t="shared" si="62"/>
        <v>#REF!</v>
      </c>
      <c r="AD337" s="351" t="e">
        <f t="shared" si="63"/>
        <v>#REF!</v>
      </c>
      <c r="AE337" s="332">
        <f t="shared" si="64"/>
        <v>2007</v>
      </c>
      <c r="AF337" s="352" t="e">
        <f t="shared" si="65"/>
        <v>#REF!</v>
      </c>
      <c r="AG337" s="353" t="e">
        <f t="shared" si="56"/>
        <v>#REF!</v>
      </c>
    </row>
    <row r="338" spans="1:33" s="313" customFormat="1" ht="24.75" customHeight="1">
      <c r="A338" s="431">
        <v>319</v>
      </c>
      <c r="B338" s="345" t="s">
        <v>286</v>
      </c>
      <c r="C338" s="346" t="s">
        <v>153</v>
      </c>
      <c r="D338" s="308"/>
      <c r="E338" s="347" t="s">
        <v>358</v>
      </c>
      <c r="F338" s="334"/>
      <c r="G338" s="347" t="s">
        <v>376</v>
      </c>
      <c r="H338" s="348">
        <v>2007</v>
      </c>
      <c r="I338" s="308"/>
      <c r="J338" s="308"/>
      <c r="K338" s="308"/>
      <c r="L338" s="308"/>
      <c r="M338" s="308"/>
      <c r="N338" s="348" t="s">
        <v>114</v>
      </c>
      <c r="O338" s="349">
        <v>5527934.0499999998</v>
      </c>
      <c r="P338" s="336"/>
      <c r="T338" s="332" t="e">
        <f>#REF!</f>
        <v>#REF!</v>
      </c>
      <c r="U338" s="313" t="e">
        <f t="shared" si="53"/>
        <v>#REF!</v>
      </c>
      <c r="V338" s="313" t="e">
        <f t="shared" si="54"/>
        <v>#REF!</v>
      </c>
      <c r="W338" s="350" t="e">
        <f t="shared" si="57"/>
        <v>#REF!</v>
      </c>
      <c r="X338" s="351">
        <f t="shared" si="58"/>
        <v>6</v>
      </c>
      <c r="Y338" s="350" t="e">
        <f t="shared" si="59"/>
        <v>#REF!</v>
      </c>
      <c r="Z338" s="350">
        <f t="shared" si="55"/>
        <v>7</v>
      </c>
      <c r="AA338" s="350" t="e">
        <f t="shared" si="60"/>
        <v>#REF!</v>
      </c>
      <c r="AB338" s="351" t="e">
        <f t="shared" si="61"/>
        <v>#REF!</v>
      </c>
      <c r="AC338" s="351" t="e">
        <f t="shared" si="62"/>
        <v>#REF!</v>
      </c>
      <c r="AD338" s="351" t="e">
        <f t="shared" si="63"/>
        <v>#REF!</v>
      </c>
      <c r="AE338" s="332">
        <f t="shared" si="64"/>
        <v>2007</v>
      </c>
      <c r="AF338" s="352" t="e">
        <f t="shared" si="65"/>
        <v>#REF!</v>
      </c>
      <c r="AG338" s="353" t="e">
        <f t="shared" si="56"/>
        <v>#REF!</v>
      </c>
    </row>
    <row r="339" spans="1:33" s="313" customFormat="1" ht="25.5" customHeight="1">
      <c r="A339" s="431">
        <v>320</v>
      </c>
      <c r="B339" s="345" t="s">
        <v>287</v>
      </c>
      <c r="C339" s="346" t="s">
        <v>751</v>
      </c>
      <c r="D339" s="308"/>
      <c r="E339" s="347"/>
      <c r="F339" s="334"/>
      <c r="G339" s="347" t="s">
        <v>376</v>
      </c>
      <c r="H339" s="348">
        <v>2007</v>
      </c>
      <c r="I339" s="308"/>
      <c r="J339" s="308"/>
      <c r="K339" s="308"/>
      <c r="L339" s="308"/>
      <c r="M339" s="308"/>
      <c r="N339" s="348" t="s">
        <v>114</v>
      </c>
      <c r="O339" s="349">
        <v>4842470</v>
      </c>
      <c r="P339" s="336"/>
      <c r="T339" s="332" t="e">
        <f>#REF!</f>
        <v>#REF!</v>
      </c>
      <c r="U339" s="313" t="e">
        <f t="shared" si="53"/>
        <v>#REF!</v>
      </c>
      <c r="V339" s="313" t="e">
        <f t="shared" si="54"/>
        <v>#REF!</v>
      </c>
      <c r="W339" s="350" t="e">
        <f t="shared" si="57"/>
        <v>#REF!</v>
      </c>
      <c r="X339" s="351">
        <f t="shared" si="58"/>
        <v>6</v>
      </c>
      <c r="Y339" s="350" t="e">
        <f t="shared" si="59"/>
        <v>#REF!</v>
      </c>
      <c r="Z339" s="350">
        <f t="shared" si="55"/>
        <v>7</v>
      </c>
      <c r="AA339" s="350" t="e">
        <f t="shared" si="60"/>
        <v>#REF!</v>
      </c>
      <c r="AB339" s="351" t="e">
        <f t="shared" si="61"/>
        <v>#REF!</v>
      </c>
      <c r="AC339" s="351" t="e">
        <f t="shared" si="62"/>
        <v>#REF!</v>
      </c>
      <c r="AD339" s="351" t="e">
        <f t="shared" si="63"/>
        <v>#REF!</v>
      </c>
      <c r="AE339" s="332">
        <f t="shared" si="64"/>
        <v>2007</v>
      </c>
      <c r="AF339" s="352" t="e">
        <f t="shared" si="65"/>
        <v>#REF!</v>
      </c>
      <c r="AG339" s="353" t="e">
        <f t="shared" si="56"/>
        <v>#REF!</v>
      </c>
    </row>
    <row r="340" spans="1:33" s="313" customFormat="1" ht="25.5" customHeight="1">
      <c r="A340" s="431">
        <v>321</v>
      </c>
      <c r="B340" s="345" t="s">
        <v>287</v>
      </c>
      <c r="C340" s="346" t="s">
        <v>751</v>
      </c>
      <c r="D340" s="308"/>
      <c r="E340" s="347"/>
      <c r="F340" s="334"/>
      <c r="G340" s="347" t="s">
        <v>376</v>
      </c>
      <c r="H340" s="348">
        <v>2007</v>
      </c>
      <c r="I340" s="308"/>
      <c r="J340" s="308"/>
      <c r="K340" s="308"/>
      <c r="L340" s="308"/>
      <c r="M340" s="308"/>
      <c r="N340" s="348" t="s">
        <v>114</v>
      </c>
      <c r="O340" s="349">
        <v>4842470</v>
      </c>
      <c r="P340" s="336"/>
      <c r="T340" s="332" t="e">
        <f>#REF!</f>
        <v>#REF!</v>
      </c>
      <c r="U340" s="313" t="e">
        <f t="shared" ref="U340:U403" si="66">VLOOKUP(T340,kelompok,2,0)</f>
        <v>#REF!</v>
      </c>
      <c r="V340" s="313" t="e">
        <f t="shared" ref="V340:V403" si="67">VLOOKUP(T340,MASAMANFAAT,4,0)</f>
        <v>#REF!</v>
      </c>
      <c r="W340" s="350" t="e">
        <f t="shared" si="57"/>
        <v>#REF!</v>
      </c>
      <c r="X340" s="351">
        <f t="shared" si="58"/>
        <v>6</v>
      </c>
      <c r="Y340" s="350" t="e">
        <f t="shared" si="59"/>
        <v>#REF!</v>
      </c>
      <c r="Z340" s="350">
        <f t="shared" ref="Z340:Z403" si="68">2014-AE340</f>
        <v>7</v>
      </c>
      <c r="AA340" s="350" t="e">
        <f t="shared" si="60"/>
        <v>#REF!</v>
      </c>
      <c r="AB340" s="351" t="e">
        <f t="shared" si="61"/>
        <v>#REF!</v>
      </c>
      <c r="AC340" s="351" t="e">
        <f t="shared" si="62"/>
        <v>#REF!</v>
      </c>
      <c r="AD340" s="351" t="e">
        <f t="shared" si="63"/>
        <v>#REF!</v>
      </c>
      <c r="AE340" s="332">
        <f t="shared" si="64"/>
        <v>2007</v>
      </c>
      <c r="AF340" s="352" t="e">
        <f t="shared" si="65"/>
        <v>#REF!</v>
      </c>
      <c r="AG340" s="353" t="e">
        <f t="shared" ref="AG340:AG403" si="69">AD340+AC340+AB340+AA340+Y340</f>
        <v>#REF!</v>
      </c>
    </row>
    <row r="341" spans="1:33" s="313" customFormat="1" ht="25.5" customHeight="1">
      <c r="A341" s="431">
        <v>322</v>
      </c>
      <c r="B341" s="345" t="s">
        <v>287</v>
      </c>
      <c r="C341" s="346" t="s">
        <v>751</v>
      </c>
      <c r="D341" s="308"/>
      <c r="E341" s="347"/>
      <c r="F341" s="334"/>
      <c r="G341" s="347" t="s">
        <v>376</v>
      </c>
      <c r="H341" s="348">
        <v>2007</v>
      </c>
      <c r="I341" s="308"/>
      <c r="J341" s="308"/>
      <c r="K341" s="308"/>
      <c r="L341" s="308"/>
      <c r="M341" s="308"/>
      <c r="N341" s="348" t="s">
        <v>114</v>
      </c>
      <c r="O341" s="349">
        <v>4842470</v>
      </c>
      <c r="P341" s="336"/>
      <c r="T341" s="332" t="e">
        <f>#REF!</f>
        <v>#REF!</v>
      </c>
      <c r="U341" s="313" t="e">
        <f t="shared" si="66"/>
        <v>#REF!</v>
      </c>
      <c r="V341" s="313" t="e">
        <f t="shared" si="67"/>
        <v>#REF!</v>
      </c>
      <c r="W341" s="350" t="e">
        <f t="shared" ref="W341:W404" si="70">(O341-10)/V341</f>
        <v>#REF!</v>
      </c>
      <c r="X341" s="351">
        <f t="shared" ref="X341:X404" si="71">2013-AE341</f>
        <v>6</v>
      </c>
      <c r="Y341" s="350" t="e">
        <f t="shared" ref="Y341:Y404" si="72">IF(X341&gt;V341,O341-10,W341*X341)</f>
        <v>#REF!</v>
      </c>
      <c r="Z341" s="350">
        <f t="shared" si="68"/>
        <v>7</v>
      </c>
      <c r="AA341" s="350" t="e">
        <f t="shared" ref="AA341:AA404" si="73">IF(O341-10=Y341,0,W341)</f>
        <v>#REF!</v>
      </c>
      <c r="AB341" s="351" t="e">
        <f t="shared" ref="AB341:AB404" si="74">IF(O341-10=Y341+AA341,0,W341)</f>
        <v>#REF!</v>
      </c>
      <c r="AC341" s="351" t="e">
        <f t="shared" ref="AC341:AC404" si="75">IF(O341-10=Y341+AA341+AB341,0,W341)</f>
        <v>#REF!</v>
      </c>
      <c r="AD341" s="351" t="e">
        <f t="shared" ref="AD341:AD404" si="76">IF(O341-10=Y341+AA341+AB341+AC341,0,W341)</f>
        <v>#REF!</v>
      </c>
      <c r="AE341" s="332">
        <f t="shared" ref="AE341:AE404" si="77">H341</f>
        <v>2007</v>
      </c>
      <c r="AF341" s="352" t="e">
        <f t="shared" ref="AF341:AF404" si="78">O341-(AA341+AB341+Y341+AC341+AD341)</f>
        <v>#REF!</v>
      </c>
      <c r="AG341" s="353" t="e">
        <f t="shared" si="69"/>
        <v>#REF!</v>
      </c>
    </row>
    <row r="342" spans="1:33" s="313" customFormat="1" ht="25.5" customHeight="1">
      <c r="A342" s="431">
        <v>323</v>
      </c>
      <c r="B342" s="345" t="s">
        <v>287</v>
      </c>
      <c r="C342" s="346" t="s">
        <v>751</v>
      </c>
      <c r="D342" s="308"/>
      <c r="E342" s="347"/>
      <c r="F342" s="334"/>
      <c r="G342" s="347" t="s">
        <v>376</v>
      </c>
      <c r="H342" s="348">
        <v>2007</v>
      </c>
      <c r="I342" s="308"/>
      <c r="J342" s="308"/>
      <c r="K342" s="308"/>
      <c r="L342" s="308"/>
      <c r="M342" s="308"/>
      <c r="N342" s="348" t="s">
        <v>114</v>
      </c>
      <c r="O342" s="349">
        <v>4842470.2300000004</v>
      </c>
      <c r="P342" s="336"/>
      <c r="T342" s="332" t="e">
        <f>#REF!</f>
        <v>#REF!</v>
      </c>
      <c r="U342" s="313" t="e">
        <f t="shared" si="66"/>
        <v>#REF!</v>
      </c>
      <c r="V342" s="313" t="e">
        <f t="shared" si="67"/>
        <v>#REF!</v>
      </c>
      <c r="W342" s="350" t="e">
        <f t="shared" si="70"/>
        <v>#REF!</v>
      </c>
      <c r="X342" s="351">
        <f t="shared" si="71"/>
        <v>6</v>
      </c>
      <c r="Y342" s="350" t="e">
        <f t="shared" si="72"/>
        <v>#REF!</v>
      </c>
      <c r="Z342" s="350">
        <f t="shared" si="68"/>
        <v>7</v>
      </c>
      <c r="AA342" s="350" t="e">
        <f t="shared" si="73"/>
        <v>#REF!</v>
      </c>
      <c r="AB342" s="351" t="e">
        <f t="shared" si="74"/>
        <v>#REF!</v>
      </c>
      <c r="AC342" s="351" t="e">
        <f t="shared" si="75"/>
        <v>#REF!</v>
      </c>
      <c r="AD342" s="351" t="e">
        <f t="shared" si="76"/>
        <v>#REF!</v>
      </c>
      <c r="AE342" s="332">
        <f t="shared" si="77"/>
        <v>2007</v>
      </c>
      <c r="AF342" s="352" t="e">
        <f t="shared" si="78"/>
        <v>#REF!</v>
      </c>
      <c r="AG342" s="353" t="e">
        <f t="shared" si="69"/>
        <v>#REF!</v>
      </c>
    </row>
    <row r="343" spans="1:33" s="313" customFormat="1" ht="25.5" customHeight="1">
      <c r="A343" s="431">
        <v>324</v>
      </c>
      <c r="B343" s="345" t="s">
        <v>287</v>
      </c>
      <c r="C343" s="346" t="s">
        <v>751</v>
      </c>
      <c r="D343" s="308"/>
      <c r="E343" s="347"/>
      <c r="F343" s="334"/>
      <c r="G343" s="347" t="s">
        <v>376</v>
      </c>
      <c r="H343" s="348">
        <v>2007</v>
      </c>
      <c r="I343" s="308"/>
      <c r="J343" s="308"/>
      <c r="K343" s="308"/>
      <c r="L343" s="308"/>
      <c r="M343" s="308"/>
      <c r="N343" s="348" t="s">
        <v>114</v>
      </c>
      <c r="O343" s="349">
        <v>4842470.2300000004</v>
      </c>
      <c r="P343" s="336"/>
      <c r="T343" s="332" t="e">
        <f>#REF!</f>
        <v>#REF!</v>
      </c>
      <c r="U343" s="313" t="e">
        <f t="shared" si="66"/>
        <v>#REF!</v>
      </c>
      <c r="V343" s="313" t="e">
        <f t="shared" si="67"/>
        <v>#REF!</v>
      </c>
      <c r="W343" s="350" t="e">
        <f t="shared" si="70"/>
        <v>#REF!</v>
      </c>
      <c r="X343" s="351">
        <f t="shared" si="71"/>
        <v>6</v>
      </c>
      <c r="Y343" s="350" t="e">
        <f t="shared" si="72"/>
        <v>#REF!</v>
      </c>
      <c r="Z343" s="350">
        <f t="shared" si="68"/>
        <v>7</v>
      </c>
      <c r="AA343" s="350" t="e">
        <f t="shared" si="73"/>
        <v>#REF!</v>
      </c>
      <c r="AB343" s="351" t="e">
        <f t="shared" si="74"/>
        <v>#REF!</v>
      </c>
      <c r="AC343" s="351" t="e">
        <f t="shared" si="75"/>
        <v>#REF!</v>
      </c>
      <c r="AD343" s="351" t="e">
        <f t="shared" si="76"/>
        <v>#REF!</v>
      </c>
      <c r="AE343" s="332">
        <f t="shared" si="77"/>
        <v>2007</v>
      </c>
      <c r="AF343" s="352" t="e">
        <f t="shared" si="78"/>
        <v>#REF!</v>
      </c>
      <c r="AG343" s="353" t="e">
        <f t="shared" si="69"/>
        <v>#REF!</v>
      </c>
    </row>
    <row r="344" spans="1:33" s="313" customFormat="1" ht="21.75" customHeight="1">
      <c r="A344" s="431">
        <v>325</v>
      </c>
      <c r="B344" s="345" t="s">
        <v>288</v>
      </c>
      <c r="C344" s="346" t="s">
        <v>752</v>
      </c>
      <c r="D344" s="308"/>
      <c r="E344" s="347" t="s">
        <v>358</v>
      </c>
      <c r="F344" s="334"/>
      <c r="G344" s="347" t="s">
        <v>2061</v>
      </c>
      <c r="H344" s="348">
        <v>2007</v>
      </c>
      <c r="I344" s="308"/>
      <c r="J344" s="308"/>
      <c r="K344" s="308"/>
      <c r="L344" s="308"/>
      <c r="M344" s="308"/>
      <c r="N344" s="348" t="s">
        <v>114</v>
      </c>
      <c r="O344" s="349">
        <v>2211173.64</v>
      </c>
      <c r="P344" s="336"/>
      <c r="T344" s="332" t="e">
        <f>#REF!</f>
        <v>#REF!</v>
      </c>
      <c r="U344" s="313" t="e">
        <f t="shared" si="66"/>
        <v>#REF!</v>
      </c>
      <c r="V344" s="313" t="e">
        <f t="shared" si="67"/>
        <v>#REF!</v>
      </c>
      <c r="W344" s="350" t="e">
        <f t="shared" si="70"/>
        <v>#REF!</v>
      </c>
      <c r="X344" s="351">
        <f t="shared" si="71"/>
        <v>6</v>
      </c>
      <c r="Y344" s="350" t="e">
        <f t="shared" si="72"/>
        <v>#REF!</v>
      </c>
      <c r="Z344" s="350">
        <f t="shared" si="68"/>
        <v>7</v>
      </c>
      <c r="AA344" s="350" t="e">
        <f t="shared" si="73"/>
        <v>#REF!</v>
      </c>
      <c r="AB344" s="351" t="e">
        <f t="shared" si="74"/>
        <v>#REF!</v>
      </c>
      <c r="AC344" s="351" t="e">
        <f t="shared" si="75"/>
        <v>#REF!</v>
      </c>
      <c r="AD344" s="351" t="e">
        <f t="shared" si="76"/>
        <v>#REF!</v>
      </c>
      <c r="AE344" s="332">
        <f t="shared" si="77"/>
        <v>2007</v>
      </c>
      <c r="AF344" s="352" t="e">
        <f t="shared" si="78"/>
        <v>#REF!</v>
      </c>
      <c r="AG344" s="353" t="e">
        <f t="shared" si="69"/>
        <v>#REF!</v>
      </c>
    </row>
    <row r="345" spans="1:33" s="313" customFormat="1" ht="21.75" customHeight="1">
      <c r="A345" s="431">
        <v>326</v>
      </c>
      <c r="B345" s="345" t="s">
        <v>288</v>
      </c>
      <c r="C345" s="346" t="s">
        <v>752</v>
      </c>
      <c r="D345" s="308"/>
      <c r="E345" s="347" t="s">
        <v>358</v>
      </c>
      <c r="F345" s="334"/>
      <c r="G345" s="347" t="s">
        <v>2061</v>
      </c>
      <c r="H345" s="348">
        <v>2007</v>
      </c>
      <c r="I345" s="308"/>
      <c r="J345" s="308"/>
      <c r="K345" s="308"/>
      <c r="L345" s="308"/>
      <c r="M345" s="308"/>
      <c r="N345" s="348" t="s">
        <v>114</v>
      </c>
      <c r="O345" s="349">
        <v>2211173.64</v>
      </c>
      <c r="P345" s="336"/>
      <c r="T345" s="332" t="e">
        <f>#REF!</f>
        <v>#REF!</v>
      </c>
      <c r="U345" s="313" t="e">
        <f t="shared" si="66"/>
        <v>#REF!</v>
      </c>
      <c r="V345" s="313" t="e">
        <f t="shared" si="67"/>
        <v>#REF!</v>
      </c>
      <c r="W345" s="350" t="e">
        <f t="shared" si="70"/>
        <v>#REF!</v>
      </c>
      <c r="X345" s="351">
        <f t="shared" si="71"/>
        <v>6</v>
      </c>
      <c r="Y345" s="350" t="e">
        <f t="shared" si="72"/>
        <v>#REF!</v>
      </c>
      <c r="Z345" s="350">
        <f t="shared" si="68"/>
        <v>7</v>
      </c>
      <c r="AA345" s="350" t="e">
        <f t="shared" si="73"/>
        <v>#REF!</v>
      </c>
      <c r="AB345" s="351" t="e">
        <f t="shared" si="74"/>
        <v>#REF!</v>
      </c>
      <c r="AC345" s="351" t="e">
        <f t="shared" si="75"/>
        <v>#REF!</v>
      </c>
      <c r="AD345" s="351" t="e">
        <f t="shared" si="76"/>
        <v>#REF!</v>
      </c>
      <c r="AE345" s="332">
        <f t="shared" si="77"/>
        <v>2007</v>
      </c>
      <c r="AF345" s="352" t="e">
        <f t="shared" si="78"/>
        <v>#REF!</v>
      </c>
      <c r="AG345" s="353" t="e">
        <f t="shared" si="69"/>
        <v>#REF!</v>
      </c>
    </row>
    <row r="346" spans="1:33" s="313" customFormat="1" ht="21.75" customHeight="1">
      <c r="A346" s="431">
        <v>327</v>
      </c>
      <c r="B346" s="345" t="s">
        <v>288</v>
      </c>
      <c r="C346" s="346" t="s">
        <v>752</v>
      </c>
      <c r="D346" s="308"/>
      <c r="E346" s="347" t="s">
        <v>358</v>
      </c>
      <c r="F346" s="334"/>
      <c r="G346" s="347" t="s">
        <v>2061</v>
      </c>
      <c r="H346" s="348">
        <v>2007</v>
      </c>
      <c r="I346" s="308"/>
      <c r="J346" s="308"/>
      <c r="K346" s="308"/>
      <c r="L346" s="308"/>
      <c r="M346" s="308"/>
      <c r="N346" s="348" t="s">
        <v>114</v>
      </c>
      <c r="O346" s="349">
        <v>2211173.64</v>
      </c>
      <c r="P346" s="336"/>
      <c r="T346" s="332" t="e">
        <f>#REF!</f>
        <v>#REF!</v>
      </c>
      <c r="U346" s="313" t="e">
        <f t="shared" si="66"/>
        <v>#REF!</v>
      </c>
      <c r="V346" s="313" t="e">
        <f t="shared" si="67"/>
        <v>#REF!</v>
      </c>
      <c r="W346" s="350" t="e">
        <f t="shared" si="70"/>
        <v>#REF!</v>
      </c>
      <c r="X346" s="351">
        <f t="shared" si="71"/>
        <v>6</v>
      </c>
      <c r="Y346" s="350" t="e">
        <f t="shared" si="72"/>
        <v>#REF!</v>
      </c>
      <c r="Z346" s="350">
        <f t="shared" si="68"/>
        <v>7</v>
      </c>
      <c r="AA346" s="350" t="e">
        <f t="shared" si="73"/>
        <v>#REF!</v>
      </c>
      <c r="AB346" s="351" t="e">
        <f t="shared" si="74"/>
        <v>#REF!</v>
      </c>
      <c r="AC346" s="351" t="e">
        <f t="shared" si="75"/>
        <v>#REF!</v>
      </c>
      <c r="AD346" s="351" t="e">
        <f t="shared" si="76"/>
        <v>#REF!</v>
      </c>
      <c r="AE346" s="332">
        <f t="shared" si="77"/>
        <v>2007</v>
      </c>
      <c r="AF346" s="352" t="e">
        <f t="shared" si="78"/>
        <v>#REF!</v>
      </c>
      <c r="AG346" s="353" t="e">
        <f t="shared" si="69"/>
        <v>#REF!</v>
      </c>
    </row>
    <row r="347" spans="1:33" s="313" customFormat="1" ht="21.75" customHeight="1">
      <c r="A347" s="431">
        <v>328</v>
      </c>
      <c r="B347" s="345" t="s">
        <v>288</v>
      </c>
      <c r="C347" s="346" t="s">
        <v>752</v>
      </c>
      <c r="D347" s="308"/>
      <c r="E347" s="347" t="s">
        <v>358</v>
      </c>
      <c r="F347" s="334"/>
      <c r="G347" s="347" t="s">
        <v>2061</v>
      </c>
      <c r="H347" s="348">
        <v>2007</v>
      </c>
      <c r="I347" s="308"/>
      <c r="J347" s="308"/>
      <c r="K347" s="308"/>
      <c r="L347" s="308"/>
      <c r="M347" s="308"/>
      <c r="N347" s="348" t="s">
        <v>114</v>
      </c>
      <c r="O347" s="349">
        <v>2211173.64</v>
      </c>
      <c r="P347" s="336"/>
      <c r="T347" s="332" t="e">
        <f>#REF!</f>
        <v>#REF!</v>
      </c>
      <c r="U347" s="313" t="e">
        <f t="shared" si="66"/>
        <v>#REF!</v>
      </c>
      <c r="V347" s="313" t="e">
        <f t="shared" si="67"/>
        <v>#REF!</v>
      </c>
      <c r="W347" s="350" t="e">
        <f t="shared" si="70"/>
        <v>#REF!</v>
      </c>
      <c r="X347" s="351">
        <f t="shared" si="71"/>
        <v>6</v>
      </c>
      <c r="Y347" s="350" t="e">
        <f t="shared" si="72"/>
        <v>#REF!</v>
      </c>
      <c r="Z347" s="350">
        <f t="shared" si="68"/>
        <v>7</v>
      </c>
      <c r="AA347" s="350" t="e">
        <f t="shared" si="73"/>
        <v>#REF!</v>
      </c>
      <c r="AB347" s="351" t="e">
        <f t="shared" si="74"/>
        <v>#REF!</v>
      </c>
      <c r="AC347" s="351" t="e">
        <f t="shared" si="75"/>
        <v>#REF!</v>
      </c>
      <c r="AD347" s="351" t="e">
        <f t="shared" si="76"/>
        <v>#REF!</v>
      </c>
      <c r="AE347" s="332">
        <f t="shared" si="77"/>
        <v>2007</v>
      </c>
      <c r="AF347" s="352" t="e">
        <f t="shared" si="78"/>
        <v>#REF!</v>
      </c>
      <c r="AG347" s="353" t="e">
        <f t="shared" si="69"/>
        <v>#REF!</v>
      </c>
    </row>
    <row r="348" spans="1:33" s="313" customFormat="1" ht="21.75" customHeight="1" thickBot="1">
      <c r="A348" s="433">
        <v>329</v>
      </c>
      <c r="B348" s="358" t="s">
        <v>288</v>
      </c>
      <c r="C348" s="359" t="s">
        <v>752</v>
      </c>
      <c r="D348" s="360"/>
      <c r="E348" s="362" t="s">
        <v>358</v>
      </c>
      <c r="F348" s="361"/>
      <c r="G348" s="362" t="s">
        <v>2061</v>
      </c>
      <c r="H348" s="363">
        <v>2007</v>
      </c>
      <c r="I348" s="360"/>
      <c r="J348" s="360"/>
      <c r="K348" s="360"/>
      <c r="L348" s="360"/>
      <c r="M348" s="360"/>
      <c r="N348" s="363" t="s">
        <v>114</v>
      </c>
      <c r="O348" s="373">
        <v>2211173.64</v>
      </c>
      <c r="P348" s="365"/>
      <c r="T348" s="332" t="e">
        <f>#REF!</f>
        <v>#REF!</v>
      </c>
      <c r="U348" s="313" t="e">
        <f t="shared" si="66"/>
        <v>#REF!</v>
      </c>
      <c r="V348" s="313" t="e">
        <f t="shared" si="67"/>
        <v>#REF!</v>
      </c>
      <c r="W348" s="350" t="e">
        <f t="shared" si="70"/>
        <v>#REF!</v>
      </c>
      <c r="X348" s="351">
        <f t="shared" si="71"/>
        <v>6</v>
      </c>
      <c r="Y348" s="350" t="e">
        <f t="shared" si="72"/>
        <v>#REF!</v>
      </c>
      <c r="Z348" s="350">
        <f t="shared" si="68"/>
        <v>7</v>
      </c>
      <c r="AA348" s="350" t="e">
        <f t="shared" si="73"/>
        <v>#REF!</v>
      </c>
      <c r="AB348" s="351" t="e">
        <f t="shared" si="74"/>
        <v>#REF!</v>
      </c>
      <c r="AC348" s="351" t="e">
        <f t="shared" si="75"/>
        <v>#REF!</v>
      </c>
      <c r="AD348" s="351" t="e">
        <f t="shared" si="76"/>
        <v>#REF!</v>
      </c>
      <c r="AE348" s="332">
        <f t="shared" si="77"/>
        <v>2007</v>
      </c>
      <c r="AF348" s="352" t="e">
        <f t="shared" si="78"/>
        <v>#REF!</v>
      </c>
      <c r="AG348" s="353" t="e">
        <f t="shared" si="69"/>
        <v>#REF!</v>
      </c>
    </row>
    <row r="349" spans="1:33" s="313" customFormat="1" ht="21.75" customHeight="1">
      <c r="A349" s="432">
        <v>330</v>
      </c>
      <c r="B349" s="374" t="s">
        <v>288</v>
      </c>
      <c r="C349" s="366" t="s">
        <v>752</v>
      </c>
      <c r="D349" s="367"/>
      <c r="E349" s="369" t="s">
        <v>358</v>
      </c>
      <c r="F349" s="368"/>
      <c r="G349" s="369" t="s">
        <v>2061</v>
      </c>
      <c r="H349" s="370">
        <v>2007</v>
      </c>
      <c r="I349" s="367"/>
      <c r="J349" s="367"/>
      <c r="K349" s="367"/>
      <c r="L349" s="367"/>
      <c r="M349" s="367"/>
      <c r="N349" s="370" t="s">
        <v>114</v>
      </c>
      <c r="O349" s="375">
        <v>2211173.64</v>
      </c>
      <c r="P349" s="372"/>
      <c r="T349" s="332" t="e">
        <f>#REF!</f>
        <v>#REF!</v>
      </c>
      <c r="U349" s="313" t="e">
        <f t="shared" si="66"/>
        <v>#REF!</v>
      </c>
      <c r="V349" s="313" t="e">
        <f t="shared" si="67"/>
        <v>#REF!</v>
      </c>
      <c r="W349" s="350" t="e">
        <f t="shared" si="70"/>
        <v>#REF!</v>
      </c>
      <c r="X349" s="351">
        <f t="shared" si="71"/>
        <v>6</v>
      </c>
      <c r="Y349" s="350" t="e">
        <f t="shared" si="72"/>
        <v>#REF!</v>
      </c>
      <c r="Z349" s="350">
        <f t="shared" si="68"/>
        <v>7</v>
      </c>
      <c r="AA349" s="350" t="e">
        <f t="shared" si="73"/>
        <v>#REF!</v>
      </c>
      <c r="AB349" s="351" t="e">
        <f t="shared" si="74"/>
        <v>#REF!</v>
      </c>
      <c r="AC349" s="351" t="e">
        <f t="shared" si="75"/>
        <v>#REF!</v>
      </c>
      <c r="AD349" s="351" t="e">
        <f t="shared" si="76"/>
        <v>#REF!</v>
      </c>
      <c r="AE349" s="332">
        <f t="shared" si="77"/>
        <v>2007</v>
      </c>
      <c r="AF349" s="352" t="e">
        <f t="shared" si="78"/>
        <v>#REF!</v>
      </c>
      <c r="AG349" s="353" t="e">
        <f t="shared" si="69"/>
        <v>#REF!</v>
      </c>
    </row>
    <row r="350" spans="1:33" s="313" customFormat="1" ht="21.75" customHeight="1">
      <c r="A350" s="431">
        <v>331</v>
      </c>
      <c r="B350" s="345" t="s">
        <v>289</v>
      </c>
      <c r="C350" s="346" t="s">
        <v>753</v>
      </c>
      <c r="D350" s="308"/>
      <c r="E350" s="347" t="s">
        <v>358</v>
      </c>
      <c r="F350" s="334"/>
      <c r="G350" s="347" t="s">
        <v>2061</v>
      </c>
      <c r="H350" s="348">
        <v>2007</v>
      </c>
      <c r="I350" s="308"/>
      <c r="J350" s="308"/>
      <c r="K350" s="308"/>
      <c r="L350" s="308"/>
      <c r="M350" s="308"/>
      <c r="N350" s="348" t="s">
        <v>114</v>
      </c>
      <c r="O350" s="349">
        <v>2211173.64</v>
      </c>
      <c r="P350" s="336"/>
      <c r="T350" s="332" t="e">
        <f>#REF!</f>
        <v>#REF!</v>
      </c>
      <c r="U350" s="313" t="e">
        <f t="shared" si="66"/>
        <v>#REF!</v>
      </c>
      <c r="V350" s="313" t="e">
        <f t="shared" si="67"/>
        <v>#REF!</v>
      </c>
      <c r="W350" s="350" t="e">
        <f t="shared" si="70"/>
        <v>#REF!</v>
      </c>
      <c r="X350" s="351">
        <f t="shared" si="71"/>
        <v>6</v>
      </c>
      <c r="Y350" s="350" t="e">
        <f t="shared" si="72"/>
        <v>#REF!</v>
      </c>
      <c r="Z350" s="350">
        <f t="shared" si="68"/>
        <v>7</v>
      </c>
      <c r="AA350" s="350" t="e">
        <f t="shared" si="73"/>
        <v>#REF!</v>
      </c>
      <c r="AB350" s="351" t="e">
        <f t="shared" si="74"/>
        <v>#REF!</v>
      </c>
      <c r="AC350" s="351" t="e">
        <f t="shared" si="75"/>
        <v>#REF!</v>
      </c>
      <c r="AD350" s="351" t="e">
        <f t="shared" si="76"/>
        <v>#REF!</v>
      </c>
      <c r="AE350" s="332">
        <f t="shared" si="77"/>
        <v>2007</v>
      </c>
      <c r="AF350" s="352" t="e">
        <f t="shared" si="78"/>
        <v>#REF!</v>
      </c>
      <c r="AG350" s="353" t="e">
        <f t="shared" si="69"/>
        <v>#REF!</v>
      </c>
    </row>
    <row r="351" spans="1:33" s="313" customFormat="1" ht="25.5" customHeight="1">
      <c r="A351" s="431">
        <v>332</v>
      </c>
      <c r="B351" s="345" t="s">
        <v>290</v>
      </c>
      <c r="C351" s="346" t="s">
        <v>754</v>
      </c>
      <c r="D351" s="308"/>
      <c r="E351" s="347"/>
      <c r="F351" s="334"/>
      <c r="G351" s="347" t="s">
        <v>2061</v>
      </c>
      <c r="H351" s="348">
        <v>2007</v>
      </c>
      <c r="I351" s="308"/>
      <c r="J351" s="308"/>
      <c r="K351" s="308"/>
      <c r="L351" s="308"/>
      <c r="M351" s="308"/>
      <c r="N351" s="348" t="s">
        <v>114</v>
      </c>
      <c r="O351" s="349">
        <v>1105586.81</v>
      </c>
      <c r="P351" s="336"/>
      <c r="T351" s="332" t="e">
        <f>#REF!</f>
        <v>#REF!</v>
      </c>
      <c r="U351" s="313" t="e">
        <f t="shared" si="66"/>
        <v>#REF!</v>
      </c>
      <c r="V351" s="313" t="e">
        <f t="shared" si="67"/>
        <v>#REF!</v>
      </c>
      <c r="W351" s="350" t="e">
        <f t="shared" si="70"/>
        <v>#REF!</v>
      </c>
      <c r="X351" s="351">
        <f t="shared" si="71"/>
        <v>6</v>
      </c>
      <c r="Y351" s="350" t="e">
        <f t="shared" si="72"/>
        <v>#REF!</v>
      </c>
      <c r="Z351" s="350">
        <f t="shared" si="68"/>
        <v>7</v>
      </c>
      <c r="AA351" s="350" t="e">
        <f t="shared" si="73"/>
        <v>#REF!</v>
      </c>
      <c r="AB351" s="351" t="e">
        <f t="shared" si="74"/>
        <v>#REF!</v>
      </c>
      <c r="AC351" s="351" t="e">
        <f t="shared" si="75"/>
        <v>#REF!</v>
      </c>
      <c r="AD351" s="351" t="e">
        <f t="shared" si="76"/>
        <v>#REF!</v>
      </c>
      <c r="AE351" s="332">
        <f t="shared" si="77"/>
        <v>2007</v>
      </c>
      <c r="AF351" s="352" t="e">
        <f t="shared" si="78"/>
        <v>#REF!</v>
      </c>
      <c r="AG351" s="353" t="e">
        <f t="shared" si="69"/>
        <v>#REF!</v>
      </c>
    </row>
    <row r="352" spans="1:33" s="313" customFormat="1" ht="25.5" customHeight="1">
      <c r="A352" s="431">
        <v>333</v>
      </c>
      <c r="B352" s="345" t="s">
        <v>290</v>
      </c>
      <c r="C352" s="346" t="s">
        <v>754</v>
      </c>
      <c r="D352" s="308"/>
      <c r="E352" s="347"/>
      <c r="F352" s="334"/>
      <c r="G352" s="347" t="s">
        <v>2061</v>
      </c>
      <c r="H352" s="348">
        <v>2007</v>
      </c>
      <c r="I352" s="308"/>
      <c r="J352" s="308"/>
      <c r="K352" s="308"/>
      <c r="L352" s="308"/>
      <c r="M352" s="308"/>
      <c r="N352" s="348" t="s">
        <v>114</v>
      </c>
      <c r="O352" s="349">
        <v>1105586.81</v>
      </c>
      <c r="P352" s="336"/>
      <c r="T352" s="332" t="e">
        <f>#REF!</f>
        <v>#REF!</v>
      </c>
      <c r="U352" s="313" t="e">
        <f t="shared" si="66"/>
        <v>#REF!</v>
      </c>
      <c r="V352" s="313" t="e">
        <f t="shared" si="67"/>
        <v>#REF!</v>
      </c>
      <c r="W352" s="350" t="e">
        <f t="shared" si="70"/>
        <v>#REF!</v>
      </c>
      <c r="X352" s="351">
        <f t="shared" si="71"/>
        <v>6</v>
      </c>
      <c r="Y352" s="350" t="e">
        <f t="shared" si="72"/>
        <v>#REF!</v>
      </c>
      <c r="Z352" s="350">
        <f t="shared" si="68"/>
        <v>7</v>
      </c>
      <c r="AA352" s="350" t="e">
        <f t="shared" si="73"/>
        <v>#REF!</v>
      </c>
      <c r="AB352" s="351" t="e">
        <f t="shared" si="74"/>
        <v>#REF!</v>
      </c>
      <c r="AC352" s="351" t="e">
        <f t="shared" si="75"/>
        <v>#REF!</v>
      </c>
      <c r="AD352" s="351" t="e">
        <f t="shared" si="76"/>
        <v>#REF!</v>
      </c>
      <c r="AE352" s="332">
        <f t="shared" si="77"/>
        <v>2007</v>
      </c>
      <c r="AF352" s="352" t="e">
        <f t="shared" si="78"/>
        <v>#REF!</v>
      </c>
      <c r="AG352" s="353" t="e">
        <f t="shared" si="69"/>
        <v>#REF!</v>
      </c>
    </row>
    <row r="353" spans="1:33" s="313" customFormat="1" ht="25.5" customHeight="1">
      <c r="A353" s="431">
        <v>334</v>
      </c>
      <c r="B353" s="345" t="s">
        <v>290</v>
      </c>
      <c r="C353" s="346" t="s">
        <v>754</v>
      </c>
      <c r="D353" s="308"/>
      <c r="E353" s="347"/>
      <c r="F353" s="334"/>
      <c r="G353" s="347" t="s">
        <v>2061</v>
      </c>
      <c r="H353" s="348">
        <v>2007</v>
      </c>
      <c r="I353" s="308"/>
      <c r="J353" s="308"/>
      <c r="K353" s="308"/>
      <c r="L353" s="308"/>
      <c r="M353" s="308"/>
      <c r="N353" s="348" t="s">
        <v>114</v>
      </c>
      <c r="O353" s="349">
        <v>1105586.81</v>
      </c>
      <c r="P353" s="336"/>
      <c r="T353" s="332" t="e">
        <f>#REF!</f>
        <v>#REF!</v>
      </c>
      <c r="U353" s="313" t="e">
        <f t="shared" si="66"/>
        <v>#REF!</v>
      </c>
      <c r="V353" s="313" t="e">
        <f t="shared" si="67"/>
        <v>#REF!</v>
      </c>
      <c r="W353" s="350" t="e">
        <f t="shared" si="70"/>
        <v>#REF!</v>
      </c>
      <c r="X353" s="351">
        <f t="shared" si="71"/>
        <v>6</v>
      </c>
      <c r="Y353" s="350" t="e">
        <f t="shared" si="72"/>
        <v>#REF!</v>
      </c>
      <c r="Z353" s="350">
        <f t="shared" si="68"/>
        <v>7</v>
      </c>
      <c r="AA353" s="350" t="e">
        <f t="shared" si="73"/>
        <v>#REF!</v>
      </c>
      <c r="AB353" s="351" t="e">
        <f t="shared" si="74"/>
        <v>#REF!</v>
      </c>
      <c r="AC353" s="351" t="e">
        <f t="shared" si="75"/>
        <v>#REF!</v>
      </c>
      <c r="AD353" s="351" t="e">
        <f t="shared" si="76"/>
        <v>#REF!</v>
      </c>
      <c r="AE353" s="332">
        <f t="shared" si="77"/>
        <v>2007</v>
      </c>
      <c r="AF353" s="352" t="e">
        <f t="shared" si="78"/>
        <v>#REF!</v>
      </c>
      <c r="AG353" s="353" t="e">
        <f t="shared" si="69"/>
        <v>#REF!</v>
      </c>
    </row>
    <row r="354" spans="1:33" s="313" customFormat="1" ht="25.5" customHeight="1">
      <c r="A354" s="431">
        <v>335</v>
      </c>
      <c r="B354" s="345" t="s">
        <v>290</v>
      </c>
      <c r="C354" s="346" t="s">
        <v>754</v>
      </c>
      <c r="D354" s="308"/>
      <c r="E354" s="347"/>
      <c r="F354" s="334"/>
      <c r="G354" s="347" t="s">
        <v>2061</v>
      </c>
      <c r="H354" s="348">
        <v>2007</v>
      </c>
      <c r="I354" s="308"/>
      <c r="J354" s="308"/>
      <c r="K354" s="308"/>
      <c r="L354" s="308"/>
      <c r="M354" s="308"/>
      <c r="N354" s="348" t="s">
        <v>114</v>
      </c>
      <c r="O354" s="349">
        <v>1105586.81</v>
      </c>
      <c r="P354" s="336"/>
      <c r="T354" s="332" t="e">
        <f>#REF!</f>
        <v>#REF!</v>
      </c>
      <c r="U354" s="313" t="e">
        <f t="shared" si="66"/>
        <v>#REF!</v>
      </c>
      <c r="V354" s="313" t="e">
        <f t="shared" si="67"/>
        <v>#REF!</v>
      </c>
      <c r="W354" s="350" t="e">
        <f t="shared" si="70"/>
        <v>#REF!</v>
      </c>
      <c r="X354" s="351">
        <f t="shared" si="71"/>
        <v>6</v>
      </c>
      <c r="Y354" s="350" t="e">
        <f t="shared" si="72"/>
        <v>#REF!</v>
      </c>
      <c r="Z354" s="350">
        <f t="shared" si="68"/>
        <v>7</v>
      </c>
      <c r="AA354" s="350" t="e">
        <f t="shared" si="73"/>
        <v>#REF!</v>
      </c>
      <c r="AB354" s="351" t="e">
        <f t="shared" si="74"/>
        <v>#REF!</v>
      </c>
      <c r="AC354" s="351" t="e">
        <f t="shared" si="75"/>
        <v>#REF!</v>
      </c>
      <c r="AD354" s="351" t="e">
        <f t="shared" si="76"/>
        <v>#REF!</v>
      </c>
      <c r="AE354" s="332">
        <f t="shared" si="77"/>
        <v>2007</v>
      </c>
      <c r="AF354" s="352" t="e">
        <f t="shared" si="78"/>
        <v>#REF!</v>
      </c>
      <c r="AG354" s="353" t="e">
        <f t="shared" si="69"/>
        <v>#REF!</v>
      </c>
    </row>
    <row r="355" spans="1:33" s="313" customFormat="1" ht="25.5" customHeight="1">
      <c r="A355" s="431">
        <v>336</v>
      </c>
      <c r="B355" s="345" t="s">
        <v>290</v>
      </c>
      <c r="C355" s="346" t="s">
        <v>754</v>
      </c>
      <c r="D355" s="308"/>
      <c r="E355" s="347"/>
      <c r="F355" s="334"/>
      <c r="G355" s="347" t="s">
        <v>2061</v>
      </c>
      <c r="H355" s="348">
        <v>2007</v>
      </c>
      <c r="I355" s="308"/>
      <c r="J355" s="308"/>
      <c r="K355" s="308"/>
      <c r="L355" s="308"/>
      <c r="M355" s="308"/>
      <c r="N355" s="348" t="s">
        <v>114</v>
      </c>
      <c r="O355" s="349">
        <v>1105586.81</v>
      </c>
      <c r="P355" s="336"/>
      <c r="T355" s="332" t="e">
        <f>#REF!</f>
        <v>#REF!</v>
      </c>
      <c r="U355" s="313" t="e">
        <f t="shared" si="66"/>
        <v>#REF!</v>
      </c>
      <c r="V355" s="313" t="e">
        <f t="shared" si="67"/>
        <v>#REF!</v>
      </c>
      <c r="W355" s="350" t="e">
        <f t="shared" si="70"/>
        <v>#REF!</v>
      </c>
      <c r="X355" s="351">
        <f t="shared" si="71"/>
        <v>6</v>
      </c>
      <c r="Y355" s="350" t="e">
        <f t="shared" si="72"/>
        <v>#REF!</v>
      </c>
      <c r="Z355" s="350">
        <f t="shared" si="68"/>
        <v>7</v>
      </c>
      <c r="AA355" s="350" t="e">
        <f t="shared" si="73"/>
        <v>#REF!</v>
      </c>
      <c r="AB355" s="351" t="e">
        <f t="shared" si="74"/>
        <v>#REF!</v>
      </c>
      <c r="AC355" s="351" t="e">
        <f t="shared" si="75"/>
        <v>#REF!</v>
      </c>
      <c r="AD355" s="351" t="e">
        <f t="shared" si="76"/>
        <v>#REF!</v>
      </c>
      <c r="AE355" s="332">
        <f t="shared" si="77"/>
        <v>2007</v>
      </c>
      <c r="AF355" s="352" t="e">
        <f t="shared" si="78"/>
        <v>#REF!</v>
      </c>
      <c r="AG355" s="353" t="e">
        <f t="shared" si="69"/>
        <v>#REF!</v>
      </c>
    </row>
    <row r="356" spans="1:33" s="313" customFormat="1" ht="25.5" customHeight="1">
      <c r="A356" s="431">
        <v>337</v>
      </c>
      <c r="B356" s="345" t="s">
        <v>290</v>
      </c>
      <c r="C356" s="346" t="s">
        <v>754</v>
      </c>
      <c r="D356" s="308"/>
      <c r="E356" s="347"/>
      <c r="F356" s="334"/>
      <c r="G356" s="347" t="s">
        <v>2061</v>
      </c>
      <c r="H356" s="348">
        <v>2007</v>
      </c>
      <c r="I356" s="308"/>
      <c r="J356" s="308"/>
      <c r="K356" s="308"/>
      <c r="L356" s="308"/>
      <c r="M356" s="308"/>
      <c r="N356" s="348" t="s">
        <v>114</v>
      </c>
      <c r="O356" s="349">
        <v>1105586.81</v>
      </c>
      <c r="P356" s="336"/>
      <c r="T356" s="332" t="e">
        <f>#REF!</f>
        <v>#REF!</v>
      </c>
      <c r="U356" s="313" t="e">
        <f t="shared" si="66"/>
        <v>#REF!</v>
      </c>
      <c r="V356" s="313" t="e">
        <f t="shared" si="67"/>
        <v>#REF!</v>
      </c>
      <c r="W356" s="350" t="e">
        <f t="shared" si="70"/>
        <v>#REF!</v>
      </c>
      <c r="X356" s="351">
        <f t="shared" si="71"/>
        <v>6</v>
      </c>
      <c r="Y356" s="350" t="e">
        <f t="shared" si="72"/>
        <v>#REF!</v>
      </c>
      <c r="Z356" s="350">
        <f t="shared" si="68"/>
        <v>7</v>
      </c>
      <c r="AA356" s="350" t="e">
        <f t="shared" si="73"/>
        <v>#REF!</v>
      </c>
      <c r="AB356" s="351" t="e">
        <f t="shared" si="74"/>
        <v>#REF!</v>
      </c>
      <c r="AC356" s="351" t="e">
        <f t="shared" si="75"/>
        <v>#REF!</v>
      </c>
      <c r="AD356" s="351" t="e">
        <f t="shared" si="76"/>
        <v>#REF!</v>
      </c>
      <c r="AE356" s="332">
        <f t="shared" si="77"/>
        <v>2007</v>
      </c>
      <c r="AF356" s="352" t="e">
        <f t="shared" si="78"/>
        <v>#REF!</v>
      </c>
      <c r="AG356" s="353" t="e">
        <f t="shared" si="69"/>
        <v>#REF!</v>
      </c>
    </row>
    <row r="357" spans="1:33" s="313" customFormat="1" ht="25.5" customHeight="1">
      <c r="A357" s="431">
        <v>338</v>
      </c>
      <c r="B357" s="345" t="s">
        <v>290</v>
      </c>
      <c r="C357" s="346" t="s">
        <v>754</v>
      </c>
      <c r="D357" s="308"/>
      <c r="E357" s="347"/>
      <c r="F357" s="334"/>
      <c r="G357" s="347" t="s">
        <v>2061</v>
      </c>
      <c r="H357" s="348">
        <v>2007</v>
      </c>
      <c r="I357" s="308"/>
      <c r="J357" s="308"/>
      <c r="K357" s="308"/>
      <c r="L357" s="308"/>
      <c r="M357" s="308"/>
      <c r="N357" s="348" t="s">
        <v>114</v>
      </c>
      <c r="O357" s="349">
        <v>1105586.81</v>
      </c>
      <c r="P357" s="336"/>
      <c r="T357" s="332" t="e">
        <f>#REF!</f>
        <v>#REF!</v>
      </c>
      <c r="U357" s="313" t="e">
        <f t="shared" si="66"/>
        <v>#REF!</v>
      </c>
      <c r="V357" s="313" t="e">
        <f t="shared" si="67"/>
        <v>#REF!</v>
      </c>
      <c r="W357" s="350" t="e">
        <f t="shared" si="70"/>
        <v>#REF!</v>
      </c>
      <c r="X357" s="351">
        <f t="shared" si="71"/>
        <v>6</v>
      </c>
      <c r="Y357" s="350" t="e">
        <f t="shared" si="72"/>
        <v>#REF!</v>
      </c>
      <c r="Z357" s="350">
        <f t="shared" si="68"/>
        <v>7</v>
      </c>
      <c r="AA357" s="350" t="e">
        <f t="shared" si="73"/>
        <v>#REF!</v>
      </c>
      <c r="AB357" s="351" t="e">
        <f t="shared" si="74"/>
        <v>#REF!</v>
      </c>
      <c r="AC357" s="351" t="e">
        <f t="shared" si="75"/>
        <v>#REF!</v>
      </c>
      <c r="AD357" s="351" t="e">
        <f t="shared" si="76"/>
        <v>#REF!</v>
      </c>
      <c r="AE357" s="332">
        <f t="shared" si="77"/>
        <v>2007</v>
      </c>
      <c r="AF357" s="352" t="e">
        <f t="shared" si="78"/>
        <v>#REF!</v>
      </c>
      <c r="AG357" s="353" t="e">
        <f t="shared" si="69"/>
        <v>#REF!</v>
      </c>
    </row>
    <row r="358" spans="1:33" s="313" customFormat="1" ht="25.5" customHeight="1">
      <c r="A358" s="431">
        <v>339</v>
      </c>
      <c r="B358" s="345" t="s">
        <v>290</v>
      </c>
      <c r="C358" s="346" t="s">
        <v>754</v>
      </c>
      <c r="D358" s="308"/>
      <c r="E358" s="347"/>
      <c r="F358" s="334"/>
      <c r="G358" s="347" t="s">
        <v>2061</v>
      </c>
      <c r="H358" s="348">
        <v>2007</v>
      </c>
      <c r="I358" s="308"/>
      <c r="J358" s="308"/>
      <c r="K358" s="308"/>
      <c r="L358" s="308"/>
      <c r="M358" s="308"/>
      <c r="N358" s="348" t="s">
        <v>114</v>
      </c>
      <c r="O358" s="349">
        <v>1105586.81</v>
      </c>
      <c r="P358" s="336"/>
      <c r="T358" s="332" t="e">
        <f>#REF!</f>
        <v>#REF!</v>
      </c>
      <c r="U358" s="313" t="e">
        <f t="shared" si="66"/>
        <v>#REF!</v>
      </c>
      <c r="V358" s="313" t="e">
        <f t="shared" si="67"/>
        <v>#REF!</v>
      </c>
      <c r="W358" s="350" t="e">
        <f t="shared" si="70"/>
        <v>#REF!</v>
      </c>
      <c r="X358" s="351">
        <f t="shared" si="71"/>
        <v>6</v>
      </c>
      <c r="Y358" s="350" t="e">
        <f t="shared" si="72"/>
        <v>#REF!</v>
      </c>
      <c r="Z358" s="350">
        <f t="shared" si="68"/>
        <v>7</v>
      </c>
      <c r="AA358" s="350" t="e">
        <f t="shared" si="73"/>
        <v>#REF!</v>
      </c>
      <c r="AB358" s="351" t="e">
        <f t="shared" si="74"/>
        <v>#REF!</v>
      </c>
      <c r="AC358" s="351" t="e">
        <f t="shared" si="75"/>
        <v>#REF!</v>
      </c>
      <c r="AD358" s="351" t="e">
        <f t="shared" si="76"/>
        <v>#REF!</v>
      </c>
      <c r="AE358" s="332">
        <f t="shared" si="77"/>
        <v>2007</v>
      </c>
      <c r="AF358" s="352" t="e">
        <f t="shared" si="78"/>
        <v>#REF!</v>
      </c>
      <c r="AG358" s="353" t="e">
        <f t="shared" si="69"/>
        <v>#REF!</v>
      </c>
    </row>
    <row r="359" spans="1:33" s="313" customFormat="1" ht="25.5" customHeight="1">
      <c r="A359" s="431">
        <v>340</v>
      </c>
      <c r="B359" s="345" t="s">
        <v>290</v>
      </c>
      <c r="C359" s="346" t="s">
        <v>754</v>
      </c>
      <c r="D359" s="308"/>
      <c r="E359" s="347"/>
      <c r="F359" s="334"/>
      <c r="G359" s="347" t="s">
        <v>2061</v>
      </c>
      <c r="H359" s="348">
        <v>2007</v>
      </c>
      <c r="I359" s="308"/>
      <c r="J359" s="308"/>
      <c r="K359" s="308"/>
      <c r="L359" s="308"/>
      <c r="M359" s="308"/>
      <c r="N359" s="348" t="s">
        <v>114</v>
      </c>
      <c r="O359" s="349">
        <v>1105586.81</v>
      </c>
      <c r="P359" s="336"/>
      <c r="T359" s="332" t="e">
        <f>#REF!</f>
        <v>#REF!</v>
      </c>
      <c r="U359" s="313" t="e">
        <f t="shared" si="66"/>
        <v>#REF!</v>
      </c>
      <c r="V359" s="313" t="e">
        <f t="shared" si="67"/>
        <v>#REF!</v>
      </c>
      <c r="W359" s="350" t="e">
        <f t="shared" si="70"/>
        <v>#REF!</v>
      </c>
      <c r="X359" s="351">
        <f t="shared" si="71"/>
        <v>6</v>
      </c>
      <c r="Y359" s="350" t="e">
        <f t="shared" si="72"/>
        <v>#REF!</v>
      </c>
      <c r="Z359" s="350">
        <f t="shared" si="68"/>
        <v>7</v>
      </c>
      <c r="AA359" s="350" t="e">
        <f t="shared" si="73"/>
        <v>#REF!</v>
      </c>
      <c r="AB359" s="351" t="e">
        <f t="shared" si="74"/>
        <v>#REF!</v>
      </c>
      <c r="AC359" s="351" t="e">
        <f t="shared" si="75"/>
        <v>#REF!</v>
      </c>
      <c r="AD359" s="351" t="e">
        <f t="shared" si="76"/>
        <v>#REF!</v>
      </c>
      <c r="AE359" s="332">
        <f t="shared" si="77"/>
        <v>2007</v>
      </c>
      <c r="AF359" s="352" t="e">
        <f t="shared" si="78"/>
        <v>#REF!</v>
      </c>
      <c r="AG359" s="353" t="e">
        <f t="shared" si="69"/>
        <v>#REF!</v>
      </c>
    </row>
    <row r="360" spans="1:33" s="313" customFormat="1" ht="25.5" customHeight="1">
      <c r="A360" s="431">
        <v>341</v>
      </c>
      <c r="B360" s="345" t="s">
        <v>290</v>
      </c>
      <c r="C360" s="346" t="s">
        <v>754</v>
      </c>
      <c r="D360" s="308"/>
      <c r="E360" s="347"/>
      <c r="F360" s="334"/>
      <c r="G360" s="347" t="s">
        <v>2061</v>
      </c>
      <c r="H360" s="348">
        <v>2007</v>
      </c>
      <c r="I360" s="308"/>
      <c r="J360" s="308"/>
      <c r="K360" s="308"/>
      <c r="L360" s="308"/>
      <c r="M360" s="308"/>
      <c r="N360" s="348" t="s">
        <v>114</v>
      </c>
      <c r="O360" s="349">
        <v>1105586.81</v>
      </c>
      <c r="P360" s="336"/>
      <c r="T360" s="332" t="e">
        <f>#REF!</f>
        <v>#REF!</v>
      </c>
      <c r="U360" s="313" t="e">
        <f t="shared" si="66"/>
        <v>#REF!</v>
      </c>
      <c r="V360" s="313" t="e">
        <f t="shared" si="67"/>
        <v>#REF!</v>
      </c>
      <c r="W360" s="350" t="e">
        <f t="shared" si="70"/>
        <v>#REF!</v>
      </c>
      <c r="X360" s="351">
        <f t="shared" si="71"/>
        <v>6</v>
      </c>
      <c r="Y360" s="350" t="e">
        <f t="shared" si="72"/>
        <v>#REF!</v>
      </c>
      <c r="Z360" s="350">
        <f t="shared" si="68"/>
        <v>7</v>
      </c>
      <c r="AA360" s="350" t="e">
        <f t="shared" si="73"/>
        <v>#REF!</v>
      </c>
      <c r="AB360" s="351" t="e">
        <f t="shared" si="74"/>
        <v>#REF!</v>
      </c>
      <c r="AC360" s="351" t="e">
        <f t="shared" si="75"/>
        <v>#REF!</v>
      </c>
      <c r="AD360" s="351" t="e">
        <f t="shared" si="76"/>
        <v>#REF!</v>
      </c>
      <c r="AE360" s="332">
        <f t="shared" si="77"/>
        <v>2007</v>
      </c>
      <c r="AF360" s="352" t="e">
        <f t="shared" si="78"/>
        <v>#REF!</v>
      </c>
      <c r="AG360" s="353" t="e">
        <f t="shared" si="69"/>
        <v>#REF!</v>
      </c>
    </row>
    <row r="361" spans="1:33" s="313" customFormat="1" ht="22.5" customHeight="1">
      <c r="A361" s="431">
        <v>342</v>
      </c>
      <c r="B361" s="345" t="s">
        <v>291</v>
      </c>
      <c r="C361" s="346" t="s">
        <v>755</v>
      </c>
      <c r="D361" s="308"/>
      <c r="E361" s="347"/>
      <c r="F361" s="334"/>
      <c r="G361" s="347" t="s">
        <v>2061</v>
      </c>
      <c r="H361" s="348">
        <v>2007</v>
      </c>
      <c r="I361" s="308"/>
      <c r="J361" s="308"/>
      <c r="K361" s="308"/>
      <c r="L361" s="308"/>
      <c r="M361" s="308"/>
      <c r="N361" s="348" t="s">
        <v>114</v>
      </c>
      <c r="O361" s="349">
        <v>10050789.215810299</v>
      </c>
      <c r="P361" s="336"/>
      <c r="T361" s="332" t="e">
        <f>#REF!</f>
        <v>#REF!</v>
      </c>
      <c r="U361" s="313" t="e">
        <f t="shared" si="66"/>
        <v>#REF!</v>
      </c>
      <c r="V361" s="313" t="e">
        <f t="shared" si="67"/>
        <v>#REF!</v>
      </c>
      <c r="W361" s="350" t="e">
        <f t="shared" si="70"/>
        <v>#REF!</v>
      </c>
      <c r="X361" s="351">
        <f t="shared" si="71"/>
        <v>6</v>
      </c>
      <c r="Y361" s="350" t="e">
        <f t="shared" si="72"/>
        <v>#REF!</v>
      </c>
      <c r="Z361" s="350">
        <f t="shared" si="68"/>
        <v>7</v>
      </c>
      <c r="AA361" s="350" t="e">
        <f t="shared" si="73"/>
        <v>#REF!</v>
      </c>
      <c r="AB361" s="351" t="e">
        <f t="shared" si="74"/>
        <v>#REF!</v>
      </c>
      <c r="AC361" s="351" t="e">
        <f t="shared" si="75"/>
        <v>#REF!</v>
      </c>
      <c r="AD361" s="351" t="e">
        <f t="shared" si="76"/>
        <v>#REF!</v>
      </c>
      <c r="AE361" s="332">
        <f t="shared" si="77"/>
        <v>2007</v>
      </c>
      <c r="AF361" s="352" t="e">
        <f t="shared" si="78"/>
        <v>#REF!</v>
      </c>
      <c r="AG361" s="353" t="e">
        <f t="shared" si="69"/>
        <v>#REF!</v>
      </c>
    </row>
    <row r="362" spans="1:33" s="313" customFormat="1" ht="22.5" customHeight="1">
      <c r="A362" s="431">
        <v>343</v>
      </c>
      <c r="B362" s="345" t="s">
        <v>292</v>
      </c>
      <c r="C362" s="346" t="s">
        <v>756</v>
      </c>
      <c r="D362" s="308"/>
      <c r="E362" s="347"/>
      <c r="F362" s="334"/>
      <c r="G362" s="347" t="s">
        <v>2062</v>
      </c>
      <c r="H362" s="348">
        <v>2007</v>
      </c>
      <c r="I362" s="308"/>
      <c r="J362" s="308"/>
      <c r="K362" s="308"/>
      <c r="L362" s="308"/>
      <c r="M362" s="308"/>
      <c r="N362" s="348" t="s">
        <v>114</v>
      </c>
      <c r="O362" s="349">
        <v>9347233.9428035636</v>
      </c>
      <c r="P362" s="336"/>
      <c r="T362" s="332" t="e">
        <f>#REF!</f>
        <v>#REF!</v>
      </c>
      <c r="U362" s="313" t="e">
        <f t="shared" si="66"/>
        <v>#REF!</v>
      </c>
      <c r="V362" s="313" t="e">
        <f t="shared" si="67"/>
        <v>#REF!</v>
      </c>
      <c r="W362" s="350" t="e">
        <f t="shared" si="70"/>
        <v>#REF!</v>
      </c>
      <c r="X362" s="351">
        <f t="shared" si="71"/>
        <v>6</v>
      </c>
      <c r="Y362" s="350" t="e">
        <f t="shared" si="72"/>
        <v>#REF!</v>
      </c>
      <c r="Z362" s="350">
        <f t="shared" si="68"/>
        <v>7</v>
      </c>
      <c r="AA362" s="350" t="e">
        <f t="shared" si="73"/>
        <v>#REF!</v>
      </c>
      <c r="AB362" s="351" t="e">
        <f t="shared" si="74"/>
        <v>#REF!</v>
      </c>
      <c r="AC362" s="351" t="e">
        <f t="shared" si="75"/>
        <v>#REF!</v>
      </c>
      <c r="AD362" s="351" t="e">
        <f t="shared" si="76"/>
        <v>#REF!</v>
      </c>
      <c r="AE362" s="332">
        <f t="shared" si="77"/>
        <v>2007</v>
      </c>
      <c r="AF362" s="352" t="e">
        <f t="shared" si="78"/>
        <v>#REF!</v>
      </c>
      <c r="AG362" s="353" t="e">
        <f t="shared" si="69"/>
        <v>#REF!</v>
      </c>
    </row>
    <row r="363" spans="1:33" s="313" customFormat="1" ht="22.5" customHeight="1">
      <c r="A363" s="431">
        <v>344</v>
      </c>
      <c r="B363" s="345" t="s">
        <v>292</v>
      </c>
      <c r="C363" s="346" t="s">
        <v>756</v>
      </c>
      <c r="D363" s="308"/>
      <c r="E363" s="347"/>
      <c r="F363" s="334"/>
      <c r="G363" s="347" t="s">
        <v>2062</v>
      </c>
      <c r="H363" s="348">
        <v>2007</v>
      </c>
      <c r="I363" s="308"/>
      <c r="J363" s="308"/>
      <c r="K363" s="308"/>
      <c r="L363" s="308"/>
      <c r="M363" s="308"/>
      <c r="N363" s="348" t="s">
        <v>114</v>
      </c>
      <c r="O363" s="349">
        <v>9347233.9428035636</v>
      </c>
      <c r="P363" s="336"/>
      <c r="T363" s="332" t="e">
        <f>#REF!</f>
        <v>#REF!</v>
      </c>
      <c r="U363" s="313" t="e">
        <f t="shared" si="66"/>
        <v>#REF!</v>
      </c>
      <c r="V363" s="313" t="e">
        <f t="shared" si="67"/>
        <v>#REF!</v>
      </c>
      <c r="W363" s="350" t="e">
        <f t="shared" si="70"/>
        <v>#REF!</v>
      </c>
      <c r="X363" s="351">
        <f t="shared" si="71"/>
        <v>6</v>
      </c>
      <c r="Y363" s="350" t="e">
        <f t="shared" si="72"/>
        <v>#REF!</v>
      </c>
      <c r="Z363" s="350">
        <f t="shared" si="68"/>
        <v>7</v>
      </c>
      <c r="AA363" s="350" t="e">
        <f t="shared" si="73"/>
        <v>#REF!</v>
      </c>
      <c r="AB363" s="351" t="e">
        <f t="shared" si="74"/>
        <v>#REF!</v>
      </c>
      <c r="AC363" s="351" t="e">
        <f t="shared" si="75"/>
        <v>#REF!</v>
      </c>
      <c r="AD363" s="351" t="e">
        <f t="shared" si="76"/>
        <v>#REF!</v>
      </c>
      <c r="AE363" s="332">
        <f t="shared" si="77"/>
        <v>2007</v>
      </c>
      <c r="AF363" s="352" t="e">
        <f t="shared" si="78"/>
        <v>#REF!</v>
      </c>
      <c r="AG363" s="353" t="e">
        <f t="shared" si="69"/>
        <v>#REF!</v>
      </c>
    </row>
    <row r="364" spans="1:33" s="313" customFormat="1" ht="22.5" customHeight="1">
      <c r="A364" s="431">
        <v>345</v>
      </c>
      <c r="B364" s="345" t="s">
        <v>293</v>
      </c>
      <c r="C364" s="346" t="s">
        <v>757</v>
      </c>
      <c r="D364" s="308"/>
      <c r="E364" s="347"/>
      <c r="F364" s="334"/>
      <c r="G364" s="347" t="s">
        <v>2063</v>
      </c>
      <c r="H364" s="348">
        <v>2007</v>
      </c>
      <c r="I364" s="308"/>
      <c r="J364" s="308"/>
      <c r="K364" s="308"/>
      <c r="L364" s="308"/>
      <c r="M364" s="308"/>
      <c r="N364" s="348" t="s">
        <v>114</v>
      </c>
      <c r="O364" s="349">
        <v>20000000</v>
      </c>
      <c r="P364" s="336"/>
      <c r="T364" s="332" t="e">
        <f>#REF!</f>
        <v>#REF!</v>
      </c>
      <c r="U364" s="313" t="e">
        <f t="shared" si="66"/>
        <v>#REF!</v>
      </c>
      <c r="V364" s="313" t="e">
        <f t="shared" si="67"/>
        <v>#REF!</v>
      </c>
      <c r="W364" s="350" t="e">
        <f t="shared" si="70"/>
        <v>#REF!</v>
      </c>
      <c r="X364" s="351">
        <f t="shared" si="71"/>
        <v>6</v>
      </c>
      <c r="Y364" s="350" t="e">
        <f t="shared" si="72"/>
        <v>#REF!</v>
      </c>
      <c r="Z364" s="350">
        <f t="shared" si="68"/>
        <v>7</v>
      </c>
      <c r="AA364" s="350" t="e">
        <f t="shared" si="73"/>
        <v>#REF!</v>
      </c>
      <c r="AB364" s="351" t="e">
        <f t="shared" si="74"/>
        <v>#REF!</v>
      </c>
      <c r="AC364" s="351" t="e">
        <f t="shared" si="75"/>
        <v>#REF!</v>
      </c>
      <c r="AD364" s="351" t="e">
        <f t="shared" si="76"/>
        <v>#REF!</v>
      </c>
      <c r="AE364" s="332">
        <f t="shared" si="77"/>
        <v>2007</v>
      </c>
      <c r="AF364" s="352" t="e">
        <f t="shared" si="78"/>
        <v>#REF!</v>
      </c>
      <c r="AG364" s="353" t="e">
        <f t="shared" si="69"/>
        <v>#REF!</v>
      </c>
    </row>
    <row r="365" spans="1:33" s="313" customFormat="1" ht="22.5" customHeight="1">
      <c r="A365" s="431">
        <v>346</v>
      </c>
      <c r="B365" s="345" t="s">
        <v>294</v>
      </c>
      <c r="C365" s="346" t="s">
        <v>758</v>
      </c>
      <c r="D365" s="308"/>
      <c r="E365" s="347"/>
      <c r="F365" s="334"/>
      <c r="G365" s="347" t="s">
        <v>2063</v>
      </c>
      <c r="H365" s="348">
        <v>2007</v>
      </c>
      <c r="I365" s="308"/>
      <c r="J365" s="308"/>
      <c r="K365" s="308"/>
      <c r="L365" s="308"/>
      <c r="M365" s="308"/>
      <c r="N365" s="348" t="s">
        <v>114</v>
      </c>
      <c r="O365" s="349">
        <v>20000000</v>
      </c>
      <c r="P365" s="336"/>
      <c r="T365" s="332" t="e">
        <f>#REF!</f>
        <v>#REF!</v>
      </c>
      <c r="U365" s="313" t="e">
        <f t="shared" si="66"/>
        <v>#REF!</v>
      </c>
      <c r="V365" s="313" t="e">
        <f t="shared" si="67"/>
        <v>#REF!</v>
      </c>
      <c r="W365" s="350" t="e">
        <f t="shared" si="70"/>
        <v>#REF!</v>
      </c>
      <c r="X365" s="351">
        <f t="shared" si="71"/>
        <v>6</v>
      </c>
      <c r="Y365" s="350" t="e">
        <f t="shared" si="72"/>
        <v>#REF!</v>
      </c>
      <c r="Z365" s="350">
        <f t="shared" si="68"/>
        <v>7</v>
      </c>
      <c r="AA365" s="350" t="e">
        <f t="shared" si="73"/>
        <v>#REF!</v>
      </c>
      <c r="AB365" s="351" t="e">
        <f t="shared" si="74"/>
        <v>#REF!</v>
      </c>
      <c r="AC365" s="351" t="e">
        <f t="shared" si="75"/>
        <v>#REF!</v>
      </c>
      <c r="AD365" s="351" t="e">
        <f t="shared" si="76"/>
        <v>#REF!</v>
      </c>
      <c r="AE365" s="332">
        <f t="shared" si="77"/>
        <v>2007</v>
      </c>
      <c r="AF365" s="352" t="e">
        <f t="shared" si="78"/>
        <v>#REF!</v>
      </c>
      <c r="AG365" s="353" t="e">
        <f t="shared" si="69"/>
        <v>#REF!</v>
      </c>
    </row>
    <row r="366" spans="1:33" s="313" customFormat="1" ht="22.5" customHeight="1">
      <c r="A366" s="431">
        <v>347</v>
      </c>
      <c r="B366" s="347" t="s">
        <v>442</v>
      </c>
      <c r="C366" s="376" t="s">
        <v>759</v>
      </c>
      <c r="D366" s="308"/>
      <c r="E366" s="378" t="s">
        <v>365</v>
      </c>
      <c r="F366" s="334"/>
      <c r="G366" s="378" t="s">
        <v>2064</v>
      </c>
      <c r="H366" s="377">
        <v>2008</v>
      </c>
      <c r="I366" s="308"/>
      <c r="J366" s="308"/>
      <c r="K366" s="308"/>
      <c r="L366" s="308"/>
      <c r="M366" s="308"/>
      <c r="N366" s="348" t="s">
        <v>114</v>
      </c>
      <c r="O366" s="379">
        <v>5638737.3300000001</v>
      </c>
      <c r="P366" s="336"/>
      <c r="T366" s="332" t="e">
        <f>#REF!</f>
        <v>#REF!</v>
      </c>
      <c r="U366" s="313" t="e">
        <f t="shared" si="66"/>
        <v>#REF!</v>
      </c>
      <c r="V366" s="313" t="e">
        <f t="shared" si="67"/>
        <v>#REF!</v>
      </c>
      <c r="W366" s="350" t="e">
        <f t="shared" si="70"/>
        <v>#REF!</v>
      </c>
      <c r="X366" s="351">
        <f t="shared" si="71"/>
        <v>5</v>
      </c>
      <c r="Y366" s="350" t="e">
        <f t="shared" si="72"/>
        <v>#REF!</v>
      </c>
      <c r="Z366" s="350">
        <f t="shared" si="68"/>
        <v>6</v>
      </c>
      <c r="AA366" s="350" t="e">
        <f t="shared" si="73"/>
        <v>#REF!</v>
      </c>
      <c r="AB366" s="351" t="e">
        <f t="shared" si="74"/>
        <v>#REF!</v>
      </c>
      <c r="AC366" s="351" t="e">
        <f t="shared" si="75"/>
        <v>#REF!</v>
      </c>
      <c r="AD366" s="351" t="e">
        <f t="shared" si="76"/>
        <v>#REF!</v>
      </c>
      <c r="AE366" s="332">
        <f t="shared" si="77"/>
        <v>2008</v>
      </c>
      <c r="AF366" s="352" t="e">
        <f t="shared" si="78"/>
        <v>#REF!</v>
      </c>
      <c r="AG366" s="353" t="e">
        <f t="shared" si="69"/>
        <v>#REF!</v>
      </c>
    </row>
    <row r="367" spans="1:33" s="313" customFormat="1" ht="22.5" customHeight="1">
      <c r="A367" s="431">
        <v>348</v>
      </c>
      <c r="B367" s="347" t="s">
        <v>442</v>
      </c>
      <c r="C367" s="376" t="s">
        <v>759</v>
      </c>
      <c r="D367" s="308"/>
      <c r="E367" s="378" t="s">
        <v>365</v>
      </c>
      <c r="F367" s="334"/>
      <c r="G367" s="378" t="s">
        <v>2064</v>
      </c>
      <c r="H367" s="377">
        <v>2008</v>
      </c>
      <c r="I367" s="308"/>
      <c r="J367" s="308"/>
      <c r="K367" s="308"/>
      <c r="L367" s="308"/>
      <c r="M367" s="308"/>
      <c r="N367" s="348" t="s">
        <v>114</v>
      </c>
      <c r="O367" s="379">
        <v>5638737.3300000001</v>
      </c>
      <c r="P367" s="336"/>
      <c r="T367" s="332" t="e">
        <f>#REF!</f>
        <v>#REF!</v>
      </c>
      <c r="U367" s="313" t="e">
        <f t="shared" si="66"/>
        <v>#REF!</v>
      </c>
      <c r="V367" s="313" t="e">
        <f t="shared" si="67"/>
        <v>#REF!</v>
      </c>
      <c r="W367" s="350" t="e">
        <f t="shared" si="70"/>
        <v>#REF!</v>
      </c>
      <c r="X367" s="351">
        <f t="shared" si="71"/>
        <v>5</v>
      </c>
      <c r="Y367" s="350" t="e">
        <f t="shared" si="72"/>
        <v>#REF!</v>
      </c>
      <c r="Z367" s="350">
        <f t="shared" si="68"/>
        <v>6</v>
      </c>
      <c r="AA367" s="350" t="e">
        <f t="shared" si="73"/>
        <v>#REF!</v>
      </c>
      <c r="AB367" s="351" t="e">
        <f t="shared" si="74"/>
        <v>#REF!</v>
      </c>
      <c r="AC367" s="351" t="e">
        <f t="shared" si="75"/>
        <v>#REF!</v>
      </c>
      <c r="AD367" s="351" t="e">
        <f t="shared" si="76"/>
        <v>#REF!</v>
      </c>
      <c r="AE367" s="332">
        <f t="shared" si="77"/>
        <v>2008</v>
      </c>
      <c r="AF367" s="352" t="e">
        <f t="shared" si="78"/>
        <v>#REF!</v>
      </c>
      <c r="AG367" s="353" t="e">
        <f t="shared" si="69"/>
        <v>#REF!</v>
      </c>
    </row>
    <row r="368" spans="1:33" s="313" customFormat="1" ht="22.5" customHeight="1">
      <c r="A368" s="431">
        <v>349</v>
      </c>
      <c r="B368" s="345" t="s">
        <v>442</v>
      </c>
      <c r="C368" s="376" t="s">
        <v>759</v>
      </c>
      <c r="D368" s="308"/>
      <c r="E368" s="378" t="s">
        <v>365</v>
      </c>
      <c r="F368" s="334"/>
      <c r="G368" s="378" t="s">
        <v>2064</v>
      </c>
      <c r="H368" s="380">
        <v>2008</v>
      </c>
      <c r="I368" s="308"/>
      <c r="J368" s="308"/>
      <c r="K368" s="308"/>
      <c r="L368" s="308"/>
      <c r="M368" s="308"/>
      <c r="N368" s="348" t="s">
        <v>114</v>
      </c>
      <c r="O368" s="379">
        <v>5638737.3300000001</v>
      </c>
      <c r="P368" s="336"/>
      <c r="T368" s="332" t="e">
        <f>#REF!</f>
        <v>#REF!</v>
      </c>
      <c r="U368" s="313" t="e">
        <f t="shared" si="66"/>
        <v>#REF!</v>
      </c>
      <c r="V368" s="313" t="e">
        <f t="shared" si="67"/>
        <v>#REF!</v>
      </c>
      <c r="W368" s="350" t="e">
        <f t="shared" si="70"/>
        <v>#REF!</v>
      </c>
      <c r="X368" s="351">
        <f t="shared" si="71"/>
        <v>5</v>
      </c>
      <c r="Y368" s="350" t="e">
        <f t="shared" si="72"/>
        <v>#REF!</v>
      </c>
      <c r="Z368" s="350">
        <f t="shared" si="68"/>
        <v>6</v>
      </c>
      <c r="AA368" s="350" t="e">
        <f t="shared" si="73"/>
        <v>#REF!</v>
      </c>
      <c r="AB368" s="351" t="e">
        <f t="shared" si="74"/>
        <v>#REF!</v>
      </c>
      <c r="AC368" s="351" t="e">
        <f t="shared" si="75"/>
        <v>#REF!</v>
      </c>
      <c r="AD368" s="351" t="e">
        <f t="shared" si="76"/>
        <v>#REF!</v>
      </c>
      <c r="AE368" s="332">
        <f t="shared" si="77"/>
        <v>2008</v>
      </c>
      <c r="AF368" s="352" t="e">
        <f t="shared" si="78"/>
        <v>#REF!</v>
      </c>
      <c r="AG368" s="353" t="e">
        <f t="shared" si="69"/>
        <v>#REF!</v>
      </c>
    </row>
    <row r="369" spans="1:33" s="313" customFormat="1" ht="23.25" customHeight="1">
      <c r="A369" s="431">
        <v>350</v>
      </c>
      <c r="B369" s="345" t="s">
        <v>442</v>
      </c>
      <c r="C369" s="376" t="s">
        <v>759</v>
      </c>
      <c r="D369" s="308"/>
      <c r="E369" s="378" t="s">
        <v>365</v>
      </c>
      <c r="F369" s="334"/>
      <c r="G369" s="378" t="s">
        <v>2064</v>
      </c>
      <c r="H369" s="380">
        <v>2008</v>
      </c>
      <c r="I369" s="308"/>
      <c r="J369" s="308"/>
      <c r="K369" s="308"/>
      <c r="L369" s="308"/>
      <c r="M369" s="308"/>
      <c r="N369" s="348" t="s">
        <v>114</v>
      </c>
      <c r="O369" s="379">
        <v>5638737.3300000001</v>
      </c>
      <c r="P369" s="336"/>
      <c r="T369" s="332" t="e">
        <f>#REF!</f>
        <v>#REF!</v>
      </c>
      <c r="U369" s="313" t="e">
        <f t="shared" si="66"/>
        <v>#REF!</v>
      </c>
      <c r="V369" s="313" t="e">
        <f t="shared" si="67"/>
        <v>#REF!</v>
      </c>
      <c r="W369" s="350" t="e">
        <f t="shared" si="70"/>
        <v>#REF!</v>
      </c>
      <c r="X369" s="351">
        <f t="shared" si="71"/>
        <v>5</v>
      </c>
      <c r="Y369" s="350" t="e">
        <f t="shared" si="72"/>
        <v>#REF!</v>
      </c>
      <c r="Z369" s="350">
        <f t="shared" si="68"/>
        <v>6</v>
      </c>
      <c r="AA369" s="350" t="e">
        <f t="shared" si="73"/>
        <v>#REF!</v>
      </c>
      <c r="AB369" s="351" t="e">
        <f t="shared" si="74"/>
        <v>#REF!</v>
      </c>
      <c r="AC369" s="351" t="e">
        <f t="shared" si="75"/>
        <v>#REF!</v>
      </c>
      <c r="AD369" s="351" t="e">
        <f t="shared" si="76"/>
        <v>#REF!</v>
      </c>
      <c r="AE369" s="332">
        <f t="shared" si="77"/>
        <v>2008</v>
      </c>
      <c r="AF369" s="352" t="e">
        <f t="shared" si="78"/>
        <v>#REF!</v>
      </c>
      <c r="AG369" s="353" t="e">
        <f t="shared" si="69"/>
        <v>#REF!</v>
      </c>
    </row>
    <row r="370" spans="1:33" s="313" customFormat="1" ht="25.5" customHeight="1">
      <c r="A370" s="431">
        <v>351</v>
      </c>
      <c r="B370" s="345" t="s">
        <v>441</v>
      </c>
      <c r="C370" s="376" t="s">
        <v>760</v>
      </c>
      <c r="D370" s="308"/>
      <c r="E370" s="400"/>
      <c r="F370" s="334"/>
      <c r="G370" s="378" t="s">
        <v>2063</v>
      </c>
      <c r="H370" s="380">
        <v>2008</v>
      </c>
      <c r="I370" s="308"/>
      <c r="J370" s="308"/>
      <c r="K370" s="308"/>
      <c r="L370" s="308"/>
      <c r="M370" s="308"/>
      <c r="N370" s="348" t="s">
        <v>114</v>
      </c>
      <c r="O370" s="379">
        <v>24666003.670000002</v>
      </c>
      <c r="P370" s="336"/>
      <c r="T370" s="332" t="e">
        <f>#REF!</f>
        <v>#REF!</v>
      </c>
      <c r="U370" s="313" t="e">
        <f t="shared" si="66"/>
        <v>#REF!</v>
      </c>
      <c r="V370" s="313" t="e">
        <f t="shared" si="67"/>
        <v>#REF!</v>
      </c>
      <c r="W370" s="350" t="e">
        <f t="shared" si="70"/>
        <v>#REF!</v>
      </c>
      <c r="X370" s="351">
        <f t="shared" si="71"/>
        <v>5</v>
      </c>
      <c r="Y370" s="350" t="e">
        <f t="shared" si="72"/>
        <v>#REF!</v>
      </c>
      <c r="Z370" s="350">
        <f t="shared" si="68"/>
        <v>6</v>
      </c>
      <c r="AA370" s="350" t="e">
        <f t="shared" si="73"/>
        <v>#REF!</v>
      </c>
      <c r="AB370" s="351" t="e">
        <f t="shared" si="74"/>
        <v>#REF!</v>
      </c>
      <c r="AC370" s="351" t="e">
        <f t="shared" si="75"/>
        <v>#REF!</v>
      </c>
      <c r="AD370" s="351" t="e">
        <f t="shared" si="76"/>
        <v>#REF!</v>
      </c>
      <c r="AE370" s="332">
        <f t="shared" si="77"/>
        <v>2008</v>
      </c>
      <c r="AF370" s="352" t="e">
        <f t="shared" si="78"/>
        <v>#REF!</v>
      </c>
      <c r="AG370" s="353" t="e">
        <f t="shared" si="69"/>
        <v>#REF!</v>
      </c>
    </row>
    <row r="371" spans="1:33" s="313" customFormat="1" ht="21" customHeight="1">
      <c r="A371" s="431">
        <v>352</v>
      </c>
      <c r="B371" s="345" t="s">
        <v>2094</v>
      </c>
      <c r="C371" s="376" t="s">
        <v>761</v>
      </c>
      <c r="D371" s="308"/>
      <c r="E371" s="400"/>
      <c r="F371" s="334"/>
      <c r="G371" s="378" t="s">
        <v>747</v>
      </c>
      <c r="H371" s="380">
        <v>2008</v>
      </c>
      <c r="I371" s="308"/>
      <c r="J371" s="308"/>
      <c r="K371" s="308"/>
      <c r="L371" s="308"/>
      <c r="M371" s="308"/>
      <c r="N371" s="348" t="s">
        <v>114</v>
      </c>
      <c r="O371" s="379">
        <v>1515110.7806122999</v>
      </c>
      <c r="P371" s="336"/>
      <c r="T371" s="332" t="e">
        <f>#REF!</f>
        <v>#REF!</v>
      </c>
      <c r="U371" s="313" t="e">
        <f t="shared" si="66"/>
        <v>#REF!</v>
      </c>
      <c r="V371" s="313" t="e">
        <f t="shared" si="67"/>
        <v>#REF!</v>
      </c>
      <c r="W371" s="350" t="e">
        <f t="shared" si="70"/>
        <v>#REF!</v>
      </c>
      <c r="X371" s="351">
        <f t="shared" si="71"/>
        <v>5</v>
      </c>
      <c r="Y371" s="350" t="e">
        <f t="shared" si="72"/>
        <v>#REF!</v>
      </c>
      <c r="Z371" s="350">
        <f t="shared" si="68"/>
        <v>6</v>
      </c>
      <c r="AA371" s="350" t="e">
        <f t="shared" si="73"/>
        <v>#REF!</v>
      </c>
      <c r="AB371" s="351" t="e">
        <f t="shared" si="74"/>
        <v>#REF!</v>
      </c>
      <c r="AC371" s="351" t="e">
        <f t="shared" si="75"/>
        <v>#REF!</v>
      </c>
      <c r="AD371" s="351" t="e">
        <f t="shared" si="76"/>
        <v>#REF!</v>
      </c>
      <c r="AE371" s="332">
        <f t="shared" si="77"/>
        <v>2008</v>
      </c>
      <c r="AF371" s="352" t="e">
        <f t="shared" si="78"/>
        <v>#REF!</v>
      </c>
      <c r="AG371" s="353" t="e">
        <f t="shared" si="69"/>
        <v>#REF!</v>
      </c>
    </row>
    <row r="372" spans="1:33" s="313" customFormat="1" ht="25.5" customHeight="1">
      <c r="A372" s="431">
        <v>353</v>
      </c>
      <c r="B372" s="357" t="s">
        <v>295</v>
      </c>
      <c r="C372" s="376" t="s">
        <v>762</v>
      </c>
      <c r="D372" s="308"/>
      <c r="E372" s="400"/>
      <c r="F372" s="334"/>
      <c r="G372" s="378" t="s">
        <v>2065</v>
      </c>
      <c r="H372" s="380">
        <v>2008</v>
      </c>
      <c r="I372" s="308"/>
      <c r="J372" s="308"/>
      <c r="K372" s="308"/>
      <c r="L372" s="308"/>
      <c r="M372" s="308"/>
      <c r="N372" s="348" t="s">
        <v>114</v>
      </c>
      <c r="O372" s="382">
        <v>78054101.625748694</v>
      </c>
      <c r="P372" s="336"/>
      <c r="T372" s="332" t="e">
        <f>#REF!</f>
        <v>#REF!</v>
      </c>
      <c r="U372" s="313" t="e">
        <f t="shared" si="66"/>
        <v>#REF!</v>
      </c>
      <c r="V372" s="313" t="e">
        <f t="shared" si="67"/>
        <v>#REF!</v>
      </c>
      <c r="W372" s="350" t="e">
        <f t="shared" si="70"/>
        <v>#REF!</v>
      </c>
      <c r="X372" s="351">
        <f t="shared" si="71"/>
        <v>5</v>
      </c>
      <c r="Y372" s="350" t="e">
        <f t="shared" si="72"/>
        <v>#REF!</v>
      </c>
      <c r="Z372" s="350">
        <f t="shared" si="68"/>
        <v>6</v>
      </c>
      <c r="AA372" s="350" t="e">
        <f t="shared" si="73"/>
        <v>#REF!</v>
      </c>
      <c r="AB372" s="351" t="e">
        <f t="shared" si="74"/>
        <v>#REF!</v>
      </c>
      <c r="AC372" s="351" t="e">
        <f t="shared" si="75"/>
        <v>#REF!</v>
      </c>
      <c r="AD372" s="351" t="e">
        <f t="shared" si="76"/>
        <v>#REF!</v>
      </c>
      <c r="AE372" s="332">
        <f t="shared" si="77"/>
        <v>2008</v>
      </c>
      <c r="AF372" s="352" t="e">
        <f t="shared" si="78"/>
        <v>#REF!</v>
      </c>
      <c r="AG372" s="353" t="e">
        <f t="shared" si="69"/>
        <v>#REF!</v>
      </c>
    </row>
    <row r="373" spans="1:33" s="313" customFormat="1" ht="23.25" customHeight="1">
      <c r="A373" s="431">
        <v>354</v>
      </c>
      <c r="B373" s="345" t="s">
        <v>289</v>
      </c>
      <c r="C373" s="376" t="s">
        <v>763</v>
      </c>
      <c r="D373" s="308"/>
      <c r="E373" s="400"/>
      <c r="F373" s="334"/>
      <c r="G373" s="378" t="s">
        <v>2066</v>
      </c>
      <c r="H373" s="380">
        <v>2008</v>
      </c>
      <c r="I373" s="308"/>
      <c r="J373" s="308"/>
      <c r="K373" s="308"/>
      <c r="L373" s="308"/>
      <c r="M373" s="308"/>
      <c r="N373" s="348" t="s">
        <v>114</v>
      </c>
      <c r="O373" s="379">
        <v>4975119.7920094784</v>
      </c>
      <c r="P373" s="336"/>
      <c r="T373" s="332" t="e">
        <f>#REF!</f>
        <v>#REF!</v>
      </c>
      <c r="U373" s="313" t="e">
        <f t="shared" si="66"/>
        <v>#REF!</v>
      </c>
      <c r="V373" s="313" t="e">
        <f t="shared" si="67"/>
        <v>#REF!</v>
      </c>
      <c r="W373" s="350" t="e">
        <f t="shared" si="70"/>
        <v>#REF!</v>
      </c>
      <c r="X373" s="351">
        <f t="shared" si="71"/>
        <v>5</v>
      </c>
      <c r="Y373" s="350" t="e">
        <f t="shared" si="72"/>
        <v>#REF!</v>
      </c>
      <c r="Z373" s="350">
        <f t="shared" si="68"/>
        <v>6</v>
      </c>
      <c r="AA373" s="350" t="e">
        <f t="shared" si="73"/>
        <v>#REF!</v>
      </c>
      <c r="AB373" s="351" t="e">
        <f t="shared" si="74"/>
        <v>#REF!</v>
      </c>
      <c r="AC373" s="351" t="e">
        <f t="shared" si="75"/>
        <v>#REF!</v>
      </c>
      <c r="AD373" s="351" t="e">
        <f t="shared" si="76"/>
        <v>#REF!</v>
      </c>
      <c r="AE373" s="332">
        <f t="shared" si="77"/>
        <v>2008</v>
      </c>
      <c r="AF373" s="352" t="e">
        <f t="shared" si="78"/>
        <v>#REF!</v>
      </c>
      <c r="AG373" s="353" t="e">
        <f t="shared" si="69"/>
        <v>#REF!</v>
      </c>
    </row>
    <row r="374" spans="1:33" s="313" customFormat="1" ht="23.25" customHeight="1">
      <c r="A374" s="431">
        <v>355</v>
      </c>
      <c r="B374" s="345" t="s">
        <v>289</v>
      </c>
      <c r="C374" s="376" t="s">
        <v>763</v>
      </c>
      <c r="D374" s="308"/>
      <c r="E374" s="400"/>
      <c r="F374" s="334"/>
      <c r="G374" s="378" t="s">
        <v>2066</v>
      </c>
      <c r="H374" s="380">
        <v>2008</v>
      </c>
      <c r="I374" s="308"/>
      <c r="J374" s="308"/>
      <c r="K374" s="308"/>
      <c r="L374" s="308"/>
      <c r="M374" s="308"/>
      <c r="N374" s="348" t="s">
        <v>114</v>
      </c>
      <c r="O374" s="379">
        <v>4975119.7920094784</v>
      </c>
      <c r="P374" s="336"/>
      <c r="T374" s="332" t="e">
        <f>#REF!</f>
        <v>#REF!</v>
      </c>
      <c r="U374" s="313" t="e">
        <f t="shared" si="66"/>
        <v>#REF!</v>
      </c>
      <c r="V374" s="313" t="e">
        <f t="shared" si="67"/>
        <v>#REF!</v>
      </c>
      <c r="W374" s="350" t="e">
        <f t="shared" si="70"/>
        <v>#REF!</v>
      </c>
      <c r="X374" s="351">
        <f t="shared" si="71"/>
        <v>5</v>
      </c>
      <c r="Y374" s="350" t="e">
        <f t="shared" si="72"/>
        <v>#REF!</v>
      </c>
      <c r="Z374" s="350">
        <f t="shared" si="68"/>
        <v>6</v>
      </c>
      <c r="AA374" s="350" t="e">
        <f t="shared" si="73"/>
        <v>#REF!</v>
      </c>
      <c r="AB374" s="351" t="e">
        <f t="shared" si="74"/>
        <v>#REF!</v>
      </c>
      <c r="AC374" s="351" t="e">
        <f t="shared" si="75"/>
        <v>#REF!</v>
      </c>
      <c r="AD374" s="351" t="e">
        <f t="shared" si="76"/>
        <v>#REF!</v>
      </c>
      <c r="AE374" s="332">
        <f t="shared" si="77"/>
        <v>2008</v>
      </c>
      <c r="AF374" s="352" t="e">
        <f t="shared" si="78"/>
        <v>#REF!</v>
      </c>
      <c r="AG374" s="353" t="e">
        <f t="shared" si="69"/>
        <v>#REF!</v>
      </c>
    </row>
    <row r="375" spans="1:33" s="313" customFormat="1" ht="23.25" customHeight="1">
      <c r="A375" s="431">
        <v>356</v>
      </c>
      <c r="B375" s="345" t="s">
        <v>289</v>
      </c>
      <c r="C375" s="376" t="s">
        <v>763</v>
      </c>
      <c r="D375" s="308"/>
      <c r="E375" s="400"/>
      <c r="F375" s="334"/>
      <c r="G375" s="378" t="s">
        <v>2066</v>
      </c>
      <c r="H375" s="380">
        <v>2008</v>
      </c>
      <c r="I375" s="308"/>
      <c r="J375" s="308"/>
      <c r="K375" s="308"/>
      <c r="L375" s="308"/>
      <c r="M375" s="308"/>
      <c r="N375" s="348" t="s">
        <v>114</v>
      </c>
      <c r="O375" s="379">
        <v>4975119.7920094784</v>
      </c>
      <c r="P375" s="336"/>
      <c r="T375" s="332" t="e">
        <f>#REF!</f>
        <v>#REF!</v>
      </c>
      <c r="U375" s="313" t="e">
        <f t="shared" si="66"/>
        <v>#REF!</v>
      </c>
      <c r="V375" s="313" t="e">
        <f t="shared" si="67"/>
        <v>#REF!</v>
      </c>
      <c r="W375" s="350" t="e">
        <f t="shared" si="70"/>
        <v>#REF!</v>
      </c>
      <c r="X375" s="351">
        <f t="shared" si="71"/>
        <v>5</v>
      </c>
      <c r="Y375" s="350" t="e">
        <f t="shared" si="72"/>
        <v>#REF!</v>
      </c>
      <c r="Z375" s="350">
        <f t="shared" si="68"/>
        <v>6</v>
      </c>
      <c r="AA375" s="350" t="e">
        <f t="shared" si="73"/>
        <v>#REF!</v>
      </c>
      <c r="AB375" s="351" t="e">
        <f t="shared" si="74"/>
        <v>#REF!</v>
      </c>
      <c r="AC375" s="351" t="e">
        <f t="shared" si="75"/>
        <v>#REF!</v>
      </c>
      <c r="AD375" s="351" t="e">
        <f t="shared" si="76"/>
        <v>#REF!</v>
      </c>
      <c r="AE375" s="332">
        <f t="shared" si="77"/>
        <v>2008</v>
      </c>
      <c r="AF375" s="352" t="e">
        <f t="shared" si="78"/>
        <v>#REF!</v>
      </c>
      <c r="AG375" s="353" t="e">
        <f t="shared" si="69"/>
        <v>#REF!</v>
      </c>
    </row>
    <row r="376" spans="1:33" s="313" customFormat="1" ht="23.25" customHeight="1">
      <c r="A376" s="431">
        <v>357</v>
      </c>
      <c r="B376" s="345" t="s">
        <v>289</v>
      </c>
      <c r="C376" s="376" t="s">
        <v>763</v>
      </c>
      <c r="D376" s="308"/>
      <c r="E376" s="400"/>
      <c r="F376" s="334"/>
      <c r="G376" s="378" t="s">
        <v>2066</v>
      </c>
      <c r="H376" s="380">
        <v>2008</v>
      </c>
      <c r="I376" s="308"/>
      <c r="J376" s="308"/>
      <c r="K376" s="308"/>
      <c r="L376" s="308"/>
      <c r="M376" s="308"/>
      <c r="N376" s="348" t="s">
        <v>114</v>
      </c>
      <c r="O376" s="379">
        <v>4975119.7920094784</v>
      </c>
      <c r="P376" s="336"/>
      <c r="T376" s="332" t="e">
        <f>#REF!</f>
        <v>#REF!</v>
      </c>
      <c r="U376" s="313" t="e">
        <f t="shared" si="66"/>
        <v>#REF!</v>
      </c>
      <c r="V376" s="313" t="e">
        <f t="shared" si="67"/>
        <v>#REF!</v>
      </c>
      <c r="W376" s="350" t="e">
        <f t="shared" si="70"/>
        <v>#REF!</v>
      </c>
      <c r="X376" s="351">
        <f t="shared" si="71"/>
        <v>5</v>
      </c>
      <c r="Y376" s="350" t="e">
        <f t="shared" si="72"/>
        <v>#REF!</v>
      </c>
      <c r="Z376" s="350">
        <f t="shared" si="68"/>
        <v>6</v>
      </c>
      <c r="AA376" s="350" t="e">
        <f t="shared" si="73"/>
        <v>#REF!</v>
      </c>
      <c r="AB376" s="351" t="e">
        <f t="shared" si="74"/>
        <v>#REF!</v>
      </c>
      <c r="AC376" s="351" t="e">
        <f t="shared" si="75"/>
        <v>#REF!</v>
      </c>
      <c r="AD376" s="351" t="e">
        <f t="shared" si="76"/>
        <v>#REF!</v>
      </c>
      <c r="AE376" s="332">
        <f t="shared" si="77"/>
        <v>2008</v>
      </c>
      <c r="AF376" s="352" t="e">
        <f t="shared" si="78"/>
        <v>#REF!</v>
      </c>
      <c r="AG376" s="353" t="e">
        <f t="shared" si="69"/>
        <v>#REF!</v>
      </c>
    </row>
    <row r="377" spans="1:33" s="313" customFormat="1" ht="23.25" customHeight="1">
      <c r="A377" s="431">
        <v>358</v>
      </c>
      <c r="B377" s="345" t="s">
        <v>296</v>
      </c>
      <c r="C377" s="376" t="s">
        <v>764</v>
      </c>
      <c r="D377" s="308"/>
      <c r="E377" s="400"/>
      <c r="F377" s="334"/>
      <c r="G377" s="378" t="s">
        <v>2066</v>
      </c>
      <c r="H377" s="380">
        <v>2008</v>
      </c>
      <c r="I377" s="308"/>
      <c r="J377" s="308"/>
      <c r="K377" s="308"/>
      <c r="L377" s="308"/>
      <c r="M377" s="308"/>
      <c r="N377" s="348" t="s">
        <v>114</v>
      </c>
      <c r="O377" s="393">
        <v>159203833.354303</v>
      </c>
      <c r="P377" s="336"/>
      <c r="T377" s="332" t="e">
        <f>#REF!</f>
        <v>#REF!</v>
      </c>
      <c r="U377" s="313" t="e">
        <f t="shared" si="66"/>
        <v>#REF!</v>
      </c>
      <c r="V377" s="313" t="e">
        <f t="shared" si="67"/>
        <v>#REF!</v>
      </c>
      <c r="W377" s="350" t="e">
        <f t="shared" si="70"/>
        <v>#REF!</v>
      </c>
      <c r="X377" s="351">
        <f t="shared" si="71"/>
        <v>5</v>
      </c>
      <c r="Y377" s="350" t="e">
        <f t="shared" si="72"/>
        <v>#REF!</v>
      </c>
      <c r="Z377" s="350">
        <f t="shared" si="68"/>
        <v>6</v>
      </c>
      <c r="AA377" s="350" t="e">
        <f t="shared" si="73"/>
        <v>#REF!</v>
      </c>
      <c r="AB377" s="351" t="e">
        <f t="shared" si="74"/>
        <v>#REF!</v>
      </c>
      <c r="AC377" s="351" t="e">
        <f t="shared" si="75"/>
        <v>#REF!</v>
      </c>
      <c r="AD377" s="351" t="e">
        <f t="shared" si="76"/>
        <v>#REF!</v>
      </c>
      <c r="AE377" s="332">
        <f t="shared" si="77"/>
        <v>2008</v>
      </c>
      <c r="AF377" s="352" t="e">
        <f t="shared" si="78"/>
        <v>#REF!</v>
      </c>
      <c r="AG377" s="353" t="e">
        <f t="shared" si="69"/>
        <v>#REF!</v>
      </c>
    </row>
    <row r="378" spans="1:33" s="313" customFormat="1" ht="23.25" customHeight="1">
      <c r="A378" s="431">
        <v>359</v>
      </c>
      <c r="B378" s="357" t="s">
        <v>291</v>
      </c>
      <c r="C378" s="376" t="s">
        <v>755</v>
      </c>
      <c r="D378" s="308"/>
      <c r="E378" s="400"/>
      <c r="F378" s="334"/>
      <c r="G378" s="378" t="s">
        <v>2067</v>
      </c>
      <c r="H378" s="380">
        <v>2008</v>
      </c>
      <c r="I378" s="308"/>
      <c r="J378" s="308"/>
      <c r="K378" s="308"/>
      <c r="L378" s="308"/>
      <c r="M378" s="308"/>
      <c r="N378" s="348" t="s">
        <v>114</v>
      </c>
      <c r="O378" s="393">
        <v>10025620.18692819</v>
      </c>
      <c r="P378" s="336"/>
      <c r="T378" s="332" t="e">
        <f>#REF!</f>
        <v>#REF!</v>
      </c>
      <c r="U378" s="313" t="e">
        <f t="shared" si="66"/>
        <v>#REF!</v>
      </c>
      <c r="V378" s="313" t="e">
        <f t="shared" si="67"/>
        <v>#REF!</v>
      </c>
      <c r="W378" s="350" t="e">
        <f t="shared" si="70"/>
        <v>#REF!</v>
      </c>
      <c r="X378" s="351">
        <f t="shared" si="71"/>
        <v>5</v>
      </c>
      <c r="Y378" s="350" t="e">
        <f t="shared" si="72"/>
        <v>#REF!</v>
      </c>
      <c r="Z378" s="350">
        <f t="shared" si="68"/>
        <v>6</v>
      </c>
      <c r="AA378" s="350" t="e">
        <f t="shared" si="73"/>
        <v>#REF!</v>
      </c>
      <c r="AB378" s="351" t="e">
        <f t="shared" si="74"/>
        <v>#REF!</v>
      </c>
      <c r="AC378" s="351" t="e">
        <f t="shared" si="75"/>
        <v>#REF!</v>
      </c>
      <c r="AD378" s="351" t="e">
        <f t="shared" si="76"/>
        <v>#REF!</v>
      </c>
      <c r="AE378" s="332">
        <f t="shared" si="77"/>
        <v>2008</v>
      </c>
      <c r="AF378" s="352" t="e">
        <f t="shared" si="78"/>
        <v>#REF!</v>
      </c>
      <c r="AG378" s="353" t="e">
        <f t="shared" si="69"/>
        <v>#REF!</v>
      </c>
    </row>
    <row r="379" spans="1:33" s="313" customFormat="1" ht="23.25" customHeight="1">
      <c r="A379" s="431">
        <v>360</v>
      </c>
      <c r="B379" s="357" t="s">
        <v>291</v>
      </c>
      <c r="C379" s="376" t="s">
        <v>755</v>
      </c>
      <c r="D379" s="308"/>
      <c r="E379" s="400"/>
      <c r="F379" s="334"/>
      <c r="G379" s="378" t="s">
        <v>2067</v>
      </c>
      <c r="H379" s="380">
        <v>2008</v>
      </c>
      <c r="I379" s="308"/>
      <c r="J379" s="308"/>
      <c r="K379" s="308"/>
      <c r="L379" s="308"/>
      <c r="M379" s="308"/>
      <c r="N379" s="348" t="s">
        <v>114</v>
      </c>
      <c r="O379" s="393">
        <v>10025620.18692819</v>
      </c>
      <c r="P379" s="336"/>
      <c r="T379" s="332" t="e">
        <f>#REF!</f>
        <v>#REF!</v>
      </c>
      <c r="U379" s="313" t="e">
        <f t="shared" si="66"/>
        <v>#REF!</v>
      </c>
      <c r="V379" s="313" t="e">
        <f t="shared" si="67"/>
        <v>#REF!</v>
      </c>
      <c r="W379" s="350" t="e">
        <f t="shared" si="70"/>
        <v>#REF!</v>
      </c>
      <c r="X379" s="351">
        <f t="shared" si="71"/>
        <v>5</v>
      </c>
      <c r="Y379" s="350" t="e">
        <f t="shared" si="72"/>
        <v>#REF!</v>
      </c>
      <c r="Z379" s="350">
        <f t="shared" si="68"/>
        <v>6</v>
      </c>
      <c r="AA379" s="350" t="e">
        <f t="shared" si="73"/>
        <v>#REF!</v>
      </c>
      <c r="AB379" s="351" t="e">
        <f t="shared" si="74"/>
        <v>#REF!</v>
      </c>
      <c r="AC379" s="351" t="e">
        <f t="shared" si="75"/>
        <v>#REF!</v>
      </c>
      <c r="AD379" s="351" t="e">
        <f t="shared" si="76"/>
        <v>#REF!</v>
      </c>
      <c r="AE379" s="332">
        <f t="shared" si="77"/>
        <v>2008</v>
      </c>
      <c r="AF379" s="352" t="e">
        <f t="shared" si="78"/>
        <v>#REF!</v>
      </c>
      <c r="AG379" s="353" t="e">
        <f t="shared" si="69"/>
        <v>#REF!</v>
      </c>
    </row>
    <row r="380" spans="1:33" s="313" customFormat="1" ht="23.25" customHeight="1">
      <c r="A380" s="431">
        <v>361</v>
      </c>
      <c r="B380" s="357" t="s">
        <v>297</v>
      </c>
      <c r="C380" s="376" t="s">
        <v>756</v>
      </c>
      <c r="D380" s="308"/>
      <c r="E380" s="400"/>
      <c r="F380" s="334"/>
      <c r="G380" s="378" t="s">
        <v>376</v>
      </c>
      <c r="H380" s="380">
        <v>2008</v>
      </c>
      <c r="I380" s="308"/>
      <c r="J380" s="308"/>
      <c r="K380" s="308"/>
      <c r="L380" s="308"/>
      <c r="M380" s="308"/>
      <c r="N380" s="348" t="s">
        <v>114</v>
      </c>
      <c r="O380" s="393">
        <v>9397448.4960179031</v>
      </c>
      <c r="P380" s="336"/>
      <c r="T380" s="332" t="e">
        <f>#REF!</f>
        <v>#REF!</v>
      </c>
      <c r="U380" s="313" t="e">
        <f t="shared" si="66"/>
        <v>#REF!</v>
      </c>
      <c r="V380" s="313" t="e">
        <f t="shared" si="67"/>
        <v>#REF!</v>
      </c>
      <c r="W380" s="350" t="e">
        <f t="shared" si="70"/>
        <v>#REF!</v>
      </c>
      <c r="X380" s="351">
        <f t="shared" si="71"/>
        <v>5</v>
      </c>
      <c r="Y380" s="350" t="e">
        <f t="shared" si="72"/>
        <v>#REF!</v>
      </c>
      <c r="Z380" s="350">
        <f t="shared" si="68"/>
        <v>6</v>
      </c>
      <c r="AA380" s="350" t="e">
        <f t="shared" si="73"/>
        <v>#REF!</v>
      </c>
      <c r="AB380" s="351" t="e">
        <f t="shared" si="74"/>
        <v>#REF!</v>
      </c>
      <c r="AC380" s="351" t="e">
        <f t="shared" si="75"/>
        <v>#REF!</v>
      </c>
      <c r="AD380" s="351" t="e">
        <f t="shared" si="76"/>
        <v>#REF!</v>
      </c>
      <c r="AE380" s="332">
        <f t="shared" si="77"/>
        <v>2008</v>
      </c>
      <c r="AF380" s="352" t="e">
        <f t="shared" si="78"/>
        <v>#REF!</v>
      </c>
      <c r="AG380" s="353" t="e">
        <f t="shared" si="69"/>
        <v>#REF!</v>
      </c>
    </row>
    <row r="381" spans="1:33" s="313" customFormat="1" ht="23.25" customHeight="1" thickBot="1">
      <c r="A381" s="433">
        <v>362</v>
      </c>
      <c r="B381" s="385" t="s">
        <v>297</v>
      </c>
      <c r="C381" s="383" t="s">
        <v>756</v>
      </c>
      <c r="D381" s="360"/>
      <c r="E381" s="398"/>
      <c r="F381" s="361"/>
      <c r="G381" s="396" t="s">
        <v>376</v>
      </c>
      <c r="H381" s="386">
        <v>2008</v>
      </c>
      <c r="I381" s="360"/>
      <c r="J381" s="360"/>
      <c r="K381" s="360"/>
      <c r="L381" s="360"/>
      <c r="M381" s="360"/>
      <c r="N381" s="363" t="s">
        <v>114</v>
      </c>
      <c r="O381" s="435">
        <v>9397448.4960179031</v>
      </c>
      <c r="P381" s="365"/>
      <c r="T381" s="332" t="e">
        <f>#REF!</f>
        <v>#REF!</v>
      </c>
      <c r="U381" s="313" t="e">
        <f t="shared" si="66"/>
        <v>#REF!</v>
      </c>
      <c r="V381" s="313" t="e">
        <f t="shared" si="67"/>
        <v>#REF!</v>
      </c>
      <c r="W381" s="350" t="e">
        <f t="shared" si="70"/>
        <v>#REF!</v>
      </c>
      <c r="X381" s="351">
        <f t="shared" si="71"/>
        <v>5</v>
      </c>
      <c r="Y381" s="350" t="e">
        <f t="shared" si="72"/>
        <v>#REF!</v>
      </c>
      <c r="Z381" s="350">
        <f t="shared" si="68"/>
        <v>6</v>
      </c>
      <c r="AA381" s="350" t="e">
        <f t="shared" si="73"/>
        <v>#REF!</v>
      </c>
      <c r="AB381" s="351" t="e">
        <f t="shared" si="74"/>
        <v>#REF!</v>
      </c>
      <c r="AC381" s="351" t="e">
        <f t="shared" si="75"/>
        <v>#REF!</v>
      </c>
      <c r="AD381" s="351" t="e">
        <f t="shared" si="76"/>
        <v>#REF!</v>
      </c>
      <c r="AE381" s="332">
        <f t="shared" si="77"/>
        <v>2008</v>
      </c>
      <c r="AF381" s="352" t="e">
        <f t="shared" si="78"/>
        <v>#REF!</v>
      </c>
      <c r="AG381" s="353" t="e">
        <f t="shared" si="69"/>
        <v>#REF!</v>
      </c>
    </row>
    <row r="382" spans="1:33" s="313" customFormat="1" ht="23.25" customHeight="1">
      <c r="A382" s="432">
        <v>363</v>
      </c>
      <c r="B382" s="390" t="s">
        <v>297</v>
      </c>
      <c r="C382" s="388" t="s">
        <v>756</v>
      </c>
      <c r="D382" s="367"/>
      <c r="E382" s="399"/>
      <c r="F382" s="368"/>
      <c r="G382" s="397" t="s">
        <v>376</v>
      </c>
      <c r="H382" s="391">
        <v>2008</v>
      </c>
      <c r="I382" s="367"/>
      <c r="J382" s="367"/>
      <c r="K382" s="367"/>
      <c r="L382" s="367"/>
      <c r="M382" s="367"/>
      <c r="N382" s="370" t="s">
        <v>114</v>
      </c>
      <c r="O382" s="434">
        <v>9397448.4960179031</v>
      </c>
      <c r="P382" s="372"/>
      <c r="T382" s="332" t="e">
        <f>#REF!</f>
        <v>#REF!</v>
      </c>
      <c r="U382" s="313" t="e">
        <f t="shared" si="66"/>
        <v>#REF!</v>
      </c>
      <c r="V382" s="313" t="e">
        <f t="shared" si="67"/>
        <v>#REF!</v>
      </c>
      <c r="W382" s="350" t="e">
        <f t="shared" si="70"/>
        <v>#REF!</v>
      </c>
      <c r="X382" s="351">
        <f t="shared" si="71"/>
        <v>5</v>
      </c>
      <c r="Y382" s="350" t="e">
        <f t="shared" si="72"/>
        <v>#REF!</v>
      </c>
      <c r="Z382" s="350">
        <f t="shared" si="68"/>
        <v>6</v>
      </c>
      <c r="AA382" s="350" t="e">
        <f t="shared" si="73"/>
        <v>#REF!</v>
      </c>
      <c r="AB382" s="351" t="e">
        <f t="shared" si="74"/>
        <v>#REF!</v>
      </c>
      <c r="AC382" s="351" t="e">
        <f t="shared" si="75"/>
        <v>#REF!</v>
      </c>
      <c r="AD382" s="351" t="e">
        <f t="shared" si="76"/>
        <v>#REF!</v>
      </c>
      <c r="AE382" s="332">
        <f t="shared" si="77"/>
        <v>2008</v>
      </c>
      <c r="AF382" s="352" t="e">
        <f t="shared" si="78"/>
        <v>#REF!</v>
      </c>
      <c r="AG382" s="353" t="e">
        <f t="shared" si="69"/>
        <v>#REF!</v>
      </c>
    </row>
    <row r="383" spans="1:33" s="313" customFormat="1" ht="23.25" customHeight="1">
      <c r="A383" s="431">
        <v>364</v>
      </c>
      <c r="B383" s="345" t="s">
        <v>293</v>
      </c>
      <c r="C383" s="378" t="s">
        <v>474</v>
      </c>
      <c r="D383" s="308"/>
      <c r="E383" s="357" t="s">
        <v>359</v>
      </c>
      <c r="F383" s="334"/>
      <c r="G383" s="378" t="s">
        <v>2063</v>
      </c>
      <c r="H383" s="380">
        <v>2008</v>
      </c>
      <c r="I383" s="308"/>
      <c r="J383" s="308"/>
      <c r="K383" s="308"/>
      <c r="L383" s="308"/>
      <c r="M383" s="308"/>
      <c r="N383" s="348" t="s">
        <v>114</v>
      </c>
      <c r="O383" s="379">
        <v>20415000</v>
      </c>
      <c r="P383" s="336"/>
      <c r="T383" s="332" t="e">
        <f>#REF!</f>
        <v>#REF!</v>
      </c>
      <c r="U383" s="313" t="e">
        <f t="shared" si="66"/>
        <v>#REF!</v>
      </c>
      <c r="V383" s="313" t="e">
        <f t="shared" si="67"/>
        <v>#REF!</v>
      </c>
      <c r="W383" s="350" t="e">
        <f t="shared" si="70"/>
        <v>#REF!</v>
      </c>
      <c r="X383" s="351">
        <f t="shared" si="71"/>
        <v>5</v>
      </c>
      <c r="Y383" s="350" t="e">
        <f t="shared" si="72"/>
        <v>#REF!</v>
      </c>
      <c r="Z383" s="350">
        <f t="shared" si="68"/>
        <v>6</v>
      </c>
      <c r="AA383" s="350" t="e">
        <f t="shared" si="73"/>
        <v>#REF!</v>
      </c>
      <c r="AB383" s="351" t="e">
        <f t="shared" si="74"/>
        <v>#REF!</v>
      </c>
      <c r="AC383" s="351" t="e">
        <f t="shared" si="75"/>
        <v>#REF!</v>
      </c>
      <c r="AD383" s="351" t="e">
        <f t="shared" si="76"/>
        <v>#REF!</v>
      </c>
      <c r="AE383" s="332">
        <f t="shared" si="77"/>
        <v>2008</v>
      </c>
      <c r="AF383" s="352" t="e">
        <f t="shared" si="78"/>
        <v>#REF!</v>
      </c>
      <c r="AG383" s="353" t="e">
        <f t="shared" si="69"/>
        <v>#REF!</v>
      </c>
    </row>
    <row r="384" spans="1:33" s="313" customFormat="1" ht="23.25" customHeight="1">
      <c r="A384" s="431">
        <v>365</v>
      </c>
      <c r="B384" s="345" t="s">
        <v>293</v>
      </c>
      <c r="C384" s="378" t="s">
        <v>474</v>
      </c>
      <c r="D384" s="308"/>
      <c r="E384" s="357" t="s">
        <v>359</v>
      </c>
      <c r="F384" s="334"/>
      <c r="G384" s="378" t="s">
        <v>2063</v>
      </c>
      <c r="H384" s="380">
        <v>2008</v>
      </c>
      <c r="I384" s="308"/>
      <c r="J384" s="308"/>
      <c r="K384" s="308"/>
      <c r="L384" s="308"/>
      <c r="M384" s="308"/>
      <c r="N384" s="348" t="s">
        <v>114</v>
      </c>
      <c r="O384" s="379">
        <v>20415000</v>
      </c>
      <c r="P384" s="336"/>
      <c r="T384" s="332" t="e">
        <f>#REF!</f>
        <v>#REF!</v>
      </c>
      <c r="U384" s="313" t="e">
        <f t="shared" si="66"/>
        <v>#REF!</v>
      </c>
      <c r="V384" s="313" t="e">
        <f t="shared" si="67"/>
        <v>#REF!</v>
      </c>
      <c r="W384" s="350" t="e">
        <f t="shared" si="70"/>
        <v>#REF!</v>
      </c>
      <c r="X384" s="351">
        <f t="shared" si="71"/>
        <v>5</v>
      </c>
      <c r="Y384" s="350" t="e">
        <f t="shared" si="72"/>
        <v>#REF!</v>
      </c>
      <c r="Z384" s="350">
        <f t="shared" si="68"/>
        <v>6</v>
      </c>
      <c r="AA384" s="350" t="e">
        <f t="shared" si="73"/>
        <v>#REF!</v>
      </c>
      <c r="AB384" s="351" t="e">
        <f t="shared" si="74"/>
        <v>#REF!</v>
      </c>
      <c r="AC384" s="351" t="e">
        <f t="shared" si="75"/>
        <v>#REF!</v>
      </c>
      <c r="AD384" s="351" t="e">
        <f t="shared" si="76"/>
        <v>#REF!</v>
      </c>
      <c r="AE384" s="332">
        <f t="shared" si="77"/>
        <v>2008</v>
      </c>
      <c r="AF384" s="352" t="e">
        <f t="shared" si="78"/>
        <v>#REF!</v>
      </c>
      <c r="AG384" s="353" t="e">
        <f t="shared" si="69"/>
        <v>#REF!</v>
      </c>
    </row>
    <row r="385" spans="1:33" s="313" customFormat="1" ht="23.25" customHeight="1">
      <c r="A385" s="431">
        <v>366</v>
      </c>
      <c r="B385" s="345" t="s">
        <v>298</v>
      </c>
      <c r="C385" s="378" t="s">
        <v>765</v>
      </c>
      <c r="D385" s="308"/>
      <c r="E385" s="357" t="s">
        <v>360</v>
      </c>
      <c r="F385" s="334"/>
      <c r="G385" s="378" t="s">
        <v>2068</v>
      </c>
      <c r="H385" s="380">
        <v>2008</v>
      </c>
      <c r="I385" s="308"/>
      <c r="J385" s="308"/>
      <c r="K385" s="308"/>
      <c r="L385" s="308"/>
      <c r="M385" s="308"/>
      <c r="N385" s="348" t="s">
        <v>114</v>
      </c>
      <c r="O385" s="379">
        <v>2986500</v>
      </c>
      <c r="P385" s="336"/>
      <c r="T385" s="332" t="e">
        <f>#REF!</f>
        <v>#REF!</v>
      </c>
      <c r="U385" s="313" t="e">
        <f t="shared" si="66"/>
        <v>#REF!</v>
      </c>
      <c r="V385" s="313" t="e">
        <f t="shared" si="67"/>
        <v>#REF!</v>
      </c>
      <c r="W385" s="350" t="e">
        <f t="shared" si="70"/>
        <v>#REF!</v>
      </c>
      <c r="X385" s="351">
        <f t="shared" si="71"/>
        <v>5</v>
      </c>
      <c r="Y385" s="350" t="e">
        <f t="shared" si="72"/>
        <v>#REF!</v>
      </c>
      <c r="Z385" s="350">
        <f t="shared" si="68"/>
        <v>6</v>
      </c>
      <c r="AA385" s="350" t="e">
        <f t="shared" si="73"/>
        <v>#REF!</v>
      </c>
      <c r="AB385" s="351" t="e">
        <f t="shared" si="74"/>
        <v>#REF!</v>
      </c>
      <c r="AC385" s="351" t="e">
        <f t="shared" si="75"/>
        <v>#REF!</v>
      </c>
      <c r="AD385" s="351" t="e">
        <f t="shared" si="76"/>
        <v>#REF!</v>
      </c>
      <c r="AE385" s="332">
        <f t="shared" si="77"/>
        <v>2008</v>
      </c>
      <c r="AF385" s="352" t="e">
        <f t="shared" si="78"/>
        <v>#REF!</v>
      </c>
      <c r="AG385" s="353" t="e">
        <f t="shared" si="69"/>
        <v>#REF!</v>
      </c>
    </row>
    <row r="386" spans="1:33" s="313" customFormat="1" ht="23.25" customHeight="1">
      <c r="A386" s="431">
        <v>367</v>
      </c>
      <c r="B386" s="345" t="s">
        <v>298</v>
      </c>
      <c r="C386" s="378" t="s">
        <v>765</v>
      </c>
      <c r="D386" s="308"/>
      <c r="E386" s="357" t="s">
        <v>360</v>
      </c>
      <c r="F386" s="334"/>
      <c r="G386" s="378" t="s">
        <v>2068</v>
      </c>
      <c r="H386" s="380">
        <v>2008</v>
      </c>
      <c r="I386" s="308"/>
      <c r="J386" s="308"/>
      <c r="K386" s="308"/>
      <c r="L386" s="308"/>
      <c r="M386" s="308"/>
      <c r="N386" s="348" t="s">
        <v>114</v>
      </c>
      <c r="O386" s="379">
        <v>2986500</v>
      </c>
      <c r="P386" s="336"/>
      <c r="T386" s="332" t="e">
        <f>#REF!</f>
        <v>#REF!</v>
      </c>
      <c r="U386" s="313" t="e">
        <f t="shared" si="66"/>
        <v>#REF!</v>
      </c>
      <c r="V386" s="313" t="e">
        <f t="shared" si="67"/>
        <v>#REF!</v>
      </c>
      <c r="W386" s="350" t="e">
        <f t="shared" si="70"/>
        <v>#REF!</v>
      </c>
      <c r="X386" s="351">
        <f t="shared" si="71"/>
        <v>5</v>
      </c>
      <c r="Y386" s="350" t="e">
        <f t="shared" si="72"/>
        <v>#REF!</v>
      </c>
      <c r="Z386" s="350">
        <f t="shared" si="68"/>
        <v>6</v>
      </c>
      <c r="AA386" s="350" t="e">
        <f t="shared" si="73"/>
        <v>#REF!</v>
      </c>
      <c r="AB386" s="351" t="e">
        <f t="shared" si="74"/>
        <v>#REF!</v>
      </c>
      <c r="AC386" s="351" t="e">
        <f t="shared" si="75"/>
        <v>#REF!</v>
      </c>
      <c r="AD386" s="351" t="e">
        <f t="shared" si="76"/>
        <v>#REF!</v>
      </c>
      <c r="AE386" s="332">
        <f t="shared" si="77"/>
        <v>2008</v>
      </c>
      <c r="AF386" s="352" t="e">
        <f t="shared" si="78"/>
        <v>#REF!</v>
      </c>
      <c r="AG386" s="353" t="e">
        <f t="shared" si="69"/>
        <v>#REF!</v>
      </c>
    </row>
    <row r="387" spans="1:33" s="313" customFormat="1" ht="23.25" customHeight="1">
      <c r="A387" s="431">
        <v>368</v>
      </c>
      <c r="B387" s="345" t="s">
        <v>298</v>
      </c>
      <c r="C387" s="378" t="s">
        <v>765</v>
      </c>
      <c r="D387" s="308"/>
      <c r="E387" s="357" t="s">
        <v>360</v>
      </c>
      <c r="F387" s="334"/>
      <c r="G387" s="378" t="s">
        <v>2068</v>
      </c>
      <c r="H387" s="380">
        <v>2008</v>
      </c>
      <c r="I387" s="308"/>
      <c r="J387" s="308"/>
      <c r="K387" s="308"/>
      <c r="L387" s="308"/>
      <c r="M387" s="308"/>
      <c r="N387" s="348" t="s">
        <v>114</v>
      </c>
      <c r="O387" s="379">
        <v>2986500</v>
      </c>
      <c r="P387" s="336"/>
      <c r="T387" s="332" t="e">
        <f>#REF!</f>
        <v>#REF!</v>
      </c>
      <c r="U387" s="313" t="e">
        <f t="shared" si="66"/>
        <v>#REF!</v>
      </c>
      <c r="V387" s="313" t="e">
        <f t="shared" si="67"/>
        <v>#REF!</v>
      </c>
      <c r="W387" s="350" t="e">
        <f t="shared" si="70"/>
        <v>#REF!</v>
      </c>
      <c r="X387" s="351">
        <f t="shared" si="71"/>
        <v>5</v>
      </c>
      <c r="Y387" s="350" t="e">
        <f t="shared" si="72"/>
        <v>#REF!</v>
      </c>
      <c r="Z387" s="350">
        <f t="shared" si="68"/>
        <v>6</v>
      </c>
      <c r="AA387" s="350" t="e">
        <f t="shared" si="73"/>
        <v>#REF!</v>
      </c>
      <c r="AB387" s="351" t="e">
        <f t="shared" si="74"/>
        <v>#REF!</v>
      </c>
      <c r="AC387" s="351" t="e">
        <f t="shared" si="75"/>
        <v>#REF!</v>
      </c>
      <c r="AD387" s="351" t="e">
        <f t="shared" si="76"/>
        <v>#REF!</v>
      </c>
      <c r="AE387" s="332">
        <f t="shared" si="77"/>
        <v>2008</v>
      </c>
      <c r="AF387" s="352" t="e">
        <f t="shared" si="78"/>
        <v>#REF!</v>
      </c>
      <c r="AG387" s="353" t="e">
        <f t="shared" si="69"/>
        <v>#REF!</v>
      </c>
    </row>
    <row r="388" spans="1:33" s="313" customFormat="1" ht="23.25" customHeight="1">
      <c r="A388" s="431">
        <v>369</v>
      </c>
      <c r="B388" s="345" t="s">
        <v>298</v>
      </c>
      <c r="C388" s="378" t="s">
        <v>765</v>
      </c>
      <c r="D388" s="308"/>
      <c r="E388" s="357" t="s">
        <v>360</v>
      </c>
      <c r="F388" s="334"/>
      <c r="G388" s="378" t="s">
        <v>2068</v>
      </c>
      <c r="H388" s="380">
        <v>2008</v>
      </c>
      <c r="I388" s="308"/>
      <c r="J388" s="308"/>
      <c r="K388" s="308"/>
      <c r="L388" s="308"/>
      <c r="M388" s="308"/>
      <c r="N388" s="348" t="s">
        <v>114</v>
      </c>
      <c r="O388" s="379">
        <v>2986500</v>
      </c>
      <c r="P388" s="336"/>
      <c r="T388" s="332" t="e">
        <f>#REF!</f>
        <v>#REF!</v>
      </c>
      <c r="U388" s="313" t="e">
        <f t="shared" si="66"/>
        <v>#REF!</v>
      </c>
      <c r="V388" s="313" t="e">
        <f t="shared" si="67"/>
        <v>#REF!</v>
      </c>
      <c r="W388" s="350" t="e">
        <f t="shared" si="70"/>
        <v>#REF!</v>
      </c>
      <c r="X388" s="351">
        <f t="shared" si="71"/>
        <v>5</v>
      </c>
      <c r="Y388" s="350" t="e">
        <f t="shared" si="72"/>
        <v>#REF!</v>
      </c>
      <c r="Z388" s="350">
        <f t="shared" si="68"/>
        <v>6</v>
      </c>
      <c r="AA388" s="350" t="e">
        <f t="shared" si="73"/>
        <v>#REF!</v>
      </c>
      <c r="AB388" s="351" t="e">
        <f t="shared" si="74"/>
        <v>#REF!</v>
      </c>
      <c r="AC388" s="351" t="e">
        <f t="shared" si="75"/>
        <v>#REF!</v>
      </c>
      <c r="AD388" s="351" t="e">
        <f t="shared" si="76"/>
        <v>#REF!</v>
      </c>
      <c r="AE388" s="332">
        <f t="shared" si="77"/>
        <v>2008</v>
      </c>
      <c r="AF388" s="352" t="e">
        <f t="shared" si="78"/>
        <v>#REF!</v>
      </c>
      <c r="AG388" s="353" t="e">
        <f t="shared" si="69"/>
        <v>#REF!</v>
      </c>
    </row>
    <row r="389" spans="1:33" s="313" customFormat="1" ht="23.25" customHeight="1">
      <c r="A389" s="431">
        <v>370</v>
      </c>
      <c r="B389" s="357" t="s">
        <v>286</v>
      </c>
      <c r="C389" s="378" t="s">
        <v>766</v>
      </c>
      <c r="D389" s="308"/>
      <c r="E389" s="400"/>
      <c r="F389" s="334"/>
      <c r="G389" s="378" t="s">
        <v>2062</v>
      </c>
      <c r="H389" s="380">
        <v>2008</v>
      </c>
      <c r="I389" s="308"/>
      <c r="J389" s="308"/>
      <c r="K389" s="308"/>
      <c r="L389" s="308"/>
      <c r="M389" s="308"/>
      <c r="N389" s="348" t="s">
        <v>114</v>
      </c>
      <c r="O389" s="394">
        <v>2915000</v>
      </c>
      <c r="P389" s="336"/>
      <c r="T389" s="332" t="e">
        <f>#REF!</f>
        <v>#REF!</v>
      </c>
      <c r="U389" s="313" t="e">
        <f t="shared" si="66"/>
        <v>#REF!</v>
      </c>
      <c r="V389" s="313" t="e">
        <f t="shared" si="67"/>
        <v>#REF!</v>
      </c>
      <c r="W389" s="350" t="e">
        <f t="shared" si="70"/>
        <v>#REF!</v>
      </c>
      <c r="X389" s="351">
        <f t="shared" si="71"/>
        <v>5</v>
      </c>
      <c r="Y389" s="350" t="e">
        <f t="shared" si="72"/>
        <v>#REF!</v>
      </c>
      <c r="Z389" s="350">
        <f t="shared" si="68"/>
        <v>6</v>
      </c>
      <c r="AA389" s="350" t="e">
        <f t="shared" si="73"/>
        <v>#REF!</v>
      </c>
      <c r="AB389" s="351" t="e">
        <f t="shared" si="74"/>
        <v>#REF!</v>
      </c>
      <c r="AC389" s="351" t="e">
        <f t="shared" si="75"/>
        <v>#REF!</v>
      </c>
      <c r="AD389" s="351" t="e">
        <f t="shared" si="76"/>
        <v>#REF!</v>
      </c>
      <c r="AE389" s="332">
        <f t="shared" si="77"/>
        <v>2008</v>
      </c>
      <c r="AF389" s="352" t="e">
        <f t="shared" si="78"/>
        <v>#REF!</v>
      </c>
      <c r="AG389" s="353" t="e">
        <f t="shared" si="69"/>
        <v>#REF!</v>
      </c>
    </row>
    <row r="390" spans="1:33" s="313" customFormat="1" ht="23.25" customHeight="1">
      <c r="A390" s="431">
        <v>371</v>
      </c>
      <c r="B390" s="357" t="s">
        <v>286</v>
      </c>
      <c r="C390" s="378" t="s">
        <v>766</v>
      </c>
      <c r="D390" s="308"/>
      <c r="E390" s="400"/>
      <c r="F390" s="334"/>
      <c r="G390" s="378" t="s">
        <v>2062</v>
      </c>
      <c r="H390" s="380">
        <v>2008</v>
      </c>
      <c r="I390" s="308"/>
      <c r="J390" s="308"/>
      <c r="K390" s="308"/>
      <c r="L390" s="308"/>
      <c r="M390" s="308"/>
      <c r="N390" s="348" t="s">
        <v>114</v>
      </c>
      <c r="O390" s="394">
        <v>2915000</v>
      </c>
      <c r="P390" s="336"/>
      <c r="T390" s="332" t="e">
        <f>#REF!</f>
        <v>#REF!</v>
      </c>
      <c r="U390" s="313" t="e">
        <f t="shared" si="66"/>
        <v>#REF!</v>
      </c>
      <c r="V390" s="313" t="e">
        <f t="shared" si="67"/>
        <v>#REF!</v>
      </c>
      <c r="W390" s="350" t="e">
        <f t="shared" si="70"/>
        <v>#REF!</v>
      </c>
      <c r="X390" s="351">
        <f t="shared" si="71"/>
        <v>5</v>
      </c>
      <c r="Y390" s="350" t="e">
        <f t="shared" si="72"/>
        <v>#REF!</v>
      </c>
      <c r="Z390" s="350">
        <f t="shared" si="68"/>
        <v>6</v>
      </c>
      <c r="AA390" s="350" t="e">
        <f t="shared" si="73"/>
        <v>#REF!</v>
      </c>
      <c r="AB390" s="351" t="e">
        <f t="shared" si="74"/>
        <v>#REF!</v>
      </c>
      <c r="AC390" s="351" t="e">
        <f t="shared" si="75"/>
        <v>#REF!</v>
      </c>
      <c r="AD390" s="351" t="e">
        <f t="shared" si="76"/>
        <v>#REF!</v>
      </c>
      <c r="AE390" s="332">
        <f t="shared" si="77"/>
        <v>2008</v>
      </c>
      <c r="AF390" s="352" t="e">
        <f t="shared" si="78"/>
        <v>#REF!</v>
      </c>
      <c r="AG390" s="353" t="e">
        <f t="shared" si="69"/>
        <v>#REF!</v>
      </c>
    </row>
    <row r="391" spans="1:33" s="313" customFormat="1" ht="23.25" customHeight="1">
      <c r="A391" s="431">
        <v>372</v>
      </c>
      <c r="B391" s="357" t="s">
        <v>286</v>
      </c>
      <c r="C391" s="378" t="s">
        <v>766</v>
      </c>
      <c r="D391" s="308"/>
      <c r="E391" s="400"/>
      <c r="F391" s="334"/>
      <c r="G391" s="378" t="s">
        <v>2062</v>
      </c>
      <c r="H391" s="380">
        <v>2008</v>
      </c>
      <c r="I391" s="308"/>
      <c r="J391" s="308"/>
      <c r="K391" s="308"/>
      <c r="L391" s="308"/>
      <c r="M391" s="308"/>
      <c r="N391" s="348" t="s">
        <v>114</v>
      </c>
      <c r="O391" s="394">
        <v>2915000</v>
      </c>
      <c r="P391" s="336"/>
      <c r="T391" s="332" t="e">
        <f>#REF!</f>
        <v>#REF!</v>
      </c>
      <c r="U391" s="313" t="e">
        <f t="shared" si="66"/>
        <v>#REF!</v>
      </c>
      <c r="V391" s="313" t="e">
        <f t="shared" si="67"/>
        <v>#REF!</v>
      </c>
      <c r="W391" s="350" t="e">
        <f t="shared" si="70"/>
        <v>#REF!</v>
      </c>
      <c r="X391" s="351">
        <f t="shared" si="71"/>
        <v>5</v>
      </c>
      <c r="Y391" s="350" t="e">
        <f t="shared" si="72"/>
        <v>#REF!</v>
      </c>
      <c r="Z391" s="350">
        <f t="shared" si="68"/>
        <v>6</v>
      </c>
      <c r="AA391" s="350" t="e">
        <f t="shared" si="73"/>
        <v>#REF!</v>
      </c>
      <c r="AB391" s="351" t="e">
        <f t="shared" si="74"/>
        <v>#REF!</v>
      </c>
      <c r="AC391" s="351" t="e">
        <f t="shared" si="75"/>
        <v>#REF!</v>
      </c>
      <c r="AD391" s="351" t="e">
        <f t="shared" si="76"/>
        <v>#REF!</v>
      </c>
      <c r="AE391" s="332">
        <f t="shared" si="77"/>
        <v>2008</v>
      </c>
      <c r="AF391" s="352" t="e">
        <f t="shared" si="78"/>
        <v>#REF!</v>
      </c>
      <c r="AG391" s="353" t="e">
        <f t="shared" si="69"/>
        <v>#REF!</v>
      </c>
    </row>
    <row r="392" spans="1:33" s="313" customFormat="1" ht="23.25" customHeight="1">
      <c r="A392" s="431">
        <v>373</v>
      </c>
      <c r="B392" s="357" t="s">
        <v>286</v>
      </c>
      <c r="C392" s="378" t="s">
        <v>766</v>
      </c>
      <c r="D392" s="308"/>
      <c r="E392" s="400"/>
      <c r="F392" s="334"/>
      <c r="G392" s="378" t="s">
        <v>2062</v>
      </c>
      <c r="H392" s="380">
        <v>2008</v>
      </c>
      <c r="I392" s="308"/>
      <c r="J392" s="308"/>
      <c r="K392" s="308"/>
      <c r="L392" s="308"/>
      <c r="M392" s="308"/>
      <c r="N392" s="348" t="s">
        <v>114</v>
      </c>
      <c r="O392" s="394">
        <v>2915000</v>
      </c>
      <c r="P392" s="336"/>
      <c r="T392" s="332" t="e">
        <f>#REF!</f>
        <v>#REF!</v>
      </c>
      <c r="U392" s="313" t="e">
        <f t="shared" si="66"/>
        <v>#REF!</v>
      </c>
      <c r="V392" s="313" t="e">
        <f t="shared" si="67"/>
        <v>#REF!</v>
      </c>
      <c r="W392" s="350" t="e">
        <f t="shared" si="70"/>
        <v>#REF!</v>
      </c>
      <c r="X392" s="351">
        <f t="shared" si="71"/>
        <v>5</v>
      </c>
      <c r="Y392" s="350" t="e">
        <f t="shared" si="72"/>
        <v>#REF!</v>
      </c>
      <c r="Z392" s="350">
        <f t="shared" si="68"/>
        <v>6</v>
      </c>
      <c r="AA392" s="350" t="e">
        <f t="shared" si="73"/>
        <v>#REF!</v>
      </c>
      <c r="AB392" s="351" t="e">
        <f t="shared" si="74"/>
        <v>#REF!</v>
      </c>
      <c r="AC392" s="351" t="e">
        <f t="shared" si="75"/>
        <v>#REF!</v>
      </c>
      <c r="AD392" s="351" t="e">
        <f t="shared" si="76"/>
        <v>#REF!</v>
      </c>
      <c r="AE392" s="332">
        <f t="shared" si="77"/>
        <v>2008</v>
      </c>
      <c r="AF392" s="352" t="e">
        <f t="shared" si="78"/>
        <v>#REF!</v>
      </c>
      <c r="AG392" s="353" t="e">
        <f t="shared" si="69"/>
        <v>#REF!</v>
      </c>
    </row>
    <row r="393" spans="1:33" s="313" customFormat="1" ht="23.25" customHeight="1">
      <c r="A393" s="431">
        <v>374</v>
      </c>
      <c r="B393" s="357" t="s">
        <v>299</v>
      </c>
      <c r="C393" s="378" t="s">
        <v>767</v>
      </c>
      <c r="D393" s="308"/>
      <c r="E393" s="400"/>
      <c r="F393" s="334"/>
      <c r="G393" s="378" t="s">
        <v>2062</v>
      </c>
      <c r="H393" s="380">
        <v>2008</v>
      </c>
      <c r="I393" s="308"/>
      <c r="J393" s="308"/>
      <c r="K393" s="308"/>
      <c r="L393" s="308"/>
      <c r="M393" s="308"/>
      <c r="N393" s="348" t="s">
        <v>114</v>
      </c>
      <c r="O393" s="395">
        <v>2310000</v>
      </c>
      <c r="P393" s="336"/>
      <c r="T393" s="332" t="e">
        <f>#REF!</f>
        <v>#REF!</v>
      </c>
      <c r="U393" s="313" t="e">
        <f t="shared" si="66"/>
        <v>#REF!</v>
      </c>
      <c r="V393" s="313" t="e">
        <f t="shared" si="67"/>
        <v>#REF!</v>
      </c>
      <c r="W393" s="350" t="e">
        <f t="shared" si="70"/>
        <v>#REF!</v>
      </c>
      <c r="X393" s="351">
        <f t="shared" si="71"/>
        <v>5</v>
      </c>
      <c r="Y393" s="350" t="e">
        <f t="shared" si="72"/>
        <v>#REF!</v>
      </c>
      <c r="Z393" s="350">
        <f t="shared" si="68"/>
        <v>6</v>
      </c>
      <c r="AA393" s="350" t="e">
        <f t="shared" si="73"/>
        <v>#REF!</v>
      </c>
      <c r="AB393" s="351" t="e">
        <f t="shared" si="74"/>
        <v>#REF!</v>
      </c>
      <c r="AC393" s="351" t="e">
        <f t="shared" si="75"/>
        <v>#REF!</v>
      </c>
      <c r="AD393" s="351" t="e">
        <f t="shared" si="76"/>
        <v>#REF!</v>
      </c>
      <c r="AE393" s="332">
        <f t="shared" si="77"/>
        <v>2008</v>
      </c>
      <c r="AF393" s="352" t="e">
        <f t="shared" si="78"/>
        <v>#REF!</v>
      </c>
      <c r="AG393" s="353" t="e">
        <f t="shared" si="69"/>
        <v>#REF!</v>
      </c>
    </row>
    <row r="394" spans="1:33" s="313" customFormat="1" ht="23.25" customHeight="1">
      <c r="A394" s="431">
        <v>375</v>
      </c>
      <c r="B394" s="357" t="s">
        <v>299</v>
      </c>
      <c r="C394" s="378" t="s">
        <v>767</v>
      </c>
      <c r="D394" s="308"/>
      <c r="E394" s="400"/>
      <c r="F394" s="334"/>
      <c r="G394" s="378" t="s">
        <v>2062</v>
      </c>
      <c r="H394" s="380">
        <v>2008</v>
      </c>
      <c r="I394" s="308"/>
      <c r="J394" s="308"/>
      <c r="K394" s="308"/>
      <c r="L394" s="308"/>
      <c r="M394" s="308"/>
      <c r="N394" s="348" t="s">
        <v>114</v>
      </c>
      <c r="O394" s="395">
        <v>2310000</v>
      </c>
      <c r="P394" s="336"/>
      <c r="T394" s="332" t="e">
        <f>#REF!</f>
        <v>#REF!</v>
      </c>
      <c r="U394" s="313" t="e">
        <f t="shared" si="66"/>
        <v>#REF!</v>
      </c>
      <c r="V394" s="313" t="e">
        <f t="shared" si="67"/>
        <v>#REF!</v>
      </c>
      <c r="W394" s="350" t="e">
        <f t="shared" si="70"/>
        <v>#REF!</v>
      </c>
      <c r="X394" s="351">
        <f t="shared" si="71"/>
        <v>5</v>
      </c>
      <c r="Y394" s="350" t="e">
        <f t="shared" si="72"/>
        <v>#REF!</v>
      </c>
      <c r="Z394" s="350">
        <f t="shared" si="68"/>
        <v>6</v>
      </c>
      <c r="AA394" s="350" t="e">
        <f t="shared" si="73"/>
        <v>#REF!</v>
      </c>
      <c r="AB394" s="351" t="e">
        <f t="shared" si="74"/>
        <v>#REF!</v>
      </c>
      <c r="AC394" s="351" t="e">
        <f t="shared" si="75"/>
        <v>#REF!</v>
      </c>
      <c r="AD394" s="351" t="e">
        <f t="shared" si="76"/>
        <v>#REF!</v>
      </c>
      <c r="AE394" s="332">
        <f t="shared" si="77"/>
        <v>2008</v>
      </c>
      <c r="AF394" s="352" t="e">
        <f t="shared" si="78"/>
        <v>#REF!</v>
      </c>
      <c r="AG394" s="353" t="e">
        <f t="shared" si="69"/>
        <v>#REF!</v>
      </c>
    </row>
    <row r="395" spans="1:33" s="313" customFormat="1" ht="23.25" customHeight="1">
      <c r="A395" s="431">
        <v>376</v>
      </c>
      <c r="B395" s="357" t="s">
        <v>299</v>
      </c>
      <c r="C395" s="378" t="s">
        <v>767</v>
      </c>
      <c r="D395" s="308"/>
      <c r="E395" s="400"/>
      <c r="F395" s="334"/>
      <c r="G395" s="378" t="s">
        <v>2062</v>
      </c>
      <c r="H395" s="380">
        <v>2008</v>
      </c>
      <c r="I395" s="308"/>
      <c r="J395" s="308"/>
      <c r="K395" s="308"/>
      <c r="L395" s="308"/>
      <c r="M395" s="308"/>
      <c r="N395" s="348" t="s">
        <v>114</v>
      </c>
      <c r="O395" s="395">
        <v>2310000</v>
      </c>
      <c r="P395" s="336"/>
      <c r="T395" s="332" t="e">
        <f>#REF!</f>
        <v>#REF!</v>
      </c>
      <c r="U395" s="313" t="e">
        <f t="shared" si="66"/>
        <v>#REF!</v>
      </c>
      <c r="V395" s="313" t="e">
        <f t="shared" si="67"/>
        <v>#REF!</v>
      </c>
      <c r="W395" s="350" t="e">
        <f t="shared" si="70"/>
        <v>#REF!</v>
      </c>
      <c r="X395" s="351">
        <f t="shared" si="71"/>
        <v>5</v>
      </c>
      <c r="Y395" s="350" t="e">
        <f t="shared" si="72"/>
        <v>#REF!</v>
      </c>
      <c r="Z395" s="350">
        <f t="shared" si="68"/>
        <v>6</v>
      </c>
      <c r="AA395" s="350" t="e">
        <f t="shared" si="73"/>
        <v>#REF!</v>
      </c>
      <c r="AB395" s="351" t="e">
        <f t="shared" si="74"/>
        <v>#REF!</v>
      </c>
      <c r="AC395" s="351" t="e">
        <f t="shared" si="75"/>
        <v>#REF!</v>
      </c>
      <c r="AD395" s="351" t="e">
        <f t="shared" si="76"/>
        <v>#REF!</v>
      </c>
      <c r="AE395" s="332">
        <f t="shared" si="77"/>
        <v>2008</v>
      </c>
      <c r="AF395" s="352" t="e">
        <f t="shared" si="78"/>
        <v>#REF!</v>
      </c>
      <c r="AG395" s="353" t="e">
        <f t="shared" si="69"/>
        <v>#REF!</v>
      </c>
    </row>
    <row r="396" spans="1:33" s="313" customFormat="1" ht="23.25" customHeight="1">
      <c r="A396" s="431">
        <v>377</v>
      </c>
      <c r="B396" s="357" t="s">
        <v>299</v>
      </c>
      <c r="C396" s="378" t="s">
        <v>767</v>
      </c>
      <c r="D396" s="308"/>
      <c r="E396" s="400"/>
      <c r="F396" s="334"/>
      <c r="G396" s="378" t="s">
        <v>2062</v>
      </c>
      <c r="H396" s="380">
        <v>2008</v>
      </c>
      <c r="I396" s="308"/>
      <c r="J396" s="308"/>
      <c r="K396" s="308"/>
      <c r="L396" s="308"/>
      <c r="M396" s="308"/>
      <c r="N396" s="348" t="s">
        <v>114</v>
      </c>
      <c r="O396" s="395">
        <v>2310000</v>
      </c>
      <c r="P396" s="336"/>
      <c r="T396" s="332" t="e">
        <f>#REF!</f>
        <v>#REF!</v>
      </c>
      <c r="U396" s="313" t="e">
        <f t="shared" si="66"/>
        <v>#REF!</v>
      </c>
      <c r="V396" s="313" t="e">
        <f t="shared" si="67"/>
        <v>#REF!</v>
      </c>
      <c r="W396" s="350" t="e">
        <f t="shared" si="70"/>
        <v>#REF!</v>
      </c>
      <c r="X396" s="351">
        <f t="shared" si="71"/>
        <v>5</v>
      </c>
      <c r="Y396" s="350" t="e">
        <f t="shared" si="72"/>
        <v>#REF!</v>
      </c>
      <c r="Z396" s="350">
        <f t="shared" si="68"/>
        <v>6</v>
      </c>
      <c r="AA396" s="350" t="e">
        <f t="shared" si="73"/>
        <v>#REF!</v>
      </c>
      <c r="AB396" s="351" t="e">
        <f t="shared" si="74"/>
        <v>#REF!</v>
      </c>
      <c r="AC396" s="351" t="e">
        <f t="shared" si="75"/>
        <v>#REF!</v>
      </c>
      <c r="AD396" s="351" t="e">
        <f t="shared" si="76"/>
        <v>#REF!</v>
      </c>
      <c r="AE396" s="332">
        <f t="shared" si="77"/>
        <v>2008</v>
      </c>
      <c r="AF396" s="352" t="e">
        <f t="shared" si="78"/>
        <v>#REF!</v>
      </c>
      <c r="AG396" s="353" t="e">
        <f t="shared" si="69"/>
        <v>#REF!</v>
      </c>
    </row>
    <row r="397" spans="1:33" s="313" customFormat="1" ht="25.5" customHeight="1">
      <c r="A397" s="431">
        <v>378</v>
      </c>
      <c r="B397" s="357" t="s">
        <v>295</v>
      </c>
      <c r="C397" s="378" t="s">
        <v>768</v>
      </c>
      <c r="D397" s="308"/>
      <c r="E397" s="400"/>
      <c r="F397" s="334"/>
      <c r="G397" s="378" t="s">
        <v>2065</v>
      </c>
      <c r="H397" s="380">
        <v>2008</v>
      </c>
      <c r="I397" s="308"/>
      <c r="J397" s="308"/>
      <c r="K397" s="308"/>
      <c r="L397" s="308"/>
      <c r="M397" s="308"/>
      <c r="N397" s="348" t="s">
        <v>114</v>
      </c>
      <c r="O397" s="379">
        <v>16885000</v>
      </c>
      <c r="P397" s="336"/>
      <c r="T397" s="332" t="e">
        <f>#REF!</f>
        <v>#REF!</v>
      </c>
      <c r="U397" s="313" t="e">
        <f t="shared" si="66"/>
        <v>#REF!</v>
      </c>
      <c r="V397" s="313" t="e">
        <f t="shared" si="67"/>
        <v>#REF!</v>
      </c>
      <c r="W397" s="350" t="e">
        <f t="shared" si="70"/>
        <v>#REF!</v>
      </c>
      <c r="X397" s="351">
        <f t="shared" si="71"/>
        <v>5</v>
      </c>
      <c r="Y397" s="350" t="e">
        <f t="shared" si="72"/>
        <v>#REF!</v>
      </c>
      <c r="Z397" s="350">
        <f t="shared" si="68"/>
        <v>6</v>
      </c>
      <c r="AA397" s="350" t="e">
        <f t="shared" si="73"/>
        <v>#REF!</v>
      </c>
      <c r="AB397" s="351" t="e">
        <f t="shared" si="74"/>
        <v>#REF!</v>
      </c>
      <c r="AC397" s="351" t="e">
        <f t="shared" si="75"/>
        <v>#REF!</v>
      </c>
      <c r="AD397" s="351" t="e">
        <f t="shared" si="76"/>
        <v>#REF!</v>
      </c>
      <c r="AE397" s="332">
        <f t="shared" si="77"/>
        <v>2008</v>
      </c>
      <c r="AF397" s="352" t="e">
        <f t="shared" si="78"/>
        <v>#REF!</v>
      </c>
      <c r="AG397" s="353" t="e">
        <f t="shared" si="69"/>
        <v>#REF!</v>
      </c>
    </row>
    <row r="398" spans="1:33" s="313" customFormat="1" ht="25.5" customHeight="1">
      <c r="A398" s="431">
        <v>379</v>
      </c>
      <c r="B398" s="357" t="s">
        <v>295</v>
      </c>
      <c r="C398" s="378" t="s">
        <v>768</v>
      </c>
      <c r="D398" s="308"/>
      <c r="E398" s="400"/>
      <c r="F398" s="334"/>
      <c r="G398" s="378" t="s">
        <v>2065</v>
      </c>
      <c r="H398" s="380">
        <v>2008</v>
      </c>
      <c r="I398" s="308"/>
      <c r="J398" s="308"/>
      <c r="K398" s="308"/>
      <c r="L398" s="308"/>
      <c r="M398" s="308"/>
      <c r="N398" s="348" t="s">
        <v>114</v>
      </c>
      <c r="O398" s="379">
        <v>16885000</v>
      </c>
      <c r="P398" s="336"/>
      <c r="T398" s="332" t="e">
        <f>#REF!</f>
        <v>#REF!</v>
      </c>
      <c r="U398" s="313" t="e">
        <f t="shared" si="66"/>
        <v>#REF!</v>
      </c>
      <c r="V398" s="313" t="e">
        <f t="shared" si="67"/>
        <v>#REF!</v>
      </c>
      <c r="W398" s="350" t="e">
        <f t="shared" si="70"/>
        <v>#REF!</v>
      </c>
      <c r="X398" s="351">
        <f t="shared" si="71"/>
        <v>5</v>
      </c>
      <c r="Y398" s="350" t="e">
        <f t="shared" si="72"/>
        <v>#REF!</v>
      </c>
      <c r="Z398" s="350">
        <f t="shared" si="68"/>
        <v>6</v>
      </c>
      <c r="AA398" s="350" t="e">
        <f t="shared" si="73"/>
        <v>#REF!</v>
      </c>
      <c r="AB398" s="351" t="e">
        <f t="shared" si="74"/>
        <v>#REF!</v>
      </c>
      <c r="AC398" s="351" t="e">
        <f t="shared" si="75"/>
        <v>#REF!</v>
      </c>
      <c r="AD398" s="351" t="e">
        <f t="shared" si="76"/>
        <v>#REF!</v>
      </c>
      <c r="AE398" s="332">
        <f t="shared" si="77"/>
        <v>2008</v>
      </c>
      <c r="AF398" s="352" t="e">
        <f t="shared" si="78"/>
        <v>#REF!</v>
      </c>
      <c r="AG398" s="353" t="e">
        <f t="shared" si="69"/>
        <v>#REF!</v>
      </c>
    </row>
    <row r="399" spans="1:33" s="313" customFormat="1" ht="25.5" customHeight="1">
      <c r="A399" s="431">
        <v>380</v>
      </c>
      <c r="B399" s="357" t="s">
        <v>295</v>
      </c>
      <c r="C399" s="378" t="s">
        <v>768</v>
      </c>
      <c r="D399" s="308"/>
      <c r="E399" s="400"/>
      <c r="F399" s="334"/>
      <c r="G399" s="378" t="s">
        <v>2065</v>
      </c>
      <c r="H399" s="380">
        <v>2008</v>
      </c>
      <c r="I399" s="308"/>
      <c r="J399" s="308"/>
      <c r="K399" s="308"/>
      <c r="L399" s="308"/>
      <c r="M399" s="308"/>
      <c r="N399" s="348" t="s">
        <v>114</v>
      </c>
      <c r="O399" s="379">
        <v>16885000</v>
      </c>
      <c r="P399" s="336"/>
      <c r="T399" s="332" t="e">
        <f>#REF!</f>
        <v>#REF!</v>
      </c>
      <c r="U399" s="313" t="e">
        <f t="shared" si="66"/>
        <v>#REF!</v>
      </c>
      <c r="V399" s="313" t="e">
        <f t="shared" si="67"/>
        <v>#REF!</v>
      </c>
      <c r="W399" s="350" t="e">
        <f t="shared" si="70"/>
        <v>#REF!</v>
      </c>
      <c r="X399" s="351">
        <f t="shared" si="71"/>
        <v>5</v>
      </c>
      <c r="Y399" s="350" t="e">
        <f t="shared" si="72"/>
        <v>#REF!</v>
      </c>
      <c r="Z399" s="350">
        <f t="shared" si="68"/>
        <v>6</v>
      </c>
      <c r="AA399" s="350" t="e">
        <f t="shared" si="73"/>
        <v>#REF!</v>
      </c>
      <c r="AB399" s="351" t="e">
        <f t="shared" si="74"/>
        <v>#REF!</v>
      </c>
      <c r="AC399" s="351" t="e">
        <f t="shared" si="75"/>
        <v>#REF!</v>
      </c>
      <c r="AD399" s="351" t="e">
        <f t="shared" si="76"/>
        <v>#REF!</v>
      </c>
      <c r="AE399" s="332">
        <f t="shared" si="77"/>
        <v>2008</v>
      </c>
      <c r="AF399" s="352" t="e">
        <f t="shared" si="78"/>
        <v>#REF!</v>
      </c>
      <c r="AG399" s="353" t="e">
        <f t="shared" si="69"/>
        <v>#REF!</v>
      </c>
    </row>
    <row r="400" spans="1:33" s="313" customFormat="1" ht="25.5" customHeight="1">
      <c r="A400" s="431">
        <v>381</v>
      </c>
      <c r="B400" s="357" t="s">
        <v>295</v>
      </c>
      <c r="C400" s="378" t="s">
        <v>768</v>
      </c>
      <c r="D400" s="308"/>
      <c r="E400" s="400"/>
      <c r="F400" s="334"/>
      <c r="G400" s="378" t="s">
        <v>2065</v>
      </c>
      <c r="H400" s="380">
        <v>2008</v>
      </c>
      <c r="I400" s="308"/>
      <c r="J400" s="308"/>
      <c r="K400" s="308"/>
      <c r="L400" s="308"/>
      <c r="M400" s="308"/>
      <c r="N400" s="348" t="s">
        <v>114</v>
      </c>
      <c r="O400" s="379">
        <v>16885000</v>
      </c>
      <c r="P400" s="336"/>
      <c r="T400" s="332" t="e">
        <f>#REF!</f>
        <v>#REF!</v>
      </c>
      <c r="U400" s="313" t="e">
        <f t="shared" si="66"/>
        <v>#REF!</v>
      </c>
      <c r="V400" s="313" t="e">
        <f t="shared" si="67"/>
        <v>#REF!</v>
      </c>
      <c r="W400" s="350" t="e">
        <f t="shared" si="70"/>
        <v>#REF!</v>
      </c>
      <c r="X400" s="351">
        <f t="shared" si="71"/>
        <v>5</v>
      </c>
      <c r="Y400" s="350" t="e">
        <f t="shared" si="72"/>
        <v>#REF!</v>
      </c>
      <c r="Z400" s="350">
        <f t="shared" si="68"/>
        <v>6</v>
      </c>
      <c r="AA400" s="350" t="e">
        <f t="shared" si="73"/>
        <v>#REF!</v>
      </c>
      <c r="AB400" s="351" t="e">
        <f t="shared" si="74"/>
        <v>#REF!</v>
      </c>
      <c r="AC400" s="351" t="e">
        <f t="shared" si="75"/>
        <v>#REF!</v>
      </c>
      <c r="AD400" s="351" t="e">
        <f t="shared" si="76"/>
        <v>#REF!</v>
      </c>
      <c r="AE400" s="332">
        <f t="shared" si="77"/>
        <v>2008</v>
      </c>
      <c r="AF400" s="352" t="e">
        <f t="shared" si="78"/>
        <v>#REF!</v>
      </c>
      <c r="AG400" s="353" t="e">
        <f t="shared" si="69"/>
        <v>#REF!</v>
      </c>
    </row>
    <row r="401" spans="1:33" s="313" customFormat="1" ht="21.75" customHeight="1">
      <c r="A401" s="431">
        <v>382</v>
      </c>
      <c r="B401" s="357" t="s">
        <v>2055</v>
      </c>
      <c r="C401" s="378" t="s">
        <v>763</v>
      </c>
      <c r="D401" s="308"/>
      <c r="E401" s="400"/>
      <c r="F401" s="334"/>
      <c r="G401" s="378" t="s">
        <v>2069</v>
      </c>
      <c r="H401" s="380">
        <v>2008</v>
      </c>
      <c r="I401" s="308"/>
      <c r="J401" s="308"/>
      <c r="K401" s="308"/>
      <c r="L401" s="308"/>
      <c r="M401" s="308"/>
      <c r="N401" s="348" t="s">
        <v>114</v>
      </c>
      <c r="O401" s="394">
        <v>4675000</v>
      </c>
      <c r="P401" s="336"/>
      <c r="T401" s="332" t="e">
        <f>#REF!</f>
        <v>#REF!</v>
      </c>
      <c r="U401" s="313" t="e">
        <f t="shared" si="66"/>
        <v>#REF!</v>
      </c>
      <c r="V401" s="313" t="e">
        <f t="shared" si="67"/>
        <v>#REF!</v>
      </c>
      <c r="W401" s="350" t="e">
        <f t="shared" si="70"/>
        <v>#REF!</v>
      </c>
      <c r="X401" s="351">
        <f t="shared" si="71"/>
        <v>5</v>
      </c>
      <c r="Y401" s="350" t="e">
        <f t="shared" si="72"/>
        <v>#REF!</v>
      </c>
      <c r="Z401" s="350">
        <f t="shared" si="68"/>
        <v>6</v>
      </c>
      <c r="AA401" s="350" t="e">
        <f t="shared" si="73"/>
        <v>#REF!</v>
      </c>
      <c r="AB401" s="351" t="e">
        <f t="shared" si="74"/>
        <v>#REF!</v>
      </c>
      <c r="AC401" s="351" t="e">
        <f t="shared" si="75"/>
        <v>#REF!</v>
      </c>
      <c r="AD401" s="351" t="e">
        <f t="shared" si="76"/>
        <v>#REF!</v>
      </c>
      <c r="AE401" s="332">
        <f t="shared" si="77"/>
        <v>2008</v>
      </c>
      <c r="AF401" s="352" t="e">
        <f t="shared" si="78"/>
        <v>#REF!</v>
      </c>
      <c r="AG401" s="353" t="e">
        <f t="shared" si="69"/>
        <v>#REF!</v>
      </c>
    </row>
    <row r="402" spans="1:33" s="313" customFormat="1" ht="21.75" customHeight="1">
      <c r="A402" s="431">
        <v>383</v>
      </c>
      <c r="B402" s="357" t="s">
        <v>2055</v>
      </c>
      <c r="C402" s="378" t="s">
        <v>763</v>
      </c>
      <c r="D402" s="308"/>
      <c r="E402" s="400"/>
      <c r="F402" s="334"/>
      <c r="G402" s="378" t="s">
        <v>2069</v>
      </c>
      <c r="H402" s="380">
        <v>2008</v>
      </c>
      <c r="I402" s="308"/>
      <c r="J402" s="308"/>
      <c r="K402" s="308"/>
      <c r="L402" s="308"/>
      <c r="M402" s="308"/>
      <c r="N402" s="348" t="s">
        <v>114</v>
      </c>
      <c r="O402" s="394">
        <v>4675000</v>
      </c>
      <c r="P402" s="336"/>
      <c r="T402" s="332" t="e">
        <f>#REF!</f>
        <v>#REF!</v>
      </c>
      <c r="U402" s="313" t="e">
        <f t="shared" si="66"/>
        <v>#REF!</v>
      </c>
      <c r="V402" s="313" t="e">
        <f t="shared" si="67"/>
        <v>#REF!</v>
      </c>
      <c r="W402" s="350" t="e">
        <f t="shared" si="70"/>
        <v>#REF!</v>
      </c>
      <c r="X402" s="351">
        <f t="shared" si="71"/>
        <v>5</v>
      </c>
      <c r="Y402" s="350" t="e">
        <f t="shared" si="72"/>
        <v>#REF!</v>
      </c>
      <c r="Z402" s="350">
        <f t="shared" si="68"/>
        <v>6</v>
      </c>
      <c r="AA402" s="350" t="e">
        <f t="shared" si="73"/>
        <v>#REF!</v>
      </c>
      <c r="AB402" s="351" t="e">
        <f t="shared" si="74"/>
        <v>#REF!</v>
      </c>
      <c r="AC402" s="351" t="e">
        <f t="shared" si="75"/>
        <v>#REF!</v>
      </c>
      <c r="AD402" s="351" t="e">
        <f t="shared" si="76"/>
        <v>#REF!</v>
      </c>
      <c r="AE402" s="332">
        <f t="shared" si="77"/>
        <v>2008</v>
      </c>
      <c r="AF402" s="352" t="e">
        <f t="shared" si="78"/>
        <v>#REF!</v>
      </c>
      <c r="AG402" s="353" t="e">
        <f t="shared" si="69"/>
        <v>#REF!</v>
      </c>
    </row>
    <row r="403" spans="1:33" s="313" customFormat="1" ht="21.75" customHeight="1">
      <c r="A403" s="431">
        <v>384</v>
      </c>
      <c r="B403" s="357" t="s">
        <v>2055</v>
      </c>
      <c r="C403" s="378" t="s">
        <v>763</v>
      </c>
      <c r="D403" s="308"/>
      <c r="E403" s="400"/>
      <c r="F403" s="334"/>
      <c r="G403" s="378" t="s">
        <v>2069</v>
      </c>
      <c r="H403" s="380">
        <v>2008</v>
      </c>
      <c r="I403" s="308"/>
      <c r="J403" s="308"/>
      <c r="K403" s="308"/>
      <c r="L403" s="308"/>
      <c r="M403" s="308"/>
      <c r="N403" s="348" t="s">
        <v>114</v>
      </c>
      <c r="O403" s="394">
        <v>4675000</v>
      </c>
      <c r="P403" s="336"/>
      <c r="T403" s="332" t="e">
        <f>#REF!</f>
        <v>#REF!</v>
      </c>
      <c r="U403" s="313" t="e">
        <f t="shared" si="66"/>
        <v>#REF!</v>
      </c>
      <c r="V403" s="313" t="e">
        <f t="shared" si="67"/>
        <v>#REF!</v>
      </c>
      <c r="W403" s="350" t="e">
        <f t="shared" si="70"/>
        <v>#REF!</v>
      </c>
      <c r="X403" s="351">
        <f t="shared" si="71"/>
        <v>5</v>
      </c>
      <c r="Y403" s="350" t="e">
        <f t="shared" si="72"/>
        <v>#REF!</v>
      </c>
      <c r="Z403" s="350">
        <f t="shared" si="68"/>
        <v>6</v>
      </c>
      <c r="AA403" s="350" t="e">
        <f t="shared" si="73"/>
        <v>#REF!</v>
      </c>
      <c r="AB403" s="351" t="e">
        <f t="shared" si="74"/>
        <v>#REF!</v>
      </c>
      <c r="AC403" s="351" t="e">
        <f t="shared" si="75"/>
        <v>#REF!</v>
      </c>
      <c r="AD403" s="351" t="e">
        <f t="shared" si="76"/>
        <v>#REF!</v>
      </c>
      <c r="AE403" s="332">
        <f t="shared" si="77"/>
        <v>2008</v>
      </c>
      <c r="AF403" s="352" t="e">
        <f t="shared" si="78"/>
        <v>#REF!</v>
      </c>
      <c r="AG403" s="353" t="e">
        <f t="shared" si="69"/>
        <v>#REF!</v>
      </c>
    </row>
    <row r="404" spans="1:33" s="313" customFormat="1" ht="21.75" customHeight="1">
      <c r="A404" s="431">
        <v>385</v>
      </c>
      <c r="B404" s="357" t="s">
        <v>2055</v>
      </c>
      <c r="C404" s="378" t="s">
        <v>763</v>
      </c>
      <c r="D404" s="308"/>
      <c r="E404" s="400"/>
      <c r="F404" s="334"/>
      <c r="G404" s="378" t="s">
        <v>2069</v>
      </c>
      <c r="H404" s="380">
        <v>2008</v>
      </c>
      <c r="I404" s="308"/>
      <c r="J404" s="308"/>
      <c r="K404" s="308"/>
      <c r="L404" s="308"/>
      <c r="M404" s="308"/>
      <c r="N404" s="348" t="s">
        <v>114</v>
      </c>
      <c r="O404" s="394">
        <v>4675000</v>
      </c>
      <c r="P404" s="336"/>
      <c r="T404" s="332" t="e">
        <f>#REF!</f>
        <v>#REF!</v>
      </c>
      <c r="U404" s="313" t="e">
        <f t="shared" ref="U404:U467" si="79">VLOOKUP(T404,kelompok,2,0)</f>
        <v>#REF!</v>
      </c>
      <c r="V404" s="313" t="e">
        <f t="shared" ref="V404:V467" si="80">VLOOKUP(T404,MASAMANFAAT,4,0)</f>
        <v>#REF!</v>
      </c>
      <c r="W404" s="350" t="e">
        <f t="shared" si="70"/>
        <v>#REF!</v>
      </c>
      <c r="X404" s="351">
        <f t="shared" si="71"/>
        <v>5</v>
      </c>
      <c r="Y404" s="350" t="e">
        <f t="shared" si="72"/>
        <v>#REF!</v>
      </c>
      <c r="Z404" s="350">
        <f t="shared" ref="Z404:Z467" si="81">2014-AE404</f>
        <v>6</v>
      </c>
      <c r="AA404" s="350" t="e">
        <f t="shared" si="73"/>
        <v>#REF!</v>
      </c>
      <c r="AB404" s="351" t="e">
        <f t="shared" si="74"/>
        <v>#REF!</v>
      </c>
      <c r="AC404" s="351" t="e">
        <f t="shared" si="75"/>
        <v>#REF!</v>
      </c>
      <c r="AD404" s="351" t="e">
        <f t="shared" si="76"/>
        <v>#REF!</v>
      </c>
      <c r="AE404" s="332">
        <f t="shared" si="77"/>
        <v>2008</v>
      </c>
      <c r="AF404" s="352" t="e">
        <f t="shared" si="78"/>
        <v>#REF!</v>
      </c>
      <c r="AG404" s="353" t="e">
        <f t="shared" ref="AG404:AG467" si="82">AD404+AC404+AB404+AA404+Y404</f>
        <v>#REF!</v>
      </c>
    </row>
    <row r="405" spans="1:33" s="313" customFormat="1" ht="21.75" customHeight="1">
      <c r="A405" s="431">
        <v>386</v>
      </c>
      <c r="B405" s="357" t="s">
        <v>289</v>
      </c>
      <c r="C405" s="378" t="s">
        <v>769</v>
      </c>
      <c r="D405" s="308"/>
      <c r="E405" s="357" t="s">
        <v>361</v>
      </c>
      <c r="F405" s="334"/>
      <c r="G405" s="378" t="s">
        <v>2069</v>
      </c>
      <c r="H405" s="380">
        <v>2008</v>
      </c>
      <c r="I405" s="308"/>
      <c r="J405" s="308"/>
      <c r="K405" s="308"/>
      <c r="L405" s="308"/>
      <c r="M405" s="308"/>
      <c r="N405" s="348" t="s">
        <v>114</v>
      </c>
      <c r="O405" s="379">
        <v>4400000</v>
      </c>
      <c r="P405" s="336"/>
      <c r="T405" s="332" t="e">
        <f>#REF!</f>
        <v>#REF!</v>
      </c>
      <c r="U405" s="313" t="e">
        <f t="shared" si="79"/>
        <v>#REF!</v>
      </c>
      <c r="V405" s="313" t="e">
        <f t="shared" si="80"/>
        <v>#REF!</v>
      </c>
      <c r="W405" s="350" t="e">
        <f t="shared" ref="W405:W468" si="83">(O405-10)/V405</f>
        <v>#REF!</v>
      </c>
      <c r="X405" s="351">
        <f t="shared" ref="X405:X468" si="84">2013-AE405</f>
        <v>5</v>
      </c>
      <c r="Y405" s="350" t="e">
        <f t="shared" ref="Y405:Y468" si="85">IF(X405&gt;V405,O405-10,W405*X405)</f>
        <v>#REF!</v>
      </c>
      <c r="Z405" s="350">
        <f t="shared" si="81"/>
        <v>6</v>
      </c>
      <c r="AA405" s="350" t="e">
        <f t="shared" ref="AA405:AA468" si="86">IF(O405-10=Y405,0,W405)</f>
        <v>#REF!</v>
      </c>
      <c r="AB405" s="351" t="e">
        <f t="shared" ref="AB405:AB468" si="87">IF(O405-10=Y405+AA405,0,W405)</f>
        <v>#REF!</v>
      </c>
      <c r="AC405" s="351" t="e">
        <f t="shared" ref="AC405:AC468" si="88">IF(O405-10=Y405+AA405+AB405,0,W405)</f>
        <v>#REF!</v>
      </c>
      <c r="AD405" s="351" t="e">
        <f t="shared" ref="AD405:AD468" si="89">IF(O405-10=Y405+AA405+AB405+AC405,0,W405)</f>
        <v>#REF!</v>
      </c>
      <c r="AE405" s="332">
        <f t="shared" ref="AE405:AE468" si="90">H405</f>
        <v>2008</v>
      </c>
      <c r="AF405" s="352" t="e">
        <f t="shared" ref="AF405:AF468" si="91">O405-(AA405+AB405+Y405+AC405+AD405)</f>
        <v>#REF!</v>
      </c>
      <c r="AG405" s="353" t="e">
        <f t="shared" si="82"/>
        <v>#REF!</v>
      </c>
    </row>
    <row r="406" spans="1:33" s="313" customFormat="1" ht="21.75" customHeight="1">
      <c r="A406" s="431">
        <v>387</v>
      </c>
      <c r="B406" s="357" t="s">
        <v>289</v>
      </c>
      <c r="C406" s="378" t="s">
        <v>769</v>
      </c>
      <c r="D406" s="308"/>
      <c r="E406" s="357" t="s">
        <v>361</v>
      </c>
      <c r="F406" s="334"/>
      <c r="G406" s="378" t="s">
        <v>2069</v>
      </c>
      <c r="H406" s="380">
        <v>2008</v>
      </c>
      <c r="I406" s="308"/>
      <c r="J406" s="308"/>
      <c r="K406" s="308"/>
      <c r="L406" s="308"/>
      <c r="M406" s="308"/>
      <c r="N406" s="348" t="s">
        <v>114</v>
      </c>
      <c r="O406" s="379">
        <v>4400000</v>
      </c>
      <c r="P406" s="336"/>
      <c r="T406" s="332" t="e">
        <f>#REF!</f>
        <v>#REF!</v>
      </c>
      <c r="U406" s="313" t="e">
        <f t="shared" si="79"/>
        <v>#REF!</v>
      </c>
      <c r="V406" s="313" t="e">
        <f t="shared" si="80"/>
        <v>#REF!</v>
      </c>
      <c r="W406" s="350" t="e">
        <f t="shared" si="83"/>
        <v>#REF!</v>
      </c>
      <c r="X406" s="351">
        <f t="shared" si="84"/>
        <v>5</v>
      </c>
      <c r="Y406" s="350" t="e">
        <f t="shared" si="85"/>
        <v>#REF!</v>
      </c>
      <c r="Z406" s="350">
        <f t="shared" si="81"/>
        <v>6</v>
      </c>
      <c r="AA406" s="350" t="e">
        <f t="shared" si="86"/>
        <v>#REF!</v>
      </c>
      <c r="AB406" s="351" t="e">
        <f t="shared" si="87"/>
        <v>#REF!</v>
      </c>
      <c r="AC406" s="351" t="e">
        <f t="shared" si="88"/>
        <v>#REF!</v>
      </c>
      <c r="AD406" s="351" t="e">
        <f t="shared" si="89"/>
        <v>#REF!</v>
      </c>
      <c r="AE406" s="332">
        <f t="shared" si="90"/>
        <v>2008</v>
      </c>
      <c r="AF406" s="352" t="e">
        <f t="shared" si="91"/>
        <v>#REF!</v>
      </c>
      <c r="AG406" s="353" t="e">
        <f t="shared" si="82"/>
        <v>#REF!</v>
      </c>
    </row>
    <row r="407" spans="1:33" s="313" customFormat="1" ht="21.75" customHeight="1">
      <c r="A407" s="431">
        <v>388</v>
      </c>
      <c r="B407" s="357" t="s">
        <v>289</v>
      </c>
      <c r="C407" s="378" t="s">
        <v>769</v>
      </c>
      <c r="D407" s="308"/>
      <c r="E407" s="357" t="s">
        <v>361</v>
      </c>
      <c r="F407" s="334"/>
      <c r="G407" s="378" t="s">
        <v>2069</v>
      </c>
      <c r="H407" s="380">
        <v>2008</v>
      </c>
      <c r="I407" s="308"/>
      <c r="J407" s="308"/>
      <c r="K407" s="308"/>
      <c r="L407" s="308"/>
      <c r="M407" s="308"/>
      <c r="N407" s="348" t="s">
        <v>114</v>
      </c>
      <c r="O407" s="379">
        <v>4400000</v>
      </c>
      <c r="P407" s="336"/>
      <c r="T407" s="332" t="e">
        <f>#REF!</f>
        <v>#REF!</v>
      </c>
      <c r="U407" s="313" t="e">
        <f t="shared" si="79"/>
        <v>#REF!</v>
      </c>
      <c r="V407" s="313" t="e">
        <f t="shared" si="80"/>
        <v>#REF!</v>
      </c>
      <c r="W407" s="350" t="e">
        <f t="shared" si="83"/>
        <v>#REF!</v>
      </c>
      <c r="X407" s="351">
        <f t="shared" si="84"/>
        <v>5</v>
      </c>
      <c r="Y407" s="350" t="e">
        <f t="shared" si="85"/>
        <v>#REF!</v>
      </c>
      <c r="Z407" s="350">
        <f t="shared" si="81"/>
        <v>6</v>
      </c>
      <c r="AA407" s="350" t="e">
        <f t="shared" si="86"/>
        <v>#REF!</v>
      </c>
      <c r="AB407" s="351" t="e">
        <f t="shared" si="87"/>
        <v>#REF!</v>
      </c>
      <c r="AC407" s="351" t="e">
        <f t="shared" si="88"/>
        <v>#REF!</v>
      </c>
      <c r="AD407" s="351" t="e">
        <f t="shared" si="89"/>
        <v>#REF!</v>
      </c>
      <c r="AE407" s="332">
        <f t="shared" si="90"/>
        <v>2008</v>
      </c>
      <c r="AF407" s="352" t="e">
        <f t="shared" si="91"/>
        <v>#REF!</v>
      </c>
      <c r="AG407" s="353" t="e">
        <f t="shared" si="82"/>
        <v>#REF!</v>
      </c>
    </row>
    <row r="408" spans="1:33" s="313" customFormat="1" ht="21.75" customHeight="1">
      <c r="A408" s="431">
        <v>389</v>
      </c>
      <c r="B408" s="357" t="s">
        <v>289</v>
      </c>
      <c r="C408" s="378" t="s">
        <v>769</v>
      </c>
      <c r="D408" s="308"/>
      <c r="E408" s="357" t="s">
        <v>361</v>
      </c>
      <c r="F408" s="334"/>
      <c r="G408" s="378" t="s">
        <v>2069</v>
      </c>
      <c r="H408" s="380">
        <v>2008</v>
      </c>
      <c r="I408" s="308"/>
      <c r="J408" s="308"/>
      <c r="K408" s="308"/>
      <c r="L408" s="308"/>
      <c r="M408" s="308"/>
      <c r="N408" s="348" t="s">
        <v>114</v>
      </c>
      <c r="O408" s="379">
        <v>4400000</v>
      </c>
      <c r="P408" s="336"/>
      <c r="T408" s="332" t="e">
        <f>#REF!</f>
        <v>#REF!</v>
      </c>
      <c r="U408" s="313" t="e">
        <f t="shared" si="79"/>
        <v>#REF!</v>
      </c>
      <c r="V408" s="313" t="e">
        <f t="shared" si="80"/>
        <v>#REF!</v>
      </c>
      <c r="W408" s="350" t="e">
        <f t="shared" si="83"/>
        <v>#REF!</v>
      </c>
      <c r="X408" s="351">
        <f t="shared" si="84"/>
        <v>5</v>
      </c>
      <c r="Y408" s="350" t="e">
        <f t="shared" si="85"/>
        <v>#REF!</v>
      </c>
      <c r="Z408" s="350">
        <f t="shared" si="81"/>
        <v>6</v>
      </c>
      <c r="AA408" s="350" t="e">
        <f t="shared" si="86"/>
        <v>#REF!</v>
      </c>
      <c r="AB408" s="351" t="e">
        <f t="shared" si="87"/>
        <v>#REF!</v>
      </c>
      <c r="AC408" s="351" t="e">
        <f t="shared" si="88"/>
        <v>#REF!</v>
      </c>
      <c r="AD408" s="351" t="e">
        <f t="shared" si="89"/>
        <v>#REF!</v>
      </c>
      <c r="AE408" s="332">
        <f t="shared" si="90"/>
        <v>2008</v>
      </c>
      <c r="AF408" s="352" t="e">
        <f t="shared" si="91"/>
        <v>#REF!</v>
      </c>
      <c r="AG408" s="353" t="e">
        <f t="shared" si="82"/>
        <v>#REF!</v>
      </c>
    </row>
    <row r="409" spans="1:33" s="313" customFormat="1" ht="21.75" customHeight="1">
      <c r="A409" s="431">
        <v>390</v>
      </c>
      <c r="B409" s="345" t="s">
        <v>296</v>
      </c>
      <c r="C409" s="378" t="s">
        <v>770</v>
      </c>
      <c r="D409" s="308"/>
      <c r="E409" s="357" t="s">
        <v>358</v>
      </c>
      <c r="F409" s="334"/>
      <c r="G409" s="378" t="s">
        <v>2069</v>
      </c>
      <c r="H409" s="380">
        <v>2008</v>
      </c>
      <c r="I409" s="308"/>
      <c r="J409" s="308"/>
      <c r="K409" s="308"/>
      <c r="L409" s="308"/>
      <c r="M409" s="308"/>
      <c r="N409" s="348" t="s">
        <v>114</v>
      </c>
      <c r="O409" s="379">
        <v>83468000</v>
      </c>
      <c r="P409" s="336"/>
      <c r="T409" s="332" t="e">
        <f>#REF!</f>
        <v>#REF!</v>
      </c>
      <c r="U409" s="313" t="e">
        <f t="shared" si="79"/>
        <v>#REF!</v>
      </c>
      <c r="V409" s="313" t="e">
        <f t="shared" si="80"/>
        <v>#REF!</v>
      </c>
      <c r="W409" s="350" t="e">
        <f t="shared" si="83"/>
        <v>#REF!</v>
      </c>
      <c r="X409" s="351">
        <f t="shared" si="84"/>
        <v>5</v>
      </c>
      <c r="Y409" s="350" t="e">
        <f t="shared" si="85"/>
        <v>#REF!</v>
      </c>
      <c r="Z409" s="350">
        <f t="shared" si="81"/>
        <v>6</v>
      </c>
      <c r="AA409" s="350" t="e">
        <f t="shared" si="86"/>
        <v>#REF!</v>
      </c>
      <c r="AB409" s="351" t="e">
        <f t="shared" si="87"/>
        <v>#REF!</v>
      </c>
      <c r="AC409" s="351" t="e">
        <f t="shared" si="88"/>
        <v>#REF!</v>
      </c>
      <c r="AD409" s="351" t="e">
        <f t="shared" si="89"/>
        <v>#REF!</v>
      </c>
      <c r="AE409" s="332">
        <f t="shared" si="90"/>
        <v>2008</v>
      </c>
      <c r="AF409" s="352" t="e">
        <f t="shared" si="91"/>
        <v>#REF!</v>
      </c>
      <c r="AG409" s="353" t="e">
        <f t="shared" si="82"/>
        <v>#REF!</v>
      </c>
    </row>
    <row r="410" spans="1:33" s="313" customFormat="1" ht="21.75" customHeight="1">
      <c r="A410" s="431">
        <v>391</v>
      </c>
      <c r="B410" s="357" t="s">
        <v>300</v>
      </c>
      <c r="C410" s="378" t="s">
        <v>137</v>
      </c>
      <c r="D410" s="308"/>
      <c r="E410" s="357" t="s">
        <v>358</v>
      </c>
      <c r="F410" s="334"/>
      <c r="G410" s="378" t="s">
        <v>2069</v>
      </c>
      <c r="H410" s="380">
        <v>2008</v>
      </c>
      <c r="I410" s="308"/>
      <c r="J410" s="308"/>
      <c r="K410" s="308"/>
      <c r="L410" s="308"/>
      <c r="M410" s="308"/>
      <c r="N410" s="348" t="s">
        <v>114</v>
      </c>
      <c r="O410" s="379">
        <v>2750000</v>
      </c>
      <c r="P410" s="336"/>
      <c r="T410" s="332" t="e">
        <f>#REF!</f>
        <v>#REF!</v>
      </c>
      <c r="U410" s="313" t="e">
        <f t="shared" si="79"/>
        <v>#REF!</v>
      </c>
      <c r="V410" s="313" t="e">
        <f t="shared" si="80"/>
        <v>#REF!</v>
      </c>
      <c r="W410" s="350" t="e">
        <f t="shared" si="83"/>
        <v>#REF!</v>
      </c>
      <c r="X410" s="351">
        <f t="shared" si="84"/>
        <v>5</v>
      </c>
      <c r="Y410" s="350" t="e">
        <f t="shared" si="85"/>
        <v>#REF!</v>
      </c>
      <c r="Z410" s="350">
        <f t="shared" si="81"/>
        <v>6</v>
      </c>
      <c r="AA410" s="350" t="e">
        <f t="shared" si="86"/>
        <v>#REF!</v>
      </c>
      <c r="AB410" s="351" t="e">
        <f t="shared" si="87"/>
        <v>#REF!</v>
      </c>
      <c r="AC410" s="351" t="e">
        <f t="shared" si="88"/>
        <v>#REF!</v>
      </c>
      <c r="AD410" s="351" t="e">
        <f t="shared" si="89"/>
        <v>#REF!</v>
      </c>
      <c r="AE410" s="332">
        <f t="shared" si="90"/>
        <v>2008</v>
      </c>
      <c r="AF410" s="352" t="e">
        <f t="shared" si="91"/>
        <v>#REF!</v>
      </c>
      <c r="AG410" s="353" t="e">
        <f t="shared" si="82"/>
        <v>#REF!</v>
      </c>
    </row>
    <row r="411" spans="1:33" s="313" customFormat="1" ht="21.75" customHeight="1">
      <c r="A411" s="431">
        <v>392</v>
      </c>
      <c r="B411" s="357" t="s">
        <v>300</v>
      </c>
      <c r="C411" s="378" t="s">
        <v>137</v>
      </c>
      <c r="D411" s="308"/>
      <c r="E411" s="357" t="s">
        <v>358</v>
      </c>
      <c r="F411" s="334"/>
      <c r="G411" s="378" t="s">
        <v>2069</v>
      </c>
      <c r="H411" s="380">
        <v>2008</v>
      </c>
      <c r="I411" s="308"/>
      <c r="J411" s="308"/>
      <c r="K411" s="308"/>
      <c r="L411" s="308"/>
      <c r="M411" s="308"/>
      <c r="N411" s="348" t="s">
        <v>114</v>
      </c>
      <c r="O411" s="379">
        <v>2750000</v>
      </c>
      <c r="P411" s="336"/>
      <c r="T411" s="332" t="e">
        <f>#REF!</f>
        <v>#REF!</v>
      </c>
      <c r="U411" s="313" t="e">
        <f t="shared" si="79"/>
        <v>#REF!</v>
      </c>
      <c r="V411" s="313" t="e">
        <f t="shared" si="80"/>
        <v>#REF!</v>
      </c>
      <c r="W411" s="350" t="e">
        <f t="shared" si="83"/>
        <v>#REF!</v>
      </c>
      <c r="X411" s="351">
        <f t="shared" si="84"/>
        <v>5</v>
      </c>
      <c r="Y411" s="350" t="e">
        <f t="shared" si="85"/>
        <v>#REF!</v>
      </c>
      <c r="Z411" s="350">
        <f t="shared" si="81"/>
        <v>6</v>
      </c>
      <c r="AA411" s="350" t="e">
        <f t="shared" si="86"/>
        <v>#REF!</v>
      </c>
      <c r="AB411" s="351" t="e">
        <f t="shared" si="87"/>
        <v>#REF!</v>
      </c>
      <c r="AC411" s="351" t="e">
        <f t="shared" si="88"/>
        <v>#REF!</v>
      </c>
      <c r="AD411" s="351" t="e">
        <f t="shared" si="89"/>
        <v>#REF!</v>
      </c>
      <c r="AE411" s="332">
        <f t="shared" si="90"/>
        <v>2008</v>
      </c>
      <c r="AF411" s="352" t="e">
        <f t="shared" si="91"/>
        <v>#REF!</v>
      </c>
      <c r="AG411" s="353" t="e">
        <f t="shared" si="82"/>
        <v>#REF!</v>
      </c>
    </row>
    <row r="412" spans="1:33" s="313" customFormat="1" ht="21.75" customHeight="1">
      <c r="A412" s="431">
        <v>393</v>
      </c>
      <c r="B412" s="357" t="s">
        <v>300</v>
      </c>
      <c r="C412" s="378" t="s">
        <v>137</v>
      </c>
      <c r="D412" s="308"/>
      <c r="E412" s="357" t="s">
        <v>358</v>
      </c>
      <c r="F412" s="334"/>
      <c r="G412" s="378" t="s">
        <v>2069</v>
      </c>
      <c r="H412" s="380">
        <v>2008</v>
      </c>
      <c r="I412" s="308"/>
      <c r="J412" s="308"/>
      <c r="K412" s="308"/>
      <c r="L412" s="308"/>
      <c r="M412" s="308"/>
      <c r="N412" s="348" t="s">
        <v>114</v>
      </c>
      <c r="O412" s="379">
        <v>2750000</v>
      </c>
      <c r="P412" s="336"/>
      <c r="T412" s="332" t="e">
        <f>#REF!</f>
        <v>#REF!</v>
      </c>
      <c r="U412" s="313" t="e">
        <f t="shared" si="79"/>
        <v>#REF!</v>
      </c>
      <c r="V412" s="313" t="e">
        <f t="shared" si="80"/>
        <v>#REF!</v>
      </c>
      <c r="W412" s="350" t="e">
        <f t="shared" si="83"/>
        <v>#REF!</v>
      </c>
      <c r="X412" s="351">
        <f t="shared" si="84"/>
        <v>5</v>
      </c>
      <c r="Y412" s="350" t="e">
        <f t="shared" si="85"/>
        <v>#REF!</v>
      </c>
      <c r="Z412" s="350">
        <f t="shared" si="81"/>
        <v>6</v>
      </c>
      <c r="AA412" s="350" t="e">
        <f t="shared" si="86"/>
        <v>#REF!</v>
      </c>
      <c r="AB412" s="351" t="e">
        <f t="shared" si="87"/>
        <v>#REF!</v>
      </c>
      <c r="AC412" s="351" t="e">
        <f t="shared" si="88"/>
        <v>#REF!</v>
      </c>
      <c r="AD412" s="351" t="e">
        <f t="shared" si="89"/>
        <v>#REF!</v>
      </c>
      <c r="AE412" s="332">
        <f t="shared" si="90"/>
        <v>2008</v>
      </c>
      <c r="AF412" s="352" t="e">
        <f t="shared" si="91"/>
        <v>#REF!</v>
      </c>
      <c r="AG412" s="353" t="e">
        <f t="shared" si="82"/>
        <v>#REF!</v>
      </c>
    </row>
    <row r="413" spans="1:33" s="313" customFormat="1" ht="21.75" customHeight="1">
      <c r="A413" s="431">
        <v>394</v>
      </c>
      <c r="B413" s="357" t="s">
        <v>300</v>
      </c>
      <c r="C413" s="378" t="s">
        <v>137</v>
      </c>
      <c r="D413" s="308"/>
      <c r="E413" s="357" t="s">
        <v>358</v>
      </c>
      <c r="F413" s="334"/>
      <c r="G413" s="378" t="s">
        <v>2069</v>
      </c>
      <c r="H413" s="380">
        <v>2008</v>
      </c>
      <c r="I413" s="308"/>
      <c r="J413" s="308"/>
      <c r="K413" s="308"/>
      <c r="L413" s="308"/>
      <c r="M413" s="308"/>
      <c r="N413" s="348" t="s">
        <v>114</v>
      </c>
      <c r="O413" s="379">
        <v>2750000</v>
      </c>
      <c r="P413" s="336"/>
      <c r="T413" s="332" t="e">
        <f>#REF!</f>
        <v>#REF!</v>
      </c>
      <c r="U413" s="313" t="e">
        <f t="shared" si="79"/>
        <v>#REF!</v>
      </c>
      <c r="V413" s="313" t="e">
        <f t="shared" si="80"/>
        <v>#REF!</v>
      </c>
      <c r="W413" s="350" t="e">
        <f t="shared" si="83"/>
        <v>#REF!</v>
      </c>
      <c r="X413" s="351">
        <f t="shared" si="84"/>
        <v>5</v>
      </c>
      <c r="Y413" s="350" t="e">
        <f t="shared" si="85"/>
        <v>#REF!</v>
      </c>
      <c r="Z413" s="350">
        <f t="shared" si="81"/>
        <v>6</v>
      </c>
      <c r="AA413" s="350" t="e">
        <f t="shared" si="86"/>
        <v>#REF!</v>
      </c>
      <c r="AB413" s="351" t="e">
        <f t="shared" si="87"/>
        <v>#REF!</v>
      </c>
      <c r="AC413" s="351" t="e">
        <f t="shared" si="88"/>
        <v>#REF!</v>
      </c>
      <c r="AD413" s="351" t="e">
        <f t="shared" si="89"/>
        <v>#REF!</v>
      </c>
      <c r="AE413" s="332">
        <f t="shared" si="90"/>
        <v>2008</v>
      </c>
      <c r="AF413" s="352" t="e">
        <f t="shared" si="91"/>
        <v>#REF!</v>
      </c>
      <c r="AG413" s="353" t="e">
        <f t="shared" si="82"/>
        <v>#REF!</v>
      </c>
    </row>
    <row r="414" spans="1:33" s="313" customFormat="1" ht="21.75" customHeight="1">
      <c r="A414" s="431">
        <v>395</v>
      </c>
      <c r="B414" s="357" t="s">
        <v>300</v>
      </c>
      <c r="C414" s="378" t="s">
        <v>137</v>
      </c>
      <c r="D414" s="308"/>
      <c r="E414" s="357" t="s">
        <v>358</v>
      </c>
      <c r="F414" s="334"/>
      <c r="G414" s="378" t="s">
        <v>2069</v>
      </c>
      <c r="H414" s="380">
        <v>2008</v>
      </c>
      <c r="I414" s="308"/>
      <c r="J414" s="308"/>
      <c r="K414" s="308"/>
      <c r="L414" s="308"/>
      <c r="M414" s="308"/>
      <c r="N414" s="348" t="s">
        <v>114</v>
      </c>
      <c r="O414" s="379">
        <v>2750000</v>
      </c>
      <c r="P414" s="336"/>
      <c r="T414" s="332" t="e">
        <f>#REF!</f>
        <v>#REF!</v>
      </c>
      <c r="U414" s="313" t="e">
        <f t="shared" si="79"/>
        <v>#REF!</v>
      </c>
      <c r="V414" s="313" t="e">
        <f t="shared" si="80"/>
        <v>#REF!</v>
      </c>
      <c r="W414" s="350" t="e">
        <f t="shared" si="83"/>
        <v>#REF!</v>
      </c>
      <c r="X414" s="351">
        <f t="shared" si="84"/>
        <v>5</v>
      </c>
      <c r="Y414" s="350" t="e">
        <f t="shared" si="85"/>
        <v>#REF!</v>
      </c>
      <c r="Z414" s="350">
        <f t="shared" si="81"/>
        <v>6</v>
      </c>
      <c r="AA414" s="350" t="e">
        <f t="shared" si="86"/>
        <v>#REF!</v>
      </c>
      <c r="AB414" s="351" t="e">
        <f t="shared" si="87"/>
        <v>#REF!</v>
      </c>
      <c r="AC414" s="351" t="e">
        <f t="shared" si="88"/>
        <v>#REF!</v>
      </c>
      <c r="AD414" s="351" t="e">
        <f t="shared" si="89"/>
        <v>#REF!</v>
      </c>
      <c r="AE414" s="332">
        <f t="shared" si="90"/>
        <v>2008</v>
      </c>
      <c r="AF414" s="352" t="e">
        <f t="shared" si="91"/>
        <v>#REF!</v>
      </c>
      <c r="AG414" s="353" t="e">
        <f t="shared" si="82"/>
        <v>#REF!</v>
      </c>
    </row>
    <row r="415" spans="1:33" s="313" customFormat="1" ht="21.75" customHeight="1" thickBot="1">
      <c r="A415" s="433">
        <v>396</v>
      </c>
      <c r="B415" s="385" t="s">
        <v>300</v>
      </c>
      <c r="C415" s="396" t="s">
        <v>137</v>
      </c>
      <c r="D415" s="360"/>
      <c r="E415" s="385" t="s">
        <v>358</v>
      </c>
      <c r="F415" s="361"/>
      <c r="G415" s="396" t="s">
        <v>2069</v>
      </c>
      <c r="H415" s="386">
        <v>2008</v>
      </c>
      <c r="I415" s="360"/>
      <c r="J415" s="360"/>
      <c r="K415" s="360"/>
      <c r="L415" s="360"/>
      <c r="M415" s="360"/>
      <c r="N415" s="363" t="s">
        <v>114</v>
      </c>
      <c r="O415" s="387">
        <v>2750000</v>
      </c>
      <c r="P415" s="365"/>
      <c r="T415" s="332" t="e">
        <f>#REF!</f>
        <v>#REF!</v>
      </c>
      <c r="U415" s="313" t="e">
        <f t="shared" si="79"/>
        <v>#REF!</v>
      </c>
      <c r="V415" s="313" t="e">
        <f t="shared" si="80"/>
        <v>#REF!</v>
      </c>
      <c r="W415" s="350" t="e">
        <f t="shared" si="83"/>
        <v>#REF!</v>
      </c>
      <c r="X415" s="351">
        <f t="shared" si="84"/>
        <v>5</v>
      </c>
      <c r="Y415" s="350" t="e">
        <f t="shared" si="85"/>
        <v>#REF!</v>
      </c>
      <c r="Z415" s="350">
        <f t="shared" si="81"/>
        <v>6</v>
      </c>
      <c r="AA415" s="350" t="e">
        <f t="shared" si="86"/>
        <v>#REF!</v>
      </c>
      <c r="AB415" s="351" t="e">
        <f t="shared" si="87"/>
        <v>#REF!</v>
      </c>
      <c r="AC415" s="351" t="e">
        <f t="shared" si="88"/>
        <v>#REF!</v>
      </c>
      <c r="AD415" s="351" t="e">
        <f t="shared" si="89"/>
        <v>#REF!</v>
      </c>
      <c r="AE415" s="332">
        <f t="shared" si="90"/>
        <v>2008</v>
      </c>
      <c r="AF415" s="352" t="e">
        <f t="shared" si="91"/>
        <v>#REF!</v>
      </c>
      <c r="AG415" s="353" t="e">
        <f t="shared" si="82"/>
        <v>#REF!</v>
      </c>
    </row>
    <row r="416" spans="1:33" s="313" customFormat="1" ht="21.75" customHeight="1">
      <c r="A416" s="432">
        <v>397</v>
      </c>
      <c r="B416" s="390" t="s">
        <v>300</v>
      </c>
      <c r="C416" s="397" t="s">
        <v>137</v>
      </c>
      <c r="D416" s="367"/>
      <c r="E416" s="390" t="s">
        <v>358</v>
      </c>
      <c r="F416" s="368"/>
      <c r="G416" s="397" t="s">
        <v>2069</v>
      </c>
      <c r="H416" s="391">
        <v>2008</v>
      </c>
      <c r="I416" s="367"/>
      <c r="J416" s="367"/>
      <c r="K416" s="367"/>
      <c r="L416" s="367"/>
      <c r="M416" s="367"/>
      <c r="N416" s="370" t="s">
        <v>114</v>
      </c>
      <c r="O416" s="392">
        <v>2750000</v>
      </c>
      <c r="P416" s="372"/>
      <c r="T416" s="332" t="e">
        <f>#REF!</f>
        <v>#REF!</v>
      </c>
      <c r="U416" s="313" t="e">
        <f t="shared" si="79"/>
        <v>#REF!</v>
      </c>
      <c r="V416" s="313" t="e">
        <f t="shared" si="80"/>
        <v>#REF!</v>
      </c>
      <c r="W416" s="350" t="e">
        <f t="shared" si="83"/>
        <v>#REF!</v>
      </c>
      <c r="X416" s="351">
        <f t="shared" si="84"/>
        <v>5</v>
      </c>
      <c r="Y416" s="350" t="e">
        <f t="shared" si="85"/>
        <v>#REF!</v>
      </c>
      <c r="Z416" s="350">
        <f t="shared" si="81"/>
        <v>6</v>
      </c>
      <c r="AA416" s="350" t="e">
        <f t="shared" si="86"/>
        <v>#REF!</v>
      </c>
      <c r="AB416" s="351" t="e">
        <f t="shared" si="87"/>
        <v>#REF!</v>
      </c>
      <c r="AC416" s="351" t="e">
        <f t="shared" si="88"/>
        <v>#REF!</v>
      </c>
      <c r="AD416" s="351" t="e">
        <f t="shared" si="89"/>
        <v>#REF!</v>
      </c>
      <c r="AE416" s="332">
        <f t="shared" si="90"/>
        <v>2008</v>
      </c>
      <c r="AF416" s="352" t="e">
        <f t="shared" si="91"/>
        <v>#REF!</v>
      </c>
      <c r="AG416" s="353" t="e">
        <f t="shared" si="82"/>
        <v>#REF!</v>
      </c>
    </row>
    <row r="417" spans="1:33" s="313" customFormat="1" ht="21.75" customHeight="1">
      <c r="A417" s="431">
        <v>398</v>
      </c>
      <c r="B417" s="357" t="s">
        <v>300</v>
      </c>
      <c r="C417" s="378" t="s">
        <v>137</v>
      </c>
      <c r="D417" s="308"/>
      <c r="E417" s="357" t="s">
        <v>358</v>
      </c>
      <c r="F417" s="334"/>
      <c r="G417" s="378" t="s">
        <v>2069</v>
      </c>
      <c r="H417" s="380">
        <v>2008</v>
      </c>
      <c r="I417" s="308"/>
      <c r="J417" s="308"/>
      <c r="K417" s="308"/>
      <c r="L417" s="308"/>
      <c r="M417" s="308"/>
      <c r="N417" s="348" t="s">
        <v>114</v>
      </c>
      <c r="O417" s="379">
        <v>2750000</v>
      </c>
      <c r="P417" s="336"/>
      <c r="T417" s="332" t="e">
        <f>#REF!</f>
        <v>#REF!</v>
      </c>
      <c r="U417" s="313" t="e">
        <f t="shared" si="79"/>
        <v>#REF!</v>
      </c>
      <c r="V417" s="313" t="e">
        <f t="shared" si="80"/>
        <v>#REF!</v>
      </c>
      <c r="W417" s="350" t="e">
        <f t="shared" si="83"/>
        <v>#REF!</v>
      </c>
      <c r="X417" s="351">
        <f t="shared" si="84"/>
        <v>5</v>
      </c>
      <c r="Y417" s="350" t="e">
        <f t="shared" si="85"/>
        <v>#REF!</v>
      </c>
      <c r="Z417" s="350">
        <f t="shared" si="81"/>
        <v>6</v>
      </c>
      <c r="AA417" s="350" t="e">
        <f t="shared" si="86"/>
        <v>#REF!</v>
      </c>
      <c r="AB417" s="351" t="e">
        <f t="shared" si="87"/>
        <v>#REF!</v>
      </c>
      <c r="AC417" s="351" t="e">
        <f t="shared" si="88"/>
        <v>#REF!</v>
      </c>
      <c r="AD417" s="351" t="e">
        <f t="shared" si="89"/>
        <v>#REF!</v>
      </c>
      <c r="AE417" s="332">
        <f t="shared" si="90"/>
        <v>2008</v>
      </c>
      <c r="AF417" s="352" t="e">
        <f t="shared" si="91"/>
        <v>#REF!</v>
      </c>
      <c r="AG417" s="353" t="e">
        <f t="shared" si="82"/>
        <v>#REF!</v>
      </c>
    </row>
    <row r="418" spans="1:33" s="313" customFormat="1" ht="21.75" customHeight="1">
      <c r="A418" s="431">
        <v>399</v>
      </c>
      <c r="B418" s="357" t="s">
        <v>301</v>
      </c>
      <c r="C418" s="378" t="s">
        <v>122</v>
      </c>
      <c r="D418" s="308"/>
      <c r="E418" s="400"/>
      <c r="F418" s="334"/>
      <c r="G418" s="378" t="s">
        <v>2070</v>
      </c>
      <c r="H418" s="380">
        <v>2008</v>
      </c>
      <c r="I418" s="308"/>
      <c r="J418" s="308"/>
      <c r="K418" s="308"/>
      <c r="L418" s="308"/>
      <c r="M418" s="308"/>
      <c r="N418" s="348" t="s">
        <v>114</v>
      </c>
      <c r="O418" s="379">
        <v>10862500</v>
      </c>
      <c r="P418" s="336"/>
      <c r="T418" s="332" t="e">
        <f>#REF!</f>
        <v>#REF!</v>
      </c>
      <c r="U418" s="313" t="e">
        <f t="shared" si="79"/>
        <v>#REF!</v>
      </c>
      <c r="V418" s="313" t="e">
        <f t="shared" si="80"/>
        <v>#REF!</v>
      </c>
      <c r="W418" s="350" t="e">
        <f t="shared" si="83"/>
        <v>#REF!</v>
      </c>
      <c r="X418" s="351">
        <f t="shared" si="84"/>
        <v>5</v>
      </c>
      <c r="Y418" s="350" t="e">
        <f t="shared" si="85"/>
        <v>#REF!</v>
      </c>
      <c r="Z418" s="350">
        <f t="shared" si="81"/>
        <v>6</v>
      </c>
      <c r="AA418" s="350" t="e">
        <f t="shared" si="86"/>
        <v>#REF!</v>
      </c>
      <c r="AB418" s="351" t="e">
        <f t="shared" si="87"/>
        <v>#REF!</v>
      </c>
      <c r="AC418" s="351" t="e">
        <f t="shared" si="88"/>
        <v>#REF!</v>
      </c>
      <c r="AD418" s="351" t="e">
        <f t="shared" si="89"/>
        <v>#REF!</v>
      </c>
      <c r="AE418" s="332">
        <f t="shared" si="90"/>
        <v>2008</v>
      </c>
      <c r="AF418" s="352" t="e">
        <f t="shared" si="91"/>
        <v>#REF!</v>
      </c>
      <c r="AG418" s="353" t="e">
        <f t="shared" si="82"/>
        <v>#REF!</v>
      </c>
    </row>
    <row r="419" spans="1:33" s="313" customFormat="1" ht="21.75" customHeight="1">
      <c r="A419" s="431">
        <v>400</v>
      </c>
      <c r="B419" s="357" t="s">
        <v>301</v>
      </c>
      <c r="C419" s="378" t="s">
        <v>122</v>
      </c>
      <c r="D419" s="308"/>
      <c r="E419" s="400"/>
      <c r="F419" s="334"/>
      <c r="G419" s="378" t="s">
        <v>2070</v>
      </c>
      <c r="H419" s="380">
        <v>2008</v>
      </c>
      <c r="I419" s="308"/>
      <c r="J419" s="308"/>
      <c r="K419" s="308"/>
      <c r="L419" s="308"/>
      <c r="M419" s="308"/>
      <c r="N419" s="348" t="s">
        <v>114</v>
      </c>
      <c r="O419" s="379">
        <v>10862500</v>
      </c>
      <c r="P419" s="336"/>
      <c r="T419" s="332" t="e">
        <f>#REF!</f>
        <v>#REF!</v>
      </c>
      <c r="U419" s="313" t="e">
        <f t="shared" si="79"/>
        <v>#REF!</v>
      </c>
      <c r="V419" s="313" t="e">
        <f t="shared" si="80"/>
        <v>#REF!</v>
      </c>
      <c r="W419" s="350" t="e">
        <f t="shared" si="83"/>
        <v>#REF!</v>
      </c>
      <c r="X419" s="351">
        <f t="shared" si="84"/>
        <v>5</v>
      </c>
      <c r="Y419" s="350" t="e">
        <f t="shared" si="85"/>
        <v>#REF!</v>
      </c>
      <c r="Z419" s="350">
        <f t="shared" si="81"/>
        <v>6</v>
      </c>
      <c r="AA419" s="350" t="e">
        <f t="shared" si="86"/>
        <v>#REF!</v>
      </c>
      <c r="AB419" s="351" t="e">
        <f t="shared" si="87"/>
        <v>#REF!</v>
      </c>
      <c r="AC419" s="351" t="e">
        <f t="shared" si="88"/>
        <v>#REF!</v>
      </c>
      <c r="AD419" s="351" t="e">
        <f t="shared" si="89"/>
        <v>#REF!</v>
      </c>
      <c r="AE419" s="332">
        <f t="shared" si="90"/>
        <v>2008</v>
      </c>
      <c r="AF419" s="352" t="e">
        <f t="shared" si="91"/>
        <v>#REF!</v>
      </c>
      <c r="AG419" s="353" t="e">
        <f t="shared" si="82"/>
        <v>#REF!</v>
      </c>
    </row>
    <row r="420" spans="1:33" s="313" customFormat="1" ht="21.75" customHeight="1">
      <c r="A420" s="431">
        <v>401</v>
      </c>
      <c r="B420" s="357" t="s">
        <v>301</v>
      </c>
      <c r="C420" s="378" t="s">
        <v>122</v>
      </c>
      <c r="D420" s="308"/>
      <c r="E420" s="400"/>
      <c r="F420" s="334"/>
      <c r="G420" s="378" t="s">
        <v>2070</v>
      </c>
      <c r="H420" s="380">
        <v>2008</v>
      </c>
      <c r="I420" s="308"/>
      <c r="J420" s="308"/>
      <c r="K420" s="308"/>
      <c r="L420" s="308"/>
      <c r="M420" s="308"/>
      <c r="N420" s="348" t="s">
        <v>114</v>
      </c>
      <c r="O420" s="379">
        <v>10862500</v>
      </c>
      <c r="P420" s="336"/>
      <c r="T420" s="332" t="e">
        <f>#REF!</f>
        <v>#REF!</v>
      </c>
      <c r="U420" s="313" t="e">
        <f t="shared" si="79"/>
        <v>#REF!</v>
      </c>
      <c r="V420" s="313" t="e">
        <f t="shared" si="80"/>
        <v>#REF!</v>
      </c>
      <c r="W420" s="350" t="e">
        <f t="shared" si="83"/>
        <v>#REF!</v>
      </c>
      <c r="X420" s="351">
        <f t="shared" si="84"/>
        <v>5</v>
      </c>
      <c r="Y420" s="350" t="e">
        <f t="shared" si="85"/>
        <v>#REF!</v>
      </c>
      <c r="Z420" s="350">
        <f t="shared" si="81"/>
        <v>6</v>
      </c>
      <c r="AA420" s="350" t="e">
        <f t="shared" si="86"/>
        <v>#REF!</v>
      </c>
      <c r="AB420" s="351" t="e">
        <f t="shared" si="87"/>
        <v>#REF!</v>
      </c>
      <c r="AC420" s="351" t="e">
        <f t="shared" si="88"/>
        <v>#REF!</v>
      </c>
      <c r="AD420" s="351" t="e">
        <f t="shared" si="89"/>
        <v>#REF!</v>
      </c>
      <c r="AE420" s="332">
        <f t="shared" si="90"/>
        <v>2008</v>
      </c>
      <c r="AF420" s="352" t="e">
        <f t="shared" si="91"/>
        <v>#REF!</v>
      </c>
      <c r="AG420" s="353" t="e">
        <f t="shared" si="82"/>
        <v>#REF!</v>
      </c>
    </row>
    <row r="421" spans="1:33" s="313" customFormat="1" ht="21.75" customHeight="1">
      <c r="A421" s="431">
        <v>402</v>
      </c>
      <c r="B421" s="357" t="s">
        <v>301</v>
      </c>
      <c r="C421" s="378" t="s">
        <v>122</v>
      </c>
      <c r="D421" s="308"/>
      <c r="E421" s="400"/>
      <c r="F421" s="334"/>
      <c r="G421" s="378" t="s">
        <v>2070</v>
      </c>
      <c r="H421" s="380">
        <v>2008</v>
      </c>
      <c r="I421" s="308"/>
      <c r="J421" s="308"/>
      <c r="K421" s="308"/>
      <c r="L421" s="308"/>
      <c r="M421" s="308"/>
      <c r="N421" s="348" t="s">
        <v>114</v>
      </c>
      <c r="O421" s="379">
        <v>10862500</v>
      </c>
      <c r="P421" s="336"/>
      <c r="T421" s="332" t="e">
        <f>#REF!</f>
        <v>#REF!</v>
      </c>
      <c r="U421" s="313" t="e">
        <f t="shared" si="79"/>
        <v>#REF!</v>
      </c>
      <c r="V421" s="313" t="e">
        <f t="shared" si="80"/>
        <v>#REF!</v>
      </c>
      <c r="W421" s="350" t="e">
        <f t="shared" si="83"/>
        <v>#REF!</v>
      </c>
      <c r="X421" s="351">
        <f t="shared" si="84"/>
        <v>5</v>
      </c>
      <c r="Y421" s="350" t="e">
        <f t="shared" si="85"/>
        <v>#REF!</v>
      </c>
      <c r="Z421" s="350">
        <f t="shared" si="81"/>
        <v>6</v>
      </c>
      <c r="AA421" s="350" t="e">
        <f t="shared" si="86"/>
        <v>#REF!</v>
      </c>
      <c r="AB421" s="351" t="e">
        <f t="shared" si="87"/>
        <v>#REF!</v>
      </c>
      <c r="AC421" s="351" t="e">
        <f t="shared" si="88"/>
        <v>#REF!</v>
      </c>
      <c r="AD421" s="351" t="e">
        <f t="shared" si="89"/>
        <v>#REF!</v>
      </c>
      <c r="AE421" s="332">
        <f t="shared" si="90"/>
        <v>2008</v>
      </c>
      <c r="AF421" s="352" t="e">
        <f t="shared" si="91"/>
        <v>#REF!</v>
      </c>
      <c r="AG421" s="353" t="e">
        <f t="shared" si="82"/>
        <v>#REF!</v>
      </c>
    </row>
    <row r="422" spans="1:33" s="313" customFormat="1" ht="21.75" customHeight="1">
      <c r="A422" s="431">
        <v>403</v>
      </c>
      <c r="B422" s="357" t="s">
        <v>302</v>
      </c>
      <c r="C422" s="378" t="s">
        <v>771</v>
      </c>
      <c r="D422" s="308"/>
      <c r="E422" s="400"/>
      <c r="F422" s="334"/>
      <c r="G422" s="378" t="s">
        <v>2071</v>
      </c>
      <c r="H422" s="380">
        <v>2009</v>
      </c>
      <c r="I422" s="308"/>
      <c r="J422" s="308"/>
      <c r="K422" s="308"/>
      <c r="L422" s="308"/>
      <c r="M422" s="308"/>
      <c r="N422" s="348" t="s">
        <v>114</v>
      </c>
      <c r="O422" s="379">
        <v>31969962.012493309</v>
      </c>
      <c r="P422" s="336"/>
      <c r="T422" s="332" t="e">
        <f>#REF!</f>
        <v>#REF!</v>
      </c>
      <c r="U422" s="313" t="e">
        <f t="shared" si="79"/>
        <v>#REF!</v>
      </c>
      <c r="V422" s="313" t="e">
        <f t="shared" si="80"/>
        <v>#REF!</v>
      </c>
      <c r="W422" s="350" t="e">
        <f t="shared" si="83"/>
        <v>#REF!</v>
      </c>
      <c r="X422" s="351">
        <f t="shared" si="84"/>
        <v>4</v>
      </c>
      <c r="Y422" s="350" t="e">
        <f t="shared" si="85"/>
        <v>#REF!</v>
      </c>
      <c r="Z422" s="350">
        <f t="shared" si="81"/>
        <v>5</v>
      </c>
      <c r="AA422" s="350" t="e">
        <f t="shared" si="86"/>
        <v>#REF!</v>
      </c>
      <c r="AB422" s="351" t="e">
        <f t="shared" si="87"/>
        <v>#REF!</v>
      </c>
      <c r="AC422" s="351" t="e">
        <f t="shared" si="88"/>
        <v>#REF!</v>
      </c>
      <c r="AD422" s="351" t="e">
        <f t="shared" si="89"/>
        <v>#REF!</v>
      </c>
      <c r="AE422" s="332">
        <f t="shared" si="90"/>
        <v>2009</v>
      </c>
      <c r="AF422" s="352" t="e">
        <f t="shared" si="91"/>
        <v>#REF!</v>
      </c>
      <c r="AG422" s="353" t="e">
        <f t="shared" si="82"/>
        <v>#REF!</v>
      </c>
    </row>
    <row r="423" spans="1:33" s="313" customFormat="1" ht="21.75" customHeight="1">
      <c r="A423" s="431">
        <v>404</v>
      </c>
      <c r="B423" s="345" t="s">
        <v>2083</v>
      </c>
      <c r="C423" s="378" t="s">
        <v>772</v>
      </c>
      <c r="D423" s="308"/>
      <c r="E423" s="400"/>
      <c r="F423" s="334"/>
      <c r="G423" s="378" t="s">
        <v>2072</v>
      </c>
      <c r="H423" s="380">
        <v>2009</v>
      </c>
      <c r="I423" s="308"/>
      <c r="J423" s="308"/>
      <c r="K423" s="308"/>
      <c r="L423" s="308"/>
      <c r="M423" s="308"/>
      <c r="N423" s="348" t="s">
        <v>114</v>
      </c>
      <c r="O423" s="379">
        <v>13441915.846161958</v>
      </c>
      <c r="P423" s="378" t="s">
        <v>772</v>
      </c>
      <c r="T423" s="332" t="e">
        <f>#REF!</f>
        <v>#REF!</v>
      </c>
      <c r="U423" s="313" t="e">
        <f t="shared" si="79"/>
        <v>#REF!</v>
      </c>
      <c r="V423" s="313" t="e">
        <f t="shared" si="80"/>
        <v>#REF!</v>
      </c>
      <c r="W423" s="350" t="e">
        <f t="shared" si="83"/>
        <v>#REF!</v>
      </c>
      <c r="X423" s="351">
        <f t="shared" si="84"/>
        <v>4</v>
      </c>
      <c r="Y423" s="350" t="e">
        <f t="shared" si="85"/>
        <v>#REF!</v>
      </c>
      <c r="Z423" s="350">
        <f t="shared" si="81"/>
        <v>5</v>
      </c>
      <c r="AA423" s="350" t="e">
        <f t="shared" si="86"/>
        <v>#REF!</v>
      </c>
      <c r="AB423" s="351" t="e">
        <f t="shared" si="87"/>
        <v>#REF!</v>
      </c>
      <c r="AC423" s="351" t="e">
        <f t="shared" si="88"/>
        <v>#REF!</v>
      </c>
      <c r="AD423" s="351" t="e">
        <f t="shared" si="89"/>
        <v>#REF!</v>
      </c>
      <c r="AE423" s="332">
        <f t="shared" si="90"/>
        <v>2009</v>
      </c>
      <c r="AF423" s="352" t="e">
        <f t="shared" si="91"/>
        <v>#REF!</v>
      </c>
      <c r="AG423" s="353" t="e">
        <f t="shared" si="82"/>
        <v>#REF!</v>
      </c>
    </row>
    <row r="424" spans="1:33" s="313" customFormat="1" ht="45.75" customHeight="1">
      <c r="A424" s="431">
        <v>405</v>
      </c>
      <c r="B424" s="345" t="s">
        <v>2083</v>
      </c>
      <c r="C424" s="378" t="s">
        <v>773</v>
      </c>
      <c r="D424" s="308"/>
      <c r="E424" s="400"/>
      <c r="F424" s="334"/>
      <c r="G424" s="378" t="s">
        <v>504</v>
      </c>
      <c r="H424" s="380">
        <v>2009</v>
      </c>
      <c r="I424" s="308"/>
      <c r="J424" s="308"/>
      <c r="K424" s="308"/>
      <c r="L424" s="308"/>
      <c r="M424" s="308"/>
      <c r="N424" s="348" t="s">
        <v>114</v>
      </c>
      <c r="O424" s="379">
        <v>50419294.257202983</v>
      </c>
      <c r="P424" s="378" t="s">
        <v>773</v>
      </c>
      <c r="T424" s="332" t="e">
        <f>#REF!</f>
        <v>#REF!</v>
      </c>
      <c r="U424" s="313" t="e">
        <f t="shared" si="79"/>
        <v>#REF!</v>
      </c>
      <c r="V424" s="313" t="e">
        <f t="shared" si="80"/>
        <v>#REF!</v>
      </c>
      <c r="W424" s="350" t="e">
        <f t="shared" si="83"/>
        <v>#REF!</v>
      </c>
      <c r="X424" s="351">
        <f t="shared" si="84"/>
        <v>4</v>
      </c>
      <c r="Y424" s="350" t="e">
        <f t="shared" si="85"/>
        <v>#REF!</v>
      </c>
      <c r="Z424" s="350">
        <f t="shared" si="81"/>
        <v>5</v>
      </c>
      <c r="AA424" s="350" t="e">
        <f t="shared" si="86"/>
        <v>#REF!</v>
      </c>
      <c r="AB424" s="351" t="e">
        <f t="shared" si="87"/>
        <v>#REF!</v>
      </c>
      <c r="AC424" s="351" t="e">
        <f t="shared" si="88"/>
        <v>#REF!</v>
      </c>
      <c r="AD424" s="351" t="e">
        <f t="shared" si="89"/>
        <v>#REF!</v>
      </c>
      <c r="AE424" s="332">
        <f t="shared" si="90"/>
        <v>2009</v>
      </c>
      <c r="AF424" s="352" t="e">
        <f t="shared" si="91"/>
        <v>#REF!</v>
      </c>
      <c r="AG424" s="353" t="e">
        <f t="shared" si="82"/>
        <v>#REF!</v>
      </c>
    </row>
    <row r="425" spans="1:33" s="313" customFormat="1" ht="23.25" customHeight="1">
      <c r="A425" s="431">
        <v>406</v>
      </c>
      <c r="B425" s="357" t="s">
        <v>303</v>
      </c>
      <c r="C425" s="378" t="s">
        <v>774</v>
      </c>
      <c r="D425" s="308"/>
      <c r="E425" s="400" t="s">
        <v>362</v>
      </c>
      <c r="F425" s="334"/>
      <c r="G425" s="378" t="s">
        <v>2073</v>
      </c>
      <c r="H425" s="380">
        <v>2009</v>
      </c>
      <c r="I425" s="308"/>
      <c r="J425" s="308"/>
      <c r="K425" s="308"/>
      <c r="L425" s="308"/>
      <c r="M425" s="308"/>
      <c r="N425" s="348" t="s">
        <v>114</v>
      </c>
      <c r="O425" s="379">
        <v>48261247.206399396</v>
      </c>
      <c r="P425" s="336"/>
      <c r="T425" s="332" t="e">
        <f>#REF!</f>
        <v>#REF!</v>
      </c>
      <c r="U425" s="313" t="e">
        <f t="shared" si="79"/>
        <v>#REF!</v>
      </c>
      <c r="V425" s="313" t="e">
        <f t="shared" si="80"/>
        <v>#REF!</v>
      </c>
      <c r="W425" s="350" t="e">
        <f t="shared" si="83"/>
        <v>#REF!</v>
      </c>
      <c r="X425" s="351">
        <f t="shared" si="84"/>
        <v>4</v>
      </c>
      <c r="Y425" s="350" t="e">
        <f t="shared" si="85"/>
        <v>#REF!</v>
      </c>
      <c r="Z425" s="350">
        <f t="shared" si="81"/>
        <v>5</v>
      </c>
      <c r="AA425" s="350" t="e">
        <f t="shared" si="86"/>
        <v>#REF!</v>
      </c>
      <c r="AB425" s="351" t="e">
        <f t="shared" si="87"/>
        <v>#REF!</v>
      </c>
      <c r="AC425" s="351" t="e">
        <f t="shared" si="88"/>
        <v>#REF!</v>
      </c>
      <c r="AD425" s="351" t="e">
        <f t="shared" si="89"/>
        <v>#REF!</v>
      </c>
      <c r="AE425" s="332">
        <f t="shared" si="90"/>
        <v>2009</v>
      </c>
      <c r="AF425" s="352" t="e">
        <f t="shared" si="91"/>
        <v>#REF!</v>
      </c>
      <c r="AG425" s="353" t="e">
        <f t="shared" si="82"/>
        <v>#REF!</v>
      </c>
    </row>
    <row r="426" spans="1:33" s="313" customFormat="1" ht="33.75" customHeight="1">
      <c r="A426" s="431">
        <v>407</v>
      </c>
      <c r="B426" s="357" t="s">
        <v>2057</v>
      </c>
      <c r="C426" s="378" t="s">
        <v>775</v>
      </c>
      <c r="D426" s="308"/>
      <c r="E426" s="400"/>
      <c r="F426" s="334"/>
      <c r="G426" s="378" t="s">
        <v>2062</v>
      </c>
      <c r="H426" s="380">
        <v>2009</v>
      </c>
      <c r="I426" s="308"/>
      <c r="J426" s="308"/>
      <c r="K426" s="308"/>
      <c r="L426" s="308"/>
      <c r="M426" s="308"/>
      <c r="N426" s="348" t="s">
        <v>114</v>
      </c>
      <c r="O426" s="379">
        <v>26101290.829694323</v>
      </c>
      <c r="P426" s="336"/>
      <c r="T426" s="332" t="e">
        <f>#REF!</f>
        <v>#REF!</v>
      </c>
      <c r="U426" s="313" t="e">
        <f t="shared" si="79"/>
        <v>#REF!</v>
      </c>
      <c r="V426" s="313" t="e">
        <f t="shared" si="80"/>
        <v>#REF!</v>
      </c>
      <c r="W426" s="350" t="e">
        <f t="shared" si="83"/>
        <v>#REF!</v>
      </c>
      <c r="X426" s="351">
        <f t="shared" si="84"/>
        <v>4</v>
      </c>
      <c r="Y426" s="350" t="e">
        <f t="shared" si="85"/>
        <v>#REF!</v>
      </c>
      <c r="Z426" s="350">
        <f t="shared" si="81"/>
        <v>5</v>
      </c>
      <c r="AA426" s="350" t="e">
        <f t="shared" si="86"/>
        <v>#REF!</v>
      </c>
      <c r="AB426" s="351" t="e">
        <f t="shared" si="87"/>
        <v>#REF!</v>
      </c>
      <c r="AC426" s="351" t="e">
        <f t="shared" si="88"/>
        <v>#REF!</v>
      </c>
      <c r="AD426" s="351" t="e">
        <f t="shared" si="89"/>
        <v>#REF!</v>
      </c>
      <c r="AE426" s="332">
        <f t="shared" si="90"/>
        <v>2009</v>
      </c>
      <c r="AF426" s="352" t="e">
        <f t="shared" si="91"/>
        <v>#REF!</v>
      </c>
      <c r="AG426" s="353" t="e">
        <f t="shared" si="82"/>
        <v>#REF!</v>
      </c>
    </row>
    <row r="427" spans="1:33" s="313" customFormat="1" ht="33.75" customHeight="1">
      <c r="A427" s="431">
        <v>408</v>
      </c>
      <c r="B427" s="357" t="s">
        <v>2057</v>
      </c>
      <c r="C427" s="378" t="s">
        <v>776</v>
      </c>
      <c r="D427" s="308"/>
      <c r="E427" s="400"/>
      <c r="F427" s="334"/>
      <c r="G427" s="378" t="s">
        <v>2062</v>
      </c>
      <c r="H427" s="380">
        <v>2009</v>
      </c>
      <c r="I427" s="308"/>
      <c r="J427" s="308"/>
      <c r="K427" s="308"/>
      <c r="L427" s="308"/>
      <c r="M427" s="308"/>
      <c r="N427" s="348" t="s">
        <v>114</v>
      </c>
      <c r="O427" s="379">
        <v>4564709.5672886064</v>
      </c>
      <c r="P427" s="336"/>
      <c r="T427" s="332" t="e">
        <f>#REF!</f>
        <v>#REF!</v>
      </c>
      <c r="U427" s="313" t="e">
        <f t="shared" si="79"/>
        <v>#REF!</v>
      </c>
      <c r="V427" s="313" t="e">
        <f t="shared" si="80"/>
        <v>#REF!</v>
      </c>
      <c r="W427" s="350" t="e">
        <f t="shared" si="83"/>
        <v>#REF!</v>
      </c>
      <c r="X427" s="351">
        <f t="shared" si="84"/>
        <v>4</v>
      </c>
      <c r="Y427" s="350" t="e">
        <f t="shared" si="85"/>
        <v>#REF!</v>
      </c>
      <c r="Z427" s="350">
        <f t="shared" si="81"/>
        <v>5</v>
      </c>
      <c r="AA427" s="350" t="e">
        <f t="shared" si="86"/>
        <v>#REF!</v>
      </c>
      <c r="AB427" s="351" t="e">
        <f t="shared" si="87"/>
        <v>#REF!</v>
      </c>
      <c r="AC427" s="351" t="e">
        <f t="shared" si="88"/>
        <v>#REF!</v>
      </c>
      <c r="AD427" s="351" t="e">
        <f t="shared" si="89"/>
        <v>#REF!</v>
      </c>
      <c r="AE427" s="332">
        <f t="shared" si="90"/>
        <v>2009</v>
      </c>
      <c r="AF427" s="352" t="e">
        <f t="shared" si="91"/>
        <v>#REF!</v>
      </c>
      <c r="AG427" s="353" t="e">
        <f t="shared" si="82"/>
        <v>#REF!</v>
      </c>
    </row>
    <row r="428" spans="1:33" s="313" customFormat="1" ht="21.75" customHeight="1">
      <c r="A428" s="431">
        <v>409</v>
      </c>
      <c r="B428" s="345" t="s">
        <v>293</v>
      </c>
      <c r="C428" s="378" t="s">
        <v>474</v>
      </c>
      <c r="D428" s="308"/>
      <c r="E428" s="400" t="s">
        <v>359</v>
      </c>
      <c r="F428" s="334"/>
      <c r="G428" s="378" t="s">
        <v>2063</v>
      </c>
      <c r="H428" s="380">
        <v>2009</v>
      </c>
      <c r="I428" s="308"/>
      <c r="J428" s="308"/>
      <c r="K428" s="308"/>
      <c r="L428" s="308"/>
      <c r="M428" s="308"/>
      <c r="N428" s="348" t="s">
        <v>114</v>
      </c>
      <c r="O428" s="379">
        <v>19950000</v>
      </c>
      <c r="P428" s="336"/>
      <c r="T428" s="332" t="e">
        <f>#REF!</f>
        <v>#REF!</v>
      </c>
      <c r="U428" s="313" t="e">
        <f t="shared" si="79"/>
        <v>#REF!</v>
      </c>
      <c r="V428" s="313" t="e">
        <f t="shared" si="80"/>
        <v>#REF!</v>
      </c>
      <c r="W428" s="350" t="e">
        <f t="shared" si="83"/>
        <v>#REF!</v>
      </c>
      <c r="X428" s="351">
        <f t="shared" si="84"/>
        <v>4</v>
      </c>
      <c r="Y428" s="350" t="e">
        <f t="shared" si="85"/>
        <v>#REF!</v>
      </c>
      <c r="Z428" s="350">
        <f t="shared" si="81"/>
        <v>5</v>
      </c>
      <c r="AA428" s="350" t="e">
        <f t="shared" si="86"/>
        <v>#REF!</v>
      </c>
      <c r="AB428" s="351" t="e">
        <f t="shared" si="87"/>
        <v>#REF!</v>
      </c>
      <c r="AC428" s="351" t="e">
        <f t="shared" si="88"/>
        <v>#REF!</v>
      </c>
      <c r="AD428" s="351" t="e">
        <f t="shared" si="89"/>
        <v>#REF!</v>
      </c>
      <c r="AE428" s="332">
        <f t="shared" si="90"/>
        <v>2009</v>
      </c>
      <c r="AF428" s="352" t="e">
        <f t="shared" si="91"/>
        <v>#REF!</v>
      </c>
      <c r="AG428" s="353" t="e">
        <f t="shared" si="82"/>
        <v>#REF!</v>
      </c>
    </row>
    <row r="429" spans="1:33" s="313" customFormat="1" ht="21.75" customHeight="1">
      <c r="A429" s="431">
        <v>410</v>
      </c>
      <c r="B429" s="345" t="s">
        <v>293</v>
      </c>
      <c r="C429" s="378" t="s">
        <v>474</v>
      </c>
      <c r="D429" s="308"/>
      <c r="E429" s="400" t="s">
        <v>359</v>
      </c>
      <c r="F429" s="334"/>
      <c r="G429" s="378" t="s">
        <v>2063</v>
      </c>
      <c r="H429" s="380">
        <v>2009</v>
      </c>
      <c r="I429" s="308"/>
      <c r="J429" s="308"/>
      <c r="K429" s="308"/>
      <c r="L429" s="308"/>
      <c r="M429" s="308"/>
      <c r="N429" s="348" t="s">
        <v>114</v>
      </c>
      <c r="O429" s="379">
        <v>19950000</v>
      </c>
      <c r="P429" s="336"/>
      <c r="T429" s="332" t="e">
        <f>#REF!</f>
        <v>#REF!</v>
      </c>
      <c r="U429" s="313" t="e">
        <f t="shared" si="79"/>
        <v>#REF!</v>
      </c>
      <c r="V429" s="313" t="e">
        <f t="shared" si="80"/>
        <v>#REF!</v>
      </c>
      <c r="W429" s="350" t="e">
        <f t="shared" si="83"/>
        <v>#REF!</v>
      </c>
      <c r="X429" s="351">
        <f t="shared" si="84"/>
        <v>4</v>
      </c>
      <c r="Y429" s="350" t="e">
        <f t="shared" si="85"/>
        <v>#REF!</v>
      </c>
      <c r="Z429" s="350">
        <f t="shared" si="81"/>
        <v>5</v>
      </c>
      <c r="AA429" s="350" t="e">
        <f t="shared" si="86"/>
        <v>#REF!</v>
      </c>
      <c r="AB429" s="351" t="e">
        <f t="shared" si="87"/>
        <v>#REF!</v>
      </c>
      <c r="AC429" s="351" t="e">
        <f t="shared" si="88"/>
        <v>#REF!</v>
      </c>
      <c r="AD429" s="351" t="e">
        <f t="shared" si="89"/>
        <v>#REF!</v>
      </c>
      <c r="AE429" s="332">
        <f t="shared" si="90"/>
        <v>2009</v>
      </c>
      <c r="AF429" s="352" t="e">
        <f t="shared" si="91"/>
        <v>#REF!</v>
      </c>
      <c r="AG429" s="353" t="e">
        <f t="shared" si="82"/>
        <v>#REF!</v>
      </c>
    </row>
    <row r="430" spans="1:33" s="313" customFormat="1" ht="21.75" customHeight="1">
      <c r="A430" s="431">
        <v>411</v>
      </c>
      <c r="B430" s="345" t="s">
        <v>293</v>
      </c>
      <c r="C430" s="378" t="s">
        <v>474</v>
      </c>
      <c r="D430" s="308"/>
      <c r="E430" s="400" t="s">
        <v>359</v>
      </c>
      <c r="F430" s="334"/>
      <c r="G430" s="378" t="s">
        <v>2063</v>
      </c>
      <c r="H430" s="380">
        <v>2009</v>
      </c>
      <c r="I430" s="308"/>
      <c r="J430" s="308"/>
      <c r="K430" s="308"/>
      <c r="L430" s="308"/>
      <c r="M430" s="308"/>
      <c r="N430" s="348" t="s">
        <v>114</v>
      </c>
      <c r="O430" s="379">
        <v>19950000</v>
      </c>
      <c r="P430" s="336"/>
      <c r="T430" s="332" t="e">
        <f>#REF!</f>
        <v>#REF!</v>
      </c>
      <c r="U430" s="313" t="e">
        <f t="shared" si="79"/>
        <v>#REF!</v>
      </c>
      <c r="V430" s="313" t="e">
        <f t="shared" si="80"/>
        <v>#REF!</v>
      </c>
      <c r="W430" s="350" t="e">
        <f t="shared" si="83"/>
        <v>#REF!</v>
      </c>
      <c r="X430" s="351">
        <f t="shared" si="84"/>
        <v>4</v>
      </c>
      <c r="Y430" s="350" t="e">
        <f t="shared" si="85"/>
        <v>#REF!</v>
      </c>
      <c r="Z430" s="350">
        <f t="shared" si="81"/>
        <v>5</v>
      </c>
      <c r="AA430" s="350" t="e">
        <f t="shared" si="86"/>
        <v>#REF!</v>
      </c>
      <c r="AB430" s="351" t="e">
        <f t="shared" si="87"/>
        <v>#REF!</v>
      </c>
      <c r="AC430" s="351" t="e">
        <f t="shared" si="88"/>
        <v>#REF!</v>
      </c>
      <c r="AD430" s="351" t="e">
        <f t="shared" si="89"/>
        <v>#REF!</v>
      </c>
      <c r="AE430" s="332">
        <f t="shared" si="90"/>
        <v>2009</v>
      </c>
      <c r="AF430" s="352" t="e">
        <f t="shared" si="91"/>
        <v>#REF!</v>
      </c>
      <c r="AG430" s="353" t="e">
        <f t="shared" si="82"/>
        <v>#REF!</v>
      </c>
    </row>
    <row r="431" spans="1:33" s="313" customFormat="1" ht="21.75" customHeight="1">
      <c r="A431" s="431">
        <v>412</v>
      </c>
      <c r="B431" s="345" t="s">
        <v>293</v>
      </c>
      <c r="C431" s="378" t="s">
        <v>474</v>
      </c>
      <c r="D431" s="308"/>
      <c r="E431" s="400" t="s">
        <v>359</v>
      </c>
      <c r="F431" s="334"/>
      <c r="G431" s="378" t="s">
        <v>2063</v>
      </c>
      <c r="H431" s="380">
        <v>2009</v>
      </c>
      <c r="I431" s="308"/>
      <c r="J431" s="308"/>
      <c r="K431" s="308"/>
      <c r="L431" s="308"/>
      <c r="M431" s="308"/>
      <c r="N431" s="348" t="s">
        <v>114</v>
      </c>
      <c r="O431" s="379">
        <v>19950000</v>
      </c>
      <c r="P431" s="336"/>
      <c r="T431" s="332" t="e">
        <f>#REF!</f>
        <v>#REF!</v>
      </c>
      <c r="U431" s="313" t="e">
        <f t="shared" si="79"/>
        <v>#REF!</v>
      </c>
      <c r="V431" s="313" t="e">
        <f t="shared" si="80"/>
        <v>#REF!</v>
      </c>
      <c r="W431" s="350" t="e">
        <f t="shared" si="83"/>
        <v>#REF!</v>
      </c>
      <c r="X431" s="351">
        <f t="shared" si="84"/>
        <v>4</v>
      </c>
      <c r="Y431" s="350" t="e">
        <f t="shared" si="85"/>
        <v>#REF!</v>
      </c>
      <c r="Z431" s="350">
        <f t="shared" si="81"/>
        <v>5</v>
      </c>
      <c r="AA431" s="350" t="e">
        <f t="shared" si="86"/>
        <v>#REF!</v>
      </c>
      <c r="AB431" s="351" t="e">
        <f t="shared" si="87"/>
        <v>#REF!</v>
      </c>
      <c r="AC431" s="351" t="e">
        <f t="shared" si="88"/>
        <v>#REF!</v>
      </c>
      <c r="AD431" s="351" t="e">
        <f t="shared" si="89"/>
        <v>#REF!</v>
      </c>
      <c r="AE431" s="332">
        <f t="shared" si="90"/>
        <v>2009</v>
      </c>
      <c r="AF431" s="352" t="e">
        <f t="shared" si="91"/>
        <v>#REF!</v>
      </c>
      <c r="AG431" s="353" t="e">
        <f t="shared" si="82"/>
        <v>#REF!</v>
      </c>
    </row>
    <row r="432" spans="1:33" s="313" customFormat="1" ht="21.75" customHeight="1">
      <c r="A432" s="431">
        <v>413</v>
      </c>
      <c r="B432" s="357" t="s">
        <v>294</v>
      </c>
      <c r="C432" s="378" t="s">
        <v>758</v>
      </c>
      <c r="D432" s="308"/>
      <c r="E432" s="400" t="s">
        <v>359</v>
      </c>
      <c r="F432" s="334"/>
      <c r="G432" s="378" t="s">
        <v>2063</v>
      </c>
      <c r="H432" s="380">
        <v>2009</v>
      </c>
      <c r="I432" s="308"/>
      <c r="J432" s="308"/>
      <c r="K432" s="308"/>
      <c r="L432" s="308"/>
      <c r="M432" s="308"/>
      <c r="N432" s="348" t="s">
        <v>114</v>
      </c>
      <c r="O432" s="379">
        <v>24695000</v>
      </c>
      <c r="P432" s="336"/>
      <c r="T432" s="332" t="e">
        <f>#REF!</f>
        <v>#REF!</v>
      </c>
      <c r="U432" s="313" t="e">
        <f t="shared" si="79"/>
        <v>#REF!</v>
      </c>
      <c r="V432" s="313" t="e">
        <f t="shared" si="80"/>
        <v>#REF!</v>
      </c>
      <c r="W432" s="350" t="e">
        <f t="shared" si="83"/>
        <v>#REF!</v>
      </c>
      <c r="X432" s="351">
        <f t="shared" si="84"/>
        <v>4</v>
      </c>
      <c r="Y432" s="350" t="e">
        <f t="shared" si="85"/>
        <v>#REF!</v>
      </c>
      <c r="Z432" s="350">
        <f t="shared" si="81"/>
        <v>5</v>
      </c>
      <c r="AA432" s="350" t="e">
        <f t="shared" si="86"/>
        <v>#REF!</v>
      </c>
      <c r="AB432" s="351" t="e">
        <f t="shared" si="87"/>
        <v>#REF!</v>
      </c>
      <c r="AC432" s="351" t="e">
        <f t="shared" si="88"/>
        <v>#REF!</v>
      </c>
      <c r="AD432" s="351" t="e">
        <f t="shared" si="89"/>
        <v>#REF!</v>
      </c>
      <c r="AE432" s="332">
        <f t="shared" si="90"/>
        <v>2009</v>
      </c>
      <c r="AF432" s="352" t="e">
        <f t="shared" si="91"/>
        <v>#REF!</v>
      </c>
      <c r="AG432" s="353" t="e">
        <f t="shared" si="82"/>
        <v>#REF!</v>
      </c>
    </row>
    <row r="433" spans="1:33" s="313" customFormat="1" ht="21.75" customHeight="1">
      <c r="A433" s="431">
        <v>414</v>
      </c>
      <c r="B433" s="357" t="s">
        <v>294</v>
      </c>
      <c r="C433" s="378" t="s">
        <v>758</v>
      </c>
      <c r="D433" s="308"/>
      <c r="E433" s="400" t="s">
        <v>359</v>
      </c>
      <c r="F433" s="334"/>
      <c r="G433" s="378" t="s">
        <v>2063</v>
      </c>
      <c r="H433" s="380">
        <v>2009</v>
      </c>
      <c r="I433" s="308"/>
      <c r="J433" s="308"/>
      <c r="K433" s="308"/>
      <c r="L433" s="308"/>
      <c r="M433" s="308"/>
      <c r="N433" s="348" t="s">
        <v>114</v>
      </c>
      <c r="O433" s="379">
        <v>24695000</v>
      </c>
      <c r="P433" s="336"/>
      <c r="T433" s="332" t="e">
        <f>#REF!</f>
        <v>#REF!</v>
      </c>
      <c r="U433" s="313" t="e">
        <f t="shared" si="79"/>
        <v>#REF!</v>
      </c>
      <c r="V433" s="313" t="e">
        <f t="shared" si="80"/>
        <v>#REF!</v>
      </c>
      <c r="W433" s="350" t="e">
        <f t="shared" si="83"/>
        <v>#REF!</v>
      </c>
      <c r="X433" s="351">
        <f t="shared" si="84"/>
        <v>4</v>
      </c>
      <c r="Y433" s="350" t="e">
        <f t="shared" si="85"/>
        <v>#REF!</v>
      </c>
      <c r="Z433" s="350">
        <f t="shared" si="81"/>
        <v>5</v>
      </c>
      <c r="AA433" s="350" t="e">
        <f t="shared" si="86"/>
        <v>#REF!</v>
      </c>
      <c r="AB433" s="351" t="e">
        <f t="shared" si="87"/>
        <v>#REF!</v>
      </c>
      <c r="AC433" s="351" t="e">
        <f t="shared" si="88"/>
        <v>#REF!</v>
      </c>
      <c r="AD433" s="351" t="e">
        <f t="shared" si="89"/>
        <v>#REF!</v>
      </c>
      <c r="AE433" s="332">
        <f t="shared" si="90"/>
        <v>2009</v>
      </c>
      <c r="AF433" s="352" t="e">
        <f t="shared" si="91"/>
        <v>#REF!</v>
      </c>
      <c r="AG433" s="353" t="e">
        <f t="shared" si="82"/>
        <v>#REF!</v>
      </c>
    </row>
    <row r="434" spans="1:33" s="313" customFormat="1" ht="25.5" customHeight="1">
      <c r="A434" s="431">
        <v>415</v>
      </c>
      <c r="B434" s="357" t="s">
        <v>2088</v>
      </c>
      <c r="C434" s="378" t="s">
        <v>777</v>
      </c>
      <c r="D434" s="308"/>
      <c r="E434" s="400"/>
      <c r="F434" s="400"/>
      <c r="G434" s="378" t="s">
        <v>2063</v>
      </c>
      <c r="H434" s="380">
        <v>2011</v>
      </c>
      <c r="I434" s="308"/>
      <c r="J434" s="308"/>
      <c r="K434" s="308"/>
      <c r="L434" s="308"/>
      <c r="M434" s="308"/>
      <c r="N434" s="348" t="s">
        <v>114</v>
      </c>
      <c r="O434" s="379">
        <v>47119831.395421445</v>
      </c>
      <c r="P434" s="336"/>
      <c r="T434" s="332" t="e">
        <f>#REF!</f>
        <v>#REF!</v>
      </c>
      <c r="U434" s="313" t="e">
        <f t="shared" si="79"/>
        <v>#REF!</v>
      </c>
      <c r="V434" s="313" t="e">
        <f t="shared" si="80"/>
        <v>#REF!</v>
      </c>
      <c r="W434" s="350" t="e">
        <f t="shared" si="83"/>
        <v>#REF!</v>
      </c>
      <c r="X434" s="351">
        <f t="shared" si="84"/>
        <v>2</v>
      </c>
      <c r="Y434" s="350" t="e">
        <f t="shared" si="85"/>
        <v>#REF!</v>
      </c>
      <c r="Z434" s="350">
        <f t="shared" si="81"/>
        <v>3</v>
      </c>
      <c r="AA434" s="350" t="e">
        <f t="shared" si="86"/>
        <v>#REF!</v>
      </c>
      <c r="AB434" s="351" t="e">
        <f t="shared" si="87"/>
        <v>#REF!</v>
      </c>
      <c r="AC434" s="351" t="e">
        <f t="shared" si="88"/>
        <v>#REF!</v>
      </c>
      <c r="AD434" s="351" t="e">
        <f t="shared" si="89"/>
        <v>#REF!</v>
      </c>
      <c r="AE434" s="332">
        <f t="shared" si="90"/>
        <v>2011</v>
      </c>
      <c r="AF434" s="352" t="e">
        <f t="shared" si="91"/>
        <v>#REF!</v>
      </c>
      <c r="AG434" s="353" t="e">
        <f t="shared" si="82"/>
        <v>#REF!</v>
      </c>
    </row>
    <row r="435" spans="1:33" s="313" customFormat="1" ht="24.75" customHeight="1">
      <c r="A435" s="431">
        <v>416</v>
      </c>
      <c r="B435" s="357" t="s">
        <v>304</v>
      </c>
      <c r="C435" s="378" t="s">
        <v>778</v>
      </c>
      <c r="D435" s="308"/>
      <c r="E435" s="400" t="s">
        <v>348</v>
      </c>
      <c r="F435" s="400" t="s">
        <v>468</v>
      </c>
      <c r="G435" s="378" t="s">
        <v>2074</v>
      </c>
      <c r="H435" s="380">
        <v>2011</v>
      </c>
      <c r="I435" s="308"/>
      <c r="J435" s="308"/>
      <c r="K435" s="308"/>
      <c r="L435" s="308"/>
      <c r="M435" s="308"/>
      <c r="N435" s="348" t="s">
        <v>114</v>
      </c>
      <c r="O435" s="379">
        <v>5937579.7749441108</v>
      </c>
      <c r="P435" s="336"/>
      <c r="T435" s="332" t="e">
        <f>#REF!</f>
        <v>#REF!</v>
      </c>
      <c r="U435" s="313" t="e">
        <f t="shared" si="79"/>
        <v>#REF!</v>
      </c>
      <c r="V435" s="313" t="e">
        <f t="shared" si="80"/>
        <v>#REF!</v>
      </c>
      <c r="W435" s="350" t="e">
        <f t="shared" si="83"/>
        <v>#REF!</v>
      </c>
      <c r="X435" s="351">
        <f t="shared" si="84"/>
        <v>2</v>
      </c>
      <c r="Y435" s="350" t="e">
        <f t="shared" si="85"/>
        <v>#REF!</v>
      </c>
      <c r="Z435" s="350">
        <f t="shared" si="81"/>
        <v>3</v>
      </c>
      <c r="AA435" s="350" t="e">
        <f t="shared" si="86"/>
        <v>#REF!</v>
      </c>
      <c r="AB435" s="351" t="e">
        <f t="shared" si="87"/>
        <v>#REF!</v>
      </c>
      <c r="AC435" s="351" t="e">
        <f t="shared" si="88"/>
        <v>#REF!</v>
      </c>
      <c r="AD435" s="351" t="e">
        <f t="shared" si="89"/>
        <v>#REF!</v>
      </c>
      <c r="AE435" s="332">
        <f t="shared" si="90"/>
        <v>2011</v>
      </c>
      <c r="AF435" s="352" t="e">
        <f t="shared" si="91"/>
        <v>#REF!</v>
      </c>
      <c r="AG435" s="353" t="e">
        <f t="shared" si="82"/>
        <v>#REF!</v>
      </c>
    </row>
    <row r="436" spans="1:33" s="313" customFormat="1" ht="24.75" customHeight="1">
      <c r="A436" s="431">
        <v>417</v>
      </c>
      <c r="B436" s="357" t="s">
        <v>305</v>
      </c>
      <c r="C436" s="378" t="s">
        <v>779</v>
      </c>
      <c r="D436" s="308"/>
      <c r="E436" s="400" t="s">
        <v>363</v>
      </c>
      <c r="F436" s="400"/>
      <c r="G436" s="378" t="s">
        <v>2075</v>
      </c>
      <c r="H436" s="380">
        <v>2011</v>
      </c>
      <c r="I436" s="308"/>
      <c r="J436" s="308"/>
      <c r="K436" s="308"/>
      <c r="L436" s="308"/>
      <c r="M436" s="308"/>
      <c r="N436" s="348" t="s">
        <v>114</v>
      </c>
      <c r="O436" s="379">
        <v>5010615.8438346926</v>
      </c>
      <c r="P436" s="336"/>
      <c r="T436" s="332" t="e">
        <f>#REF!</f>
        <v>#REF!</v>
      </c>
      <c r="U436" s="313" t="e">
        <f t="shared" si="79"/>
        <v>#REF!</v>
      </c>
      <c r="V436" s="313" t="e">
        <f t="shared" si="80"/>
        <v>#REF!</v>
      </c>
      <c r="W436" s="350" t="e">
        <f t="shared" si="83"/>
        <v>#REF!</v>
      </c>
      <c r="X436" s="351">
        <f t="shared" si="84"/>
        <v>2</v>
      </c>
      <c r="Y436" s="350" t="e">
        <f t="shared" si="85"/>
        <v>#REF!</v>
      </c>
      <c r="Z436" s="350">
        <f t="shared" si="81"/>
        <v>3</v>
      </c>
      <c r="AA436" s="350" t="e">
        <f t="shared" si="86"/>
        <v>#REF!</v>
      </c>
      <c r="AB436" s="351" t="e">
        <f t="shared" si="87"/>
        <v>#REF!</v>
      </c>
      <c r="AC436" s="351" t="e">
        <f t="shared" si="88"/>
        <v>#REF!</v>
      </c>
      <c r="AD436" s="351" t="e">
        <f t="shared" si="89"/>
        <v>#REF!</v>
      </c>
      <c r="AE436" s="332">
        <f t="shared" si="90"/>
        <v>2011</v>
      </c>
      <c r="AF436" s="352" t="e">
        <f t="shared" si="91"/>
        <v>#REF!</v>
      </c>
      <c r="AG436" s="353" t="e">
        <f t="shared" si="82"/>
        <v>#REF!</v>
      </c>
    </row>
    <row r="437" spans="1:33" s="313" customFormat="1" ht="24.75" customHeight="1">
      <c r="A437" s="431">
        <v>418</v>
      </c>
      <c r="B437" s="357" t="s">
        <v>301</v>
      </c>
      <c r="C437" s="378" t="s">
        <v>122</v>
      </c>
      <c r="D437" s="308"/>
      <c r="E437" s="400" t="s">
        <v>366</v>
      </c>
      <c r="F437" s="400"/>
      <c r="G437" s="378" t="s">
        <v>2076</v>
      </c>
      <c r="H437" s="380">
        <v>2011</v>
      </c>
      <c r="I437" s="308"/>
      <c r="J437" s="308"/>
      <c r="K437" s="308"/>
      <c r="L437" s="308"/>
      <c r="M437" s="308"/>
      <c r="N437" s="348" t="s">
        <v>114</v>
      </c>
      <c r="O437" s="379">
        <v>13302467.195188627</v>
      </c>
      <c r="P437" s="336"/>
      <c r="T437" s="332" t="e">
        <f>#REF!</f>
        <v>#REF!</v>
      </c>
      <c r="U437" s="313" t="e">
        <f t="shared" si="79"/>
        <v>#REF!</v>
      </c>
      <c r="V437" s="313" t="e">
        <f t="shared" si="80"/>
        <v>#REF!</v>
      </c>
      <c r="W437" s="350" t="e">
        <f t="shared" si="83"/>
        <v>#REF!</v>
      </c>
      <c r="X437" s="351">
        <f t="shared" si="84"/>
        <v>2</v>
      </c>
      <c r="Y437" s="350" t="e">
        <f t="shared" si="85"/>
        <v>#REF!</v>
      </c>
      <c r="Z437" s="350">
        <f t="shared" si="81"/>
        <v>3</v>
      </c>
      <c r="AA437" s="350" t="e">
        <f t="shared" si="86"/>
        <v>#REF!</v>
      </c>
      <c r="AB437" s="351" t="e">
        <f t="shared" si="87"/>
        <v>#REF!</v>
      </c>
      <c r="AC437" s="351" t="e">
        <f t="shared" si="88"/>
        <v>#REF!</v>
      </c>
      <c r="AD437" s="351" t="e">
        <f t="shared" si="89"/>
        <v>#REF!</v>
      </c>
      <c r="AE437" s="332">
        <f t="shared" si="90"/>
        <v>2011</v>
      </c>
      <c r="AF437" s="352" t="e">
        <f t="shared" si="91"/>
        <v>#REF!</v>
      </c>
      <c r="AG437" s="353" t="e">
        <f t="shared" si="82"/>
        <v>#REF!</v>
      </c>
    </row>
    <row r="438" spans="1:33" s="313" customFormat="1" ht="24.75" customHeight="1">
      <c r="A438" s="431">
        <v>419</v>
      </c>
      <c r="B438" s="357" t="s">
        <v>301</v>
      </c>
      <c r="C438" s="378" t="s">
        <v>122</v>
      </c>
      <c r="D438" s="308"/>
      <c r="E438" s="400" t="s">
        <v>366</v>
      </c>
      <c r="F438" s="400"/>
      <c r="G438" s="378" t="s">
        <v>2076</v>
      </c>
      <c r="H438" s="380">
        <v>2011</v>
      </c>
      <c r="I438" s="308"/>
      <c r="J438" s="308"/>
      <c r="K438" s="308"/>
      <c r="L438" s="308"/>
      <c r="M438" s="308"/>
      <c r="N438" s="348" t="s">
        <v>114</v>
      </c>
      <c r="O438" s="379">
        <v>13302467.195188627</v>
      </c>
      <c r="P438" s="336"/>
      <c r="T438" s="332" t="e">
        <f>#REF!</f>
        <v>#REF!</v>
      </c>
      <c r="U438" s="313" t="e">
        <f t="shared" si="79"/>
        <v>#REF!</v>
      </c>
      <c r="V438" s="313" t="e">
        <f t="shared" si="80"/>
        <v>#REF!</v>
      </c>
      <c r="W438" s="350" t="e">
        <f t="shared" si="83"/>
        <v>#REF!</v>
      </c>
      <c r="X438" s="351">
        <f t="shared" si="84"/>
        <v>2</v>
      </c>
      <c r="Y438" s="350" t="e">
        <f t="shared" si="85"/>
        <v>#REF!</v>
      </c>
      <c r="Z438" s="350">
        <f t="shared" si="81"/>
        <v>3</v>
      </c>
      <c r="AA438" s="350" t="e">
        <f t="shared" si="86"/>
        <v>#REF!</v>
      </c>
      <c r="AB438" s="351" t="e">
        <f t="shared" si="87"/>
        <v>#REF!</v>
      </c>
      <c r="AC438" s="351" t="e">
        <f t="shared" si="88"/>
        <v>#REF!</v>
      </c>
      <c r="AD438" s="351" t="e">
        <f t="shared" si="89"/>
        <v>#REF!</v>
      </c>
      <c r="AE438" s="332">
        <f t="shared" si="90"/>
        <v>2011</v>
      </c>
      <c r="AF438" s="352" t="e">
        <f t="shared" si="91"/>
        <v>#REF!</v>
      </c>
      <c r="AG438" s="353" t="e">
        <f t="shared" si="82"/>
        <v>#REF!</v>
      </c>
    </row>
    <row r="439" spans="1:33" s="313" customFormat="1" ht="24.75" customHeight="1">
      <c r="A439" s="431">
        <v>420</v>
      </c>
      <c r="B439" s="357" t="s">
        <v>301</v>
      </c>
      <c r="C439" s="378" t="s">
        <v>122</v>
      </c>
      <c r="D439" s="308"/>
      <c r="E439" s="400" t="s">
        <v>366</v>
      </c>
      <c r="F439" s="400"/>
      <c r="G439" s="378" t="s">
        <v>2076</v>
      </c>
      <c r="H439" s="380">
        <v>2011</v>
      </c>
      <c r="I439" s="308"/>
      <c r="J439" s="308"/>
      <c r="K439" s="308"/>
      <c r="L439" s="308"/>
      <c r="M439" s="308"/>
      <c r="N439" s="348" t="s">
        <v>114</v>
      </c>
      <c r="O439" s="379">
        <v>13302467.195188627</v>
      </c>
      <c r="P439" s="336"/>
      <c r="T439" s="332" t="e">
        <f>#REF!</f>
        <v>#REF!</v>
      </c>
      <c r="U439" s="313" t="e">
        <f t="shared" si="79"/>
        <v>#REF!</v>
      </c>
      <c r="V439" s="313" t="e">
        <f t="shared" si="80"/>
        <v>#REF!</v>
      </c>
      <c r="W439" s="350" t="e">
        <f t="shared" si="83"/>
        <v>#REF!</v>
      </c>
      <c r="X439" s="351">
        <f t="shared" si="84"/>
        <v>2</v>
      </c>
      <c r="Y439" s="350" t="e">
        <f t="shared" si="85"/>
        <v>#REF!</v>
      </c>
      <c r="Z439" s="350">
        <f t="shared" si="81"/>
        <v>3</v>
      </c>
      <c r="AA439" s="350" t="e">
        <f t="shared" si="86"/>
        <v>#REF!</v>
      </c>
      <c r="AB439" s="351" t="e">
        <f t="shared" si="87"/>
        <v>#REF!</v>
      </c>
      <c r="AC439" s="351" t="e">
        <f t="shared" si="88"/>
        <v>#REF!</v>
      </c>
      <c r="AD439" s="351" t="e">
        <f t="shared" si="89"/>
        <v>#REF!</v>
      </c>
      <c r="AE439" s="332">
        <f t="shared" si="90"/>
        <v>2011</v>
      </c>
      <c r="AF439" s="352" t="e">
        <f t="shared" si="91"/>
        <v>#REF!</v>
      </c>
      <c r="AG439" s="353" t="e">
        <f t="shared" si="82"/>
        <v>#REF!</v>
      </c>
    </row>
    <row r="440" spans="1:33" s="313" customFormat="1" ht="25.5" customHeight="1">
      <c r="A440" s="431">
        <v>421</v>
      </c>
      <c r="B440" s="357" t="s">
        <v>294</v>
      </c>
      <c r="C440" s="378" t="s">
        <v>780</v>
      </c>
      <c r="D440" s="308"/>
      <c r="E440" s="400" t="s">
        <v>367</v>
      </c>
      <c r="F440" s="400"/>
      <c r="G440" s="378" t="s">
        <v>2063</v>
      </c>
      <c r="H440" s="380">
        <v>2011</v>
      </c>
      <c r="I440" s="308"/>
      <c r="J440" s="308"/>
      <c r="K440" s="308"/>
      <c r="L440" s="308"/>
      <c r="M440" s="308"/>
      <c r="N440" s="348" t="s">
        <v>114</v>
      </c>
      <c r="O440" s="379">
        <v>345376500</v>
      </c>
      <c r="P440" s="336"/>
      <c r="T440" s="332" t="e">
        <f>#REF!</f>
        <v>#REF!</v>
      </c>
      <c r="U440" s="313" t="e">
        <f t="shared" si="79"/>
        <v>#REF!</v>
      </c>
      <c r="V440" s="313" t="e">
        <f t="shared" si="80"/>
        <v>#REF!</v>
      </c>
      <c r="W440" s="350" t="e">
        <f t="shared" si="83"/>
        <v>#REF!</v>
      </c>
      <c r="X440" s="351">
        <f t="shared" si="84"/>
        <v>2</v>
      </c>
      <c r="Y440" s="350" t="e">
        <f t="shared" si="85"/>
        <v>#REF!</v>
      </c>
      <c r="Z440" s="350">
        <f t="shared" si="81"/>
        <v>3</v>
      </c>
      <c r="AA440" s="350" t="e">
        <f t="shared" si="86"/>
        <v>#REF!</v>
      </c>
      <c r="AB440" s="351" t="e">
        <f t="shared" si="87"/>
        <v>#REF!</v>
      </c>
      <c r="AC440" s="351" t="e">
        <f t="shared" si="88"/>
        <v>#REF!</v>
      </c>
      <c r="AD440" s="351" t="e">
        <f t="shared" si="89"/>
        <v>#REF!</v>
      </c>
      <c r="AE440" s="332">
        <f t="shared" si="90"/>
        <v>2011</v>
      </c>
      <c r="AF440" s="352" t="e">
        <f t="shared" si="91"/>
        <v>#REF!</v>
      </c>
      <c r="AG440" s="353" t="e">
        <f t="shared" si="82"/>
        <v>#REF!</v>
      </c>
    </row>
    <row r="441" spans="1:33" s="313" customFormat="1" ht="25.5" customHeight="1">
      <c r="A441" s="431">
        <v>422</v>
      </c>
      <c r="B441" s="357" t="s">
        <v>309</v>
      </c>
      <c r="C441" s="378" t="s">
        <v>781</v>
      </c>
      <c r="D441" s="308"/>
      <c r="E441" s="400"/>
      <c r="F441" s="400"/>
      <c r="G441" s="378" t="s">
        <v>2077</v>
      </c>
      <c r="H441" s="380">
        <v>2011</v>
      </c>
      <c r="I441" s="308"/>
      <c r="J441" s="308"/>
      <c r="K441" s="308"/>
      <c r="L441" s="308"/>
      <c r="M441" s="308"/>
      <c r="N441" s="348" t="s">
        <v>114</v>
      </c>
      <c r="O441" s="379">
        <v>39583865.166294068</v>
      </c>
      <c r="P441" s="336"/>
      <c r="T441" s="332" t="e">
        <f>#REF!</f>
        <v>#REF!</v>
      </c>
      <c r="U441" s="313" t="e">
        <f t="shared" si="79"/>
        <v>#REF!</v>
      </c>
      <c r="V441" s="313" t="e">
        <f t="shared" si="80"/>
        <v>#REF!</v>
      </c>
      <c r="W441" s="350" t="e">
        <f t="shared" si="83"/>
        <v>#REF!</v>
      </c>
      <c r="X441" s="351">
        <f t="shared" si="84"/>
        <v>2</v>
      </c>
      <c r="Y441" s="350" t="e">
        <f t="shared" si="85"/>
        <v>#REF!</v>
      </c>
      <c r="Z441" s="350">
        <f t="shared" si="81"/>
        <v>3</v>
      </c>
      <c r="AA441" s="350" t="e">
        <f t="shared" si="86"/>
        <v>#REF!</v>
      </c>
      <c r="AB441" s="351" t="e">
        <f t="shared" si="87"/>
        <v>#REF!</v>
      </c>
      <c r="AC441" s="351" t="e">
        <f t="shared" si="88"/>
        <v>#REF!</v>
      </c>
      <c r="AD441" s="351" t="e">
        <f t="shared" si="89"/>
        <v>#REF!</v>
      </c>
      <c r="AE441" s="332">
        <f t="shared" si="90"/>
        <v>2011</v>
      </c>
      <c r="AF441" s="352" t="e">
        <f t="shared" si="91"/>
        <v>#REF!</v>
      </c>
      <c r="AG441" s="353" t="e">
        <f t="shared" si="82"/>
        <v>#REF!</v>
      </c>
    </row>
    <row r="442" spans="1:33" s="313" customFormat="1" ht="21.75" customHeight="1">
      <c r="A442" s="431">
        <v>423</v>
      </c>
      <c r="B442" s="345" t="s">
        <v>2036</v>
      </c>
      <c r="C442" s="378" t="s">
        <v>782</v>
      </c>
      <c r="D442" s="308"/>
      <c r="E442" s="400"/>
      <c r="F442" s="400"/>
      <c r="G442" s="378" t="s">
        <v>2062</v>
      </c>
      <c r="H442" s="380">
        <v>2011</v>
      </c>
      <c r="I442" s="308"/>
      <c r="J442" s="308"/>
      <c r="K442" s="308"/>
      <c r="L442" s="308"/>
      <c r="M442" s="308"/>
      <c r="N442" s="348" t="s">
        <v>114</v>
      </c>
      <c r="O442" s="379">
        <v>8864953.8465172201</v>
      </c>
      <c r="P442" s="336"/>
      <c r="T442" s="332" t="e">
        <f>#REF!</f>
        <v>#REF!</v>
      </c>
      <c r="U442" s="313" t="e">
        <f t="shared" si="79"/>
        <v>#REF!</v>
      </c>
      <c r="V442" s="313" t="e">
        <f t="shared" si="80"/>
        <v>#REF!</v>
      </c>
      <c r="W442" s="350" t="e">
        <f t="shared" si="83"/>
        <v>#REF!</v>
      </c>
      <c r="X442" s="351">
        <f t="shared" si="84"/>
        <v>2</v>
      </c>
      <c r="Y442" s="350" t="e">
        <f t="shared" si="85"/>
        <v>#REF!</v>
      </c>
      <c r="Z442" s="350">
        <f t="shared" si="81"/>
        <v>3</v>
      </c>
      <c r="AA442" s="350" t="e">
        <f t="shared" si="86"/>
        <v>#REF!</v>
      </c>
      <c r="AB442" s="351" t="e">
        <f t="shared" si="87"/>
        <v>#REF!</v>
      </c>
      <c r="AC442" s="351" t="e">
        <f t="shared" si="88"/>
        <v>#REF!</v>
      </c>
      <c r="AD442" s="351" t="e">
        <f t="shared" si="89"/>
        <v>#REF!</v>
      </c>
      <c r="AE442" s="332">
        <f t="shared" si="90"/>
        <v>2011</v>
      </c>
      <c r="AF442" s="352" t="e">
        <f t="shared" si="91"/>
        <v>#REF!</v>
      </c>
      <c r="AG442" s="353" t="e">
        <f t="shared" si="82"/>
        <v>#REF!</v>
      </c>
    </row>
    <row r="443" spans="1:33" s="313" customFormat="1" ht="21.75" customHeight="1">
      <c r="A443" s="431">
        <v>424</v>
      </c>
      <c r="B443" s="357" t="s">
        <v>311</v>
      </c>
      <c r="C443" s="378" t="s">
        <v>783</v>
      </c>
      <c r="D443" s="308"/>
      <c r="E443" s="400"/>
      <c r="F443" s="400"/>
      <c r="G443" s="378" t="s">
        <v>2078</v>
      </c>
      <c r="H443" s="380">
        <v>2011</v>
      </c>
      <c r="I443" s="308"/>
      <c r="J443" s="308"/>
      <c r="K443" s="308"/>
      <c r="L443" s="308"/>
      <c r="M443" s="308"/>
      <c r="N443" s="348" t="s">
        <v>114</v>
      </c>
      <c r="O443" s="379">
        <v>7202774.7402952434</v>
      </c>
      <c r="P443" s="336"/>
      <c r="T443" s="332" t="e">
        <f>#REF!</f>
        <v>#REF!</v>
      </c>
      <c r="U443" s="313" t="e">
        <f t="shared" si="79"/>
        <v>#REF!</v>
      </c>
      <c r="V443" s="313" t="e">
        <f t="shared" si="80"/>
        <v>#REF!</v>
      </c>
      <c r="W443" s="350" t="e">
        <f t="shared" si="83"/>
        <v>#REF!</v>
      </c>
      <c r="X443" s="351">
        <f t="shared" si="84"/>
        <v>2</v>
      </c>
      <c r="Y443" s="350" t="e">
        <f t="shared" si="85"/>
        <v>#REF!</v>
      </c>
      <c r="Z443" s="350">
        <f t="shared" si="81"/>
        <v>3</v>
      </c>
      <c r="AA443" s="350" t="e">
        <f t="shared" si="86"/>
        <v>#REF!</v>
      </c>
      <c r="AB443" s="351" t="e">
        <f t="shared" si="87"/>
        <v>#REF!</v>
      </c>
      <c r="AC443" s="351" t="e">
        <f t="shared" si="88"/>
        <v>#REF!</v>
      </c>
      <c r="AD443" s="351" t="e">
        <f t="shared" si="89"/>
        <v>#REF!</v>
      </c>
      <c r="AE443" s="332">
        <f t="shared" si="90"/>
        <v>2011</v>
      </c>
      <c r="AF443" s="352" t="e">
        <f t="shared" si="91"/>
        <v>#REF!</v>
      </c>
      <c r="AG443" s="353" t="e">
        <f t="shared" si="82"/>
        <v>#REF!</v>
      </c>
    </row>
    <row r="444" spans="1:33" s="313" customFormat="1" ht="21.75" customHeight="1">
      <c r="A444" s="431">
        <v>425</v>
      </c>
      <c r="B444" s="357" t="s">
        <v>300</v>
      </c>
      <c r="C444" s="378" t="s">
        <v>137</v>
      </c>
      <c r="D444" s="308"/>
      <c r="E444" s="400"/>
      <c r="F444" s="400"/>
      <c r="G444" s="378" t="s">
        <v>2078</v>
      </c>
      <c r="H444" s="380">
        <v>2011</v>
      </c>
      <c r="I444" s="308"/>
      <c r="J444" s="308"/>
      <c r="K444" s="308"/>
      <c r="L444" s="308"/>
      <c r="M444" s="308"/>
      <c r="N444" s="348" t="s">
        <v>114</v>
      </c>
      <c r="O444" s="379">
        <v>4986536.3586659376</v>
      </c>
      <c r="P444" s="336"/>
      <c r="T444" s="332" t="e">
        <f>#REF!</f>
        <v>#REF!</v>
      </c>
      <c r="U444" s="313" t="e">
        <f t="shared" si="79"/>
        <v>#REF!</v>
      </c>
      <c r="V444" s="313" t="e">
        <f t="shared" si="80"/>
        <v>#REF!</v>
      </c>
      <c r="W444" s="350" t="e">
        <f t="shared" si="83"/>
        <v>#REF!</v>
      </c>
      <c r="X444" s="351">
        <f t="shared" si="84"/>
        <v>2</v>
      </c>
      <c r="Y444" s="350" t="e">
        <f t="shared" si="85"/>
        <v>#REF!</v>
      </c>
      <c r="Z444" s="350">
        <f t="shared" si="81"/>
        <v>3</v>
      </c>
      <c r="AA444" s="350" t="e">
        <f t="shared" si="86"/>
        <v>#REF!</v>
      </c>
      <c r="AB444" s="351" t="e">
        <f t="shared" si="87"/>
        <v>#REF!</v>
      </c>
      <c r="AC444" s="351" t="e">
        <f t="shared" si="88"/>
        <v>#REF!</v>
      </c>
      <c r="AD444" s="351" t="e">
        <f t="shared" si="89"/>
        <v>#REF!</v>
      </c>
      <c r="AE444" s="332">
        <f t="shared" si="90"/>
        <v>2011</v>
      </c>
      <c r="AF444" s="352" t="e">
        <f t="shared" si="91"/>
        <v>#REF!</v>
      </c>
      <c r="AG444" s="353" t="e">
        <f t="shared" si="82"/>
        <v>#REF!</v>
      </c>
    </row>
    <row r="445" spans="1:33" s="313" customFormat="1" ht="21.75" customHeight="1">
      <c r="A445" s="431">
        <v>426</v>
      </c>
      <c r="B445" s="357" t="s">
        <v>300</v>
      </c>
      <c r="C445" s="378" t="s">
        <v>137</v>
      </c>
      <c r="D445" s="308"/>
      <c r="E445" s="400"/>
      <c r="F445" s="400"/>
      <c r="G445" s="378" t="s">
        <v>2078</v>
      </c>
      <c r="H445" s="380">
        <v>2011</v>
      </c>
      <c r="I445" s="308"/>
      <c r="J445" s="308"/>
      <c r="K445" s="308"/>
      <c r="L445" s="308"/>
      <c r="M445" s="308"/>
      <c r="N445" s="348" t="s">
        <v>114</v>
      </c>
      <c r="O445" s="379">
        <v>4986536.3586659376</v>
      </c>
      <c r="P445" s="336"/>
      <c r="T445" s="332" t="e">
        <f>#REF!</f>
        <v>#REF!</v>
      </c>
      <c r="U445" s="313" t="e">
        <f t="shared" si="79"/>
        <v>#REF!</v>
      </c>
      <c r="V445" s="313" t="e">
        <f t="shared" si="80"/>
        <v>#REF!</v>
      </c>
      <c r="W445" s="350" t="e">
        <f t="shared" si="83"/>
        <v>#REF!</v>
      </c>
      <c r="X445" s="351">
        <f t="shared" si="84"/>
        <v>2</v>
      </c>
      <c r="Y445" s="350" t="e">
        <f t="shared" si="85"/>
        <v>#REF!</v>
      </c>
      <c r="Z445" s="350">
        <f t="shared" si="81"/>
        <v>3</v>
      </c>
      <c r="AA445" s="350" t="e">
        <f t="shared" si="86"/>
        <v>#REF!</v>
      </c>
      <c r="AB445" s="351" t="e">
        <f t="shared" si="87"/>
        <v>#REF!</v>
      </c>
      <c r="AC445" s="351" t="e">
        <f t="shared" si="88"/>
        <v>#REF!</v>
      </c>
      <c r="AD445" s="351" t="e">
        <f t="shared" si="89"/>
        <v>#REF!</v>
      </c>
      <c r="AE445" s="332">
        <f t="shared" si="90"/>
        <v>2011</v>
      </c>
      <c r="AF445" s="352" t="e">
        <f t="shared" si="91"/>
        <v>#REF!</v>
      </c>
      <c r="AG445" s="353" t="e">
        <f t="shared" si="82"/>
        <v>#REF!</v>
      </c>
    </row>
    <row r="446" spans="1:33" s="313" customFormat="1" ht="21.75" customHeight="1">
      <c r="A446" s="431">
        <v>427</v>
      </c>
      <c r="B446" s="357" t="s">
        <v>300</v>
      </c>
      <c r="C446" s="378" t="s">
        <v>137</v>
      </c>
      <c r="D446" s="308"/>
      <c r="E446" s="400"/>
      <c r="F446" s="400"/>
      <c r="G446" s="378" t="s">
        <v>2078</v>
      </c>
      <c r="H446" s="380">
        <v>2011</v>
      </c>
      <c r="I446" s="308"/>
      <c r="J446" s="308"/>
      <c r="K446" s="308"/>
      <c r="L446" s="308"/>
      <c r="M446" s="308"/>
      <c r="N446" s="348" t="s">
        <v>114</v>
      </c>
      <c r="O446" s="379">
        <v>4986536.3586659376</v>
      </c>
      <c r="P446" s="336"/>
      <c r="T446" s="332" t="e">
        <f>#REF!</f>
        <v>#REF!</v>
      </c>
      <c r="U446" s="313" t="e">
        <f t="shared" si="79"/>
        <v>#REF!</v>
      </c>
      <c r="V446" s="313" t="e">
        <f t="shared" si="80"/>
        <v>#REF!</v>
      </c>
      <c r="W446" s="350" t="e">
        <f t="shared" si="83"/>
        <v>#REF!</v>
      </c>
      <c r="X446" s="351">
        <f t="shared" si="84"/>
        <v>2</v>
      </c>
      <c r="Y446" s="350" t="e">
        <f t="shared" si="85"/>
        <v>#REF!</v>
      </c>
      <c r="Z446" s="350">
        <f t="shared" si="81"/>
        <v>3</v>
      </c>
      <c r="AA446" s="350" t="e">
        <f t="shared" si="86"/>
        <v>#REF!</v>
      </c>
      <c r="AB446" s="351" t="e">
        <f t="shared" si="87"/>
        <v>#REF!</v>
      </c>
      <c r="AC446" s="351" t="e">
        <f t="shared" si="88"/>
        <v>#REF!</v>
      </c>
      <c r="AD446" s="351" t="e">
        <f t="shared" si="89"/>
        <v>#REF!</v>
      </c>
      <c r="AE446" s="332">
        <f t="shared" si="90"/>
        <v>2011</v>
      </c>
      <c r="AF446" s="352" t="e">
        <f t="shared" si="91"/>
        <v>#REF!</v>
      </c>
      <c r="AG446" s="353" t="e">
        <f t="shared" si="82"/>
        <v>#REF!</v>
      </c>
    </row>
    <row r="447" spans="1:33" s="313" customFormat="1" ht="21.75" customHeight="1" thickBot="1">
      <c r="A447" s="433">
        <v>428</v>
      </c>
      <c r="B447" s="385" t="s">
        <v>301</v>
      </c>
      <c r="C447" s="396" t="s">
        <v>122</v>
      </c>
      <c r="D447" s="360"/>
      <c r="E447" s="398"/>
      <c r="F447" s="398"/>
      <c r="G447" s="396" t="s">
        <v>2078</v>
      </c>
      <c r="H447" s="386">
        <v>2011</v>
      </c>
      <c r="I447" s="360"/>
      <c r="J447" s="360"/>
      <c r="K447" s="360"/>
      <c r="L447" s="360"/>
      <c r="M447" s="360"/>
      <c r="N447" s="363" t="s">
        <v>114</v>
      </c>
      <c r="O447" s="387">
        <v>39615261.071623839</v>
      </c>
      <c r="P447" s="365"/>
      <c r="T447" s="332" t="e">
        <f>#REF!</f>
        <v>#REF!</v>
      </c>
      <c r="U447" s="313" t="e">
        <f t="shared" si="79"/>
        <v>#REF!</v>
      </c>
      <c r="V447" s="313" t="e">
        <f t="shared" si="80"/>
        <v>#REF!</v>
      </c>
      <c r="W447" s="350" t="e">
        <f t="shared" si="83"/>
        <v>#REF!</v>
      </c>
      <c r="X447" s="351">
        <f t="shared" si="84"/>
        <v>2</v>
      </c>
      <c r="Y447" s="350" t="e">
        <f t="shared" si="85"/>
        <v>#REF!</v>
      </c>
      <c r="Z447" s="350">
        <f t="shared" si="81"/>
        <v>3</v>
      </c>
      <c r="AA447" s="350" t="e">
        <f t="shared" si="86"/>
        <v>#REF!</v>
      </c>
      <c r="AB447" s="351" t="e">
        <f t="shared" si="87"/>
        <v>#REF!</v>
      </c>
      <c r="AC447" s="351" t="e">
        <f t="shared" si="88"/>
        <v>#REF!</v>
      </c>
      <c r="AD447" s="351" t="e">
        <f t="shared" si="89"/>
        <v>#REF!</v>
      </c>
      <c r="AE447" s="332">
        <f t="shared" si="90"/>
        <v>2011</v>
      </c>
      <c r="AF447" s="352" t="e">
        <f t="shared" si="91"/>
        <v>#REF!</v>
      </c>
      <c r="AG447" s="353" t="e">
        <f t="shared" si="82"/>
        <v>#REF!</v>
      </c>
    </row>
    <row r="448" spans="1:33" s="313" customFormat="1" ht="21.75" customHeight="1">
      <c r="A448" s="432">
        <v>429</v>
      </c>
      <c r="B448" s="390" t="s">
        <v>2034</v>
      </c>
      <c r="C448" s="397" t="s">
        <v>471</v>
      </c>
      <c r="D448" s="367"/>
      <c r="E448" s="399" t="s">
        <v>472</v>
      </c>
      <c r="F448" s="399"/>
      <c r="G448" s="397" t="s">
        <v>2079</v>
      </c>
      <c r="H448" s="391">
        <v>2012</v>
      </c>
      <c r="I448" s="367"/>
      <c r="J448" s="367"/>
      <c r="K448" s="367"/>
      <c r="L448" s="367"/>
      <c r="M448" s="367"/>
      <c r="N448" s="370" t="s">
        <v>114</v>
      </c>
      <c r="O448" s="392">
        <v>29764819.0600329</v>
      </c>
      <c r="P448" s="372"/>
      <c r="T448" s="332" t="e">
        <f>#REF!</f>
        <v>#REF!</v>
      </c>
      <c r="U448" s="313" t="e">
        <f t="shared" si="79"/>
        <v>#REF!</v>
      </c>
      <c r="V448" s="313" t="e">
        <f t="shared" si="80"/>
        <v>#REF!</v>
      </c>
      <c r="W448" s="350" t="e">
        <f t="shared" si="83"/>
        <v>#REF!</v>
      </c>
      <c r="X448" s="351">
        <f t="shared" si="84"/>
        <v>1</v>
      </c>
      <c r="Y448" s="350" t="e">
        <f t="shared" si="85"/>
        <v>#REF!</v>
      </c>
      <c r="Z448" s="350">
        <f t="shared" si="81"/>
        <v>2</v>
      </c>
      <c r="AA448" s="350" t="e">
        <f t="shared" si="86"/>
        <v>#REF!</v>
      </c>
      <c r="AB448" s="351" t="e">
        <f t="shared" si="87"/>
        <v>#REF!</v>
      </c>
      <c r="AC448" s="351" t="e">
        <f t="shared" si="88"/>
        <v>#REF!</v>
      </c>
      <c r="AD448" s="351" t="e">
        <f t="shared" si="89"/>
        <v>#REF!</v>
      </c>
      <c r="AE448" s="332">
        <f t="shared" si="90"/>
        <v>2012</v>
      </c>
      <c r="AF448" s="352" t="e">
        <f t="shared" si="91"/>
        <v>#REF!</v>
      </c>
      <c r="AG448" s="353" t="e">
        <f t="shared" si="82"/>
        <v>#REF!</v>
      </c>
    </row>
    <row r="449" spans="1:33" s="313" customFormat="1" ht="21.75" customHeight="1">
      <c r="A449" s="431">
        <v>430</v>
      </c>
      <c r="B449" s="345" t="s">
        <v>293</v>
      </c>
      <c r="C449" s="378" t="s">
        <v>474</v>
      </c>
      <c r="D449" s="308"/>
      <c r="E449" s="400" t="s">
        <v>475</v>
      </c>
      <c r="F449" s="400"/>
      <c r="G449" s="378" t="s">
        <v>493</v>
      </c>
      <c r="H449" s="380">
        <v>2012</v>
      </c>
      <c r="I449" s="308"/>
      <c r="J449" s="308"/>
      <c r="K449" s="308" t="s">
        <v>477</v>
      </c>
      <c r="L449" s="308"/>
      <c r="M449" s="308"/>
      <c r="N449" s="348" t="s">
        <v>114</v>
      </c>
      <c r="O449" s="379">
        <v>58160289.929525599</v>
      </c>
      <c r="P449" s="336"/>
      <c r="T449" s="332" t="e">
        <f>#REF!</f>
        <v>#REF!</v>
      </c>
      <c r="U449" s="313" t="e">
        <f t="shared" si="79"/>
        <v>#REF!</v>
      </c>
      <c r="V449" s="313" t="e">
        <f t="shared" si="80"/>
        <v>#REF!</v>
      </c>
      <c r="W449" s="350" t="e">
        <f t="shared" si="83"/>
        <v>#REF!</v>
      </c>
      <c r="X449" s="351">
        <f t="shared" si="84"/>
        <v>1</v>
      </c>
      <c r="Y449" s="350" t="e">
        <f t="shared" si="85"/>
        <v>#REF!</v>
      </c>
      <c r="Z449" s="350">
        <f t="shared" si="81"/>
        <v>2</v>
      </c>
      <c r="AA449" s="350" t="e">
        <f t="shared" si="86"/>
        <v>#REF!</v>
      </c>
      <c r="AB449" s="351" t="e">
        <f t="shared" si="87"/>
        <v>#REF!</v>
      </c>
      <c r="AC449" s="351" t="e">
        <f t="shared" si="88"/>
        <v>#REF!</v>
      </c>
      <c r="AD449" s="351" t="e">
        <f t="shared" si="89"/>
        <v>#REF!</v>
      </c>
      <c r="AE449" s="332">
        <f t="shared" si="90"/>
        <v>2012</v>
      </c>
      <c r="AF449" s="352" t="e">
        <f t="shared" si="91"/>
        <v>#REF!</v>
      </c>
      <c r="AG449" s="353" t="e">
        <f t="shared" si="82"/>
        <v>#REF!</v>
      </c>
    </row>
    <row r="450" spans="1:33" s="313" customFormat="1" ht="21.75" customHeight="1">
      <c r="A450" s="431">
        <v>431</v>
      </c>
      <c r="B450" s="345" t="s">
        <v>2023</v>
      </c>
      <c r="C450" s="378" t="s">
        <v>129</v>
      </c>
      <c r="D450" s="308"/>
      <c r="E450" s="400" t="s">
        <v>348</v>
      </c>
      <c r="F450" s="400"/>
      <c r="G450" s="378" t="s">
        <v>493</v>
      </c>
      <c r="H450" s="380">
        <v>2012</v>
      </c>
      <c r="I450" s="308"/>
      <c r="J450" s="308" t="s">
        <v>478</v>
      </c>
      <c r="K450" s="308" t="s">
        <v>478</v>
      </c>
      <c r="L450" s="308"/>
      <c r="M450" s="308"/>
      <c r="N450" s="348" t="s">
        <v>114</v>
      </c>
      <c r="O450" s="379">
        <v>48017186.9252958</v>
      </c>
      <c r="P450" s="336"/>
      <c r="T450" s="332" t="e">
        <f>#REF!</f>
        <v>#REF!</v>
      </c>
      <c r="U450" s="313" t="e">
        <f t="shared" si="79"/>
        <v>#REF!</v>
      </c>
      <c r="V450" s="313" t="e">
        <f t="shared" si="80"/>
        <v>#REF!</v>
      </c>
      <c r="W450" s="350" t="e">
        <f t="shared" si="83"/>
        <v>#REF!</v>
      </c>
      <c r="X450" s="351">
        <f t="shared" si="84"/>
        <v>1</v>
      </c>
      <c r="Y450" s="350" t="e">
        <f t="shared" si="85"/>
        <v>#REF!</v>
      </c>
      <c r="Z450" s="350">
        <f t="shared" si="81"/>
        <v>2</v>
      </c>
      <c r="AA450" s="350" t="e">
        <f t="shared" si="86"/>
        <v>#REF!</v>
      </c>
      <c r="AB450" s="351" t="e">
        <f t="shared" si="87"/>
        <v>#REF!</v>
      </c>
      <c r="AC450" s="351" t="e">
        <f t="shared" si="88"/>
        <v>#REF!</v>
      </c>
      <c r="AD450" s="351" t="e">
        <f t="shared" si="89"/>
        <v>#REF!</v>
      </c>
      <c r="AE450" s="332">
        <f t="shared" si="90"/>
        <v>2012</v>
      </c>
      <c r="AF450" s="352" t="e">
        <f t="shared" si="91"/>
        <v>#REF!</v>
      </c>
      <c r="AG450" s="353" t="e">
        <f t="shared" si="82"/>
        <v>#REF!</v>
      </c>
    </row>
    <row r="451" spans="1:33" s="313" customFormat="1" ht="30" customHeight="1">
      <c r="A451" s="431">
        <v>432</v>
      </c>
      <c r="B451" s="345" t="s">
        <v>2083</v>
      </c>
      <c r="C451" s="378" t="s">
        <v>479</v>
      </c>
      <c r="D451" s="308"/>
      <c r="E451" s="427" t="s">
        <v>480</v>
      </c>
      <c r="F451" s="400"/>
      <c r="G451" s="378" t="s">
        <v>2080</v>
      </c>
      <c r="H451" s="380">
        <v>2012</v>
      </c>
      <c r="I451" s="308"/>
      <c r="J451" s="308"/>
      <c r="K451" s="308"/>
      <c r="L451" s="308"/>
      <c r="M451" s="308"/>
      <c r="N451" s="348" t="s">
        <v>114</v>
      </c>
      <c r="O451" s="379">
        <v>87378527.0927632</v>
      </c>
      <c r="P451" s="378" t="s">
        <v>479</v>
      </c>
      <c r="T451" s="332" t="e">
        <f>#REF!</f>
        <v>#REF!</v>
      </c>
      <c r="U451" s="313" t="e">
        <f t="shared" si="79"/>
        <v>#REF!</v>
      </c>
      <c r="V451" s="313" t="e">
        <f t="shared" si="80"/>
        <v>#REF!</v>
      </c>
      <c r="W451" s="350" t="e">
        <f t="shared" si="83"/>
        <v>#REF!</v>
      </c>
      <c r="X451" s="351">
        <f t="shared" si="84"/>
        <v>1</v>
      </c>
      <c r="Y451" s="350" t="e">
        <f t="shared" si="85"/>
        <v>#REF!</v>
      </c>
      <c r="Z451" s="350">
        <f t="shared" si="81"/>
        <v>2</v>
      </c>
      <c r="AA451" s="350" t="e">
        <f t="shared" si="86"/>
        <v>#REF!</v>
      </c>
      <c r="AB451" s="351" t="e">
        <f t="shared" si="87"/>
        <v>#REF!</v>
      </c>
      <c r="AC451" s="351" t="e">
        <f t="shared" si="88"/>
        <v>#REF!</v>
      </c>
      <c r="AD451" s="351" t="e">
        <f t="shared" si="89"/>
        <v>#REF!</v>
      </c>
      <c r="AE451" s="332">
        <f t="shared" si="90"/>
        <v>2012</v>
      </c>
      <c r="AF451" s="352" t="e">
        <f t="shared" si="91"/>
        <v>#REF!</v>
      </c>
      <c r="AG451" s="353" t="e">
        <f t="shared" si="82"/>
        <v>#REF!</v>
      </c>
    </row>
    <row r="452" spans="1:33" s="313" customFormat="1" ht="21.75" customHeight="1">
      <c r="A452" s="431">
        <v>433</v>
      </c>
      <c r="B452" s="345" t="s">
        <v>2031</v>
      </c>
      <c r="C452" s="378" t="s">
        <v>139</v>
      </c>
      <c r="D452" s="308"/>
      <c r="E452" s="400" t="s">
        <v>315</v>
      </c>
      <c r="F452" s="400"/>
      <c r="G452" s="378" t="s">
        <v>2081</v>
      </c>
      <c r="H452" s="380">
        <v>2012</v>
      </c>
      <c r="I452" s="308"/>
      <c r="J452" s="308"/>
      <c r="K452" s="308"/>
      <c r="L452" s="308"/>
      <c r="M452" s="308"/>
      <c r="N452" s="348" t="s">
        <v>114</v>
      </c>
      <c r="O452" s="379">
        <v>13705825.729070701</v>
      </c>
      <c r="P452" s="336"/>
      <c r="T452" s="332" t="e">
        <f>#REF!</f>
        <v>#REF!</v>
      </c>
      <c r="U452" s="313" t="e">
        <f t="shared" si="79"/>
        <v>#REF!</v>
      </c>
      <c r="V452" s="313" t="e">
        <f t="shared" si="80"/>
        <v>#REF!</v>
      </c>
      <c r="W452" s="350" t="e">
        <f t="shared" si="83"/>
        <v>#REF!</v>
      </c>
      <c r="X452" s="351">
        <f t="shared" si="84"/>
        <v>1</v>
      </c>
      <c r="Y452" s="350" t="e">
        <f t="shared" si="85"/>
        <v>#REF!</v>
      </c>
      <c r="Z452" s="350">
        <f t="shared" si="81"/>
        <v>2</v>
      </c>
      <c r="AA452" s="350" t="e">
        <f t="shared" si="86"/>
        <v>#REF!</v>
      </c>
      <c r="AB452" s="351" t="e">
        <f t="shared" si="87"/>
        <v>#REF!</v>
      </c>
      <c r="AC452" s="351" t="e">
        <f t="shared" si="88"/>
        <v>#REF!</v>
      </c>
      <c r="AD452" s="351" t="e">
        <f t="shared" si="89"/>
        <v>#REF!</v>
      </c>
      <c r="AE452" s="332">
        <f t="shared" si="90"/>
        <v>2012</v>
      </c>
      <c r="AF452" s="352" t="e">
        <f t="shared" si="91"/>
        <v>#REF!</v>
      </c>
      <c r="AG452" s="353" t="e">
        <f t="shared" si="82"/>
        <v>#REF!</v>
      </c>
    </row>
    <row r="453" spans="1:33" s="313" customFormat="1" ht="21.75" customHeight="1">
      <c r="A453" s="431">
        <v>434</v>
      </c>
      <c r="B453" s="357" t="s">
        <v>2034</v>
      </c>
      <c r="C453" s="378" t="s">
        <v>483</v>
      </c>
      <c r="D453" s="308"/>
      <c r="E453" s="400" t="s">
        <v>484</v>
      </c>
      <c r="F453" s="400"/>
      <c r="G453" s="378" t="s">
        <v>368</v>
      </c>
      <c r="H453" s="380">
        <v>2012</v>
      </c>
      <c r="I453" s="308"/>
      <c r="J453" s="308">
        <v>8021</v>
      </c>
      <c r="K453" s="308">
        <v>8021</v>
      </c>
      <c r="L453" s="308"/>
      <c r="M453" s="308"/>
      <c r="N453" s="348" t="s">
        <v>114</v>
      </c>
      <c r="O453" s="379">
        <v>396196831.83525199</v>
      </c>
      <c r="P453" s="336"/>
      <c r="T453" s="332" t="e">
        <f>#REF!</f>
        <v>#REF!</v>
      </c>
      <c r="U453" s="313" t="e">
        <f t="shared" si="79"/>
        <v>#REF!</v>
      </c>
      <c r="V453" s="313" t="e">
        <f t="shared" si="80"/>
        <v>#REF!</v>
      </c>
      <c r="W453" s="350" t="e">
        <f t="shared" si="83"/>
        <v>#REF!</v>
      </c>
      <c r="X453" s="351">
        <f t="shared" si="84"/>
        <v>1</v>
      </c>
      <c r="Y453" s="350" t="e">
        <f t="shared" si="85"/>
        <v>#REF!</v>
      </c>
      <c r="Z453" s="350">
        <f t="shared" si="81"/>
        <v>2</v>
      </c>
      <c r="AA453" s="350" t="e">
        <f t="shared" si="86"/>
        <v>#REF!</v>
      </c>
      <c r="AB453" s="351" t="e">
        <f t="shared" si="87"/>
        <v>#REF!</v>
      </c>
      <c r="AC453" s="351" t="e">
        <f t="shared" si="88"/>
        <v>#REF!</v>
      </c>
      <c r="AD453" s="351" t="e">
        <f t="shared" si="89"/>
        <v>#REF!</v>
      </c>
      <c r="AE453" s="332">
        <f t="shared" si="90"/>
        <v>2012</v>
      </c>
      <c r="AF453" s="352" t="e">
        <f t="shared" si="91"/>
        <v>#REF!</v>
      </c>
      <c r="AG453" s="353" t="e">
        <f t="shared" si="82"/>
        <v>#REF!</v>
      </c>
    </row>
    <row r="454" spans="1:33" s="313" customFormat="1" ht="21.75" customHeight="1">
      <c r="A454" s="431">
        <v>435</v>
      </c>
      <c r="B454" s="345" t="s">
        <v>304</v>
      </c>
      <c r="C454" s="378" t="s">
        <v>486</v>
      </c>
      <c r="D454" s="308"/>
      <c r="E454" s="400" t="s">
        <v>315</v>
      </c>
      <c r="F454" s="400"/>
      <c r="G454" s="378" t="s">
        <v>493</v>
      </c>
      <c r="H454" s="380">
        <v>2012</v>
      </c>
      <c r="I454" s="308"/>
      <c r="J454" s="308" t="s">
        <v>487</v>
      </c>
      <c r="K454" s="308"/>
      <c r="L454" s="308"/>
      <c r="M454" s="308"/>
      <c r="N454" s="348" t="s">
        <v>114</v>
      </c>
      <c r="O454" s="379">
        <v>36320861.698240198</v>
      </c>
      <c r="P454" s="336"/>
      <c r="T454" s="332" t="e">
        <f>#REF!</f>
        <v>#REF!</v>
      </c>
      <c r="U454" s="313" t="e">
        <f t="shared" si="79"/>
        <v>#REF!</v>
      </c>
      <c r="V454" s="313" t="e">
        <f t="shared" si="80"/>
        <v>#REF!</v>
      </c>
      <c r="W454" s="350" t="e">
        <f t="shared" si="83"/>
        <v>#REF!</v>
      </c>
      <c r="X454" s="351">
        <f t="shared" si="84"/>
        <v>1</v>
      </c>
      <c r="Y454" s="350" t="e">
        <f t="shared" si="85"/>
        <v>#REF!</v>
      </c>
      <c r="Z454" s="350">
        <f t="shared" si="81"/>
        <v>2</v>
      </c>
      <c r="AA454" s="350" t="e">
        <f t="shared" si="86"/>
        <v>#REF!</v>
      </c>
      <c r="AB454" s="351" t="e">
        <f t="shared" si="87"/>
        <v>#REF!</v>
      </c>
      <c r="AC454" s="351" t="e">
        <f t="shared" si="88"/>
        <v>#REF!</v>
      </c>
      <c r="AD454" s="351" t="e">
        <f t="shared" si="89"/>
        <v>#REF!</v>
      </c>
      <c r="AE454" s="332">
        <f t="shared" si="90"/>
        <v>2012</v>
      </c>
      <c r="AF454" s="352" t="e">
        <f t="shared" si="91"/>
        <v>#REF!</v>
      </c>
      <c r="AG454" s="353" t="e">
        <f t="shared" si="82"/>
        <v>#REF!</v>
      </c>
    </row>
    <row r="455" spans="1:33" s="313" customFormat="1" ht="21.75" customHeight="1">
      <c r="A455" s="431">
        <v>436</v>
      </c>
      <c r="B455" s="357" t="s">
        <v>301</v>
      </c>
      <c r="C455" s="378" t="s">
        <v>122</v>
      </c>
      <c r="D455" s="308"/>
      <c r="E455" s="400" t="s">
        <v>488</v>
      </c>
      <c r="F455" s="400"/>
      <c r="G455" s="378" t="s">
        <v>374</v>
      </c>
      <c r="H455" s="380">
        <v>2012</v>
      </c>
      <c r="I455" s="308"/>
      <c r="J455" s="308"/>
      <c r="K455" s="308"/>
      <c r="L455" s="308"/>
      <c r="M455" s="308"/>
      <c r="N455" s="348" t="s">
        <v>114</v>
      </c>
      <c r="O455" s="379">
        <v>87709640.357319102</v>
      </c>
      <c r="P455" s="336"/>
      <c r="T455" s="332" t="e">
        <f>#REF!</f>
        <v>#REF!</v>
      </c>
      <c r="U455" s="313" t="e">
        <f t="shared" si="79"/>
        <v>#REF!</v>
      </c>
      <c r="V455" s="313" t="e">
        <f t="shared" si="80"/>
        <v>#REF!</v>
      </c>
      <c r="W455" s="350" t="e">
        <f t="shared" si="83"/>
        <v>#REF!</v>
      </c>
      <c r="X455" s="351">
        <f t="shared" si="84"/>
        <v>1</v>
      </c>
      <c r="Y455" s="350" t="e">
        <f t="shared" si="85"/>
        <v>#REF!</v>
      </c>
      <c r="Z455" s="350">
        <f t="shared" si="81"/>
        <v>2</v>
      </c>
      <c r="AA455" s="350" t="e">
        <f t="shared" si="86"/>
        <v>#REF!</v>
      </c>
      <c r="AB455" s="351" t="e">
        <f t="shared" si="87"/>
        <v>#REF!</v>
      </c>
      <c r="AC455" s="351" t="e">
        <f t="shared" si="88"/>
        <v>#REF!</v>
      </c>
      <c r="AD455" s="351" t="e">
        <f t="shared" si="89"/>
        <v>#REF!</v>
      </c>
      <c r="AE455" s="332">
        <f t="shared" si="90"/>
        <v>2012</v>
      </c>
      <c r="AF455" s="352" t="e">
        <f t="shared" si="91"/>
        <v>#REF!</v>
      </c>
      <c r="AG455" s="353" t="e">
        <f t="shared" si="82"/>
        <v>#REF!</v>
      </c>
    </row>
    <row r="456" spans="1:33" s="313" customFormat="1" ht="21.75" customHeight="1">
      <c r="A456" s="431">
        <v>437</v>
      </c>
      <c r="B456" s="345" t="s">
        <v>2049</v>
      </c>
      <c r="C456" s="378" t="s">
        <v>145</v>
      </c>
      <c r="D456" s="308">
        <v>1</v>
      </c>
      <c r="E456" s="400"/>
      <c r="F456" s="400"/>
      <c r="G456" s="378" t="s">
        <v>747</v>
      </c>
      <c r="H456" s="380">
        <v>2013</v>
      </c>
      <c r="I456" s="308"/>
      <c r="J456" s="308"/>
      <c r="K456" s="308"/>
      <c r="L456" s="308"/>
      <c r="M456" s="308"/>
      <c r="N456" s="348" t="s">
        <v>114</v>
      </c>
      <c r="O456" s="379">
        <v>4649263.431673497</v>
      </c>
      <c r="P456" s="311"/>
      <c r="T456" s="332" t="e">
        <f>#REF!</f>
        <v>#REF!</v>
      </c>
      <c r="U456" s="313" t="e">
        <f t="shared" si="79"/>
        <v>#REF!</v>
      </c>
      <c r="V456" s="313" t="e">
        <f t="shared" si="80"/>
        <v>#REF!</v>
      </c>
      <c r="W456" s="350" t="e">
        <f t="shared" si="83"/>
        <v>#REF!</v>
      </c>
      <c r="X456" s="351">
        <f t="shared" si="84"/>
        <v>0</v>
      </c>
      <c r="Y456" s="350" t="e">
        <f t="shared" si="85"/>
        <v>#REF!</v>
      </c>
      <c r="Z456" s="350">
        <f t="shared" si="81"/>
        <v>1</v>
      </c>
      <c r="AA456" s="350" t="e">
        <f t="shared" si="86"/>
        <v>#REF!</v>
      </c>
      <c r="AB456" s="351" t="e">
        <f t="shared" si="87"/>
        <v>#REF!</v>
      </c>
      <c r="AC456" s="351" t="e">
        <f t="shared" si="88"/>
        <v>#REF!</v>
      </c>
      <c r="AD456" s="351" t="e">
        <f t="shared" si="89"/>
        <v>#REF!</v>
      </c>
      <c r="AE456" s="332">
        <f t="shared" si="90"/>
        <v>2013</v>
      </c>
      <c r="AF456" s="352" t="e">
        <f t="shared" si="91"/>
        <v>#REF!</v>
      </c>
      <c r="AG456" s="353" t="e">
        <f t="shared" si="82"/>
        <v>#REF!</v>
      </c>
    </row>
    <row r="457" spans="1:33" s="313" customFormat="1" ht="21.75" customHeight="1">
      <c r="A457" s="431">
        <v>438</v>
      </c>
      <c r="B457" s="357" t="s">
        <v>303</v>
      </c>
      <c r="C457" s="378" t="s">
        <v>774</v>
      </c>
      <c r="D457" s="308">
        <v>1</v>
      </c>
      <c r="E457" s="400" t="s">
        <v>557</v>
      </c>
      <c r="F457" s="400"/>
      <c r="G457" s="378" t="s">
        <v>747</v>
      </c>
      <c r="H457" s="380">
        <v>2013</v>
      </c>
      <c r="I457" s="308"/>
      <c r="J457" s="308"/>
      <c r="K457" s="308"/>
      <c r="L457" s="308"/>
      <c r="M457" s="308"/>
      <c r="N457" s="348" t="s">
        <v>114</v>
      </c>
      <c r="O457" s="379">
        <v>42341506.252740771</v>
      </c>
      <c r="P457" s="311"/>
      <c r="T457" s="332" t="e">
        <f>#REF!</f>
        <v>#REF!</v>
      </c>
      <c r="U457" s="313" t="e">
        <f t="shared" si="79"/>
        <v>#REF!</v>
      </c>
      <c r="V457" s="313" t="e">
        <f t="shared" si="80"/>
        <v>#REF!</v>
      </c>
      <c r="W457" s="350" t="e">
        <f t="shared" si="83"/>
        <v>#REF!</v>
      </c>
      <c r="X457" s="351">
        <f t="shared" si="84"/>
        <v>0</v>
      </c>
      <c r="Y457" s="350" t="e">
        <f t="shared" si="85"/>
        <v>#REF!</v>
      </c>
      <c r="Z457" s="350">
        <f t="shared" si="81"/>
        <v>1</v>
      </c>
      <c r="AA457" s="350" t="e">
        <f t="shared" si="86"/>
        <v>#REF!</v>
      </c>
      <c r="AB457" s="351" t="e">
        <f t="shared" si="87"/>
        <v>#REF!</v>
      </c>
      <c r="AC457" s="351" t="e">
        <f t="shared" si="88"/>
        <v>#REF!</v>
      </c>
      <c r="AD457" s="351" t="e">
        <f t="shared" si="89"/>
        <v>#REF!</v>
      </c>
      <c r="AE457" s="332">
        <f t="shared" si="90"/>
        <v>2013</v>
      </c>
      <c r="AF457" s="352" t="e">
        <f t="shared" si="91"/>
        <v>#REF!</v>
      </c>
      <c r="AG457" s="353" t="e">
        <f t="shared" si="82"/>
        <v>#REF!</v>
      </c>
    </row>
    <row r="458" spans="1:33" s="313" customFormat="1" ht="21.75" customHeight="1">
      <c r="A458" s="431">
        <v>439</v>
      </c>
      <c r="B458" s="357" t="s">
        <v>562</v>
      </c>
      <c r="C458" s="378" t="s">
        <v>784</v>
      </c>
      <c r="D458" s="308">
        <v>4</v>
      </c>
      <c r="E458" s="400" t="s">
        <v>558</v>
      </c>
      <c r="F458" s="400"/>
      <c r="G458" s="378"/>
      <c r="H458" s="380">
        <v>2013</v>
      </c>
      <c r="I458" s="308"/>
      <c r="J458" s="308"/>
      <c r="K458" s="308"/>
      <c r="L458" s="308"/>
      <c r="M458" s="308"/>
      <c r="N458" s="348" t="s">
        <v>114</v>
      </c>
      <c r="O458" s="379">
        <v>21408751.140000001</v>
      </c>
      <c r="P458" s="311"/>
      <c r="T458" s="332" t="e">
        <f>#REF!</f>
        <v>#REF!</v>
      </c>
      <c r="U458" s="313" t="e">
        <f t="shared" si="79"/>
        <v>#REF!</v>
      </c>
      <c r="V458" s="313" t="e">
        <f t="shared" si="80"/>
        <v>#REF!</v>
      </c>
      <c r="W458" s="350" t="e">
        <f t="shared" si="83"/>
        <v>#REF!</v>
      </c>
      <c r="X458" s="351">
        <f t="shared" si="84"/>
        <v>0</v>
      </c>
      <c r="Y458" s="350" t="e">
        <f t="shared" si="85"/>
        <v>#REF!</v>
      </c>
      <c r="Z458" s="350">
        <f t="shared" si="81"/>
        <v>1</v>
      </c>
      <c r="AA458" s="350" t="e">
        <f t="shared" si="86"/>
        <v>#REF!</v>
      </c>
      <c r="AB458" s="351" t="e">
        <f t="shared" si="87"/>
        <v>#REF!</v>
      </c>
      <c r="AC458" s="351" t="e">
        <f t="shared" si="88"/>
        <v>#REF!</v>
      </c>
      <c r="AD458" s="351" t="e">
        <f t="shared" si="89"/>
        <v>#REF!</v>
      </c>
      <c r="AE458" s="332">
        <f t="shared" si="90"/>
        <v>2013</v>
      </c>
      <c r="AF458" s="352" t="e">
        <f t="shared" si="91"/>
        <v>#REF!</v>
      </c>
      <c r="AG458" s="353" t="e">
        <f t="shared" si="82"/>
        <v>#REF!</v>
      </c>
    </row>
    <row r="459" spans="1:33" s="313" customFormat="1" ht="21.75" customHeight="1">
      <c r="A459" s="431">
        <v>440</v>
      </c>
      <c r="B459" s="357" t="s">
        <v>2083</v>
      </c>
      <c r="C459" s="378" t="s">
        <v>785</v>
      </c>
      <c r="D459" s="308">
        <v>3</v>
      </c>
      <c r="E459" s="400" t="s">
        <v>559</v>
      </c>
      <c r="F459" s="400"/>
      <c r="G459" s="378"/>
      <c r="H459" s="380">
        <v>2013</v>
      </c>
      <c r="I459" s="308"/>
      <c r="J459" s="308"/>
      <c r="K459" s="308"/>
      <c r="L459" s="308"/>
      <c r="M459" s="308"/>
      <c r="N459" s="348" t="s">
        <v>114</v>
      </c>
      <c r="O459" s="379">
        <v>24973186.432989068</v>
      </c>
      <c r="P459" s="378" t="s">
        <v>785</v>
      </c>
      <c r="T459" s="332" t="e">
        <f>#REF!</f>
        <v>#REF!</v>
      </c>
      <c r="U459" s="313" t="e">
        <f t="shared" si="79"/>
        <v>#REF!</v>
      </c>
      <c r="V459" s="313" t="e">
        <f t="shared" si="80"/>
        <v>#REF!</v>
      </c>
      <c r="W459" s="350" t="e">
        <f t="shared" si="83"/>
        <v>#REF!</v>
      </c>
      <c r="X459" s="351">
        <f t="shared" si="84"/>
        <v>0</v>
      </c>
      <c r="Y459" s="350" t="e">
        <f t="shared" si="85"/>
        <v>#REF!</v>
      </c>
      <c r="Z459" s="350">
        <f t="shared" si="81"/>
        <v>1</v>
      </c>
      <c r="AA459" s="350" t="e">
        <f t="shared" si="86"/>
        <v>#REF!</v>
      </c>
      <c r="AB459" s="351" t="e">
        <f t="shared" si="87"/>
        <v>#REF!</v>
      </c>
      <c r="AC459" s="351" t="e">
        <f t="shared" si="88"/>
        <v>#REF!</v>
      </c>
      <c r="AD459" s="351" t="e">
        <f t="shared" si="89"/>
        <v>#REF!</v>
      </c>
      <c r="AE459" s="332">
        <f t="shared" si="90"/>
        <v>2013</v>
      </c>
      <c r="AF459" s="352" t="e">
        <f t="shared" si="91"/>
        <v>#REF!</v>
      </c>
      <c r="AG459" s="353" t="e">
        <f t="shared" si="82"/>
        <v>#REF!</v>
      </c>
    </row>
    <row r="460" spans="1:33" s="313" customFormat="1" ht="25.5" customHeight="1">
      <c r="A460" s="431">
        <v>441</v>
      </c>
      <c r="B460" s="357" t="s">
        <v>2022</v>
      </c>
      <c r="C460" s="378" t="s">
        <v>786</v>
      </c>
      <c r="D460" s="308">
        <v>1</v>
      </c>
      <c r="E460" s="400" t="s">
        <v>604</v>
      </c>
      <c r="F460" s="400"/>
      <c r="G460" s="378"/>
      <c r="H460" s="380">
        <v>2013</v>
      </c>
      <c r="I460" s="308"/>
      <c r="J460" s="308"/>
      <c r="K460" s="308"/>
      <c r="L460" s="308"/>
      <c r="M460" s="308"/>
      <c r="N460" s="348" t="s">
        <v>114</v>
      </c>
      <c r="O460" s="379">
        <v>2767418.7093294621</v>
      </c>
      <c r="P460" s="311"/>
      <c r="T460" s="332" t="e">
        <f>#REF!</f>
        <v>#REF!</v>
      </c>
      <c r="U460" s="313" t="e">
        <f t="shared" si="79"/>
        <v>#REF!</v>
      </c>
      <c r="V460" s="313" t="e">
        <f t="shared" si="80"/>
        <v>#REF!</v>
      </c>
      <c r="W460" s="350" t="e">
        <f t="shared" si="83"/>
        <v>#REF!</v>
      </c>
      <c r="X460" s="351">
        <f t="shared" si="84"/>
        <v>0</v>
      </c>
      <c r="Y460" s="350" t="e">
        <f t="shared" si="85"/>
        <v>#REF!</v>
      </c>
      <c r="Z460" s="350">
        <f t="shared" si="81"/>
        <v>1</v>
      </c>
      <c r="AA460" s="350" t="e">
        <f t="shared" si="86"/>
        <v>#REF!</v>
      </c>
      <c r="AB460" s="351" t="e">
        <f t="shared" si="87"/>
        <v>#REF!</v>
      </c>
      <c r="AC460" s="351" t="e">
        <f t="shared" si="88"/>
        <v>#REF!</v>
      </c>
      <c r="AD460" s="351" t="e">
        <f t="shared" si="89"/>
        <v>#REF!</v>
      </c>
      <c r="AE460" s="332">
        <f t="shared" si="90"/>
        <v>2013</v>
      </c>
      <c r="AF460" s="352" t="e">
        <f t="shared" si="91"/>
        <v>#REF!</v>
      </c>
      <c r="AG460" s="353" t="e">
        <f t="shared" si="82"/>
        <v>#REF!</v>
      </c>
    </row>
    <row r="461" spans="1:33" s="313" customFormat="1" ht="21" customHeight="1">
      <c r="A461" s="431">
        <v>442</v>
      </c>
      <c r="B461" s="357" t="s">
        <v>2022</v>
      </c>
      <c r="C461" s="378" t="s">
        <v>787</v>
      </c>
      <c r="D461" s="308">
        <v>3</v>
      </c>
      <c r="E461" s="400" t="s">
        <v>604</v>
      </c>
      <c r="F461" s="400"/>
      <c r="G461" s="378"/>
      <c r="H461" s="380">
        <v>2013</v>
      </c>
      <c r="I461" s="308"/>
      <c r="J461" s="308"/>
      <c r="K461" s="308"/>
      <c r="L461" s="308"/>
      <c r="M461" s="308"/>
      <c r="N461" s="348" t="s">
        <v>114</v>
      </c>
      <c r="O461" s="379">
        <v>6143669.5347114075</v>
      </c>
      <c r="P461" s="311"/>
      <c r="T461" s="332" t="e">
        <f>#REF!</f>
        <v>#REF!</v>
      </c>
      <c r="U461" s="313" t="e">
        <f t="shared" si="79"/>
        <v>#REF!</v>
      </c>
      <c r="V461" s="313" t="e">
        <f t="shared" si="80"/>
        <v>#REF!</v>
      </c>
      <c r="W461" s="350" t="e">
        <f t="shared" si="83"/>
        <v>#REF!</v>
      </c>
      <c r="X461" s="351">
        <f t="shared" si="84"/>
        <v>0</v>
      </c>
      <c r="Y461" s="350" t="e">
        <f t="shared" si="85"/>
        <v>#REF!</v>
      </c>
      <c r="Z461" s="350">
        <f t="shared" si="81"/>
        <v>1</v>
      </c>
      <c r="AA461" s="350" t="e">
        <f t="shared" si="86"/>
        <v>#REF!</v>
      </c>
      <c r="AB461" s="351" t="e">
        <f t="shared" si="87"/>
        <v>#REF!</v>
      </c>
      <c r="AC461" s="351" t="e">
        <f t="shared" si="88"/>
        <v>#REF!</v>
      </c>
      <c r="AD461" s="351" t="e">
        <f t="shared" si="89"/>
        <v>#REF!</v>
      </c>
      <c r="AE461" s="332">
        <f t="shared" si="90"/>
        <v>2013</v>
      </c>
      <c r="AF461" s="352" t="e">
        <f t="shared" si="91"/>
        <v>#REF!</v>
      </c>
      <c r="AG461" s="353" t="e">
        <f t="shared" si="82"/>
        <v>#REF!</v>
      </c>
    </row>
    <row r="462" spans="1:33" s="313" customFormat="1" ht="21" customHeight="1">
      <c r="A462" s="431">
        <v>443</v>
      </c>
      <c r="B462" s="357" t="s">
        <v>2022</v>
      </c>
      <c r="C462" s="378" t="s">
        <v>788</v>
      </c>
      <c r="D462" s="308">
        <v>3</v>
      </c>
      <c r="E462" s="400" t="s">
        <v>604</v>
      </c>
      <c r="F462" s="400"/>
      <c r="G462" s="378"/>
      <c r="H462" s="380">
        <v>2013</v>
      </c>
      <c r="I462" s="308"/>
      <c r="J462" s="308"/>
      <c r="K462" s="308"/>
      <c r="L462" s="308"/>
      <c r="M462" s="308"/>
      <c r="N462" s="348" t="s">
        <v>114</v>
      </c>
      <c r="O462" s="379">
        <v>11291068.334064206</v>
      </c>
      <c r="P462" s="311"/>
      <c r="T462" s="332" t="e">
        <f>#REF!</f>
        <v>#REF!</v>
      </c>
      <c r="U462" s="313" t="e">
        <f t="shared" si="79"/>
        <v>#REF!</v>
      </c>
      <c r="V462" s="313" t="e">
        <f t="shared" si="80"/>
        <v>#REF!</v>
      </c>
      <c r="W462" s="350" t="e">
        <f t="shared" si="83"/>
        <v>#REF!</v>
      </c>
      <c r="X462" s="351">
        <f t="shared" si="84"/>
        <v>0</v>
      </c>
      <c r="Y462" s="350" t="e">
        <f t="shared" si="85"/>
        <v>#REF!</v>
      </c>
      <c r="Z462" s="350">
        <f t="shared" si="81"/>
        <v>1</v>
      </c>
      <c r="AA462" s="350" t="e">
        <f t="shared" si="86"/>
        <v>#REF!</v>
      </c>
      <c r="AB462" s="351" t="e">
        <f t="shared" si="87"/>
        <v>#REF!</v>
      </c>
      <c r="AC462" s="351" t="e">
        <f t="shared" si="88"/>
        <v>#REF!</v>
      </c>
      <c r="AD462" s="351" t="e">
        <f t="shared" si="89"/>
        <v>#REF!</v>
      </c>
      <c r="AE462" s="332">
        <f t="shared" si="90"/>
        <v>2013</v>
      </c>
      <c r="AF462" s="352" t="e">
        <f t="shared" si="91"/>
        <v>#REF!</v>
      </c>
      <c r="AG462" s="353" t="e">
        <f t="shared" si="82"/>
        <v>#REF!</v>
      </c>
    </row>
    <row r="463" spans="1:33" s="313" customFormat="1" ht="21" customHeight="1">
      <c r="A463" s="431">
        <v>444</v>
      </c>
      <c r="B463" s="357" t="s">
        <v>2022</v>
      </c>
      <c r="C463" s="378" t="s">
        <v>789</v>
      </c>
      <c r="D463" s="308"/>
      <c r="E463" s="400"/>
      <c r="F463" s="400"/>
      <c r="G463" s="378"/>
      <c r="H463" s="380">
        <v>2013</v>
      </c>
      <c r="I463" s="308"/>
      <c r="J463" s="308"/>
      <c r="K463" s="308"/>
      <c r="L463" s="308"/>
      <c r="M463" s="308"/>
      <c r="N463" s="348" t="s">
        <v>114</v>
      </c>
      <c r="O463" s="379">
        <v>178192581.19260991</v>
      </c>
      <c r="P463" s="311"/>
      <c r="T463" s="332" t="e">
        <f>#REF!</f>
        <v>#REF!</v>
      </c>
      <c r="U463" s="313" t="e">
        <f t="shared" si="79"/>
        <v>#REF!</v>
      </c>
      <c r="V463" s="313" t="e">
        <f t="shared" si="80"/>
        <v>#REF!</v>
      </c>
      <c r="W463" s="350" t="e">
        <f t="shared" si="83"/>
        <v>#REF!</v>
      </c>
      <c r="X463" s="351">
        <f t="shared" si="84"/>
        <v>0</v>
      </c>
      <c r="Y463" s="350" t="e">
        <f t="shared" si="85"/>
        <v>#REF!</v>
      </c>
      <c r="Z463" s="350">
        <f t="shared" si="81"/>
        <v>1</v>
      </c>
      <c r="AA463" s="350" t="e">
        <f t="shared" si="86"/>
        <v>#REF!</v>
      </c>
      <c r="AB463" s="351" t="e">
        <f t="shared" si="87"/>
        <v>#REF!</v>
      </c>
      <c r="AC463" s="351" t="e">
        <f t="shared" si="88"/>
        <v>#REF!</v>
      </c>
      <c r="AD463" s="351" t="e">
        <f t="shared" si="89"/>
        <v>#REF!</v>
      </c>
      <c r="AE463" s="332">
        <f t="shared" si="90"/>
        <v>2013</v>
      </c>
      <c r="AF463" s="352" t="e">
        <f t="shared" si="91"/>
        <v>#REF!</v>
      </c>
      <c r="AG463" s="353" t="e">
        <f t="shared" si="82"/>
        <v>#REF!</v>
      </c>
    </row>
    <row r="464" spans="1:33" s="313" customFormat="1" ht="21" customHeight="1">
      <c r="A464" s="431">
        <v>445</v>
      </c>
      <c r="B464" s="345" t="s">
        <v>2083</v>
      </c>
      <c r="C464" s="378" t="s">
        <v>790</v>
      </c>
      <c r="D464" s="308"/>
      <c r="E464" s="400"/>
      <c r="F464" s="400"/>
      <c r="G464" s="378"/>
      <c r="H464" s="380"/>
      <c r="I464" s="308"/>
      <c r="J464" s="308"/>
      <c r="K464" s="308"/>
      <c r="L464" s="308"/>
      <c r="M464" s="308"/>
      <c r="N464" s="348"/>
      <c r="O464" s="379"/>
      <c r="P464" s="378" t="s">
        <v>790</v>
      </c>
      <c r="T464" s="332" t="e">
        <f>#REF!</f>
        <v>#REF!</v>
      </c>
      <c r="U464" s="313" t="e">
        <f t="shared" si="79"/>
        <v>#REF!</v>
      </c>
      <c r="V464" s="313" t="e">
        <f t="shared" si="80"/>
        <v>#REF!</v>
      </c>
      <c r="W464" s="350" t="e">
        <f t="shared" si="83"/>
        <v>#REF!</v>
      </c>
      <c r="X464" s="351">
        <f t="shared" si="84"/>
        <v>2013</v>
      </c>
      <c r="Y464" s="350" t="e">
        <f t="shared" si="85"/>
        <v>#REF!</v>
      </c>
      <c r="Z464" s="350">
        <f t="shared" si="81"/>
        <v>2014</v>
      </c>
      <c r="AA464" s="350" t="e">
        <f t="shared" si="86"/>
        <v>#REF!</v>
      </c>
      <c r="AB464" s="351" t="e">
        <f t="shared" si="87"/>
        <v>#REF!</v>
      </c>
      <c r="AC464" s="351" t="e">
        <f t="shared" si="88"/>
        <v>#REF!</v>
      </c>
      <c r="AD464" s="351" t="e">
        <f t="shared" si="89"/>
        <v>#REF!</v>
      </c>
      <c r="AE464" s="332">
        <f t="shared" si="90"/>
        <v>0</v>
      </c>
      <c r="AF464" s="352" t="e">
        <f t="shared" si="91"/>
        <v>#REF!</v>
      </c>
      <c r="AG464" s="353" t="e">
        <f t="shared" si="82"/>
        <v>#REF!</v>
      </c>
    </row>
    <row r="465" spans="1:33" s="313" customFormat="1" ht="34.5" customHeight="1">
      <c r="A465" s="431">
        <v>446</v>
      </c>
      <c r="B465" s="345" t="s">
        <v>2083</v>
      </c>
      <c r="C465" s="378" t="s">
        <v>791</v>
      </c>
      <c r="D465" s="309"/>
      <c r="E465" s="400"/>
      <c r="F465" s="400"/>
      <c r="G465" s="378"/>
      <c r="H465" s="380"/>
      <c r="I465" s="308"/>
      <c r="J465" s="308"/>
      <c r="K465" s="308"/>
      <c r="L465" s="308"/>
      <c r="M465" s="308"/>
      <c r="N465" s="348"/>
      <c r="O465" s="379"/>
      <c r="P465" s="378" t="s">
        <v>791</v>
      </c>
      <c r="T465" s="332" t="e">
        <f>#REF!</f>
        <v>#REF!</v>
      </c>
      <c r="U465" s="313" t="e">
        <f t="shared" si="79"/>
        <v>#REF!</v>
      </c>
      <c r="V465" s="313" t="e">
        <f t="shared" si="80"/>
        <v>#REF!</v>
      </c>
      <c r="W465" s="350" t="e">
        <f t="shared" si="83"/>
        <v>#REF!</v>
      </c>
      <c r="X465" s="351">
        <f t="shared" si="84"/>
        <v>2013</v>
      </c>
      <c r="Y465" s="350" t="e">
        <f t="shared" si="85"/>
        <v>#REF!</v>
      </c>
      <c r="Z465" s="350">
        <f t="shared" si="81"/>
        <v>2014</v>
      </c>
      <c r="AA465" s="350" t="e">
        <f t="shared" si="86"/>
        <v>#REF!</v>
      </c>
      <c r="AB465" s="351" t="e">
        <f t="shared" si="87"/>
        <v>#REF!</v>
      </c>
      <c r="AC465" s="351" t="e">
        <f t="shared" si="88"/>
        <v>#REF!</v>
      </c>
      <c r="AD465" s="351" t="e">
        <f t="shared" si="89"/>
        <v>#REF!</v>
      </c>
      <c r="AE465" s="332">
        <f t="shared" si="90"/>
        <v>0</v>
      </c>
      <c r="AF465" s="352" t="e">
        <f t="shared" si="91"/>
        <v>#REF!</v>
      </c>
      <c r="AG465" s="353" t="e">
        <f t="shared" si="82"/>
        <v>#REF!</v>
      </c>
    </row>
    <row r="466" spans="1:33" s="313" customFormat="1" ht="32.25" customHeight="1">
      <c r="A466" s="431">
        <v>447</v>
      </c>
      <c r="B466" s="345" t="s">
        <v>2083</v>
      </c>
      <c r="C466" s="378" t="s">
        <v>792</v>
      </c>
      <c r="D466" s="309"/>
      <c r="E466" s="400"/>
      <c r="F466" s="400"/>
      <c r="G466" s="378"/>
      <c r="H466" s="380"/>
      <c r="I466" s="308"/>
      <c r="J466" s="308"/>
      <c r="K466" s="308"/>
      <c r="L466" s="308"/>
      <c r="M466" s="308"/>
      <c r="N466" s="348"/>
      <c r="O466" s="379"/>
      <c r="P466" s="378" t="s">
        <v>792</v>
      </c>
      <c r="T466" s="332" t="e">
        <f>#REF!</f>
        <v>#REF!</v>
      </c>
      <c r="U466" s="313" t="e">
        <f t="shared" si="79"/>
        <v>#REF!</v>
      </c>
      <c r="V466" s="313" t="e">
        <f t="shared" si="80"/>
        <v>#REF!</v>
      </c>
      <c r="W466" s="350" t="e">
        <f t="shared" si="83"/>
        <v>#REF!</v>
      </c>
      <c r="X466" s="351">
        <f t="shared" si="84"/>
        <v>2013</v>
      </c>
      <c r="Y466" s="350" t="e">
        <f t="shared" si="85"/>
        <v>#REF!</v>
      </c>
      <c r="Z466" s="350">
        <f t="shared" si="81"/>
        <v>2014</v>
      </c>
      <c r="AA466" s="350" t="e">
        <f t="shared" si="86"/>
        <v>#REF!</v>
      </c>
      <c r="AB466" s="351" t="e">
        <f t="shared" si="87"/>
        <v>#REF!</v>
      </c>
      <c r="AC466" s="351" t="e">
        <f t="shared" si="88"/>
        <v>#REF!</v>
      </c>
      <c r="AD466" s="351" t="e">
        <f t="shared" si="89"/>
        <v>#REF!</v>
      </c>
      <c r="AE466" s="332">
        <f t="shared" si="90"/>
        <v>0</v>
      </c>
      <c r="AF466" s="352" t="e">
        <f t="shared" si="91"/>
        <v>#REF!</v>
      </c>
      <c r="AG466" s="353" t="e">
        <f t="shared" si="82"/>
        <v>#REF!</v>
      </c>
    </row>
    <row r="467" spans="1:33" s="313" customFormat="1" ht="38.25" customHeight="1">
      <c r="A467" s="431">
        <v>448</v>
      </c>
      <c r="B467" s="345" t="s">
        <v>2083</v>
      </c>
      <c r="C467" s="378" t="s">
        <v>793</v>
      </c>
      <c r="D467" s="309"/>
      <c r="E467" s="400"/>
      <c r="F467" s="400"/>
      <c r="G467" s="378"/>
      <c r="H467" s="380"/>
      <c r="I467" s="308"/>
      <c r="J467" s="308"/>
      <c r="K467" s="308"/>
      <c r="L467" s="308"/>
      <c r="M467" s="308"/>
      <c r="N467" s="348"/>
      <c r="O467" s="379"/>
      <c r="P467" s="378" t="s">
        <v>793</v>
      </c>
      <c r="T467" s="332" t="e">
        <f>#REF!</f>
        <v>#REF!</v>
      </c>
      <c r="U467" s="313" t="e">
        <f t="shared" si="79"/>
        <v>#REF!</v>
      </c>
      <c r="V467" s="313" t="e">
        <f t="shared" si="80"/>
        <v>#REF!</v>
      </c>
      <c r="W467" s="350" t="e">
        <f t="shared" si="83"/>
        <v>#REF!</v>
      </c>
      <c r="X467" s="351">
        <f t="shared" si="84"/>
        <v>2013</v>
      </c>
      <c r="Y467" s="350" t="e">
        <f t="shared" si="85"/>
        <v>#REF!</v>
      </c>
      <c r="Z467" s="350">
        <f t="shared" si="81"/>
        <v>2014</v>
      </c>
      <c r="AA467" s="350" t="e">
        <f t="shared" si="86"/>
        <v>#REF!</v>
      </c>
      <c r="AB467" s="351" t="e">
        <f t="shared" si="87"/>
        <v>#REF!</v>
      </c>
      <c r="AC467" s="351" t="e">
        <f t="shared" si="88"/>
        <v>#REF!</v>
      </c>
      <c r="AD467" s="351" t="e">
        <f t="shared" si="89"/>
        <v>#REF!</v>
      </c>
      <c r="AE467" s="332">
        <f t="shared" si="90"/>
        <v>0</v>
      </c>
      <c r="AF467" s="352" t="e">
        <f t="shared" si="91"/>
        <v>#REF!</v>
      </c>
      <c r="AG467" s="353" t="e">
        <f t="shared" si="82"/>
        <v>#REF!</v>
      </c>
    </row>
    <row r="468" spans="1:33" s="313" customFormat="1" ht="38.25" customHeight="1">
      <c r="A468" s="431">
        <v>449</v>
      </c>
      <c r="B468" s="345" t="s">
        <v>2083</v>
      </c>
      <c r="C468" s="378" t="s">
        <v>794</v>
      </c>
      <c r="D468" s="309"/>
      <c r="E468" s="400"/>
      <c r="F468" s="400"/>
      <c r="G468" s="378"/>
      <c r="H468" s="380"/>
      <c r="I468" s="308"/>
      <c r="J468" s="308"/>
      <c r="K468" s="308"/>
      <c r="L468" s="308"/>
      <c r="M468" s="308"/>
      <c r="N468" s="348"/>
      <c r="O468" s="379"/>
      <c r="P468" s="378" t="s">
        <v>794</v>
      </c>
      <c r="T468" s="332" t="e">
        <f>#REF!</f>
        <v>#REF!</v>
      </c>
      <c r="U468" s="313" t="e">
        <f t="shared" ref="U468:U531" si="92">VLOOKUP(T468,kelompok,2,0)</f>
        <v>#REF!</v>
      </c>
      <c r="V468" s="313" t="e">
        <f t="shared" ref="V468:V531" si="93">VLOOKUP(T468,MASAMANFAAT,4,0)</f>
        <v>#REF!</v>
      </c>
      <c r="W468" s="350" t="e">
        <f t="shared" si="83"/>
        <v>#REF!</v>
      </c>
      <c r="X468" s="351">
        <f t="shared" si="84"/>
        <v>2013</v>
      </c>
      <c r="Y468" s="350" t="e">
        <f t="shared" si="85"/>
        <v>#REF!</v>
      </c>
      <c r="Z468" s="350">
        <f t="shared" ref="Z468:Z531" si="94">2014-AE468</f>
        <v>2014</v>
      </c>
      <c r="AA468" s="350" t="e">
        <f t="shared" si="86"/>
        <v>#REF!</v>
      </c>
      <c r="AB468" s="351" t="e">
        <f t="shared" si="87"/>
        <v>#REF!</v>
      </c>
      <c r="AC468" s="351" t="e">
        <f t="shared" si="88"/>
        <v>#REF!</v>
      </c>
      <c r="AD468" s="351" t="e">
        <f t="shared" si="89"/>
        <v>#REF!</v>
      </c>
      <c r="AE468" s="332">
        <f t="shared" si="90"/>
        <v>0</v>
      </c>
      <c r="AF468" s="352" t="e">
        <f t="shared" si="91"/>
        <v>#REF!</v>
      </c>
      <c r="AG468" s="353" t="e">
        <f t="shared" ref="AG468:AG531" si="95">AD468+AC468+AB468+AA468+Y468</f>
        <v>#REF!</v>
      </c>
    </row>
    <row r="469" spans="1:33" s="313" customFormat="1" ht="38.25" customHeight="1">
      <c r="A469" s="431">
        <v>450</v>
      </c>
      <c r="B469" s="345" t="s">
        <v>2083</v>
      </c>
      <c r="C469" s="378" t="s">
        <v>795</v>
      </c>
      <c r="D469" s="309"/>
      <c r="E469" s="400"/>
      <c r="F469" s="400"/>
      <c r="G469" s="378"/>
      <c r="H469" s="380"/>
      <c r="I469" s="308"/>
      <c r="J469" s="308"/>
      <c r="K469" s="308"/>
      <c r="L469" s="308"/>
      <c r="M469" s="308"/>
      <c r="N469" s="348"/>
      <c r="O469" s="379"/>
      <c r="P469" s="378" t="s">
        <v>795</v>
      </c>
      <c r="T469" s="332" t="e">
        <f>#REF!</f>
        <v>#REF!</v>
      </c>
      <c r="U469" s="313" t="e">
        <f t="shared" si="92"/>
        <v>#REF!</v>
      </c>
      <c r="V469" s="313" t="e">
        <f t="shared" si="93"/>
        <v>#REF!</v>
      </c>
      <c r="W469" s="350" t="e">
        <f t="shared" ref="W469:W532" si="96">(O469-10)/V469</f>
        <v>#REF!</v>
      </c>
      <c r="X469" s="351">
        <f t="shared" ref="X469:X524" si="97">2013-AE469</f>
        <v>2013</v>
      </c>
      <c r="Y469" s="350" t="e">
        <f t="shared" ref="Y469:Y532" si="98">IF(X469&gt;V469,O469-10,W469*X469)</f>
        <v>#REF!</v>
      </c>
      <c r="Z469" s="350">
        <f t="shared" si="94"/>
        <v>2014</v>
      </c>
      <c r="AA469" s="350" t="e">
        <f t="shared" ref="AA469:AA532" si="99">IF(O469-10=Y469,0,W469)</f>
        <v>#REF!</v>
      </c>
      <c r="AB469" s="351" t="e">
        <f t="shared" ref="AB469:AB532" si="100">IF(O469-10=Y469+AA469,0,W469)</f>
        <v>#REF!</v>
      </c>
      <c r="AC469" s="351" t="e">
        <f t="shared" ref="AC469:AC532" si="101">IF(O469-10=Y469+AA469+AB469,0,W469)</f>
        <v>#REF!</v>
      </c>
      <c r="AD469" s="351" t="e">
        <f t="shared" ref="AD469:AD532" si="102">IF(O469-10=Y469+AA469+AB469+AC469,0,W469)</f>
        <v>#REF!</v>
      </c>
      <c r="AE469" s="332">
        <f t="shared" ref="AE469:AE532" si="103">H469</f>
        <v>0</v>
      </c>
      <c r="AF469" s="352" t="e">
        <f t="shared" ref="AF469:AF532" si="104">O469-(AA469+AB469+Y469+AC469+AD469)</f>
        <v>#REF!</v>
      </c>
      <c r="AG469" s="353" t="e">
        <f t="shared" si="95"/>
        <v>#REF!</v>
      </c>
    </row>
    <row r="470" spans="1:33" s="313" customFormat="1" ht="30.75" customHeight="1">
      <c r="A470" s="431">
        <v>451</v>
      </c>
      <c r="B470" s="357" t="s">
        <v>2022</v>
      </c>
      <c r="C470" s="378" t="s">
        <v>796</v>
      </c>
      <c r="D470" s="309"/>
      <c r="E470" s="400"/>
      <c r="F470" s="400"/>
      <c r="G470" s="378"/>
      <c r="H470" s="380"/>
      <c r="I470" s="308"/>
      <c r="J470" s="308"/>
      <c r="K470" s="308"/>
      <c r="L470" s="308"/>
      <c r="M470" s="308"/>
      <c r="N470" s="348"/>
      <c r="O470" s="379"/>
      <c r="P470" s="311"/>
      <c r="T470" s="332" t="e">
        <f>#REF!</f>
        <v>#REF!</v>
      </c>
      <c r="U470" s="313" t="e">
        <f t="shared" si="92"/>
        <v>#REF!</v>
      </c>
      <c r="V470" s="313" t="e">
        <f t="shared" si="93"/>
        <v>#REF!</v>
      </c>
      <c r="W470" s="350" t="e">
        <f t="shared" si="96"/>
        <v>#REF!</v>
      </c>
      <c r="X470" s="351">
        <f t="shared" si="97"/>
        <v>2013</v>
      </c>
      <c r="Y470" s="350" t="e">
        <f t="shared" si="98"/>
        <v>#REF!</v>
      </c>
      <c r="Z470" s="350">
        <f t="shared" si="94"/>
        <v>2014</v>
      </c>
      <c r="AA470" s="350" t="e">
        <f t="shared" si="99"/>
        <v>#REF!</v>
      </c>
      <c r="AB470" s="351" t="e">
        <f t="shared" si="100"/>
        <v>#REF!</v>
      </c>
      <c r="AC470" s="351" t="e">
        <f t="shared" si="101"/>
        <v>#REF!</v>
      </c>
      <c r="AD470" s="351" t="e">
        <f t="shared" si="102"/>
        <v>#REF!</v>
      </c>
      <c r="AE470" s="332">
        <f t="shared" si="103"/>
        <v>0</v>
      </c>
      <c r="AF470" s="352" t="e">
        <f t="shared" si="104"/>
        <v>#REF!</v>
      </c>
      <c r="AG470" s="353" t="e">
        <f t="shared" si="95"/>
        <v>#REF!</v>
      </c>
    </row>
    <row r="471" spans="1:33" s="313" customFormat="1" ht="33.75" customHeight="1">
      <c r="A471" s="431">
        <v>452</v>
      </c>
      <c r="B471" s="357" t="s">
        <v>2022</v>
      </c>
      <c r="C471" s="378" t="s">
        <v>797</v>
      </c>
      <c r="D471" s="309"/>
      <c r="E471" s="400"/>
      <c r="F471" s="400"/>
      <c r="G471" s="378"/>
      <c r="H471" s="380"/>
      <c r="I471" s="308"/>
      <c r="J471" s="308"/>
      <c r="K471" s="308"/>
      <c r="L471" s="308"/>
      <c r="M471" s="308"/>
      <c r="N471" s="348"/>
      <c r="O471" s="379"/>
      <c r="P471" s="311"/>
      <c r="T471" s="332" t="e">
        <f>#REF!</f>
        <v>#REF!</v>
      </c>
      <c r="U471" s="313" t="e">
        <f t="shared" si="92"/>
        <v>#REF!</v>
      </c>
      <c r="V471" s="313" t="e">
        <f t="shared" si="93"/>
        <v>#REF!</v>
      </c>
      <c r="W471" s="350" t="e">
        <f t="shared" si="96"/>
        <v>#REF!</v>
      </c>
      <c r="X471" s="351">
        <f t="shared" si="97"/>
        <v>2013</v>
      </c>
      <c r="Y471" s="350" t="e">
        <f t="shared" si="98"/>
        <v>#REF!</v>
      </c>
      <c r="Z471" s="350">
        <f t="shared" si="94"/>
        <v>2014</v>
      </c>
      <c r="AA471" s="350" t="e">
        <f t="shared" si="99"/>
        <v>#REF!</v>
      </c>
      <c r="AB471" s="351" t="e">
        <f t="shared" si="100"/>
        <v>#REF!</v>
      </c>
      <c r="AC471" s="351" t="e">
        <f t="shared" si="101"/>
        <v>#REF!</v>
      </c>
      <c r="AD471" s="351" t="e">
        <f t="shared" si="102"/>
        <v>#REF!</v>
      </c>
      <c r="AE471" s="332">
        <f t="shared" si="103"/>
        <v>0</v>
      </c>
      <c r="AF471" s="352" t="e">
        <f t="shared" si="104"/>
        <v>#REF!</v>
      </c>
      <c r="AG471" s="353" t="e">
        <f t="shared" si="95"/>
        <v>#REF!</v>
      </c>
    </row>
    <row r="472" spans="1:33" s="313" customFormat="1" ht="32.25" customHeight="1">
      <c r="A472" s="431">
        <v>453</v>
      </c>
      <c r="B472" s="357" t="s">
        <v>2022</v>
      </c>
      <c r="C472" s="378" t="s">
        <v>798</v>
      </c>
      <c r="D472" s="309"/>
      <c r="E472" s="400"/>
      <c r="F472" s="400"/>
      <c r="G472" s="378"/>
      <c r="H472" s="380"/>
      <c r="I472" s="308"/>
      <c r="J472" s="308"/>
      <c r="K472" s="308"/>
      <c r="L472" s="308"/>
      <c r="M472" s="308"/>
      <c r="N472" s="348"/>
      <c r="O472" s="379"/>
      <c r="P472" s="311"/>
      <c r="T472" s="332" t="e">
        <f>#REF!</f>
        <v>#REF!</v>
      </c>
      <c r="U472" s="313" t="e">
        <f t="shared" si="92"/>
        <v>#REF!</v>
      </c>
      <c r="V472" s="313" t="e">
        <f t="shared" si="93"/>
        <v>#REF!</v>
      </c>
      <c r="W472" s="350" t="e">
        <f t="shared" si="96"/>
        <v>#REF!</v>
      </c>
      <c r="X472" s="351">
        <f t="shared" si="97"/>
        <v>2013</v>
      </c>
      <c r="Y472" s="350" t="e">
        <f t="shared" si="98"/>
        <v>#REF!</v>
      </c>
      <c r="Z472" s="350">
        <f t="shared" si="94"/>
        <v>2014</v>
      </c>
      <c r="AA472" s="350" t="e">
        <f t="shared" si="99"/>
        <v>#REF!</v>
      </c>
      <c r="AB472" s="351" t="e">
        <f t="shared" si="100"/>
        <v>#REF!</v>
      </c>
      <c r="AC472" s="351" t="e">
        <f t="shared" si="101"/>
        <v>#REF!</v>
      </c>
      <c r="AD472" s="351" t="e">
        <f t="shared" si="102"/>
        <v>#REF!</v>
      </c>
      <c r="AE472" s="332">
        <f t="shared" si="103"/>
        <v>0</v>
      </c>
      <c r="AF472" s="352" t="e">
        <f t="shared" si="104"/>
        <v>#REF!</v>
      </c>
      <c r="AG472" s="353" t="e">
        <f t="shared" si="95"/>
        <v>#REF!</v>
      </c>
    </row>
    <row r="473" spans="1:33" s="313" customFormat="1" ht="21.75" customHeight="1">
      <c r="A473" s="431">
        <v>454</v>
      </c>
      <c r="B473" s="357" t="s">
        <v>2022</v>
      </c>
      <c r="C473" s="378" t="s">
        <v>799</v>
      </c>
      <c r="D473" s="309"/>
      <c r="E473" s="400"/>
      <c r="F473" s="400"/>
      <c r="G473" s="378"/>
      <c r="H473" s="380"/>
      <c r="I473" s="308"/>
      <c r="J473" s="308"/>
      <c r="K473" s="308"/>
      <c r="L473" s="308"/>
      <c r="M473" s="308"/>
      <c r="N473" s="348"/>
      <c r="O473" s="379"/>
      <c r="P473" s="311"/>
      <c r="T473" s="332" t="e">
        <f>#REF!</f>
        <v>#REF!</v>
      </c>
      <c r="U473" s="313" t="e">
        <f t="shared" si="92"/>
        <v>#REF!</v>
      </c>
      <c r="V473" s="313" t="e">
        <f t="shared" si="93"/>
        <v>#REF!</v>
      </c>
      <c r="W473" s="350" t="e">
        <f t="shared" si="96"/>
        <v>#REF!</v>
      </c>
      <c r="X473" s="351">
        <f t="shared" si="97"/>
        <v>2013</v>
      </c>
      <c r="Y473" s="350" t="e">
        <f t="shared" si="98"/>
        <v>#REF!</v>
      </c>
      <c r="Z473" s="350">
        <f t="shared" si="94"/>
        <v>2014</v>
      </c>
      <c r="AA473" s="350" t="e">
        <f t="shared" si="99"/>
        <v>#REF!</v>
      </c>
      <c r="AB473" s="351" t="e">
        <f t="shared" si="100"/>
        <v>#REF!</v>
      </c>
      <c r="AC473" s="351" t="e">
        <f t="shared" si="101"/>
        <v>#REF!</v>
      </c>
      <c r="AD473" s="351" t="e">
        <f t="shared" si="102"/>
        <v>#REF!</v>
      </c>
      <c r="AE473" s="332">
        <f t="shared" si="103"/>
        <v>0</v>
      </c>
      <c r="AF473" s="352" t="e">
        <f t="shared" si="104"/>
        <v>#REF!</v>
      </c>
      <c r="AG473" s="353" t="e">
        <f t="shared" si="95"/>
        <v>#REF!</v>
      </c>
    </row>
    <row r="474" spans="1:33" s="313" customFormat="1" ht="21.75" customHeight="1">
      <c r="A474" s="431">
        <v>455</v>
      </c>
      <c r="B474" s="345" t="s">
        <v>2083</v>
      </c>
      <c r="C474" s="378" t="s">
        <v>800</v>
      </c>
      <c r="D474" s="309"/>
      <c r="E474" s="400"/>
      <c r="F474" s="400"/>
      <c r="G474" s="378"/>
      <c r="H474" s="380"/>
      <c r="I474" s="308"/>
      <c r="J474" s="308"/>
      <c r="K474" s="308"/>
      <c r="L474" s="308"/>
      <c r="M474" s="308"/>
      <c r="N474" s="348"/>
      <c r="O474" s="379"/>
      <c r="P474" s="378" t="s">
        <v>800</v>
      </c>
      <c r="T474" s="332" t="e">
        <f>#REF!</f>
        <v>#REF!</v>
      </c>
      <c r="U474" s="313" t="e">
        <f t="shared" si="92"/>
        <v>#REF!</v>
      </c>
      <c r="V474" s="313" t="e">
        <f t="shared" si="93"/>
        <v>#REF!</v>
      </c>
      <c r="W474" s="350" t="e">
        <f t="shared" si="96"/>
        <v>#REF!</v>
      </c>
      <c r="X474" s="351">
        <f t="shared" si="97"/>
        <v>2013</v>
      </c>
      <c r="Y474" s="350" t="e">
        <f t="shared" si="98"/>
        <v>#REF!</v>
      </c>
      <c r="Z474" s="350">
        <f t="shared" si="94"/>
        <v>2014</v>
      </c>
      <c r="AA474" s="350" t="e">
        <f t="shared" si="99"/>
        <v>#REF!</v>
      </c>
      <c r="AB474" s="351" t="e">
        <f t="shared" si="100"/>
        <v>#REF!</v>
      </c>
      <c r="AC474" s="351" t="e">
        <f t="shared" si="101"/>
        <v>#REF!</v>
      </c>
      <c r="AD474" s="351" t="e">
        <f t="shared" si="102"/>
        <v>#REF!</v>
      </c>
      <c r="AE474" s="332">
        <f t="shared" si="103"/>
        <v>0</v>
      </c>
      <c r="AF474" s="352" t="e">
        <f t="shared" si="104"/>
        <v>#REF!</v>
      </c>
      <c r="AG474" s="353" t="e">
        <f t="shared" si="95"/>
        <v>#REF!</v>
      </c>
    </row>
    <row r="475" spans="1:33" s="313" customFormat="1" ht="33" customHeight="1">
      <c r="A475" s="431">
        <v>456</v>
      </c>
      <c r="B475" s="345" t="s">
        <v>2083</v>
      </c>
      <c r="C475" s="378" t="s">
        <v>801</v>
      </c>
      <c r="D475" s="309"/>
      <c r="E475" s="400"/>
      <c r="F475" s="400"/>
      <c r="G475" s="378"/>
      <c r="H475" s="380">
        <v>2013</v>
      </c>
      <c r="I475" s="308"/>
      <c r="J475" s="308"/>
      <c r="K475" s="308"/>
      <c r="L475" s="308"/>
      <c r="M475" s="308"/>
      <c r="N475" s="348" t="s">
        <v>114</v>
      </c>
      <c r="O475" s="379"/>
      <c r="P475" s="378" t="s">
        <v>801</v>
      </c>
      <c r="T475" s="332" t="e">
        <f>#REF!</f>
        <v>#REF!</v>
      </c>
      <c r="U475" s="313" t="e">
        <f t="shared" si="92"/>
        <v>#REF!</v>
      </c>
      <c r="V475" s="313" t="e">
        <f t="shared" si="93"/>
        <v>#REF!</v>
      </c>
      <c r="W475" s="350" t="e">
        <f t="shared" si="96"/>
        <v>#REF!</v>
      </c>
      <c r="X475" s="351">
        <f t="shared" si="97"/>
        <v>0</v>
      </c>
      <c r="Y475" s="350" t="e">
        <f t="shared" si="98"/>
        <v>#REF!</v>
      </c>
      <c r="Z475" s="350">
        <f t="shared" si="94"/>
        <v>1</v>
      </c>
      <c r="AA475" s="350" t="e">
        <f t="shared" si="99"/>
        <v>#REF!</v>
      </c>
      <c r="AB475" s="351" t="e">
        <f t="shared" si="100"/>
        <v>#REF!</v>
      </c>
      <c r="AC475" s="351" t="e">
        <f t="shared" si="101"/>
        <v>#REF!</v>
      </c>
      <c r="AD475" s="351" t="e">
        <f t="shared" si="102"/>
        <v>#REF!</v>
      </c>
      <c r="AE475" s="332">
        <f t="shared" si="103"/>
        <v>2013</v>
      </c>
      <c r="AF475" s="352" t="e">
        <f t="shared" si="104"/>
        <v>#REF!</v>
      </c>
      <c r="AG475" s="353" t="e">
        <f t="shared" si="95"/>
        <v>#REF!</v>
      </c>
    </row>
    <row r="476" spans="1:33" s="313" customFormat="1" ht="27.75" customHeight="1" thickBot="1">
      <c r="A476" s="433">
        <v>457</v>
      </c>
      <c r="B476" s="345" t="s">
        <v>2083</v>
      </c>
      <c r="C476" s="396" t="s">
        <v>802</v>
      </c>
      <c r="D476" s="404">
        <v>2</v>
      </c>
      <c r="E476" s="398"/>
      <c r="F476" s="398"/>
      <c r="G476" s="396"/>
      <c r="H476" s="386">
        <v>2013</v>
      </c>
      <c r="I476" s="360"/>
      <c r="J476" s="360"/>
      <c r="K476" s="360"/>
      <c r="L476" s="360"/>
      <c r="M476" s="360"/>
      <c r="N476" s="363" t="s">
        <v>114</v>
      </c>
      <c r="O476" s="387">
        <v>996270.73535860644</v>
      </c>
      <c r="P476" s="396" t="s">
        <v>802</v>
      </c>
      <c r="T476" s="332" t="e">
        <f>#REF!</f>
        <v>#REF!</v>
      </c>
      <c r="U476" s="313" t="e">
        <f t="shared" si="92"/>
        <v>#REF!</v>
      </c>
      <c r="V476" s="313" t="e">
        <f t="shared" si="93"/>
        <v>#REF!</v>
      </c>
      <c r="W476" s="350" t="e">
        <f t="shared" si="96"/>
        <v>#REF!</v>
      </c>
      <c r="X476" s="351">
        <f t="shared" si="97"/>
        <v>0</v>
      </c>
      <c r="Y476" s="350" t="e">
        <f t="shared" si="98"/>
        <v>#REF!</v>
      </c>
      <c r="Z476" s="350">
        <f t="shared" si="94"/>
        <v>1</v>
      </c>
      <c r="AA476" s="350" t="e">
        <f t="shared" si="99"/>
        <v>#REF!</v>
      </c>
      <c r="AB476" s="351" t="e">
        <f t="shared" si="100"/>
        <v>#REF!</v>
      </c>
      <c r="AC476" s="351" t="e">
        <f t="shared" si="101"/>
        <v>#REF!</v>
      </c>
      <c r="AD476" s="351" t="e">
        <f t="shared" si="102"/>
        <v>#REF!</v>
      </c>
      <c r="AE476" s="332">
        <f t="shared" si="103"/>
        <v>2013</v>
      </c>
      <c r="AF476" s="352" t="e">
        <f t="shared" si="104"/>
        <v>#REF!</v>
      </c>
      <c r="AG476" s="353" t="e">
        <f t="shared" si="95"/>
        <v>#REF!</v>
      </c>
    </row>
    <row r="477" spans="1:33" s="313" customFormat="1" ht="27.75" customHeight="1">
      <c r="A477" s="432">
        <v>458</v>
      </c>
      <c r="B477" s="345" t="s">
        <v>2083</v>
      </c>
      <c r="C477" s="397" t="s">
        <v>803</v>
      </c>
      <c r="D477" s="402">
        <v>20</v>
      </c>
      <c r="E477" s="399"/>
      <c r="F477" s="399"/>
      <c r="G477" s="397"/>
      <c r="H477" s="391">
        <v>2013</v>
      </c>
      <c r="I477" s="367"/>
      <c r="J477" s="367"/>
      <c r="K477" s="367"/>
      <c r="L477" s="367"/>
      <c r="M477" s="367"/>
      <c r="N477" s="370" t="s">
        <v>114</v>
      </c>
      <c r="O477" s="392">
        <v>8855739.8698542789</v>
      </c>
      <c r="P477" s="397" t="s">
        <v>803</v>
      </c>
      <c r="T477" s="332" t="e">
        <f>#REF!</f>
        <v>#REF!</v>
      </c>
      <c r="U477" s="313" t="e">
        <f t="shared" si="92"/>
        <v>#REF!</v>
      </c>
      <c r="V477" s="313" t="e">
        <f t="shared" si="93"/>
        <v>#REF!</v>
      </c>
      <c r="W477" s="350" t="e">
        <f t="shared" si="96"/>
        <v>#REF!</v>
      </c>
      <c r="X477" s="351">
        <f t="shared" si="97"/>
        <v>0</v>
      </c>
      <c r="Y477" s="350" t="e">
        <f t="shared" si="98"/>
        <v>#REF!</v>
      </c>
      <c r="Z477" s="350">
        <f t="shared" si="94"/>
        <v>1</v>
      </c>
      <c r="AA477" s="350" t="e">
        <f t="shared" si="99"/>
        <v>#REF!</v>
      </c>
      <c r="AB477" s="351" t="e">
        <f t="shared" si="100"/>
        <v>#REF!</v>
      </c>
      <c r="AC477" s="351" t="e">
        <f t="shared" si="101"/>
        <v>#REF!</v>
      </c>
      <c r="AD477" s="351" t="e">
        <f t="shared" si="102"/>
        <v>#REF!</v>
      </c>
      <c r="AE477" s="332">
        <f t="shared" si="103"/>
        <v>2013</v>
      </c>
      <c r="AF477" s="352" t="e">
        <f t="shared" si="104"/>
        <v>#REF!</v>
      </c>
      <c r="AG477" s="353" t="e">
        <f t="shared" si="95"/>
        <v>#REF!</v>
      </c>
    </row>
    <row r="478" spans="1:33" s="313" customFormat="1" ht="27.75" customHeight="1">
      <c r="A478" s="431">
        <v>459</v>
      </c>
      <c r="B478" s="345" t="s">
        <v>2083</v>
      </c>
      <c r="C478" s="378" t="s">
        <v>804</v>
      </c>
      <c r="D478" s="309">
        <v>1</v>
      </c>
      <c r="E478" s="400"/>
      <c r="F478" s="400"/>
      <c r="G478" s="378"/>
      <c r="H478" s="380">
        <v>2013</v>
      </c>
      <c r="I478" s="308"/>
      <c r="J478" s="308"/>
      <c r="K478" s="308"/>
      <c r="L478" s="308"/>
      <c r="M478" s="308"/>
      <c r="N478" s="348" t="s">
        <v>114</v>
      </c>
      <c r="O478" s="379">
        <v>7416682.1410029586</v>
      </c>
      <c r="P478" s="378" t="s">
        <v>804</v>
      </c>
      <c r="T478" s="332" t="e">
        <f>#REF!</f>
        <v>#REF!</v>
      </c>
      <c r="U478" s="313" t="e">
        <f t="shared" si="92"/>
        <v>#REF!</v>
      </c>
      <c r="V478" s="313" t="e">
        <f t="shared" si="93"/>
        <v>#REF!</v>
      </c>
      <c r="W478" s="350" t="e">
        <f t="shared" si="96"/>
        <v>#REF!</v>
      </c>
      <c r="X478" s="351">
        <f t="shared" si="97"/>
        <v>0</v>
      </c>
      <c r="Y478" s="350" t="e">
        <f t="shared" si="98"/>
        <v>#REF!</v>
      </c>
      <c r="Z478" s="350">
        <f t="shared" si="94"/>
        <v>1</v>
      </c>
      <c r="AA478" s="350" t="e">
        <f t="shared" si="99"/>
        <v>#REF!</v>
      </c>
      <c r="AB478" s="351" t="e">
        <f t="shared" si="100"/>
        <v>#REF!</v>
      </c>
      <c r="AC478" s="351" t="e">
        <f t="shared" si="101"/>
        <v>#REF!</v>
      </c>
      <c r="AD478" s="351" t="e">
        <f t="shared" si="102"/>
        <v>#REF!</v>
      </c>
      <c r="AE478" s="332">
        <f t="shared" si="103"/>
        <v>2013</v>
      </c>
      <c r="AF478" s="352" t="e">
        <f t="shared" si="104"/>
        <v>#REF!</v>
      </c>
      <c r="AG478" s="353" t="e">
        <f t="shared" si="95"/>
        <v>#REF!</v>
      </c>
    </row>
    <row r="479" spans="1:33" s="313" customFormat="1" ht="27.75" customHeight="1">
      <c r="A479" s="431">
        <v>460</v>
      </c>
      <c r="B479" s="345" t="s">
        <v>2083</v>
      </c>
      <c r="C479" s="378" t="s">
        <v>805</v>
      </c>
      <c r="D479" s="309">
        <v>1</v>
      </c>
      <c r="E479" s="400"/>
      <c r="F479" s="400"/>
      <c r="G479" s="378"/>
      <c r="H479" s="380">
        <v>2013</v>
      </c>
      <c r="I479" s="308"/>
      <c r="J479" s="308"/>
      <c r="K479" s="308"/>
      <c r="L479" s="308"/>
      <c r="M479" s="308"/>
      <c r="N479" s="348" t="s">
        <v>114</v>
      </c>
      <c r="O479" s="379">
        <v>2435328.4642099268</v>
      </c>
      <c r="P479" s="378" t="s">
        <v>805</v>
      </c>
      <c r="T479" s="332" t="e">
        <f>#REF!</f>
        <v>#REF!</v>
      </c>
      <c r="U479" s="313" t="e">
        <f t="shared" si="92"/>
        <v>#REF!</v>
      </c>
      <c r="V479" s="313" t="e">
        <f t="shared" si="93"/>
        <v>#REF!</v>
      </c>
      <c r="W479" s="350" t="e">
        <f t="shared" si="96"/>
        <v>#REF!</v>
      </c>
      <c r="X479" s="351">
        <f t="shared" si="97"/>
        <v>0</v>
      </c>
      <c r="Y479" s="350" t="e">
        <f t="shared" si="98"/>
        <v>#REF!</v>
      </c>
      <c r="Z479" s="350">
        <f t="shared" si="94"/>
        <v>1</v>
      </c>
      <c r="AA479" s="350" t="e">
        <f t="shared" si="99"/>
        <v>#REF!</v>
      </c>
      <c r="AB479" s="351" t="e">
        <f t="shared" si="100"/>
        <v>#REF!</v>
      </c>
      <c r="AC479" s="351" t="e">
        <f t="shared" si="101"/>
        <v>#REF!</v>
      </c>
      <c r="AD479" s="351" t="e">
        <f t="shared" si="102"/>
        <v>#REF!</v>
      </c>
      <c r="AE479" s="332">
        <f t="shared" si="103"/>
        <v>2013</v>
      </c>
      <c r="AF479" s="352" t="e">
        <f t="shared" si="104"/>
        <v>#REF!</v>
      </c>
      <c r="AG479" s="353" t="e">
        <f t="shared" si="95"/>
        <v>#REF!</v>
      </c>
    </row>
    <row r="480" spans="1:33" s="313" customFormat="1" ht="43.5" customHeight="1">
      <c r="A480" s="431">
        <v>461</v>
      </c>
      <c r="B480" s="357" t="s">
        <v>2089</v>
      </c>
      <c r="C480" s="378" t="s">
        <v>806</v>
      </c>
      <c r="D480" s="309">
        <v>2</v>
      </c>
      <c r="E480" s="400"/>
      <c r="F480" s="400"/>
      <c r="G480" s="378"/>
      <c r="H480" s="380">
        <v>2013</v>
      </c>
      <c r="I480" s="308"/>
      <c r="J480" s="308"/>
      <c r="K480" s="308"/>
      <c r="L480" s="308"/>
      <c r="M480" s="308"/>
      <c r="N480" s="348" t="s">
        <v>114</v>
      </c>
      <c r="O480" s="379">
        <v>19623514.484336186</v>
      </c>
      <c r="P480" s="311"/>
      <c r="T480" s="332" t="e">
        <f>#REF!</f>
        <v>#REF!</v>
      </c>
      <c r="U480" s="313" t="e">
        <f t="shared" si="92"/>
        <v>#REF!</v>
      </c>
      <c r="V480" s="313" t="e">
        <f t="shared" si="93"/>
        <v>#REF!</v>
      </c>
      <c r="W480" s="350" t="e">
        <f t="shared" si="96"/>
        <v>#REF!</v>
      </c>
      <c r="X480" s="351">
        <f t="shared" si="97"/>
        <v>0</v>
      </c>
      <c r="Y480" s="350" t="e">
        <f t="shared" si="98"/>
        <v>#REF!</v>
      </c>
      <c r="Z480" s="350">
        <f t="shared" si="94"/>
        <v>1</v>
      </c>
      <c r="AA480" s="350" t="e">
        <f t="shared" si="99"/>
        <v>#REF!</v>
      </c>
      <c r="AB480" s="351" t="e">
        <f t="shared" si="100"/>
        <v>#REF!</v>
      </c>
      <c r="AC480" s="351" t="e">
        <f t="shared" si="101"/>
        <v>#REF!</v>
      </c>
      <c r="AD480" s="351" t="e">
        <f t="shared" si="102"/>
        <v>#REF!</v>
      </c>
      <c r="AE480" s="332">
        <f t="shared" si="103"/>
        <v>2013</v>
      </c>
      <c r="AF480" s="352" t="e">
        <f t="shared" si="104"/>
        <v>#REF!</v>
      </c>
      <c r="AG480" s="353" t="e">
        <f t="shared" si="95"/>
        <v>#REF!</v>
      </c>
    </row>
    <row r="481" spans="1:33" s="313" customFormat="1" ht="23.25" customHeight="1">
      <c r="A481" s="431">
        <v>462</v>
      </c>
      <c r="B481" s="345" t="s">
        <v>2083</v>
      </c>
      <c r="C481" s="378" t="s">
        <v>479</v>
      </c>
      <c r="D481" s="309">
        <v>486</v>
      </c>
      <c r="E481" s="400"/>
      <c r="F481" s="400"/>
      <c r="G481" s="378"/>
      <c r="H481" s="380">
        <v>2013</v>
      </c>
      <c r="I481" s="308"/>
      <c r="J481" s="308"/>
      <c r="K481" s="308"/>
      <c r="L481" s="308"/>
      <c r="M481" s="308"/>
      <c r="N481" s="348" t="s">
        <v>114</v>
      </c>
      <c r="O481" s="379">
        <v>145256273.21528482</v>
      </c>
      <c r="P481" s="378" t="s">
        <v>479</v>
      </c>
      <c r="T481" s="332" t="e">
        <f>#REF!</f>
        <v>#REF!</v>
      </c>
      <c r="U481" s="313" t="e">
        <f t="shared" si="92"/>
        <v>#REF!</v>
      </c>
      <c r="V481" s="313" t="e">
        <f t="shared" si="93"/>
        <v>#REF!</v>
      </c>
      <c r="W481" s="350" t="e">
        <f t="shared" si="96"/>
        <v>#REF!</v>
      </c>
      <c r="X481" s="351">
        <f t="shared" si="97"/>
        <v>0</v>
      </c>
      <c r="Y481" s="350" t="e">
        <f t="shared" si="98"/>
        <v>#REF!</v>
      </c>
      <c r="Z481" s="350">
        <f t="shared" si="94"/>
        <v>1</v>
      </c>
      <c r="AA481" s="350" t="e">
        <f t="shared" si="99"/>
        <v>#REF!</v>
      </c>
      <c r="AB481" s="351" t="e">
        <f t="shared" si="100"/>
        <v>#REF!</v>
      </c>
      <c r="AC481" s="351" t="e">
        <f t="shared" si="101"/>
        <v>#REF!</v>
      </c>
      <c r="AD481" s="351" t="e">
        <f t="shared" si="102"/>
        <v>#REF!</v>
      </c>
      <c r="AE481" s="332">
        <f t="shared" si="103"/>
        <v>2013</v>
      </c>
      <c r="AF481" s="352" t="e">
        <f t="shared" si="104"/>
        <v>#REF!</v>
      </c>
      <c r="AG481" s="353" t="e">
        <f t="shared" si="95"/>
        <v>#REF!</v>
      </c>
    </row>
    <row r="482" spans="1:33" s="313" customFormat="1" ht="23.25" customHeight="1">
      <c r="A482" s="431">
        <v>463</v>
      </c>
      <c r="B482" s="357" t="s">
        <v>2036</v>
      </c>
      <c r="C482" s="378" t="s">
        <v>807</v>
      </c>
      <c r="D482" s="309"/>
      <c r="E482" s="400"/>
      <c r="F482" s="400"/>
      <c r="G482" s="378"/>
      <c r="H482" s="380">
        <v>2013</v>
      </c>
      <c r="I482" s="308"/>
      <c r="J482" s="308"/>
      <c r="K482" s="308"/>
      <c r="L482" s="308"/>
      <c r="M482" s="308"/>
      <c r="N482" s="348" t="s">
        <v>114</v>
      </c>
      <c r="O482" s="379">
        <v>16831911.731836826</v>
      </c>
      <c r="P482" s="311"/>
      <c r="T482" s="332" t="e">
        <f>#REF!</f>
        <v>#REF!</v>
      </c>
      <c r="U482" s="313" t="e">
        <f t="shared" si="92"/>
        <v>#REF!</v>
      </c>
      <c r="V482" s="313" t="e">
        <f t="shared" si="93"/>
        <v>#REF!</v>
      </c>
      <c r="W482" s="350" t="e">
        <f t="shared" si="96"/>
        <v>#REF!</v>
      </c>
      <c r="X482" s="351">
        <f t="shared" si="97"/>
        <v>0</v>
      </c>
      <c r="Y482" s="350" t="e">
        <f t="shared" si="98"/>
        <v>#REF!</v>
      </c>
      <c r="Z482" s="350">
        <f t="shared" si="94"/>
        <v>1</v>
      </c>
      <c r="AA482" s="350" t="e">
        <f t="shared" si="99"/>
        <v>#REF!</v>
      </c>
      <c r="AB482" s="351" t="e">
        <f t="shared" si="100"/>
        <v>#REF!</v>
      </c>
      <c r="AC482" s="351" t="e">
        <f t="shared" si="101"/>
        <v>#REF!</v>
      </c>
      <c r="AD482" s="351" t="e">
        <f t="shared" si="102"/>
        <v>#REF!</v>
      </c>
      <c r="AE482" s="332">
        <f t="shared" si="103"/>
        <v>2013</v>
      </c>
      <c r="AF482" s="352" t="e">
        <f t="shared" si="104"/>
        <v>#REF!</v>
      </c>
      <c r="AG482" s="353" t="e">
        <f t="shared" si="95"/>
        <v>#REF!</v>
      </c>
    </row>
    <row r="483" spans="1:33" s="313" customFormat="1" ht="23.25" customHeight="1">
      <c r="A483" s="431">
        <v>464</v>
      </c>
      <c r="B483" s="357" t="s">
        <v>292</v>
      </c>
      <c r="C483" s="378" t="s">
        <v>808</v>
      </c>
      <c r="D483" s="309"/>
      <c r="E483" s="400"/>
      <c r="F483" s="400"/>
      <c r="G483" s="378"/>
      <c r="H483" s="380">
        <v>2013</v>
      </c>
      <c r="I483" s="308"/>
      <c r="J483" s="308"/>
      <c r="K483" s="308"/>
      <c r="L483" s="308"/>
      <c r="M483" s="308"/>
      <c r="N483" s="348" t="s">
        <v>114</v>
      </c>
      <c r="O483" s="379">
        <v>152039088.26816317</v>
      </c>
      <c r="P483" s="311"/>
      <c r="T483" s="332" t="e">
        <f>#REF!</f>
        <v>#REF!</v>
      </c>
      <c r="U483" s="313" t="e">
        <f t="shared" si="92"/>
        <v>#REF!</v>
      </c>
      <c r="V483" s="313" t="e">
        <f t="shared" si="93"/>
        <v>#REF!</v>
      </c>
      <c r="W483" s="350" t="e">
        <f t="shared" si="96"/>
        <v>#REF!</v>
      </c>
      <c r="X483" s="351">
        <f t="shared" si="97"/>
        <v>0</v>
      </c>
      <c r="Y483" s="350" t="e">
        <f t="shared" si="98"/>
        <v>#REF!</v>
      </c>
      <c r="Z483" s="350">
        <f t="shared" si="94"/>
        <v>1</v>
      </c>
      <c r="AA483" s="350" t="e">
        <f t="shared" si="99"/>
        <v>#REF!</v>
      </c>
      <c r="AB483" s="351" t="e">
        <f t="shared" si="100"/>
        <v>#REF!</v>
      </c>
      <c r="AC483" s="351" t="e">
        <f t="shared" si="101"/>
        <v>#REF!</v>
      </c>
      <c r="AD483" s="351" t="e">
        <f t="shared" si="102"/>
        <v>#REF!</v>
      </c>
      <c r="AE483" s="332">
        <f t="shared" si="103"/>
        <v>2013</v>
      </c>
      <c r="AF483" s="352" t="e">
        <f t="shared" si="104"/>
        <v>#REF!</v>
      </c>
      <c r="AG483" s="353" t="e">
        <f t="shared" si="95"/>
        <v>#REF!</v>
      </c>
    </row>
    <row r="484" spans="1:33" s="313" customFormat="1" ht="32.25" customHeight="1">
      <c r="A484" s="431">
        <v>465</v>
      </c>
      <c r="B484" s="345" t="s">
        <v>2083</v>
      </c>
      <c r="C484" s="378" t="s">
        <v>809</v>
      </c>
      <c r="D484" s="309"/>
      <c r="E484" s="400"/>
      <c r="F484" s="400"/>
      <c r="G484" s="378"/>
      <c r="H484" s="380"/>
      <c r="I484" s="308"/>
      <c r="J484" s="308"/>
      <c r="K484" s="308"/>
      <c r="L484" s="308"/>
      <c r="M484" s="308"/>
      <c r="N484" s="348"/>
      <c r="O484" s="379"/>
      <c r="P484" s="378" t="s">
        <v>809</v>
      </c>
      <c r="T484" s="332" t="e">
        <f>#REF!</f>
        <v>#REF!</v>
      </c>
      <c r="U484" s="313" t="e">
        <f t="shared" si="92"/>
        <v>#REF!</v>
      </c>
      <c r="V484" s="313" t="e">
        <f t="shared" si="93"/>
        <v>#REF!</v>
      </c>
      <c r="W484" s="350" t="e">
        <f t="shared" si="96"/>
        <v>#REF!</v>
      </c>
      <c r="X484" s="351">
        <f t="shared" si="97"/>
        <v>2013</v>
      </c>
      <c r="Y484" s="350" t="e">
        <f t="shared" si="98"/>
        <v>#REF!</v>
      </c>
      <c r="Z484" s="350">
        <f t="shared" si="94"/>
        <v>2014</v>
      </c>
      <c r="AA484" s="350" t="e">
        <f t="shared" si="99"/>
        <v>#REF!</v>
      </c>
      <c r="AB484" s="351" t="e">
        <f t="shared" si="100"/>
        <v>#REF!</v>
      </c>
      <c r="AC484" s="351" t="e">
        <f t="shared" si="101"/>
        <v>#REF!</v>
      </c>
      <c r="AD484" s="351" t="e">
        <f t="shared" si="102"/>
        <v>#REF!</v>
      </c>
      <c r="AE484" s="332">
        <f t="shared" si="103"/>
        <v>0</v>
      </c>
      <c r="AF484" s="352" t="e">
        <f t="shared" si="104"/>
        <v>#REF!</v>
      </c>
      <c r="AG484" s="353" t="e">
        <f t="shared" si="95"/>
        <v>#REF!</v>
      </c>
    </row>
    <row r="485" spans="1:33" s="313" customFormat="1" ht="33" customHeight="1">
      <c r="A485" s="431">
        <v>466</v>
      </c>
      <c r="B485" s="345" t="s">
        <v>2083</v>
      </c>
      <c r="C485" s="378" t="s">
        <v>810</v>
      </c>
      <c r="D485" s="309"/>
      <c r="E485" s="400"/>
      <c r="F485" s="400"/>
      <c r="G485" s="378"/>
      <c r="H485" s="380"/>
      <c r="I485" s="308"/>
      <c r="J485" s="308"/>
      <c r="K485" s="308"/>
      <c r="L485" s="308"/>
      <c r="M485" s="308"/>
      <c r="N485" s="348"/>
      <c r="O485" s="379"/>
      <c r="P485" s="378" t="s">
        <v>810</v>
      </c>
      <c r="T485" s="332" t="e">
        <f>#REF!</f>
        <v>#REF!</v>
      </c>
      <c r="U485" s="313" t="e">
        <f t="shared" si="92"/>
        <v>#REF!</v>
      </c>
      <c r="V485" s="313" t="e">
        <f t="shared" si="93"/>
        <v>#REF!</v>
      </c>
      <c r="W485" s="350" t="e">
        <f t="shared" si="96"/>
        <v>#REF!</v>
      </c>
      <c r="X485" s="351">
        <f t="shared" si="97"/>
        <v>2013</v>
      </c>
      <c r="Y485" s="350" t="e">
        <f t="shared" si="98"/>
        <v>#REF!</v>
      </c>
      <c r="Z485" s="350">
        <f t="shared" si="94"/>
        <v>2014</v>
      </c>
      <c r="AA485" s="350" t="e">
        <f t="shared" si="99"/>
        <v>#REF!</v>
      </c>
      <c r="AB485" s="351" t="e">
        <f t="shared" si="100"/>
        <v>#REF!</v>
      </c>
      <c r="AC485" s="351" t="e">
        <f t="shared" si="101"/>
        <v>#REF!</v>
      </c>
      <c r="AD485" s="351" t="e">
        <f t="shared" si="102"/>
        <v>#REF!</v>
      </c>
      <c r="AE485" s="332">
        <f t="shared" si="103"/>
        <v>0</v>
      </c>
      <c r="AF485" s="352" t="e">
        <f t="shared" si="104"/>
        <v>#REF!</v>
      </c>
      <c r="AG485" s="353" t="e">
        <f t="shared" si="95"/>
        <v>#REF!</v>
      </c>
    </row>
    <row r="486" spans="1:33" s="313" customFormat="1" ht="38.25" customHeight="1">
      <c r="A486" s="431">
        <v>467</v>
      </c>
      <c r="B486" s="345" t="s">
        <v>2083</v>
      </c>
      <c r="C486" s="378" t="s">
        <v>811</v>
      </c>
      <c r="D486" s="309"/>
      <c r="E486" s="400"/>
      <c r="F486" s="400"/>
      <c r="G486" s="378"/>
      <c r="H486" s="380"/>
      <c r="I486" s="308"/>
      <c r="J486" s="308"/>
      <c r="K486" s="308"/>
      <c r="L486" s="308"/>
      <c r="M486" s="308"/>
      <c r="N486" s="348"/>
      <c r="O486" s="379"/>
      <c r="P486" s="378" t="s">
        <v>811</v>
      </c>
      <c r="T486" s="332" t="e">
        <f>#REF!</f>
        <v>#REF!</v>
      </c>
      <c r="U486" s="313" t="e">
        <f t="shared" si="92"/>
        <v>#REF!</v>
      </c>
      <c r="V486" s="313" t="e">
        <f t="shared" si="93"/>
        <v>#REF!</v>
      </c>
      <c r="W486" s="350" t="e">
        <f t="shared" si="96"/>
        <v>#REF!</v>
      </c>
      <c r="X486" s="351">
        <f t="shared" si="97"/>
        <v>2013</v>
      </c>
      <c r="Y486" s="350" t="e">
        <f t="shared" si="98"/>
        <v>#REF!</v>
      </c>
      <c r="Z486" s="350">
        <f t="shared" si="94"/>
        <v>2014</v>
      </c>
      <c r="AA486" s="350" t="e">
        <f t="shared" si="99"/>
        <v>#REF!</v>
      </c>
      <c r="AB486" s="351" t="e">
        <f t="shared" si="100"/>
        <v>#REF!</v>
      </c>
      <c r="AC486" s="351" t="e">
        <f t="shared" si="101"/>
        <v>#REF!</v>
      </c>
      <c r="AD486" s="351" t="e">
        <f t="shared" si="102"/>
        <v>#REF!</v>
      </c>
      <c r="AE486" s="332">
        <f t="shared" si="103"/>
        <v>0</v>
      </c>
      <c r="AF486" s="352" t="e">
        <f t="shared" si="104"/>
        <v>#REF!</v>
      </c>
      <c r="AG486" s="353" t="e">
        <f t="shared" si="95"/>
        <v>#REF!</v>
      </c>
    </row>
    <row r="487" spans="1:33" s="313" customFormat="1" ht="38.25" customHeight="1">
      <c r="A487" s="431">
        <v>468</v>
      </c>
      <c r="B487" s="345" t="s">
        <v>2083</v>
      </c>
      <c r="C487" s="378" t="s">
        <v>812</v>
      </c>
      <c r="D487" s="309"/>
      <c r="E487" s="400"/>
      <c r="F487" s="400"/>
      <c r="G487" s="378"/>
      <c r="H487" s="380"/>
      <c r="I487" s="308"/>
      <c r="J487" s="308"/>
      <c r="K487" s="308"/>
      <c r="L487" s="308"/>
      <c r="M487" s="308"/>
      <c r="N487" s="348"/>
      <c r="O487" s="379"/>
      <c r="P487" s="378" t="s">
        <v>812</v>
      </c>
      <c r="T487" s="332" t="e">
        <f>#REF!</f>
        <v>#REF!</v>
      </c>
      <c r="U487" s="313" t="e">
        <f t="shared" si="92"/>
        <v>#REF!</v>
      </c>
      <c r="V487" s="313" t="e">
        <f t="shared" si="93"/>
        <v>#REF!</v>
      </c>
      <c r="W487" s="350" t="e">
        <f t="shared" si="96"/>
        <v>#REF!</v>
      </c>
      <c r="X487" s="351">
        <f t="shared" si="97"/>
        <v>2013</v>
      </c>
      <c r="Y487" s="350" t="e">
        <f t="shared" si="98"/>
        <v>#REF!</v>
      </c>
      <c r="Z487" s="350">
        <f t="shared" si="94"/>
        <v>2014</v>
      </c>
      <c r="AA487" s="350" t="e">
        <f t="shared" si="99"/>
        <v>#REF!</v>
      </c>
      <c r="AB487" s="351" t="e">
        <f t="shared" si="100"/>
        <v>#REF!</v>
      </c>
      <c r="AC487" s="351" t="e">
        <f t="shared" si="101"/>
        <v>#REF!</v>
      </c>
      <c r="AD487" s="351" t="e">
        <f t="shared" si="102"/>
        <v>#REF!</v>
      </c>
      <c r="AE487" s="332">
        <f t="shared" si="103"/>
        <v>0</v>
      </c>
      <c r="AF487" s="352" t="e">
        <f t="shared" si="104"/>
        <v>#REF!</v>
      </c>
      <c r="AG487" s="353" t="e">
        <f t="shared" si="95"/>
        <v>#REF!</v>
      </c>
    </row>
    <row r="488" spans="1:33" s="313" customFormat="1" ht="31.5" customHeight="1">
      <c r="A488" s="431">
        <v>469</v>
      </c>
      <c r="B488" s="345" t="s">
        <v>2083</v>
      </c>
      <c r="C488" s="378" t="s">
        <v>813</v>
      </c>
      <c r="D488" s="309"/>
      <c r="E488" s="400"/>
      <c r="F488" s="400"/>
      <c r="G488" s="378"/>
      <c r="H488" s="380"/>
      <c r="I488" s="308"/>
      <c r="J488" s="308"/>
      <c r="K488" s="308"/>
      <c r="L488" s="308"/>
      <c r="M488" s="308"/>
      <c r="N488" s="348"/>
      <c r="O488" s="379"/>
      <c r="P488" s="378" t="s">
        <v>813</v>
      </c>
      <c r="T488" s="332" t="e">
        <f>#REF!</f>
        <v>#REF!</v>
      </c>
      <c r="U488" s="313" t="e">
        <f t="shared" si="92"/>
        <v>#REF!</v>
      </c>
      <c r="V488" s="313" t="e">
        <f t="shared" si="93"/>
        <v>#REF!</v>
      </c>
      <c r="W488" s="350" t="e">
        <f t="shared" si="96"/>
        <v>#REF!</v>
      </c>
      <c r="X488" s="351">
        <f t="shared" si="97"/>
        <v>2013</v>
      </c>
      <c r="Y488" s="350" t="e">
        <f t="shared" si="98"/>
        <v>#REF!</v>
      </c>
      <c r="Z488" s="350">
        <f t="shared" si="94"/>
        <v>2014</v>
      </c>
      <c r="AA488" s="350" t="e">
        <f t="shared" si="99"/>
        <v>#REF!</v>
      </c>
      <c r="AB488" s="351" t="e">
        <f t="shared" si="100"/>
        <v>#REF!</v>
      </c>
      <c r="AC488" s="351" t="e">
        <f t="shared" si="101"/>
        <v>#REF!</v>
      </c>
      <c r="AD488" s="351" t="e">
        <f t="shared" si="102"/>
        <v>#REF!</v>
      </c>
      <c r="AE488" s="332">
        <f t="shared" si="103"/>
        <v>0</v>
      </c>
      <c r="AF488" s="352" t="e">
        <f t="shared" si="104"/>
        <v>#REF!</v>
      </c>
      <c r="AG488" s="353" t="e">
        <f t="shared" si="95"/>
        <v>#REF!</v>
      </c>
    </row>
    <row r="489" spans="1:33" s="313" customFormat="1" ht="31.5" customHeight="1">
      <c r="A489" s="431">
        <v>470</v>
      </c>
      <c r="B489" s="345" t="s">
        <v>2083</v>
      </c>
      <c r="C489" s="378" t="s">
        <v>791</v>
      </c>
      <c r="D489" s="309"/>
      <c r="E489" s="400"/>
      <c r="F489" s="400"/>
      <c r="G489" s="378"/>
      <c r="H489" s="380"/>
      <c r="I489" s="308"/>
      <c r="J489" s="308"/>
      <c r="K489" s="308"/>
      <c r="L489" s="308"/>
      <c r="M489" s="308"/>
      <c r="N489" s="348"/>
      <c r="O489" s="379"/>
      <c r="P489" s="378" t="s">
        <v>791</v>
      </c>
      <c r="T489" s="332" t="e">
        <f>#REF!</f>
        <v>#REF!</v>
      </c>
      <c r="U489" s="313" t="e">
        <f t="shared" si="92"/>
        <v>#REF!</v>
      </c>
      <c r="V489" s="313" t="e">
        <f t="shared" si="93"/>
        <v>#REF!</v>
      </c>
      <c r="W489" s="350" t="e">
        <f t="shared" si="96"/>
        <v>#REF!</v>
      </c>
      <c r="X489" s="351">
        <f t="shared" si="97"/>
        <v>2013</v>
      </c>
      <c r="Y489" s="350" t="e">
        <f t="shared" si="98"/>
        <v>#REF!</v>
      </c>
      <c r="Z489" s="350">
        <f t="shared" si="94"/>
        <v>2014</v>
      </c>
      <c r="AA489" s="350" t="e">
        <f t="shared" si="99"/>
        <v>#REF!</v>
      </c>
      <c r="AB489" s="351" t="e">
        <f t="shared" si="100"/>
        <v>#REF!</v>
      </c>
      <c r="AC489" s="351" t="e">
        <f t="shared" si="101"/>
        <v>#REF!</v>
      </c>
      <c r="AD489" s="351" t="e">
        <f t="shared" si="102"/>
        <v>#REF!</v>
      </c>
      <c r="AE489" s="332">
        <f t="shared" si="103"/>
        <v>0</v>
      </c>
      <c r="AF489" s="352" t="e">
        <f t="shared" si="104"/>
        <v>#REF!</v>
      </c>
      <c r="AG489" s="353" t="e">
        <f t="shared" si="95"/>
        <v>#REF!</v>
      </c>
    </row>
    <row r="490" spans="1:33" s="313" customFormat="1" ht="33.75" customHeight="1">
      <c r="A490" s="431">
        <v>471</v>
      </c>
      <c r="B490" s="345" t="s">
        <v>2083</v>
      </c>
      <c r="C490" s="378" t="s">
        <v>814</v>
      </c>
      <c r="D490" s="309"/>
      <c r="E490" s="400"/>
      <c r="F490" s="400"/>
      <c r="G490" s="378"/>
      <c r="H490" s="380"/>
      <c r="I490" s="308"/>
      <c r="J490" s="308"/>
      <c r="K490" s="308"/>
      <c r="L490" s="308"/>
      <c r="M490" s="308"/>
      <c r="N490" s="348"/>
      <c r="O490" s="379"/>
      <c r="P490" s="378" t="s">
        <v>814</v>
      </c>
      <c r="T490" s="332" t="e">
        <f>#REF!</f>
        <v>#REF!</v>
      </c>
      <c r="U490" s="313" t="e">
        <f t="shared" si="92"/>
        <v>#REF!</v>
      </c>
      <c r="V490" s="313" t="e">
        <f t="shared" si="93"/>
        <v>#REF!</v>
      </c>
      <c r="W490" s="350" t="e">
        <f t="shared" si="96"/>
        <v>#REF!</v>
      </c>
      <c r="X490" s="351">
        <f t="shared" si="97"/>
        <v>2013</v>
      </c>
      <c r="Y490" s="350" t="e">
        <f t="shared" si="98"/>
        <v>#REF!</v>
      </c>
      <c r="Z490" s="350">
        <f t="shared" si="94"/>
        <v>2014</v>
      </c>
      <c r="AA490" s="350" t="e">
        <f t="shared" si="99"/>
        <v>#REF!</v>
      </c>
      <c r="AB490" s="351" t="e">
        <f t="shared" si="100"/>
        <v>#REF!</v>
      </c>
      <c r="AC490" s="351" t="e">
        <f t="shared" si="101"/>
        <v>#REF!</v>
      </c>
      <c r="AD490" s="351" t="e">
        <f t="shared" si="102"/>
        <v>#REF!</v>
      </c>
      <c r="AE490" s="332">
        <f t="shared" si="103"/>
        <v>0</v>
      </c>
      <c r="AF490" s="352" t="e">
        <f t="shared" si="104"/>
        <v>#REF!</v>
      </c>
      <c r="AG490" s="353" t="e">
        <f t="shared" si="95"/>
        <v>#REF!</v>
      </c>
    </row>
    <row r="491" spans="1:33" s="313" customFormat="1" ht="31.5" customHeight="1">
      <c r="A491" s="431">
        <v>472</v>
      </c>
      <c r="B491" s="345" t="s">
        <v>2083</v>
      </c>
      <c r="C491" s="378" t="s">
        <v>815</v>
      </c>
      <c r="D491" s="309"/>
      <c r="E491" s="400"/>
      <c r="F491" s="400"/>
      <c r="G491" s="378"/>
      <c r="H491" s="380"/>
      <c r="I491" s="308"/>
      <c r="J491" s="308"/>
      <c r="K491" s="308"/>
      <c r="L491" s="308"/>
      <c r="M491" s="308"/>
      <c r="N491" s="348"/>
      <c r="O491" s="379"/>
      <c r="P491" s="378" t="s">
        <v>815</v>
      </c>
      <c r="T491" s="332" t="e">
        <f>#REF!</f>
        <v>#REF!</v>
      </c>
      <c r="U491" s="313" t="e">
        <f t="shared" si="92"/>
        <v>#REF!</v>
      </c>
      <c r="V491" s="313" t="e">
        <f t="shared" si="93"/>
        <v>#REF!</v>
      </c>
      <c r="W491" s="350" t="e">
        <f t="shared" si="96"/>
        <v>#REF!</v>
      </c>
      <c r="X491" s="351">
        <f t="shared" si="97"/>
        <v>2013</v>
      </c>
      <c r="Y491" s="350" t="e">
        <f t="shared" si="98"/>
        <v>#REF!</v>
      </c>
      <c r="Z491" s="350">
        <f t="shared" si="94"/>
        <v>2014</v>
      </c>
      <c r="AA491" s="350" t="e">
        <f t="shared" si="99"/>
        <v>#REF!</v>
      </c>
      <c r="AB491" s="351" t="e">
        <f t="shared" si="100"/>
        <v>#REF!</v>
      </c>
      <c r="AC491" s="351" t="e">
        <f t="shared" si="101"/>
        <v>#REF!</v>
      </c>
      <c r="AD491" s="351" t="e">
        <f t="shared" si="102"/>
        <v>#REF!</v>
      </c>
      <c r="AE491" s="332">
        <f t="shared" si="103"/>
        <v>0</v>
      </c>
      <c r="AF491" s="352" t="e">
        <f t="shared" si="104"/>
        <v>#REF!</v>
      </c>
      <c r="AG491" s="353" t="e">
        <f t="shared" si="95"/>
        <v>#REF!</v>
      </c>
    </row>
    <row r="492" spans="1:33" s="313" customFormat="1" ht="33" customHeight="1">
      <c r="A492" s="431">
        <v>473</v>
      </c>
      <c r="B492" s="345" t="s">
        <v>2083</v>
      </c>
      <c r="C492" s="378" t="s">
        <v>816</v>
      </c>
      <c r="D492" s="309"/>
      <c r="E492" s="400"/>
      <c r="F492" s="400"/>
      <c r="G492" s="378"/>
      <c r="H492" s="380"/>
      <c r="I492" s="308"/>
      <c r="J492" s="308"/>
      <c r="K492" s="308"/>
      <c r="L492" s="308"/>
      <c r="M492" s="308"/>
      <c r="N492" s="348"/>
      <c r="O492" s="379"/>
      <c r="P492" s="378" t="s">
        <v>816</v>
      </c>
      <c r="T492" s="332" t="e">
        <f>#REF!</f>
        <v>#REF!</v>
      </c>
      <c r="U492" s="313" t="e">
        <f t="shared" si="92"/>
        <v>#REF!</v>
      </c>
      <c r="V492" s="313" t="e">
        <f t="shared" si="93"/>
        <v>#REF!</v>
      </c>
      <c r="W492" s="350" t="e">
        <f t="shared" si="96"/>
        <v>#REF!</v>
      </c>
      <c r="X492" s="351">
        <f t="shared" si="97"/>
        <v>2013</v>
      </c>
      <c r="Y492" s="350" t="e">
        <f t="shared" si="98"/>
        <v>#REF!</v>
      </c>
      <c r="Z492" s="350">
        <f t="shared" si="94"/>
        <v>2014</v>
      </c>
      <c r="AA492" s="350" t="e">
        <f t="shared" si="99"/>
        <v>#REF!</v>
      </c>
      <c r="AB492" s="351" t="e">
        <f t="shared" si="100"/>
        <v>#REF!</v>
      </c>
      <c r="AC492" s="351" t="e">
        <f t="shared" si="101"/>
        <v>#REF!</v>
      </c>
      <c r="AD492" s="351" t="e">
        <f t="shared" si="102"/>
        <v>#REF!</v>
      </c>
      <c r="AE492" s="332">
        <f t="shared" si="103"/>
        <v>0</v>
      </c>
      <c r="AF492" s="352" t="e">
        <f t="shared" si="104"/>
        <v>#REF!</v>
      </c>
      <c r="AG492" s="353" t="e">
        <f t="shared" si="95"/>
        <v>#REF!</v>
      </c>
    </row>
    <row r="493" spans="1:33" s="313" customFormat="1" ht="32.25" customHeight="1">
      <c r="A493" s="431">
        <v>474</v>
      </c>
      <c r="B493" s="345" t="s">
        <v>2083</v>
      </c>
      <c r="C493" s="378" t="s">
        <v>817</v>
      </c>
      <c r="D493" s="309"/>
      <c r="E493" s="400"/>
      <c r="F493" s="400"/>
      <c r="G493" s="378"/>
      <c r="H493" s="380"/>
      <c r="I493" s="308"/>
      <c r="J493" s="308"/>
      <c r="K493" s="308"/>
      <c r="L493" s="308"/>
      <c r="M493" s="308"/>
      <c r="N493" s="348"/>
      <c r="O493" s="379"/>
      <c r="P493" s="378" t="s">
        <v>817</v>
      </c>
      <c r="T493" s="332" t="e">
        <f>#REF!</f>
        <v>#REF!</v>
      </c>
      <c r="U493" s="313" t="e">
        <f t="shared" si="92"/>
        <v>#REF!</v>
      </c>
      <c r="V493" s="313" t="e">
        <f t="shared" si="93"/>
        <v>#REF!</v>
      </c>
      <c r="W493" s="350" t="e">
        <f t="shared" si="96"/>
        <v>#REF!</v>
      </c>
      <c r="X493" s="351">
        <f t="shared" si="97"/>
        <v>2013</v>
      </c>
      <c r="Y493" s="350" t="e">
        <f t="shared" si="98"/>
        <v>#REF!</v>
      </c>
      <c r="Z493" s="350">
        <f t="shared" si="94"/>
        <v>2014</v>
      </c>
      <c r="AA493" s="350" t="e">
        <f t="shared" si="99"/>
        <v>#REF!</v>
      </c>
      <c r="AB493" s="351" t="e">
        <f t="shared" si="100"/>
        <v>#REF!</v>
      </c>
      <c r="AC493" s="351" t="e">
        <f t="shared" si="101"/>
        <v>#REF!</v>
      </c>
      <c r="AD493" s="351" t="e">
        <f t="shared" si="102"/>
        <v>#REF!</v>
      </c>
      <c r="AE493" s="332">
        <f t="shared" si="103"/>
        <v>0</v>
      </c>
      <c r="AF493" s="352" t="e">
        <f t="shared" si="104"/>
        <v>#REF!</v>
      </c>
      <c r="AG493" s="353" t="e">
        <f t="shared" si="95"/>
        <v>#REF!</v>
      </c>
    </row>
    <row r="494" spans="1:33" s="313" customFormat="1" ht="43.5" customHeight="1">
      <c r="A494" s="431">
        <v>475</v>
      </c>
      <c r="B494" s="345" t="s">
        <v>2083</v>
      </c>
      <c r="C494" s="378" t="s">
        <v>818</v>
      </c>
      <c r="D494" s="309"/>
      <c r="E494" s="400"/>
      <c r="F494" s="400"/>
      <c r="G494" s="378"/>
      <c r="H494" s="380"/>
      <c r="I494" s="308"/>
      <c r="J494" s="308"/>
      <c r="K494" s="308"/>
      <c r="L494" s="308"/>
      <c r="M494" s="308"/>
      <c r="N494" s="348"/>
      <c r="O494" s="379"/>
      <c r="P494" s="378" t="s">
        <v>818</v>
      </c>
      <c r="T494" s="332" t="e">
        <f>#REF!</f>
        <v>#REF!</v>
      </c>
      <c r="U494" s="313" t="e">
        <f t="shared" si="92"/>
        <v>#REF!</v>
      </c>
      <c r="V494" s="313" t="e">
        <f t="shared" si="93"/>
        <v>#REF!</v>
      </c>
      <c r="W494" s="350" t="e">
        <f t="shared" si="96"/>
        <v>#REF!</v>
      </c>
      <c r="X494" s="351">
        <f t="shared" si="97"/>
        <v>2013</v>
      </c>
      <c r="Y494" s="350" t="e">
        <f t="shared" si="98"/>
        <v>#REF!</v>
      </c>
      <c r="Z494" s="350">
        <f t="shared" si="94"/>
        <v>2014</v>
      </c>
      <c r="AA494" s="350" t="e">
        <f t="shared" si="99"/>
        <v>#REF!</v>
      </c>
      <c r="AB494" s="351" t="e">
        <f t="shared" si="100"/>
        <v>#REF!</v>
      </c>
      <c r="AC494" s="351" t="e">
        <f t="shared" si="101"/>
        <v>#REF!</v>
      </c>
      <c r="AD494" s="351" t="e">
        <f t="shared" si="102"/>
        <v>#REF!</v>
      </c>
      <c r="AE494" s="332">
        <f t="shared" si="103"/>
        <v>0</v>
      </c>
      <c r="AF494" s="352" t="e">
        <f t="shared" si="104"/>
        <v>#REF!</v>
      </c>
      <c r="AG494" s="353" t="e">
        <f t="shared" si="95"/>
        <v>#REF!</v>
      </c>
    </row>
    <row r="495" spans="1:33" s="313" customFormat="1" ht="33" customHeight="1">
      <c r="A495" s="431">
        <v>476</v>
      </c>
      <c r="B495" s="357" t="s">
        <v>292</v>
      </c>
      <c r="C495" s="378" t="s">
        <v>819</v>
      </c>
      <c r="D495" s="309"/>
      <c r="E495" s="400"/>
      <c r="F495" s="400"/>
      <c r="G495" s="378"/>
      <c r="H495" s="380"/>
      <c r="I495" s="308"/>
      <c r="J495" s="308"/>
      <c r="K495" s="308"/>
      <c r="L495" s="308"/>
      <c r="M495" s="308"/>
      <c r="N495" s="348"/>
      <c r="O495" s="379"/>
      <c r="P495" s="311"/>
      <c r="T495" s="332" t="e">
        <f>#REF!</f>
        <v>#REF!</v>
      </c>
      <c r="U495" s="313" t="e">
        <f t="shared" si="92"/>
        <v>#REF!</v>
      </c>
      <c r="V495" s="313" t="e">
        <f t="shared" si="93"/>
        <v>#REF!</v>
      </c>
      <c r="W495" s="350" t="e">
        <f t="shared" si="96"/>
        <v>#REF!</v>
      </c>
      <c r="X495" s="351">
        <f t="shared" si="97"/>
        <v>2013</v>
      </c>
      <c r="Y495" s="350" t="e">
        <f t="shared" si="98"/>
        <v>#REF!</v>
      </c>
      <c r="Z495" s="350">
        <f t="shared" si="94"/>
        <v>2014</v>
      </c>
      <c r="AA495" s="350" t="e">
        <f t="shared" si="99"/>
        <v>#REF!</v>
      </c>
      <c r="AB495" s="351" t="e">
        <f t="shared" si="100"/>
        <v>#REF!</v>
      </c>
      <c r="AC495" s="351" t="e">
        <f t="shared" si="101"/>
        <v>#REF!</v>
      </c>
      <c r="AD495" s="351" t="e">
        <f t="shared" si="102"/>
        <v>#REF!</v>
      </c>
      <c r="AE495" s="332">
        <f t="shared" si="103"/>
        <v>0</v>
      </c>
      <c r="AF495" s="352" t="e">
        <f t="shared" si="104"/>
        <v>#REF!</v>
      </c>
      <c r="AG495" s="353" t="e">
        <f t="shared" si="95"/>
        <v>#REF!</v>
      </c>
    </row>
    <row r="496" spans="1:33" s="313" customFormat="1" ht="32.25" customHeight="1">
      <c r="A496" s="431">
        <v>477</v>
      </c>
      <c r="B496" s="357" t="s">
        <v>292</v>
      </c>
      <c r="C496" s="378" t="s">
        <v>820</v>
      </c>
      <c r="D496" s="309"/>
      <c r="E496" s="400"/>
      <c r="F496" s="400"/>
      <c r="G496" s="378"/>
      <c r="H496" s="380"/>
      <c r="I496" s="308"/>
      <c r="J496" s="308"/>
      <c r="K496" s="308"/>
      <c r="L496" s="308"/>
      <c r="M496" s="308"/>
      <c r="N496" s="348"/>
      <c r="O496" s="379"/>
      <c r="P496" s="311"/>
      <c r="T496" s="332" t="e">
        <f>#REF!</f>
        <v>#REF!</v>
      </c>
      <c r="U496" s="313" t="e">
        <f t="shared" si="92"/>
        <v>#REF!</v>
      </c>
      <c r="V496" s="313" t="e">
        <f t="shared" si="93"/>
        <v>#REF!</v>
      </c>
      <c r="W496" s="350" t="e">
        <f t="shared" si="96"/>
        <v>#REF!</v>
      </c>
      <c r="X496" s="351">
        <f t="shared" si="97"/>
        <v>2013</v>
      </c>
      <c r="Y496" s="350" t="e">
        <f t="shared" si="98"/>
        <v>#REF!</v>
      </c>
      <c r="Z496" s="350">
        <f t="shared" si="94"/>
        <v>2014</v>
      </c>
      <c r="AA496" s="350" t="e">
        <f t="shared" si="99"/>
        <v>#REF!</v>
      </c>
      <c r="AB496" s="351" t="e">
        <f t="shared" si="100"/>
        <v>#REF!</v>
      </c>
      <c r="AC496" s="351" t="e">
        <f t="shared" si="101"/>
        <v>#REF!</v>
      </c>
      <c r="AD496" s="351" t="e">
        <f t="shared" si="102"/>
        <v>#REF!</v>
      </c>
      <c r="AE496" s="332">
        <f t="shared" si="103"/>
        <v>0</v>
      </c>
      <c r="AF496" s="352" t="e">
        <f t="shared" si="104"/>
        <v>#REF!</v>
      </c>
      <c r="AG496" s="353" t="e">
        <f t="shared" si="95"/>
        <v>#REF!</v>
      </c>
    </row>
    <row r="497" spans="1:33" s="313" customFormat="1" ht="31.5" customHeight="1">
      <c r="A497" s="431">
        <v>478</v>
      </c>
      <c r="B497" s="345" t="s">
        <v>2083</v>
      </c>
      <c r="C497" s="378" t="s">
        <v>821</v>
      </c>
      <c r="D497" s="309"/>
      <c r="E497" s="400"/>
      <c r="F497" s="400"/>
      <c r="G497" s="378"/>
      <c r="H497" s="380"/>
      <c r="I497" s="308"/>
      <c r="J497" s="308"/>
      <c r="K497" s="308"/>
      <c r="L497" s="308"/>
      <c r="M497" s="308"/>
      <c r="N497" s="348"/>
      <c r="O497" s="379"/>
      <c r="P497" s="378" t="s">
        <v>821</v>
      </c>
      <c r="T497" s="332" t="e">
        <f>#REF!</f>
        <v>#REF!</v>
      </c>
      <c r="U497" s="313" t="e">
        <f t="shared" si="92"/>
        <v>#REF!</v>
      </c>
      <c r="V497" s="313" t="e">
        <f t="shared" si="93"/>
        <v>#REF!</v>
      </c>
      <c r="W497" s="350" t="e">
        <f t="shared" si="96"/>
        <v>#REF!</v>
      </c>
      <c r="X497" s="351">
        <f t="shared" si="97"/>
        <v>2013</v>
      </c>
      <c r="Y497" s="350" t="e">
        <f t="shared" si="98"/>
        <v>#REF!</v>
      </c>
      <c r="Z497" s="350">
        <f t="shared" si="94"/>
        <v>2014</v>
      </c>
      <c r="AA497" s="350" t="e">
        <f t="shared" si="99"/>
        <v>#REF!</v>
      </c>
      <c r="AB497" s="351" t="e">
        <f t="shared" si="100"/>
        <v>#REF!</v>
      </c>
      <c r="AC497" s="351" t="e">
        <f t="shared" si="101"/>
        <v>#REF!</v>
      </c>
      <c r="AD497" s="351" t="e">
        <f t="shared" si="102"/>
        <v>#REF!</v>
      </c>
      <c r="AE497" s="332">
        <f t="shared" si="103"/>
        <v>0</v>
      </c>
      <c r="AF497" s="352" t="e">
        <f t="shared" si="104"/>
        <v>#REF!</v>
      </c>
      <c r="AG497" s="353" t="e">
        <f t="shared" si="95"/>
        <v>#REF!</v>
      </c>
    </row>
    <row r="498" spans="1:33" s="313" customFormat="1" ht="30" customHeight="1">
      <c r="A498" s="431">
        <v>479</v>
      </c>
      <c r="B498" s="345" t="s">
        <v>2083</v>
      </c>
      <c r="C498" s="378" t="s">
        <v>822</v>
      </c>
      <c r="D498" s="309"/>
      <c r="E498" s="400"/>
      <c r="F498" s="400"/>
      <c r="G498" s="378"/>
      <c r="H498" s="380"/>
      <c r="I498" s="308"/>
      <c r="J498" s="308"/>
      <c r="K498" s="308"/>
      <c r="L498" s="308"/>
      <c r="M498" s="308"/>
      <c r="N498" s="348"/>
      <c r="O498" s="379"/>
      <c r="P498" s="378" t="s">
        <v>822</v>
      </c>
      <c r="T498" s="332" t="e">
        <f>#REF!</f>
        <v>#REF!</v>
      </c>
      <c r="U498" s="313" t="e">
        <f t="shared" si="92"/>
        <v>#REF!</v>
      </c>
      <c r="V498" s="313" t="e">
        <f t="shared" si="93"/>
        <v>#REF!</v>
      </c>
      <c r="W498" s="350" t="e">
        <f t="shared" si="96"/>
        <v>#REF!</v>
      </c>
      <c r="X498" s="351">
        <f t="shared" si="97"/>
        <v>2013</v>
      </c>
      <c r="Y498" s="350" t="e">
        <f t="shared" si="98"/>
        <v>#REF!</v>
      </c>
      <c r="Z498" s="350">
        <f t="shared" si="94"/>
        <v>2014</v>
      </c>
      <c r="AA498" s="350" t="e">
        <f t="shared" si="99"/>
        <v>#REF!</v>
      </c>
      <c r="AB498" s="351" t="e">
        <f t="shared" si="100"/>
        <v>#REF!</v>
      </c>
      <c r="AC498" s="351" t="e">
        <f t="shared" si="101"/>
        <v>#REF!</v>
      </c>
      <c r="AD498" s="351" t="e">
        <f t="shared" si="102"/>
        <v>#REF!</v>
      </c>
      <c r="AE498" s="332">
        <f t="shared" si="103"/>
        <v>0</v>
      </c>
      <c r="AF498" s="352" t="e">
        <f t="shared" si="104"/>
        <v>#REF!</v>
      </c>
      <c r="AG498" s="353" t="e">
        <f t="shared" si="95"/>
        <v>#REF!</v>
      </c>
    </row>
    <row r="499" spans="1:33" s="313" customFormat="1" ht="33.75" customHeight="1">
      <c r="A499" s="431">
        <v>480</v>
      </c>
      <c r="B499" s="345" t="s">
        <v>2083</v>
      </c>
      <c r="C499" s="378" t="s">
        <v>823</v>
      </c>
      <c r="D499" s="309"/>
      <c r="E499" s="400"/>
      <c r="F499" s="400"/>
      <c r="G499" s="378"/>
      <c r="H499" s="380"/>
      <c r="I499" s="308"/>
      <c r="J499" s="308"/>
      <c r="K499" s="308"/>
      <c r="L499" s="308"/>
      <c r="M499" s="308"/>
      <c r="N499" s="348"/>
      <c r="O499" s="379"/>
      <c r="P499" s="378" t="s">
        <v>823</v>
      </c>
      <c r="T499" s="332" t="e">
        <f>#REF!</f>
        <v>#REF!</v>
      </c>
      <c r="U499" s="313" t="e">
        <f t="shared" si="92"/>
        <v>#REF!</v>
      </c>
      <c r="V499" s="313" t="e">
        <f t="shared" si="93"/>
        <v>#REF!</v>
      </c>
      <c r="W499" s="350" t="e">
        <f t="shared" si="96"/>
        <v>#REF!</v>
      </c>
      <c r="X499" s="351">
        <f t="shared" si="97"/>
        <v>2013</v>
      </c>
      <c r="Y499" s="350" t="e">
        <f t="shared" si="98"/>
        <v>#REF!</v>
      </c>
      <c r="Z499" s="350">
        <f t="shared" si="94"/>
        <v>2014</v>
      </c>
      <c r="AA499" s="350" t="e">
        <f t="shared" si="99"/>
        <v>#REF!</v>
      </c>
      <c r="AB499" s="351" t="e">
        <f t="shared" si="100"/>
        <v>#REF!</v>
      </c>
      <c r="AC499" s="351" t="e">
        <f t="shared" si="101"/>
        <v>#REF!</v>
      </c>
      <c r="AD499" s="351" t="e">
        <f t="shared" si="102"/>
        <v>#REF!</v>
      </c>
      <c r="AE499" s="332">
        <f t="shared" si="103"/>
        <v>0</v>
      </c>
      <c r="AF499" s="352" t="e">
        <f t="shared" si="104"/>
        <v>#REF!</v>
      </c>
      <c r="AG499" s="353" t="e">
        <f t="shared" si="95"/>
        <v>#REF!</v>
      </c>
    </row>
    <row r="500" spans="1:33" s="313" customFormat="1" ht="33.75" customHeight="1" thickBot="1">
      <c r="A500" s="433">
        <v>481</v>
      </c>
      <c r="B500" s="345" t="s">
        <v>2083</v>
      </c>
      <c r="C500" s="396" t="s">
        <v>824</v>
      </c>
      <c r="D500" s="404"/>
      <c r="E500" s="398"/>
      <c r="F500" s="398"/>
      <c r="G500" s="396"/>
      <c r="H500" s="386"/>
      <c r="I500" s="360"/>
      <c r="J500" s="360"/>
      <c r="K500" s="360"/>
      <c r="L500" s="360"/>
      <c r="M500" s="360"/>
      <c r="N500" s="363"/>
      <c r="O500" s="387"/>
      <c r="P500" s="396" t="s">
        <v>824</v>
      </c>
      <c r="T500" s="332" t="e">
        <f>#REF!</f>
        <v>#REF!</v>
      </c>
      <c r="U500" s="313" t="e">
        <f t="shared" si="92"/>
        <v>#REF!</v>
      </c>
      <c r="V500" s="313" t="e">
        <f t="shared" si="93"/>
        <v>#REF!</v>
      </c>
      <c r="W500" s="350" t="e">
        <f t="shared" si="96"/>
        <v>#REF!</v>
      </c>
      <c r="X500" s="351">
        <f t="shared" si="97"/>
        <v>2013</v>
      </c>
      <c r="Y500" s="350" t="e">
        <f t="shared" si="98"/>
        <v>#REF!</v>
      </c>
      <c r="Z500" s="350">
        <f t="shared" si="94"/>
        <v>2014</v>
      </c>
      <c r="AA500" s="350" t="e">
        <f t="shared" si="99"/>
        <v>#REF!</v>
      </c>
      <c r="AB500" s="351" t="e">
        <f t="shared" si="100"/>
        <v>#REF!</v>
      </c>
      <c r="AC500" s="351" t="e">
        <f t="shared" si="101"/>
        <v>#REF!</v>
      </c>
      <c r="AD500" s="351" t="e">
        <f t="shared" si="102"/>
        <v>#REF!</v>
      </c>
      <c r="AE500" s="332">
        <f t="shared" si="103"/>
        <v>0</v>
      </c>
      <c r="AF500" s="352" t="e">
        <f t="shared" si="104"/>
        <v>#REF!</v>
      </c>
      <c r="AG500" s="353" t="e">
        <f t="shared" si="95"/>
        <v>#REF!</v>
      </c>
    </row>
    <row r="501" spans="1:33" s="313" customFormat="1" ht="32.25" customHeight="1">
      <c r="A501" s="432">
        <v>482</v>
      </c>
      <c r="B501" s="345" t="s">
        <v>2083</v>
      </c>
      <c r="C501" s="397" t="s">
        <v>825</v>
      </c>
      <c r="D501" s="402"/>
      <c r="E501" s="399"/>
      <c r="F501" s="399"/>
      <c r="G501" s="397"/>
      <c r="H501" s="391"/>
      <c r="I501" s="367"/>
      <c r="J501" s="367"/>
      <c r="K501" s="367"/>
      <c r="L501" s="367"/>
      <c r="M501" s="367"/>
      <c r="N501" s="370"/>
      <c r="O501" s="392"/>
      <c r="P501" s="397" t="s">
        <v>825</v>
      </c>
      <c r="T501" s="332" t="e">
        <f>#REF!</f>
        <v>#REF!</v>
      </c>
      <c r="U501" s="313" t="e">
        <f t="shared" si="92"/>
        <v>#REF!</v>
      </c>
      <c r="V501" s="313" t="e">
        <f t="shared" si="93"/>
        <v>#REF!</v>
      </c>
      <c r="W501" s="350" t="e">
        <f t="shared" si="96"/>
        <v>#REF!</v>
      </c>
      <c r="X501" s="351">
        <f t="shared" si="97"/>
        <v>2013</v>
      </c>
      <c r="Y501" s="350" t="e">
        <f t="shared" si="98"/>
        <v>#REF!</v>
      </c>
      <c r="Z501" s="350">
        <f t="shared" si="94"/>
        <v>2014</v>
      </c>
      <c r="AA501" s="350" t="e">
        <f t="shared" si="99"/>
        <v>#REF!</v>
      </c>
      <c r="AB501" s="351" t="e">
        <f t="shared" si="100"/>
        <v>#REF!</v>
      </c>
      <c r="AC501" s="351" t="e">
        <f t="shared" si="101"/>
        <v>#REF!</v>
      </c>
      <c r="AD501" s="351" t="e">
        <f t="shared" si="102"/>
        <v>#REF!</v>
      </c>
      <c r="AE501" s="332">
        <f t="shared" si="103"/>
        <v>0</v>
      </c>
      <c r="AF501" s="352" t="e">
        <f t="shared" si="104"/>
        <v>#REF!</v>
      </c>
      <c r="AG501" s="353" t="e">
        <f t="shared" si="95"/>
        <v>#REF!</v>
      </c>
    </row>
    <row r="502" spans="1:33" s="313" customFormat="1" ht="27" customHeight="1">
      <c r="A502" s="431">
        <v>483</v>
      </c>
      <c r="B502" s="345" t="s">
        <v>2083</v>
      </c>
      <c r="C502" s="378" t="s">
        <v>826</v>
      </c>
      <c r="D502" s="309"/>
      <c r="E502" s="400"/>
      <c r="F502" s="400"/>
      <c r="G502" s="378"/>
      <c r="H502" s="380"/>
      <c r="I502" s="308"/>
      <c r="J502" s="308"/>
      <c r="K502" s="308"/>
      <c r="L502" s="308"/>
      <c r="M502" s="308"/>
      <c r="N502" s="348"/>
      <c r="O502" s="379"/>
      <c r="P502" s="378" t="s">
        <v>826</v>
      </c>
      <c r="T502" s="332" t="e">
        <f>#REF!</f>
        <v>#REF!</v>
      </c>
      <c r="U502" s="313" t="e">
        <f t="shared" si="92"/>
        <v>#REF!</v>
      </c>
      <c r="V502" s="313" t="e">
        <f t="shared" si="93"/>
        <v>#REF!</v>
      </c>
      <c r="W502" s="350" t="e">
        <f t="shared" si="96"/>
        <v>#REF!</v>
      </c>
      <c r="X502" s="351">
        <f t="shared" si="97"/>
        <v>2013</v>
      </c>
      <c r="Y502" s="350" t="e">
        <f t="shared" si="98"/>
        <v>#REF!</v>
      </c>
      <c r="Z502" s="350">
        <f t="shared" si="94"/>
        <v>2014</v>
      </c>
      <c r="AA502" s="350" t="e">
        <f t="shared" si="99"/>
        <v>#REF!</v>
      </c>
      <c r="AB502" s="351" t="e">
        <f t="shared" si="100"/>
        <v>#REF!</v>
      </c>
      <c r="AC502" s="351" t="e">
        <f t="shared" si="101"/>
        <v>#REF!</v>
      </c>
      <c r="AD502" s="351" t="e">
        <f t="shared" si="102"/>
        <v>#REF!</v>
      </c>
      <c r="AE502" s="332">
        <f t="shared" si="103"/>
        <v>0</v>
      </c>
      <c r="AF502" s="352" t="e">
        <f t="shared" si="104"/>
        <v>#REF!</v>
      </c>
      <c r="AG502" s="353" t="e">
        <f t="shared" si="95"/>
        <v>#REF!</v>
      </c>
    </row>
    <row r="503" spans="1:33" s="313" customFormat="1" ht="27" customHeight="1">
      <c r="A503" s="431">
        <v>484</v>
      </c>
      <c r="B503" s="345" t="s">
        <v>2083</v>
      </c>
      <c r="C503" s="378" t="s">
        <v>800</v>
      </c>
      <c r="D503" s="309"/>
      <c r="E503" s="400"/>
      <c r="F503" s="400"/>
      <c r="G503" s="378"/>
      <c r="H503" s="380"/>
      <c r="I503" s="308"/>
      <c r="J503" s="308"/>
      <c r="K503" s="308"/>
      <c r="L503" s="308"/>
      <c r="M503" s="308"/>
      <c r="N503" s="348"/>
      <c r="O503" s="379"/>
      <c r="P503" s="378" t="s">
        <v>800</v>
      </c>
      <c r="T503" s="332" t="e">
        <f>#REF!</f>
        <v>#REF!</v>
      </c>
      <c r="U503" s="313" t="e">
        <f t="shared" si="92"/>
        <v>#REF!</v>
      </c>
      <c r="V503" s="313" t="e">
        <f t="shared" si="93"/>
        <v>#REF!</v>
      </c>
      <c r="W503" s="350" t="e">
        <f t="shared" si="96"/>
        <v>#REF!</v>
      </c>
      <c r="X503" s="351">
        <f t="shared" si="97"/>
        <v>2013</v>
      </c>
      <c r="Y503" s="350" t="e">
        <f t="shared" si="98"/>
        <v>#REF!</v>
      </c>
      <c r="Z503" s="350">
        <f t="shared" si="94"/>
        <v>2014</v>
      </c>
      <c r="AA503" s="350" t="e">
        <f t="shared" si="99"/>
        <v>#REF!</v>
      </c>
      <c r="AB503" s="351" t="e">
        <f t="shared" si="100"/>
        <v>#REF!</v>
      </c>
      <c r="AC503" s="351" t="e">
        <f t="shared" si="101"/>
        <v>#REF!</v>
      </c>
      <c r="AD503" s="351" t="e">
        <f t="shared" si="102"/>
        <v>#REF!</v>
      </c>
      <c r="AE503" s="332">
        <f t="shared" si="103"/>
        <v>0</v>
      </c>
      <c r="AF503" s="352" t="e">
        <f t="shared" si="104"/>
        <v>#REF!</v>
      </c>
      <c r="AG503" s="353" t="e">
        <f t="shared" si="95"/>
        <v>#REF!</v>
      </c>
    </row>
    <row r="504" spans="1:33" s="313" customFormat="1" ht="27" customHeight="1">
      <c r="A504" s="431">
        <v>485</v>
      </c>
      <c r="B504" s="345" t="s">
        <v>293</v>
      </c>
      <c r="C504" s="378" t="s">
        <v>692</v>
      </c>
      <c r="D504" s="309">
        <v>5</v>
      </c>
      <c r="E504" s="400" t="s">
        <v>560</v>
      </c>
      <c r="F504" s="400"/>
      <c r="G504" s="378"/>
      <c r="H504" s="380">
        <v>2013</v>
      </c>
      <c r="I504" s="308"/>
      <c r="J504" s="308"/>
      <c r="K504" s="308"/>
      <c r="L504" s="308"/>
      <c r="M504" s="308"/>
      <c r="N504" s="348" t="s">
        <v>114</v>
      </c>
      <c r="O504" s="379">
        <v>58784446.537226334</v>
      </c>
      <c r="P504" s="311"/>
      <c r="T504" s="332" t="e">
        <f>#REF!</f>
        <v>#REF!</v>
      </c>
      <c r="U504" s="313" t="e">
        <f t="shared" si="92"/>
        <v>#REF!</v>
      </c>
      <c r="V504" s="313" t="e">
        <f t="shared" si="93"/>
        <v>#REF!</v>
      </c>
      <c r="W504" s="350" t="e">
        <f t="shared" si="96"/>
        <v>#REF!</v>
      </c>
      <c r="X504" s="351">
        <f t="shared" si="97"/>
        <v>0</v>
      </c>
      <c r="Y504" s="350" t="e">
        <f t="shared" si="98"/>
        <v>#REF!</v>
      </c>
      <c r="Z504" s="350">
        <f t="shared" si="94"/>
        <v>1</v>
      </c>
      <c r="AA504" s="350" t="e">
        <f t="shared" si="99"/>
        <v>#REF!</v>
      </c>
      <c r="AB504" s="351" t="e">
        <f t="shared" si="100"/>
        <v>#REF!</v>
      </c>
      <c r="AC504" s="351" t="e">
        <f t="shared" si="101"/>
        <v>#REF!</v>
      </c>
      <c r="AD504" s="351" t="e">
        <f t="shared" si="102"/>
        <v>#REF!</v>
      </c>
      <c r="AE504" s="332">
        <f t="shared" si="103"/>
        <v>2013</v>
      </c>
      <c r="AF504" s="352" t="e">
        <f t="shared" si="104"/>
        <v>#REF!</v>
      </c>
      <c r="AG504" s="353" t="e">
        <f t="shared" si="95"/>
        <v>#REF!</v>
      </c>
    </row>
    <row r="505" spans="1:33" s="313" customFormat="1" ht="27" customHeight="1">
      <c r="A505" s="431">
        <v>486</v>
      </c>
      <c r="B505" s="357" t="s">
        <v>294</v>
      </c>
      <c r="C505" s="378" t="s">
        <v>827</v>
      </c>
      <c r="D505" s="309">
        <v>5</v>
      </c>
      <c r="E505" s="400" t="s">
        <v>560</v>
      </c>
      <c r="F505" s="400"/>
      <c r="G505" s="378"/>
      <c r="H505" s="380">
        <v>2013</v>
      </c>
      <c r="I505" s="308"/>
      <c r="J505" s="308"/>
      <c r="K505" s="308"/>
      <c r="L505" s="308"/>
      <c r="M505" s="308"/>
      <c r="N505" s="348" t="s">
        <v>114</v>
      </c>
      <c r="O505" s="379">
        <v>60267443.057533056</v>
      </c>
      <c r="P505" s="311"/>
      <c r="T505" s="332" t="e">
        <f>#REF!</f>
        <v>#REF!</v>
      </c>
      <c r="U505" s="313" t="e">
        <f t="shared" si="92"/>
        <v>#REF!</v>
      </c>
      <c r="V505" s="313" t="e">
        <f t="shared" si="93"/>
        <v>#REF!</v>
      </c>
      <c r="W505" s="350" t="e">
        <f t="shared" si="96"/>
        <v>#REF!</v>
      </c>
      <c r="X505" s="351">
        <f t="shared" si="97"/>
        <v>0</v>
      </c>
      <c r="Y505" s="350" t="e">
        <f t="shared" si="98"/>
        <v>#REF!</v>
      </c>
      <c r="Z505" s="350">
        <f t="shared" si="94"/>
        <v>1</v>
      </c>
      <c r="AA505" s="350" t="e">
        <f t="shared" si="99"/>
        <v>#REF!</v>
      </c>
      <c r="AB505" s="351" t="e">
        <f t="shared" si="100"/>
        <v>#REF!</v>
      </c>
      <c r="AC505" s="351" t="e">
        <f t="shared" si="101"/>
        <v>#REF!</v>
      </c>
      <c r="AD505" s="351" t="e">
        <f t="shared" si="102"/>
        <v>#REF!</v>
      </c>
      <c r="AE505" s="332">
        <f t="shared" si="103"/>
        <v>2013</v>
      </c>
      <c r="AF505" s="352" t="e">
        <f t="shared" si="104"/>
        <v>#REF!</v>
      </c>
      <c r="AG505" s="353" t="e">
        <f t="shared" si="95"/>
        <v>#REF!</v>
      </c>
    </row>
    <row r="506" spans="1:33" s="313" customFormat="1" ht="27" customHeight="1">
      <c r="A506" s="431">
        <v>487</v>
      </c>
      <c r="B506" s="345" t="s">
        <v>2039</v>
      </c>
      <c r="C506" s="378" t="s">
        <v>828</v>
      </c>
      <c r="D506" s="309">
        <v>5</v>
      </c>
      <c r="E506" s="400" t="s">
        <v>491</v>
      </c>
      <c r="F506" s="400"/>
      <c r="G506" s="378"/>
      <c r="H506" s="380">
        <v>2013</v>
      </c>
      <c r="I506" s="308"/>
      <c r="J506" s="308"/>
      <c r="K506" s="308"/>
      <c r="L506" s="308"/>
      <c r="M506" s="308"/>
      <c r="N506" s="348" t="s">
        <v>114</v>
      </c>
      <c r="O506" s="379">
        <v>9834448.9953582808</v>
      </c>
      <c r="P506" s="311"/>
      <c r="T506" s="332" t="e">
        <f>#REF!</f>
        <v>#REF!</v>
      </c>
      <c r="U506" s="313" t="e">
        <f t="shared" si="92"/>
        <v>#REF!</v>
      </c>
      <c r="V506" s="313" t="e">
        <f t="shared" si="93"/>
        <v>#REF!</v>
      </c>
      <c r="W506" s="350" t="e">
        <f t="shared" si="96"/>
        <v>#REF!</v>
      </c>
      <c r="X506" s="351">
        <f t="shared" si="97"/>
        <v>0</v>
      </c>
      <c r="Y506" s="350" t="e">
        <f t="shared" si="98"/>
        <v>#REF!</v>
      </c>
      <c r="Z506" s="350">
        <f t="shared" si="94"/>
        <v>1</v>
      </c>
      <c r="AA506" s="350" t="e">
        <f t="shared" si="99"/>
        <v>#REF!</v>
      </c>
      <c r="AB506" s="351" t="e">
        <f t="shared" si="100"/>
        <v>#REF!</v>
      </c>
      <c r="AC506" s="351" t="e">
        <f t="shared" si="101"/>
        <v>#REF!</v>
      </c>
      <c r="AD506" s="351" t="e">
        <f t="shared" si="102"/>
        <v>#REF!</v>
      </c>
      <c r="AE506" s="332">
        <f t="shared" si="103"/>
        <v>2013</v>
      </c>
      <c r="AF506" s="352" t="e">
        <f t="shared" si="104"/>
        <v>#REF!</v>
      </c>
      <c r="AG506" s="353" t="e">
        <f t="shared" si="95"/>
        <v>#REF!</v>
      </c>
    </row>
    <row r="507" spans="1:33" s="313" customFormat="1" ht="27" customHeight="1">
      <c r="A507" s="431">
        <v>488</v>
      </c>
      <c r="B507" s="345" t="s">
        <v>2039</v>
      </c>
      <c r="C507" s="378" t="s">
        <v>135</v>
      </c>
      <c r="D507" s="309">
        <v>2</v>
      </c>
      <c r="E507" s="400" t="s">
        <v>337</v>
      </c>
      <c r="F507" s="400"/>
      <c r="G507" s="378"/>
      <c r="H507" s="380">
        <v>2013</v>
      </c>
      <c r="I507" s="308"/>
      <c r="J507" s="308"/>
      <c r="K507" s="308"/>
      <c r="L507" s="308"/>
      <c r="M507" s="308"/>
      <c r="N507" s="348" t="s">
        <v>114</v>
      </c>
      <c r="O507" s="379">
        <v>29336661.409882329</v>
      </c>
      <c r="P507" s="311"/>
      <c r="T507" s="332" t="e">
        <f>#REF!</f>
        <v>#REF!</v>
      </c>
      <c r="U507" s="313" t="e">
        <f t="shared" si="92"/>
        <v>#REF!</v>
      </c>
      <c r="V507" s="313" t="e">
        <f t="shared" si="93"/>
        <v>#REF!</v>
      </c>
      <c r="W507" s="350" t="e">
        <f t="shared" si="96"/>
        <v>#REF!</v>
      </c>
      <c r="X507" s="351">
        <f t="shared" si="97"/>
        <v>0</v>
      </c>
      <c r="Y507" s="350" t="e">
        <f t="shared" si="98"/>
        <v>#REF!</v>
      </c>
      <c r="Z507" s="350">
        <f t="shared" si="94"/>
        <v>1</v>
      </c>
      <c r="AA507" s="350" t="e">
        <f t="shared" si="99"/>
        <v>#REF!</v>
      </c>
      <c r="AB507" s="351" t="e">
        <f t="shared" si="100"/>
        <v>#REF!</v>
      </c>
      <c r="AC507" s="351" t="e">
        <f t="shared" si="101"/>
        <v>#REF!</v>
      </c>
      <c r="AD507" s="351" t="e">
        <f t="shared" si="102"/>
        <v>#REF!</v>
      </c>
      <c r="AE507" s="332">
        <f t="shared" si="103"/>
        <v>2013</v>
      </c>
      <c r="AF507" s="352" t="e">
        <f t="shared" si="104"/>
        <v>#REF!</v>
      </c>
      <c r="AG507" s="353" t="e">
        <f t="shared" si="95"/>
        <v>#REF!</v>
      </c>
    </row>
    <row r="508" spans="1:33" s="313" customFormat="1" ht="46.5" customHeight="1">
      <c r="A508" s="431">
        <v>489</v>
      </c>
      <c r="B508" s="345" t="s">
        <v>2083</v>
      </c>
      <c r="C508" s="378" t="s">
        <v>829</v>
      </c>
      <c r="D508" s="309">
        <v>400</v>
      </c>
      <c r="E508" s="400"/>
      <c r="F508" s="400"/>
      <c r="G508" s="378"/>
      <c r="H508" s="380">
        <v>2013</v>
      </c>
      <c r="I508" s="308"/>
      <c r="J508" s="308"/>
      <c r="K508" s="308"/>
      <c r="L508" s="308"/>
      <c r="M508" s="308"/>
      <c r="N508" s="348" t="s">
        <v>114</v>
      </c>
      <c r="O508" s="379">
        <v>28091078.475372694</v>
      </c>
      <c r="P508" s="378" t="s">
        <v>829</v>
      </c>
      <c r="T508" s="332" t="e">
        <f>#REF!</f>
        <v>#REF!</v>
      </c>
      <c r="U508" s="313" t="e">
        <f t="shared" si="92"/>
        <v>#REF!</v>
      </c>
      <c r="V508" s="313" t="e">
        <f t="shared" si="93"/>
        <v>#REF!</v>
      </c>
      <c r="W508" s="350" t="e">
        <f t="shared" si="96"/>
        <v>#REF!</v>
      </c>
      <c r="X508" s="351">
        <f t="shared" si="97"/>
        <v>0</v>
      </c>
      <c r="Y508" s="350" t="e">
        <f t="shared" si="98"/>
        <v>#REF!</v>
      </c>
      <c r="Z508" s="350">
        <f t="shared" si="94"/>
        <v>1</v>
      </c>
      <c r="AA508" s="350" t="e">
        <f t="shared" si="99"/>
        <v>#REF!</v>
      </c>
      <c r="AB508" s="351" t="e">
        <f t="shared" si="100"/>
        <v>#REF!</v>
      </c>
      <c r="AC508" s="351" t="e">
        <f t="shared" si="101"/>
        <v>#REF!</v>
      </c>
      <c r="AD508" s="351" t="e">
        <f t="shared" si="102"/>
        <v>#REF!</v>
      </c>
      <c r="AE508" s="332">
        <f t="shared" si="103"/>
        <v>2013</v>
      </c>
      <c r="AF508" s="352" t="e">
        <f t="shared" si="104"/>
        <v>#REF!</v>
      </c>
      <c r="AG508" s="353" t="e">
        <f t="shared" si="95"/>
        <v>#REF!</v>
      </c>
    </row>
    <row r="509" spans="1:33" s="313" customFormat="1" ht="44.25" customHeight="1">
      <c r="A509" s="431">
        <v>490</v>
      </c>
      <c r="B509" s="345" t="s">
        <v>2083</v>
      </c>
      <c r="C509" s="378" t="s">
        <v>830</v>
      </c>
      <c r="D509" s="309">
        <v>550</v>
      </c>
      <c r="E509" s="400"/>
      <c r="F509" s="400"/>
      <c r="G509" s="378"/>
      <c r="H509" s="380">
        <v>2013</v>
      </c>
      <c r="I509" s="308"/>
      <c r="J509" s="308"/>
      <c r="K509" s="308"/>
      <c r="L509" s="308"/>
      <c r="M509" s="308"/>
      <c r="N509" s="348" t="s">
        <v>114</v>
      </c>
      <c r="O509" s="379">
        <v>20376588.670736521</v>
      </c>
      <c r="P509" s="378" t="s">
        <v>830</v>
      </c>
      <c r="T509" s="332" t="e">
        <f>#REF!</f>
        <v>#REF!</v>
      </c>
      <c r="U509" s="313" t="e">
        <f t="shared" si="92"/>
        <v>#REF!</v>
      </c>
      <c r="V509" s="313" t="e">
        <f t="shared" si="93"/>
        <v>#REF!</v>
      </c>
      <c r="W509" s="350" t="e">
        <f t="shared" si="96"/>
        <v>#REF!</v>
      </c>
      <c r="X509" s="351">
        <f t="shared" si="97"/>
        <v>0</v>
      </c>
      <c r="Y509" s="350" t="e">
        <f t="shared" si="98"/>
        <v>#REF!</v>
      </c>
      <c r="Z509" s="350">
        <f t="shared" si="94"/>
        <v>1</v>
      </c>
      <c r="AA509" s="350" t="e">
        <f t="shared" si="99"/>
        <v>#REF!</v>
      </c>
      <c r="AB509" s="351" t="e">
        <f t="shared" si="100"/>
        <v>#REF!</v>
      </c>
      <c r="AC509" s="351" t="e">
        <f t="shared" si="101"/>
        <v>#REF!</v>
      </c>
      <c r="AD509" s="351" t="e">
        <f t="shared" si="102"/>
        <v>#REF!</v>
      </c>
      <c r="AE509" s="332">
        <f t="shared" si="103"/>
        <v>2013</v>
      </c>
      <c r="AF509" s="352" t="e">
        <f t="shared" si="104"/>
        <v>#REF!</v>
      </c>
      <c r="AG509" s="353" t="e">
        <f t="shared" si="95"/>
        <v>#REF!</v>
      </c>
    </row>
    <row r="510" spans="1:33" s="313" customFormat="1" ht="25.5" customHeight="1">
      <c r="A510" s="431">
        <v>491</v>
      </c>
      <c r="B510" s="345" t="s">
        <v>2083</v>
      </c>
      <c r="C510" s="378" t="s">
        <v>831</v>
      </c>
      <c r="D510" s="309">
        <v>1</v>
      </c>
      <c r="E510" s="400"/>
      <c r="F510" s="400"/>
      <c r="G510" s="378"/>
      <c r="H510" s="380">
        <v>2013</v>
      </c>
      <c r="I510" s="308"/>
      <c r="J510" s="308"/>
      <c r="K510" s="308"/>
      <c r="L510" s="308"/>
      <c r="M510" s="308"/>
      <c r="N510" s="348" t="s">
        <v>114</v>
      </c>
      <c r="O510" s="379">
        <v>12165427.686185025</v>
      </c>
      <c r="P510" s="378" t="s">
        <v>831</v>
      </c>
      <c r="T510" s="332" t="e">
        <f>#REF!</f>
        <v>#REF!</v>
      </c>
      <c r="U510" s="313" t="e">
        <f t="shared" si="92"/>
        <v>#REF!</v>
      </c>
      <c r="V510" s="313" t="e">
        <f t="shared" si="93"/>
        <v>#REF!</v>
      </c>
      <c r="W510" s="350" t="e">
        <f t="shared" si="96"/>
        <v>#REF!</v>
      </c>
      <c r="X510" s="351">
        <f t="shared" si="97"/>
        <v>0</v>
      </c>
      <c r="Y510" s="350" t="e">
        <f t="shared" si="98"/>
        <v>#REF!</v>
      </c>
      <c r="Z510" s="350">
        <f t="shared" si="94"/>
        <v>1</v>
      </c>
      <c r="AA510" s="350" t="e">
        <f t="shared" si="99"/>
        <v>#REF!</v>
      </c>
      <c r="AB510" s="351" t="e">
        <f t="shared" si="100"/>
        <v>#REF!</v>
      </c>
      <c r="AC510" s="351" t="e">
        <f t="shared" si="101"/>
        <v>#REF!</v>
      </c>
      <c r="AD510" s="351" t="e">
        <f t="shared" si="102"/>
        <v>#REF!</v>
      </c>
      <c r="AE510" s="332">
        <f t="shared" si="103"/>
        <v>2013</v>
      </c>
      <c r="AF510" s="352" t="e">
        <f t="shared" si="104"/>
        <v>#REF!</v>
      </c>
      <c r="AG510" s="353" t="e">
        <f t="shared" si="95"/>
        <v>#REF!</v>
      </c>
    </row>
    <row r="511" spans="1:33" s="313" customFormat="1" ht="32.25" customHeight="1">
      <c r="A511" s="431">
        <v>492</v>
      </c>
      <c r="B511" s="345" t="s">
        <v>2083</v>
      </c>
      <c r="C511" s="378" t="s">
        <v>832</v>
      </c>
      <c r="D511" s="309">
        <v>1</v>
      </c>
      <c r="E511" s="400"/>
      <c r="F511" s="400"/>
      <c r="G511" s="378"/>
      <c r="H511" s="380">
        <v>2013</v>
      </c>
      <c r="I511" s="308"/>
      <c r="J511" s="308"/>
      <c r="K511" s="308"/>
      <c r="L511" s="308"/>
      <c r="M511" s="308"/>
      <c r="N511" s="348" t="s">
        <v>114</v>
      </c>
      <c r="O511" s="379">
        <v>19907063.486484587</v>
      </c>
      <c r="P511" s="378" t="s">
        <v>832</v>
      </c>
      <c r="T511" s="332" t="e">
        <f>#REF!</f>
        <v>#REF!</v>
      </c>
      <c r="U511" s="313" t="e">
        <f t="shared" si="92"/>
        <v>#REF!</v>
      </c>
      <c r="V511" s="313" t="e">
        <f t="shared" si="93"/>
        <v>#REF!</v>
      </c>
      <c r="W511" s="350" t="e">
        <f t="shared" si="96"/>
        <v>#REF!</v>
      </c>
      <c r="X511" s="351">
        <f t="shared" si="97"/>
        <v>0</v>
      </c>
      <c r="Y511" s="350" t="e">
        <f t="shared" si="98"/>
        <v>#REF!</v>
      </c>
      <c r="Z511" s="350">
        <f t="shared" si="94"/>
        <v>1</v>
      </c>
      <c r="AA511" s="350" t="e">
        <f t="shared" si="99"/>
        <v>#REF!</v>
      </c>
      <c r="AB511" s="351" t="e">
        <f t="shared" si="100"/>
        <v>#REF!</v>
      </c>
      <c r="AC511" s="351" t="e">
        <f t="shared" si="101"/>
        <v>#REF!</v>
      </c>
      <c r="AD511" s="351" t="e">
        <f t="shared" si="102"/>
        <v>#REF!</v>
      </c>
      <c r="AE511" s="332">
        <f t="shared" si="103"/>
        <v>2013</v>
      </c>
      <c r="AF511" s="352" t="e">
        <f t="shared" si="104"/>
        <v>#REF!</v>
      </c>
      <c r="AG511" s="353" t="e">
        <f t="shared" si="95"/>
        <v>#REF!</v>
      </c>
    </row>
    <row r="512" spans="1:33" s="313" customFormat="1" ht="31.5" customHeight="1">
      <c r="A512" s="431">
        <v>493</v>
      </c>
      <c r="B512" s="345" t="s">
        <v>2083</v>
      </c>
      <c r="C512" s="378" t="s">
        <v>833</v>
      </c>
      <c r="D512" s="309">
        <v>1</v>
      </c>
      <c r="E512" s="400"/>
      <c r="F512" s="400"/>
      <c r="G512" s="378"/>
      <c r="H512" s="380">
        <v>2013</v>
      </c>
      <c r="I512" s="308"/>
      <c r="J512" s="308"/>
      <c r="K512" s="308"/>
      <c r="L512" s="308"/>
      <c r="M512" s="308"/>
      <c r="N512" s="348" t="s">
        <v>114</v>
      </c>
      <c r="O512" s="379">
        <v>6635687.8288281951</v>
      </c>
      <c r="P512" s="378" t="s">
        <v>833</v>
      </c>
      <c r="T512" s="332" t="e">
        <f>#REF!</f>
        <v>#REF!</v>
      </c>
      <c r="U512" s="313" t="e">
        <f t="shared" si="92"/>
        <v>#REF!</v>
      </c>
      <c r="V512" s="313" t="e">
        <f t="shared" si="93"/>
        <v>#REF!</v>
      </c>
      <c r="W512" s="350" t="e">
        <f t="shared" si="96"/>
        <v>#REF!</v>
      </c>
      <c r="X512" s="351">
        <f t="shared" si="97"/>
        <v>0</v>
      </c>
      <c r="Y512" s="350" t="e">
        <f t="shared" si="98"/>
        <v>#REF!</v>
      </c>
      <c r="Z512" s="350">
        <f t="shared" si="94"/>
        <v>1</v>
      </c>
      <c r="AA512" s="350" t="e">
        <f t="shared" si="99"/>
        <v>#REF!</v>
      </c>
      <c r="AB512" s="351" t="e">
        <f t="shared" si="100"/>
        <v>#REF!</v>
      </c>
      <c r="AC512" s="351" t="e">
        <f t="shared" si="101"/>
        <v>#REF!</v>
      </c>
      <c r="AD512" s="351" t="e">
        <f t="shared" si="102"/>
        <v>#REF!</v>
      </c>
      <c r="AE512" s="332">
        <f t="shared" si="103"/>
        <v>2013</v>
      </c>
      <c r="AF512" s="352" t="e">
        <f t="shared" si="104"/>
        <v>#REF!</v>
      </c>
      <c r="AG512" s="353" t="e">
        <f t="shared" si="95"/>
        <v>#REF!</v>
      </c>
    </row>
    <row r="513" spans="1:33" s="313" customFormat="1" ht="23.25" customHeight="1">
      <c r="A513" s="431">
        <v>494</v>
      </c>
      <c r="B513" s="345" t="s">
        <v>2083</v>
      </c>
      <c r="C513" s="378" t="s">
        <v>834</v>
      </c>
      <c r="D513" s="309">
        <v>1</v>
      </c>
      <c r="E513" s="400"/>
      <c r="F513" s="400"/>
      <c r="G513" s="378"/>
      <c r="H513" s="380">
        <v>2013</v>
      </c>
      <c r="I513" s="308"/>
      <c r="J513" s="308"/>
      <c r="K513" s="308"/>
      <c r="L513" s="308"/>
      <c r="M513" s="308"/>
      <c r="N513" s="348" t="s">
        <v>114</v>
      </c>
      <c r="O513" s="379">
        <v>3760223.1030026441</v>
      </c>
      <c r="P513" s="378" t="s">
        <v>834</v>
      </c>
      <c r="T513" s="332" t="e">
        <f>#REF!</f>
        <v>#REF!</v>
      </c>
      <c r="U513" s="313" t="e">
        <f t="shared" si="92"/>
        <v>#REF!</v>
      </c>
      <c r="V513" s="313" t="e">
        <f t="shared" si="93"/>
        <v>#REF!</v>
      </c>
      <c r="W513" s="350" t="e">
        <f t="shared" si="96"/>
        <v>#REF!</v>
      </c>
      <c r="X513" s="351">
        <f t="shared" si="97"/>
        <v>0</v>
      </c>
      <c r="Y513" s="350" t="e">
        <f t="shared" si="98"/>
        <v>#REF!</v>
      </c>
      <c r="Z513" s="350">
        <f t="shared" si="94"/>
        <v>1</v>
      </c>
      <c r="AA513" s="350" t="e">
        <f t="shared" si="99"/>
        <v>#REF!</v>
      </c>
      <c r="AB513" s="351" t="e">
        <f t="shared" si="100"/>
        <v>#REF!</v>
      </c>
      <c r="AC513" s="351" t="e">
        <f t="shared" si="101"/>
        <v>#REF!</v>
      </c>
      <c r="AD513" s="351" t="e">
        <f t="shared" si="102"/>
        <v>#REF!</v>
      </c>
      <c r="AE513" s="332">
        <f t="shared" si="103"/>
        <v>2013</v>
      </c>
      <c r="AF513" s="352" t="e">
        <f t="shared" si="104"/>
        <v>#REF!</v>
      </c>
      <c r="AG513" s="353" t="e">
        <f t="shared" si="95"/>
        <v>#REF!</v>
      </c>
    </row>
    <row r="514" spans="1:33" s="313" customFormat="1" ht="23.25" customHeight="1">
      <c r="A514" s="431">
        <v>495</v>
      </c>
      <c r="B514" s="357" t="s">
        <v>2053</v>
      </c>
      <c r="C514" s="378" t="s">
        <v>835</v>
      </c>
      <c r="D514" s="309">
        <v>1</v>
      </c>
      <c r="E514" s="400"/>
      <c r="F514" s="400"/>
      <c r="G514" s="378"/>
      <c r="H514" s="380">
        <v>2013</v>
      </c>
      <c r="I514" s="308"/>
      <c r="J514" s="308"/>
      <c r="K514" s="308"/>
      <c r="L514" s="308"/>
      <c r="M514" s="308"/>
      <c r="N514" s="348" t="s">
        <v>114</v>
      </c>
      <c r="O514" s="379">
        <v>16589219.572070489</v>
      </c>
      <c r="P514" s="378" t="s">
        <v>836</v>
      </c>
      <c r="T514" s="332" t="e">
        <f>#REF!</f>
        <v>#REF!</v>
      </c>
      <c r="U514" s="313" t="e">
        <f t="shared" si="92"/>
        <v>#REF!</v>
      </c>
      <c r="V514" s="313" t="e">
        <f t="shared" si="93"/>
        <v>#REF!</v>
      </c>
      <c r="W514" s="350" t="e">
        <f t="shared" si="96"/>
        <v>#REF!</v>
      </c>
      <c r="X514" s="351">
        <f t="shared" si="97"/>
        <v>0</v>
      </c>
      <c r="Y514" s="350" t="e">
        <f t="shared" si="98"/>
        <v>#REF!</v>
      </c>
      <c r="Z514" s="350">
        <f t="shared" si="94"/>
        <v>1</v>
      </c>
      <c r="AA514" s="350" t="e">
        <f t="shared" si="99"/>
        <v>#REF!</v>
      </c>
      <c r="AB514" s="351" t="e">
        <f t="shared" si="100"/>
        <v>#REF!</v>
      </c>
      <c r="AC514" s="351" t="e">
        <f t="shared" si="101"/>
        <v>#REF!</v>
      </c>
      <c r="AD514" s="351" t="e">
        <f t="shared" si="102"/>
        <v>#REF!</v>
      </c>
      <c r="AE514" s="332">
        <f t="shared" si="103"/>
        <v>2013</v>
      </c>
      <c r="AF514" s="352" t="e">
        <f t="shared" si="104"/>
        <v>#REF!</v>
      </c>
      <c r="AG514" s="353" t="e">
        <f t="shared" si="95"/>
        <v>#REF!</v>
      </c>
    </row>
    <row r="515" spans="1:33" s="313" customFormat="1" ht="23.25" customHeight="1">
      <c r="A515" s="431">
        <v>496</v>
      </c>
      <c r="B515" s="345" t="s">
        <v>2083</v>
      </c>
      <c r="C515" s="378" t="s">
        <v>836</v>
      </c>
      <c r="D515" s="309">
        <v>2</v>
      </c>
      <c r="E515" s="400"/>
      <c r="F515" s="400"/>
      <c r="G515" s="378"/>
      <c r="H515" s="380">
        <v>2013</v>
      </c>
      <c r="I515" s="308"/>
      <c r="J515" s="308"/>
      <c r="K515" s="308"/>
      <c r="L515" s="308"/>
      <c r="M515" s="308"/>
      <c r="N515" s="348" t="s">
        <v>114</v>
      </c>
      <c r="O515" s="379">
        <v>9953531.7432422936</v>
      </c>
      <c r="P515" s="378" t="s">
        <v>836</v>
      </c>
      <c r="T515" s="332" t="e">
        <f>#REF!</f>
        <v>#REF!</v>
      </c>
      <c r="U515" s="313" t="e">
        <f t="shared" si="92"/>
        <v>#REF!</v>
      </c>
      <c r="V515" s="313" t="e">
        <f t="shared" si="93"/>
        <v>#REF!</v>
      </c>
      <c r="W515" s="350" t="e">
        <f t="shared" si="96"/>
        <v>#REF!</v>
      </c>
      <c r="X515" s="351">
        <f t="shared" si="97"/>
        <v>0</v>
      </c>
      <c r="Y515" s="350" t="e">
        <f t="shared" si="98"/>
        <v>#REF!</v>
      </c>
      <c r="Z515" s="350">
        <f t="shared" si="94"/>
        <v>1</v>
      </c>
      <c r="AA515" s="350" t="e">
        <f t="shared" si="99"/>
        <v>#REF!</v>
      </c>
      <c r="AB515" s="351" t="e">
        <f t="shared" si="100"/>
        <v>#REF!</v>
      </c>
      <c r="AC515" s="351" t="e">
        <f t="shared" si="101"/>
        <v>#REF!</v>
      </c>
      <c r="AD515" s="351" t="e">
        <f t="shared" si="102"/>
        <v>#REF!</v>
      </c>
      <c r="AE515" s="332">
        <f t="shared" si="103"/>
        <v>2013</v>
      </c>
      <c r="AF515" s="352" t="e">
        <f t="shared" si="104"/>
        <v>#REF!</v>
      </c>
      <c r="AG515" s="353" t="e">
        <f t="shared" si="95"/>
        <v>#REF!</v>
      </c>
    </row>
    <row r="516" spans="1:33" s="313" customFormat="1" ht="23.25" customHeight="1">
      <c r="A516" s="431">
        <v>497</v>
      </c>
      <c r="B516" s="357" t="s">
        <v>2053</v>
      </c>
      <c r="C516" s="378" t="s">
        <v>837</v>
      </c>
      <c r="D516" s="309">
        <v>1</v>
      </c>
      <c r="E516" s="400"/>
      <c r="F516" s="400"/>
      <c r="G516" s="378"/>
      <c r="H516" s="380">
        <v>2013</v>
      </c>
      <c r="I516" s="308"/>
      <c r="J516" s="308"/>
      <c r="K516" s="308"/>
      <c r="L516" s="308"/>
      <c r="M516" s="308"/>
      <c r="N516" s="348" t="s">
        <v>114</v>
      </c>
      <c r="O516" s="379">
        <v>11059479.714713659</v>
      </c>
      <c r="P516" s="311"/>
      <c r="T516" s="332" t="e">
        <f>#REF!</f>
        <v>#REF!</v>
      </c>
      <c r="U516" s="313" t="e">
        <f t="shared" si="92"/>
        <v>#REF!</v>
      </c>
      <c r="V516" s="313" t="e">
        <f t="shared" si="93"/>
        <v>#REF!</v>
      </c>
      <c r="W516" s="350" t="e">
        <f t="shared" si="96"/>
        <v>#REF!</v>
      </c>
      <c r="X516" s="351">
        <f t="shared" si="97"/>
        <v>0</v>
      </c>
      <c r="Y516" s="350" t="e">
        <f t="shared" si="98"/>
        <v>#REF!</v>
      </c>
      <c r="Z516" s="350">
        <f t="shared" si="94"/>
        <v>1</v>
      </c>
      <c r="AA516" s="350" t="e">
        <f t="shared" si="99"/>
        <v>#REF!</v>
      </c>
      <c r="AB516" s="351" t="e">
        <f t="shared" si="100"/>
        <v>#REF!</v>
      </c>
      <c r="AC516" s="351" t="e">
        <f t="shared" si="101"/>
        <v>#REF!</v>
      </c>
      <c r="AD516" s="351" t="e">
        <f t="shared" si="102"/>
        <v>#REF!</v>
      </c>
      <c r="AE516" s="332">
        <f t="shared" si="103"/>
        <v>2013</v>
      </c>
      <c r="AF516" s="352" t="e">
        <f t="shared" si="104"/>
        <v>#REF!</v>
      </c>
      <c r="AG516" s="353" t="e">
        <f t="shared" si="95"/>
        <v>#REF!</v>
      </c>
    </row>
    <row r="517" spans="1:33" s="313" customFormat="1" ht="25.5" customHeight="1">
      <c r="A517" s="431">
        <v>498</v>
      </c>
      <c r="B517" s="357" t="s">
        <v>2053</v>
      </c>
      <c r="C517" s="378" t="s">
        <v>838</v>
      </c>
      <c r="D517" s="309">
        <v>2</v>
      </c>
      <c r="E517" s="400"/>
      <c r="F517" s="400"/>
      <c r="G517" s="378"/>
      <c r="H517" s="380">
        <v>2013</v>
      </c>
      <c r="I517" s="308"/>
      <c r="J517" s="308"/>
      <c r="K517" s="308"/>
      <c r="L517" s="308"/>
      <c r="M517" s="308"/>
      <c r="N517" s="348" t="s">
        <v>114</v>
      </c>
      <c r="O517" s="379">
        <v>7741635.8002995616</v>
      </c>
      <c r="P517" s="311"/>
      <c r="T517" s="332" t="e">
        <f>#REF!</f>
        <v>#REF!</v>
      </c>
      <c r="U517" s="313" t="e">
        <f t="shared" si="92"/>
        <v>#REF!</v>
      </c>
      <c r="V517" s="313" t="e">
        <f t="shared" si="93"/>
        <v>#REF!</v>
      </c>
      <c r="W517" s="350" t="e">
        <f t="shared" si="96"/>
        <v>#REF!</v>
      </c>
      <c r="X517" s="351">
        <f t="shared" si="97"/>
        <v>0</v>
      </c>
      <c r="Y517" s="350" t="e">
        <f t="shared" si="98"/>
        <v>#REF!</v>
      </c>
      <c r="Z517" s="350">
        <f t="shared" si="94"/>
        <v>1</v>
      </c>
      <c r="AA517" s="350" t="e">
        <f t="shared" si="99"/>
        <v>#REF!</v>
      </c>
      <c r="AB517" s="351" t="e">
        <f t="shared" si="100"/>
        <v>#REF!</v>
      </c>
      <c r="AC517" s="351" t="e">
        <f t="shared" si="101"/>
        <v>#REF!</v>
      </c>
      <c r="AD517" s="351" t="e">
        <f t="shared" si="102"/>
        <v>#REF!</v>
      </c>
      <c r="AE517" s="332">
        <f t="shared" si="103"/>
        <v>2013</v>
      </c>
      <c r="AF517" s="352" t="e">
        <f t="shared" si="104"/>
        <v>#REF!</v>
      </c>
      <c r="AG517" s="353" t="e">
        <f t="shared" si="95"/>
        <v>#REF!</v>
      </c>
    </row>
    <row r="518" spans="1:33" s="565" customFormat="1" ht="24" customHeight="1">
      <c r="A518" s="556">
        <v>499</v>
      </c>
      <c r="B518" s="571" t="s">
        <v>2083</v>
      </c>
      <c r="C518" s="558" t="s">
        <v>162</v>
      </c>
      <c r="D518" s="576">
        <v>1</v>
      </c>
      <c r="E518" s="560"/>
      <c r="F518" s="560"/>
      <c r="G518" s="558"/>
      <c r="H518" s="561">
        <v>2013</v>
      </c>
      <c r="I518" s="562"/>
      <c r="J518" s="562"/>
      <c r="K518" s="562"/>
      <c r="L518" s="562"/>
      <c r="M518" s="562"/>
      <c r="N518" s="563" t="s">
        <v>114</v>
      </c>
      <c r="O518" s="564">
        <v>2986059.5229726899</v>
      </c>
      <c r="P518" s="558" t="s">
        <v>162</v>
      </c>
      <c r="Q518" s="313"/>
      <c r="R518" s="313"/>
      <c r="S518" s="313"/>
      <c r="T518" s="332" t="e">
        <f>#REF!</f>
        <v>#REF!</v>
      </c>
      <c r="U518" s="313" t="e">
        <f t="shared" si="92"/>
        <v>#REF!</v>
      </c>
      <c r="V518" s="313" t="e">
        <f t="shared" si="93"/>
        <v>#REF!</v>
      </c>
      <c r="W518" s="350" t="e">
        <f t="shared" si="96"/>
        <v>#REF!</v>
      </c>
      <c r="X518" s="351">
        <f t="shared" si="97"/>
        <v>0</v>
      </c>
      <c r="Y518" s="350" t="e">
        <f t="shared" si="98"/>
        <v>#REF!</v>
      </c>
      <c r="Z518" s="350">
        <f t="shared" si="94"/>
        <v>1</v>
      </c>
      <c r="AA518" s="350" t="e">
        <f t="shared" si="99"/>
        <v>#REF!</v>
      </c>
      <c r="AB518" s="351" t="e">
        <f t="shared" si="100"/>
        <v>#REF!</v>
      </c>
      <c r="AC518" s="351" t="e">
        <f t="shared" si="101"/>
        <v>#REF!</v>
      </c>
      <c r="AD518" s="351" t="e">
        <f t="shared" si="102"/>
        <v>#REF!</v>
      </c>
      <c r="AE518" s="332">
        <f t="shared" si="103"/>
        <v>2013</v>
      </c>
      <c r="AF518" s="352" t="e">
        <f t="shared" si="104"/>
        <v>#REF!</v>
      </c>
      <c r="AG518" s="353" t="e">
        <f t="shared" si="95"/>
        <v>#REF!</v>
      </c>
    </row>
    <row r="519" spans="1:33" s="313" customFormat="1" ht="26.25" customHeight="1">
      <c r="A519" s="431">
        <v>500</v>
      </c>
      <c r="B519" s="345" t="s">
        <v>2083</v>
      </c>
      <c r="C519" s="378" t="s">
        <v>839</v>
      </c>
      <c r="D519" s="309">
        <v>1</v>
      </c>
      <c r="E519" s="400"/>
      <c r="F519" s="400"/>
      <c r="G519" s="378"/>
      <c r="H519" s="380">
        <v>2013</v>
      </c>
      <c r="I519" s="308"/>
      <c r="J519" s="308"/>
      <c r="K519" s="308"/>
      <c r="L519" s="308"/>
      <c r="M519" s="308"/>
      <c r="N519" s="348" t="s">
        <v>114</v>
      </c>
      <c r="O519" s="379">
        <v>995353.17432422936</v>
      </c>
      <c r="P519" s="378" t="s">
        <v>839</v>
      </c>
      <c r="T519" s="332" t="e">
        <f>#REF!</f>
        <v>#REF!</v>
      </c>
      <c r="U519" s="313" t="e">
        <f t="shared" si="92"/>
        <v>#REF!</v>
      </c>
      <c r="V519" s="313" t="e">
        <f t="shared" si="93"/>
        <v>#REF!</v>
      </c>
      <c r="W519" s="350" t="e">
        <f t="shared" si="96"/>
        <v>#REF!</v>
      </c>
      <c r="X519" s="351">
        <f t="shared" si="97"/>
        <v>0</v>
      </c>
      <c r="Y519" s="350" t="e">
        <f t="shared" si="98"/>
        <v>#REF!</v>
      </c>
      <c r="Z519" s="350">
        <f t="shared" si="94"/>
        <v>1</v>
      </c>
      <c r="AA519" s="350" t="e">
        <f t="shared" si="99"/>
        <v>#REF!</v>
      </c>
      <c r="AB519" s="351" t="e">
        <f t="shared" si="100"/>
        <v>#REF!</v>
      </c>
      <c r="AC519" s="351" t="e">
        <f t="shared" si="101"/>
        <v>#REF!</v>
      </c>
      <c r="AD519" s="351" t="e">
        <f t="shared" si="102"/>
        <v>#REF!</v>
      </c>
      <c r="AE519" s="332">
        <f t="shared" si="103"/>
        <v>2013</v>
      </c>
      <c r="AF519" s="352" t="e">
        <f t="shared" si="104"/>
        <v>#REF!</v>
      </c>
      <c r="AG519" s="353" t="e">
        <f t="shared" si="95"/>
        <v>#REF!</v>
      </c>
    </row>
    <row r="520" spans="1:33" s="313" customFormat="1" ht="26.25" customHeight="1">
      <c r="A520" s="431">
        <v>501</v>
      </c>
      <c r="B520" s="345" t="s">
        <v>2083</v>
      </c>
      <c r="C520" s="378" t="s">
        <v>840</v>
      </c>
      <c r="D520" s="309">
        <v>1</v>
      </c>
      <c r="E520" s="400"/>
      <c r="F520" s="400"/>
      <c r="G520" s="378"/>
      <c r="H520" s="380">
        <v>2013</v>
      </c>
      <c r="I520" s="308"/>
      <c r="J520" s="308"/>
      <c r="K520" s="308"/>
      <c r="L520" s="308"/>
      <c r="M520" s="308"/>
      <c r="N520" s="348" t="s">
        <v>114</v>
      </c>
      <c r="O520" s="379">
        <v>1880111.5515013221</v>
      </c>
      <c r="P520" s="378" t="s">
        <v>840</v>
      </c>
      <c r="T520" s="332" t="e">
        <f>#REF!</f>
        <v>#REF!</v>
      </c>
      <c r="U520" s="313" t="e">
        <f t="shared" si="92"/>
        <v>#REF!</v>
      </c>
      <c r="V520" s="313" t="e">
        <f t="shared" si="93"/>
        <v>#REF!</v>
      </c>
      <c r="W520" s="350" t="e">
        <f t="shared" si="96"/>
        <v>#REF!</v>
      </c>
      <c r="X520" s="351">
        <f t="shared" si="97"/>
        <v>0</v>
      </c>
      <c r="Y520" s="350" t="e">
        <f t="shared" si="98"/>
        <v>#REF!</v>
      </c>
      <c r="Z520" s="350">
        <f t="shared" si="94"/>
        <v>1</v>
      </c>
      <c r="AA520" s="350" t="e">
        <f t="shared" si="99"/>
        <v>#REF!</v>
      </c>
      <c r="AB520" s="351" t="e">
        <f t="shared" si="100"/>
        <v>#REF!</v>
      </c>
      <c r="AC520" s="351" t="e">
        <f t="shared" si="101"/>
        <v>#REF!</v>
      </c>
      <c r="AD520" s="351" t="e">
        <f t="shared" si="102"/>
        <v>#REF!</v>
      </c>
      <c r="AE520" s="332">
        <f t="shared" si="103"/>
        <v>2013</v>
      </c>
      <c r="AF520" s="352" t="e">
        <f t="shared" si="104"/>
        <v>#REF!</v>
      </c>
      <c r="AG520" s="353" t="e">
        <f t="shared" si="95"/>
        <v>#REF!</v>
      </c>
    </row>
    <row r="521" spans="1:33" s="313" customFormat="1" ht="26.25" customHeight="1">
      <c r="A521" s="431">
        <v>502</v>
      </c>
      <c r="B521" s="345" t="s">
        <v>2083</v>
      </c>
      <c r="C521" s="378" t="s">
        <v>841</v>
      </c>
      <c r="D521" s="309">
        <v>4</v>
      </c>
      <c r="E521" s="400"/>
      <c r="F521" s="400"/>
      <c r="G521" s="378"/>
      <c r="H521" s="380">
        <v>2013</v>
      </c>
      <c r="I521" s="308"/>
      <c r="J521" s="308"/>
      <c r="K521" s="308"/>
      <c r="L521" s="308"/>
      <c r="M521" s="308"/>
      <c r="N521" s="348" t="s">
        <v>114</v>
      </c>
      <c r="O521" s="379">
        <v>3981412.6972969174</v>
      </c>
      <c r="P521" s="378" t="s">
        <v>841</v>
      </c>
      <c r="T521" s="332" t="e">
        <f>#REF!</f>
        <v>#REF!</v>
      </c>
      <c r="U521" s="313" t="e">
        <f t="shared" si="92"/>
        <v>#REF!</v>
      </c>
      <c r="V521" s="313" t="e">
        <f t="shared" si="93"/>
        <v>#REF!</v>
      </c>
      <c r="W521" s="350" t="e">
        <f t="shared" si="96"/>
        <v>#REF!</v>
      </c>
      <c r="X521" s="351">
        <f t="shared" si="97"/>
        <v>0</v>
      </c>
      <c r="Y521" s="350" t="e">
        <f t="shared" si="98"/>
        <v>#REF!</v>
      </c>
      <c r="Z521" s="350">
        <f t="shared" si="94"/>
        <v>1</v>
      </c>
      <c r="AA521" s="350" t="e">
        <f t="shared" si="99"/>
        <v>#REF!</v>
      </c>
      <c r="AB521" s="351" t="e">
        <f t="shared" si="100"/>
        <v>#REF!</v>
      </c>
      <c r="AC521" s="351" t="e">
        <f t="shared" si="101"/>
        <v>#REF!</v>
      </c>
      <c r="AD521" s="351" t="e">
        <f t="shared" si="102"/>
        <v>#REF!</v>
      </c>
      <c r="AE521" s="332">
        <f t="shared" si="103"/>
        <v>2013</v>
      </c>
      <c r="AF521" s="352" t="e">
        <f t="shared" si="104"/>
        <v>#REF!</v>
      </c>
      <c r="AG521" s="353" t="e">
        <f t="shared" si="95"/>
        <v>#REF!</v>
      </c>
    </row>
    <row r="522" spans="1:33" s="313" customFormat="1" ht="26.25" customHeight="1">
      <c r="A522" s="431">
        <v>503</v>
      </c>
      <c r="B522" s="345" t="s">
        <v>2083</v>
      </c>
      <c r="C522" s="378" t="s">
        <v>842</v>
      </c>
      <c r="D522" s="309">
        <v>10</v>
      </c>
      <c r="E522" s="400"/>
      <c r="F522" s="400"/>
      <c r="G522" s="378"/>
      <c r="H522" s="380">
        <v>2013</v>
      </c>
      <c r="I522" s="308"/>
      <c r="J522" s="308"/>
      <c r="K522" s="308"/>
      <c r="L522" s="308"/>
      <c r="M522" s="308"/>
      <c r="N522" s="348" t="s">
        <v>114</v>
      </c>
      <c r="O522" s="379">
        <v>9179368.1632123366</v>
      </c>
      <c r="P522" s="378" t="s">
        <v>842</v>
      </c>
      <c r="T522" s="332" t="e">
        <f>#REF!</f>
        <v>#REF!</v>
      </c>
      <c r="U522" s="313" t="e">
        <f t="shared" si="92"/>
        <v>#REF!</v>
      </c>
      <c r="V522" s="313" t="e">
        <f t="shared" si="93"/>
        <v>#REF!</v>
      </c>
      <c r="W522" s="350" t="e">
        <f t="shared" si="96"/>
        <v>#REF!</v>
      </c>
      <c r="X522" s="351">
        <f t="shared" si="97"/>
        <v>0</v>
      </c>
      <c r="Y522" s="350" t="e">
        <f t="shared" si="98"/>
        <v>#REF!</v>
      </c>
      <c r="Z522" s="350">
        <f t="shared" si="94"/>
        <v>1</v>
      </c>
      <c r="AA522" s="350" t="e">
        <f t="shared" si="99"/>
        <v>#REF!</v>
      </c>
      <c r="AB522" s="351" t="e">
        <f t="shared" si="100"/>
        <v>#REF!</v>
      </c>
      <c r="AC522" s="351" t="e">
        <f t="shared" si="101"/>
        <v>#REF!</v>
      </c>
      <c r="AD522" s="351" t="e">
        <f t="shared" si="102"/>
        <v>#REF!</v>
      </c>
      <c r="AE522" s="332">
        <f t="shared" si="103"/>
        <v>2013</v>
      </c>
      <c r="AF522" s="352" t="e">
        <f t="shared" si="104"/>
        <v>#REF!</v>
      </c>
      <c r="AG522" s="353" t="e">
        <f t="shared" si="95"/>
        <v>#REF!</v>
      </c>
    </row>
    <row r="523" spans="1:33" s="313" customFormat="1" ht="26.25" customHeight="1">
      <c r="A523" s="431">
        <v>504</v>
      </c>
      <c r="B523" s="357" t="s">
        <v>294</v>
      </c>
      <c r="C523" s="378" t="s">
        <v>827</v>
      </c>
      <c r="D523" s="309">
        <v>2</v>
      </c>
      <c r="E523" s="400"/>
      <c r="F523" s="400"/>
      <c r="G523" s="378"/>
      <c r="H523" s="380">
        <v>2013</v>
      </c>
      <c r="I523" s="308"/>
      <c r="J523" s="308"/>
      <c r="K523" s="308"/>
      <c r="L523" s="308"/>
      <c r="M523" s="308"/>
      <c r="N523" s="348" t="s">
        <v>114</v>
      </c>
      <c r="O523" s="379">
        <v>27095725.301048465</v>
      </c>
      <c r="P523" s="311"/>
      <c r="T523" s="332" t="e">
        <f>#REF!</f>
        <v>#REF!</v>
      </c>
      <c r="U523" s="313" t="e">
        <f t="shared" si="92"/>
        <v>#REF!</v>
      </c>
      <c r="V523" s="313" t="e">
        <f t="shared" si="93"/>
        <v>#REF!</v>
      </c>
      <c r="W523" s="350" t="e">
        <f t="shared" si="96"/>
        <v>#REF!</v>
      </c>
      <c r="X523" s="351">
        <f t="shared" si="97"/>
        <v>0</v>
      </c>
      <c r="Y523" s="350" t="e">
        <f t="shared" si="98"/>
        <v>#REF!</v>
      </c>
      <c r="Z523" s="350">
        <f t="shared" si="94"/>
        <v>1</v>
      </c>
      <c r="AA523" s="350" t="e">
        <f t="shared" si="99"/>
        <v>#REF!</v>
      </c>
      <c r="AB523" s="351" t="e">
        <f t="shared" si="100"/>
        <v>#REF!</v>
      </c>
      <c r="AC523" s="351" t="e">
        <f t="shared" si="101"/>
        <v>#REF!</v>
      </c>
      <c r="AD523" s="351" t="e">
        <f t="shared" si="102"/>
        <v>#REF!</v>
      </c>
      <c r="AE523" s="332">
        <f t="shared" si="103"/>
        <v>2013</v>
      </c>
      <c r="AF523" s="352" t="e">
        <f t="shared" si="104"/>
        <v>#REF!</v>
      </c>
      <c r="AG523" s="353" t="e">
        <f t="shared" si="95"/>
        <v>#REF!</v>
      </c>
    </row>
    <row r="524" spans="1:33" s="313" customFormat="1" ht="26.25" customHeight="1">
      <c r="A524" s="431">
        <v>505</v>
      </c>
      <c r="B524" s="357" t="s">
        <v>2053</v>
      </c>
      <c r="C524" s="378" t="s">
        <v>843</v>
      </c>
      <c r="D524" s="309">
        <v>10</v>
      </c>
      <c r="E524" s="400"/>
      <c r="F524" s="400"/>
      <c r="G524" s="378"/>
      <c r="H524" s="380">
        <v>2013</v>
      </c>
      <c r="I524" s="308"/>
      <c r="J524" s="308"/>
      <c r="K524" s="308"/>
      <c r="L524" s="308"/>
      <c r="M524" s="308"/>
      <c r="N524" s="348" t="s">
        <v>114</v>
      </c>
      <c r="O524" s="379">
        <v>3539033.5087083708</v>
      </c>
      <c r="P524" s="311"/>
      <c r="T524" s="332" t="e">
        <f>#REF!</f>
        <v>#REF!</v>
      </c>
      <c r="U524" s="313" t="e">
        <f t="shared" si="92"/>
        <v>#REF!</v>
      </c>
      <c r="V524" s="313" t="e">
        <f t="shared" si="93"/>
        <v>#REF!</v>
      </c>
      <c r="W524" s="350" t="e">
        <f t="shared" si="96"/>
        <v>#REF!</v>
      </c>
      <c r="X524" s="351">
        <f t="shared" si="97"/>
        <v>0</v>
      </c>
      <c r="Y524" s="350" t="e">
        <f t="shared" si="98"/>
        <v>#REF!</v>
      </c>
      <c r="Z524" s="350">
        <f t="shared" si="94"/>
        <v>1</v>
      </c>
      <c r="AA524" s="350" t="e">
        <f t="shared" si="99"/>
        <v>#REF!</v>
      </c>
      <c r="AB524" s="351" t="e">
        <f t="shared" si="100"/>
        <v>#REF!</v>
      </c>
      <c r="AC524" s="351" t="e">
        <f t="shared" si="101"/>
        <v>#REF!</v>
      </c>
      <c r="AD524" s="351" t="e">
        <f t="shared" si="102"/>
        <v>#REF!</v>
      </c>
      <c r="AE524" s="332">
        <f t="shared" si="103"/>
        <v>2013</v>
      </c>
      <c r="AF524" s="352" t="e">
        <f t="shared" si="104"/>
        <v>#REF!</v>
      </c>
      <c r="AG524" s="353" t="e">
        <f t="shared" si="95"/>
        <v>#REF!</v>
      </c>
    </row>
    <row r="525" spans="1:33" s="313" customFormat="1" ht="26.25" customHeight="1">
      <c r="A525" s="431">
        <v>506</v>
      </c>
      <c r="B525" s="345" t="s">
        <v>2083</v>
      </c>
      <c r="C525" s="378" t="s">
        <v>844</v>
      </c>
      <c r="D525" s="405" t="s">
        <v>643</v>
      </c>
      <c r="E525" s="400" t="s">
        <v>644</v>
      </c>
      <c r="F525" s="400"/>
      <c r="G525" s="378"/>
      <c r="H525" s="380">
        <v>2014</v>
      </c>
      <c r="I525" s="308"/>
      <c r="J525" s="308"/>
      <c r="K525" s="308"/>
      <c r="L525" s="308"/>
      <c r="M525" s="308"/>
      <c r="N525" s="348" t="s">
        <v>114</v>
      </c>
      <c r="O525" s="379">
        <v>1200000</v>
      </c>
      <c r="P525" s="378" t="s">
        <v>844</v>
      </c>
      <c r="T525" s="332" t="e">
        <f>#REF!</f>
        <v>#REF!</v>
      </c>
      <c r="U525" s="313" t="e">
        <f t="shared" si="92"/>
        <v>#REF!</v>
      </c>
      <c r="V525" s="313" t="e">
        <f t="shared" si="93"/>
        <v>#REF!</v>
      </c>
      <c r="W525" s="350" t="e">
        <f t="shared" si="96"/>
        <v>#REF!</v>
      </c>
      <c r="X525" s="351"/>
      <c r="Y525" s="350" t="e">
        <f t="shared" si="98"/>
        <v>#REF!</v>
      </c>
      <c r="Z525" s="350">
        <f t="shared" si="94"/>
        <v>0</v>
      </c>
      <c r="AA525" s="350" t="e">
        <f t="shared" si="99"/>
        <v>#REF!</v>
      </c>
      <c r="AB525" s="351" t="e">
        <f t="shared" si="100"/>
        <v>#REF!</v>
      </c>
      <c r="AC525" s="351" t="e">
        <f t="shared" si="101"/>
        <v>#REF!</v>
      </c>
      <c r="AD525" s="351" t="e">
        <f t="shared" si="102"/>
        <v>#REF!</v>
      </c>
      <c r="AE525" s="332">
        <f t="shared" si="103"/>
        <v>2014</v>
      </c>
      <c r="AF525" s="352" t="e">
        <f t="shared" si="104"/>
        <v>#REF!</v>
      </c>
      <c r="AG525" s="353" t="e">
        <f t="shared" si="95"/>
        <v>#REF!</v>
      </c>
    </row>
    <row r="526" spans="1:33" s="313" customFormat="1" ht="26.25" customHeight="1">
      <c r="A526" s="431">
        <v>507</v>
      </c>
      <c r="B526" s="345" t="s">
        <v>2083</v>
      </c>
      <c r="C526" s="378" t="s">
        <v>845</v>
      </c>
      <c r="D526" s="405" t="s">
        <v>643</v>
      </c>
      <c r="E526" s="400" t="s">
        <v>644</v>
      </c>
      <c r="F526" s="400"/>
      <c r="G526" s="378"/>
      <c r="H526" s="380">
        <v>2014</v>
      </c>
      <c r="I526" s="308"/>
      <c r="J526" s="308"/>
      <c r="K526" s="308"/>
      <c r="L526" s="308"/>
      <c r="M526" s="308"/>
      <c r="N526" s="348" t="s">
        <v>114</v>
      </c>
      <c r="O526" s="379">
        <v>1000000</v>
      </c>
      <c r="P526" s="378" t="s">
        <v>845</v>
      </c>
      <c r="T526" s="332" t="e">
        <f>#REF!</f>
        <v>#REF!</v>
      </c>
      <c r="U526" s="313" t="e">
        <f t="shared" si="92"/>
        <v>#REF!</v>
      </c>
      <c r="V526" s="313" t="e">
        <f t="shared" si="93"/>
        <v>#REF!</v>
      </c>
      <c r="W526" s="350" t="e">
        <f t="shared" si="96"/>
        <v>#REF!</v>
      </c>
      <c r="X526" s="351"/>
      <c r="Y526" s="350" t="e">
        <f t="shared" si="98"/>
        <v>#REF!</v>
      </c>
      <c r="Z526" s="350">
        <f t="shared" si="94"/>
        <v>0</v>
      </c>
      <c r="AA526" s="350" t="e">
        <f t="shared" si="99"/>
        <v>#REF!</v>
      </c>
      <c r="AB526" s="351" t="e">
        <f t="shared" si="100"/>
        <v>#REF!</v>
      </c>
      <c r="AC526" s="351" t="e">
        <f t="shared" si="101"/>
        <v>#REF!</v>
      </c>
      <c r="AD526" s="351" t="e">
        <f t="shared" si="102"/>
        <v>#REF!</v>
      </c>
      <c r="AE526" s="332">
        <f t="shared" si="103"/>
        <v>2014</v>
      </c>
      <c r="AF526" s="352" t="e">
        <f t="shared" si="104"/>
        <v>#REF!</v>
      </c>
      <c r="AG526" s="353" t="e">
        <f t="shared" si="95"/>
        <v>#REF!</v>
      </c>
    </row>
    <row r="527" spans="1:33" s="313" customFormat="1" ht="26.25" customHeight="1">
      <c r="A527" s="431">
        <v>508</v>
      </c>
      <c r="B527" s="345" t="s">
        <v>303</v>
      </c>
      <c r="C527" s="378" t="s">
        <v>846</v>
      </c>
      <c r="D527" s="405" t="s">
        <v>623</v>
      </c>
      <c r="E527" s="400" t="s">
        <v>645</v>
      </c>
      <c r="F527" s="400"/>
      <c r="G527" s="378"/>
      <c r="H527" s="380">
        <v>2014</v>
      </c>
      <c r="I527" s="308"/>
      <c r="J527" s="308"/>
      <c r="K527" s="308"/>
      <c r="L527" s="308"/>
      <c r="M527" s="308"/>
      <c r="N527" s="348" t="s">
        <v>114</v>
      </c>
      <c r="O527" s="379">
        <v>49940000</v>
      </c>
      <c r="P527" s="311"/>
      <c r="T527" s="332" t="e">
        <f>#REF!</f>
        <v>#REF!</v>
      </c>
      <c r="U527" s="313" t="e">
        <f t="shared" si="92"/>
        <v>#REF!</v>
      </c>
      <c r="V527" s="313" t="e">
        <f t="shared" si="93"/>
        <v>#REF!</v>
      </c>
      <c r="W527" s="350" t="e">
        <f t="shared" si="96"/>
        <v>#REF!</v>
      </c>
      <c r="X527" s="351"/>
      <c r="Y527" s="350" t="e">
        <f t="shared" si="98"/>
        <v>#REF!</v>
      </c>
      <c r="Z527" s="350">
        <f t="shared" si="94"/>
        <v>0</v>
      </c>
      <c r="AA527" s="350" t="e">
        <f t="shared" si="99"/>
        <v>#REF!</v>
      </c>
      <c r="AB527" s="351" t="e">
        <f t="shared" si="100"/>
        <v>#REF!</v>
      </c>
      <c r="AC527" s="351" t="e">
        <f t="shared" si="101"/>
        <v>#REF!</v>
      </c>
      <c r="AD527" s="351" t="e">
        <f t="shared" si="102"/>
        <v>#REF!</v>
      </c>
      <c r="AE527" s="332">
        <f t="shared" si="103"/>
        <v>2014</v>
      </c>
      <c r="AF527" s="352" t="e">
        <f t="shared" si="104"/>
        <v>#REF!</v>
      </c>
      <c r="AG527" s="353" t="e">
        <f t="shared" si="95"/>
        <v>#REF!</v>
      </c>
    </row>
    <row r="528" spans="1:33" s="313" customFormat="1" ht="26.25" customHeight="1" thickBot="1">
      <c r="A528" s="433">
        <v>509</v>
      </c>
      <c r="B528" s="345" t="s">
        <v>2083</v>
      </c>
      <c r="C528" s="396" t="s">
        <v>847</v>
      </c>
      <c r="D528" s="406" t="s">
        <v>641</v>
      </c>
      <c r="E528" s="398" t="s">
        <v>645</v>
      </c>
      <c r="F528" s="398"/>
      <c r="G528" s="396"/>
      <c r="H528" s="386">
        <v>2014</v>
      </c>
      <c r="I528" s="360"/>
      <c r="J528" s="360"/>
      <c r="K528" s="360"/>
      <c r="L528" s="360"/>
      <c r="M528" s="360"/>
      <c r="N528" s="363" t="s">
        <v>114</v>
      </c>
      <c r="O528" s="387">
        <v>18000000</v>
      </c>
      <c r="P528" s="396" t="s">
        <v>847</v>
      </c>
      <c r="T528" s="332" t="e">
        <f>#REF!</f>
        <v>#REF!</v>
      </c>
      <c r="U528" s="313" t="e">
        <f t="shared" si="92"/>
        <v>#REF!</v>
      </c>
      <c r="V528" s="313" t="e">
        <f t="shared" si="93"/>
        <v>#REF!</v>
      </c>
      <c r="W528" s="350" t="e">
        <f t="shared" si="96"/>
        <v>#REF!</v>
      </c>
      <c r="X528" s="351"/>
      <c r="Y528" s="350" t="e">
        <f t="shared" si="98"/>
        <v>#REF!</v>
      </c>
      <c r="Z528" s="350">
        <f t="shared" si="94"/>
        <v>0</v>
      </c>
      <c r="AA528" s="350" t="e">
        <f t="shared" si="99"/>
        <v>#REF!</v>
      </c>
      <c r="AB528" s="351" t="e">
        <f t="shared" si="100"/>
        <v>#REF!</v>
      </c>
      <c r="AC528" s="351" t="e">
        <f t="shared" si="101"/>
        <v>#REF!</v>
      </c>
      <c r="AD528" s="351" t="e">
        <f t="shared" si="102"/>
        <v>#REF!</v>
      </c>
      <c r="AE528" s="332">
        <f t="shared" si="103"/>
        <v>2014</v>
      </c>
      <c r="AF528" s="352" t="e">
        <f t="shared" si="104"/>
        <v>#REF!</v>
      </c>
      <c r="AG528" s="353" t="e">
        <f t="shared" si="95"/>
        <v>#REF!</v>
      </c>
    </row>
    <row r="529" spans="1:33" s="313" customFormat="1" ht="26.25" customHeight="1">
      <c r="A529" s="432">
        <v>510</v>
      </c>
      <c r="B529" s="390" t="s">
        <v>562</v>
      </c>
      <c r="C529" s="397" t="s">
        <v>848</v>
      </c>
      <c r="D529" s="407" t="s">
        <v>641</v>
      </c>
      <c r="E529" s="399" t="s">
        <v>645</v>
      </c>
      <c r="F529" s="399"/>
      <c r="G529" s="397"/>
      <c r="H529" s="391">
        <v>2014</v>
      </c>
      <c r="I529" s="367"/>
      <c r="J529" s="367"/>
      <c r="K529" s="367"/>
      <c r="L529" s="367"/>
      <c r="M529" s="367"/>
      <c r="N529" s="370" t="s">
        <v>114</v>
      </c>
      <c r="O529" s="392">
        <v>15000000</v>
      </c>
      <c r="P529" s="403"/>
      <c r="T529" s="332" t="e">
        <f>#REF!</f>
        <v>#REF!</v>
      </c>
      <c r="U529" s="313" t="e">
        <f t="shared" si="92"/>
        <v>#REF!</v>
      </c>
      <c r="V529" s="313" t="e">
        <f t="shared" si="93"/>
        <v>#REF!</v>
      </c>
      <c r="W529" s="350" t="e">
        <f t="shared" si="96"/>
        <v>#REF!</v>
      </c>
      <c r="X529" s="351"/>
      <c r="Y529" s="350" t="e">
        <f t="shared" si="98"/>
        <v>#REF!</v>
      </c>
      <c r="Z529" s="350">
        <f t="shared" si="94"/>
        <v>0</v>
      </c>
      <c r="AA529" s="350" t="e">
        <f t="shared" si="99"/>
        <v>#REF!</v>
      </c>
      <c r="AB529" s="351" t="e">
        <f t="shared" si="100"/>
        <v>#REF!</v>
      </c>
      <c r="AC529" s="351" t="e">
        <f t="shared" si="101"/>
        <v>#REF!</v>
      </c>
      <c r="AD529" s="351" t="e">
        <f t="shared" si="102"/>
        <v>#REF!</v>
      </c>
      <c r="AE529" s="332">
        <f t="shared" si="103"/>
        <v>2014</v>
      </c>
      <c r="AF529" s="352" t="e">
        <f t="shared" si="104"/>
        <v>#REF!</v>
      </c>
      <c r="AG529" s="353" t="e">
        <f t="shared" si="95"/>
        <v>#REF!</v>
      </c>
    </row>
    <row r="530" spans="1:33" s="313" customFormat="1" ht="24" customHeight="1">
      <c r="A530" s="431">
        <v>511</v>
      </c>
      <c r="B530" s="345" t="s">
        <v>2023</v>
      </c>
      <c r="C530" s="378" t="s">
        <v>129</v>
      </c>
      <c r="D530" s="405" t="s">
        <v>643</v>
      </c>
      <c r="E530" s="400" t="s">
        <v>645</v>
      </c>
      <c r="F530" s="400"/>
      <c r="G530" s="378"/>
      <c r="H530" s="380">
        <v>2014</v>
      </c>
      <c r="I530" s="308"/>
      <c r="J530" s="308"/>
      <c r="K530" s="308"/>
      <c r="L530" s="308"/>
      <c r="M530" s="308"/>
      <c r="N530" s="348" t="s">
        <v>114</v>
      </c>
      <c r="O530" s="379">
        <v>12000000</v>
      </c>
      <c r="P530" s="311"/>
      <c r="T530" s="332" t="e">
        <f>#REF!</f>
        <v>#REF!</v>
      </c>
      <c r="U530" s="313" t="e">
        <f t="shared" si="92"/>
        <v>#REF!</v>
      </c>
      <c r="V530" s="313" t="e">
        <f t="shared" si="93"/>
        <v>#REF!</v>
      </c>
      <c r="W530" s="350" t="e">
        <f t="shared" si="96"/>
        <v>#REF!</v>
      </c>
      <c r="X530" s="351"/>
      <c r="Y530" s="350" t="e">
        <f t="shared" si="98"/>
        <v>#REF!</v>
      </c>
      <c r="Z530" s="350">
        <f t="shared" si="94"/>
        <v>0</v>
      </c>
      <c r="AA530" s="350" t="e">
        <f t="shared" si="99"/>
        <v>#REF!</v>
      </c>
      <c r="AB530" s="351" t="e">
        <f t="shared" si="100"/>
        <v>#REF!</v>
      </c>
      <c r="AC530" s="351" t="e">
        <f t="shared" si="101"/>
        <v>#REF!</v>
      </c>
      <c r="AD530" s="351" t="e">
        <f t="shared" si="102"/>
        <v>#REF!</v>
      </c>
      <c r="AE530" s="332">
        <f t="shared" si="103"/>
        <v>2014</v>
      </c>
      <c r="AF530" s="352" t="e">
        <f t="shared" si="104"/>
        <v>#REF!</v>
      </c>
      <c r="AG530" s="353" t="e">
        <f t="shared" si="95"/>
        <v>#REF!</v>
      </c>
    </row>
    <row r="531" spans="1:33" s="565" customFormat="1" ht="26.25" customHeight="1">
      <c r="A531" s="556">
        <v>512</v>
      </c>
      <c r="B531" s="571" t="s">
        <v>2083</v>
      </c>
      <c r="C531" s="558" t="s">
        <v>849</v>
      </c>
      <c r="D531" s="559" t="s">
        <v>641</v>
      </c>
      <c r="E531" s="560" t="s">
        <v>406</v>
      </c>
      <c r="F531" s="560"/>
      <c r="G531" s="558"/>
      <c r="H531" s="561">
        <v>2014</v>
      </c>
      <c r="I531" s="562"/>
      <c r="J531" s="562"/>
      <c r="K531" s="562"/>
      <c r="L531" s="562"/>
      <c r="M531" s="562"/>
      <c r="N531" s="563" t="s">
        <v>114</v>
      </c>
      <c r="O531" s="564">
        <v>1216200</v>
      </c>
      <c r="P531" s="558" t="s">
        <v>849</v>
      </c>
      <c r="Q531" s="313"/>
      <c r="R531" s="313"/>
      <c r="S531" s="313"/>
      <c r="T531" s="332" t="e">
        <f>#REF!</f>
        <v>#REF!</v>
      </c>
      <c r="U531" s="313" t="e">
        <f t="shared" si="92"/>
        <v>#REF!</v>
      </c>
      <c r="V531" s="313" t="e">
        <f t="shared" si="93"/>
        <v>#REF!</v>
      </c>
      <c r="W531" s="350" t="e">
        <f t="shared" si="96"/>
        <v>#REF!</v>
      </c>
      <c r="X531" s="351"/>
      <c r="Y531" s="350" t="e">
        <f t="shared" si="98"/>
        <v>#REF!</v>
      </c>
      <c r="Z531" s="350">
        <f t="shared" si="94"/>
        <v>0</v>
      </c>
      <c r="AA531" s="350" t="e">
        <f t="shared" si="99"/>
        <v>#REF!</v>
      </c>
      <c r="AB531" s="351" t="e">
        <f t="shared" si="100"/>
        <v>#REF!</v>
      </c>
      <c r="AC531" s="351" t="e">
        <f t="shared" si="101"/>
        <v>#REF!</v>
      </c>
      <c r="AD531" s="351" t="e">
        <f t="shared" si="102"/>
        <v>#REF!</v>
      </c>
      <c r="AE531" s="332">
        <f t="shared" si="103"/>
        <v>2014</v>
      </c>
      <c r="AF531" s="352" t="e">
        <f t="shared" si="104"/>
        <v>#REF!</v>
      </c>
      <c r="AG531" s="353" t="e">
        <f t="shared" si="95"/>
        <v>#REF!</v>
      </c>
    </row>
    <row r="532" spans="1:33" s="565" customFormat="1" ht="26.25" customHeight="1">
      <c r="A532" s="556">
        <v>513</v>
      </c>
      <c r="B532" s="571" t="s">
        <v>2083</v>
      </c>
      <c r="C532" s="558" t="s">
        <v>850</v>
      </c>
      <c r="D532" s="559" t="s">
        <v>623</v>
      </c>
      <c r="E532" s="560" t="s">
        <v>406</v>
      </c>
      <c r="F532" s="560"/>
      <c r="G532" s="558"/>
      <c r="H532" s="561">
        <v>2014</v>
      </c>
      <c r="I532" s="562"/>
      <c r="J532" s="562"/>
      <c r="K532" s="562"/>
      <c r="L532" s="562"/>
      <c r="M532" s="562"/>
      <c r="N532" s="563" t="s">
        <v>114</v>
      </c>
      <c r="O532" s="564">
        <v>405400</v>
      </c>
      <c r="P532" s="558" t="s">
        <v>850</v>
      </c>
      <c r="Q532" s="313"/>
      <c r="R532" s="313"/>
      <c r="S532" s="313"/>
      <c r="T532" s="332" t="e">
        <f>#REF!</f>
        <v>#REF!</v>
      </c>
      <c r="U532" s="313" t="e">
        <f t="shared" ref="U532:U567" si="105">VLOOKUP(T532,kelompok,2,0)</f>
        <v>#REF!</v>
      </c>
      <c r="V532" s="313" t="e">
        <f t="shared" ref="V532:V567" si="106">VLOOKUP(T532,MASAMANFAAT,4,0)</f>
        <v>#REF!</v>
      </c>
      <c r="W532" s="350" t="e">
        <f t="shared" si="96"/>
        <v>#REF!</v>
      </c>
      <c r="X532" s="351"/>
      <c r="Y532" s="350" t="e">
        <f t="shared" si="98"/>
        <v>#REF!</v>
      </c>
      <c r="Z532" s="350">
        <f t="shared" ref="Z532:Z547" si="107">2014-AE532</f>
        <v>0</v>
      </c>
      <c r="AA532" s="350" t="e">
        <f t="shared" si="99"/>
        <v>#REF!</v>
      </c>
      <c r="AB532" s="351" t="e">
        <f t="shared" si="100"/>
        <v>#REF!</v>
      </c>
      <c r="AC532" s="351" t="e">
        <f t="shared" si="101"/>
        <v>#REF!</v>
      </c>
      <c r="AD532" s="351" t="e">
        <f t="shared" si="102"/>
        <v>#REF!</v>
      </c>
      <c r="AE532" s="332">
        <f t="shared" si="103"/>
        <v>2014</v>
      </c>
      <c r="AF532" s="352" t="e">
        <f t="shared" si="104"/>
        <v>#REF!</v>
      </c>
      <c r="AG532" s="353" t="e">
        <f t="shared" ref="AG532:AG567" si="108">AD532+AC532+AB532+AA532+Y532</f>
        <v>#REF!</v>
      </c>
    </row>
    <row r="533" spans="1:33" s="565" customFormat="1" ht="26.25" customHeight="1">
      <c r="A533" s="556">
        <v>514</v>
      </c>
      <c r="B533" s="571" t="s">
        <v>2083</v>
      </c>
      <c r="C533" s="558" t="s">
        <v>851</v>
      </c>
      <c r="D533" s="559" t="s">
        <v>623</v>
      </c>
      <c r="E533" s="560" t="s">
        <v>406</v>
      </c>
      <c r="F533" s="560"/>
      <c r="G533" s="558"/>
      <c r="H533" s="561">
        <v>2014</v>
      </c>
      <c r="I533" s="562"/>
      <c r="J533" s="562"/>
      <c r="K533" s="562"/>
      <c r="L533" s="562"/>
      <c r="M533" s="562"/>
      <c r="N533" s="563" t="s">
        <v>114</v>
      </c>
      <c r="O533" s="564">
        <v>460400</v>
      </c>
      <c r="P533" s="558" t="s">
        <v>851</v>
      </c>
      <c r="Q533" s="313"/>
      <c r="R533" s="313"/>
      <c r="S533" s="313"/>
      <c r="T533" s="332" t="e">
        <f>#REF!</f>
        <v>#REF!</v>
      </c>
      <c r="U533" s="313" t="e">
        <f t="shared" si="105"/>
        <v>#REF!</v>
      </c>
      <c r="V533" s="313" t="e">
        <f t="shared" si="106"/>
        <v>#REF!</v>
      </c>
      <c r="W533" s="350" t="e">
        <f t="shared" ref="W533:W567" si="109">(O533-10)/V533</f>
        <v>#REF!</v>
      </c>
      <c r="X533" s="351"/>
      <c r="Y533" s="350" t="e">
        <f t="shared" ref="Y533:Y567" si="110">IF(X533&gt;V533,O533-10,W533*X533)</f>
        <v>#REF!</v>
      </c>
      <c r="Z533" s="350">
        <f t="shared" si="107"/>
        <v>0</v>
      </c>
      <c r="AA533" s="350" t="e">
        <f t="shared" ref="AA533:AA547" si="111">IF(O533-10=Y533,0,W533)</f>
        <v>#REF!</v>
      </c>
      <c r="AB533" s="351" t="e">
        <f t="shared" ref="AB533:AB562" si="112">IF(O533-10=Y533+AA533,0,W533)</f>
        <v>#REF!</v>
      </c>
      <c r="AC533" s="351" t="e">
        <f t="shared" ref="AC533:AC567" si="113">IF(O533-10=Y533+AA533+AB533,0,W533)</f>
        <v>#REF!</v>
      </c>
      <c r="AD533" s="351" t="e">
        <f t="shared" ref="AD533:AD567" si="114">IF(O533-10=Y533+AA533+AB533+AC533,0,W533)</f>
        <v>#REF!</v>
      </c>
      <c r="AE533" s="332">
        <f t="shared" ref="AE533:AE568" si="115">H533</f>
        <v>2014</v>
      </c>
      <c r="AF533" s="352" t="e">
        <f t="shared" ref="AF533:AF567" si="116">O533-(AA533+AB533+Y533+AC533+AD533)</f>
        <v>#REF!</v>
      </c>
      <c r="AG533" s="353" t="e">
        <f t="shared" si="108"/>
        <v>#REF!</v>
      </c>
    </row>
    <row r="534" spans="1:33" s="313" customFormat="1" ht="26.25" customHeight="1">
      <c r="A534" s="431">
        <v>515</v>
      </c>
      <c r="B534" s="345" t="s">
        <v>2083</v>
      </c>
      <c r="C534" s="378" t="s">
        <v>479</v>
      </c>
      <c r="D534" s="405" t="s">
        <v>623</v>
      </c>
      <c r="E534" s="400" t="s">
        <v>406</v>
      </c>
      <c r="F534" s="400"/>
      <c r="G534" s="378"/>
      <c r="H534" s="380">
        <v>2014</v>
      </c>
      <c r="I534" s="308"/>
      <c r="J534" s="308"/>
      <c r="K534" s="308"/>
      <c r="L534" s="308"/>
      <c r="M534" s="308"/>
      <c r="N534" s="348" t="s">
        <v>114</v>
      </c>
      <c r="O534" s="379">
        <v>145411000</v>
      </c>
      <c r="P534" s="378" t="s">
        <v>479</v>
      </c>
      <c r="T534" s="332" t="e">
        <f>#REF!</f>
        <v>#REF!</v>
      </c>
      <c r="U534" s="313" t="e">
        <f t="shared" si="105"/>
        <v>#REF!</v>
      </c>
      <c r="V534" s="313" t="e">
        <f t="shared" si="106"/>
        <v>#REF!</v>
      </c>
      <c r="W534" s="350" t="e">
        <f t="shared" si="109"/>
        <v>#REF!</v>
      </c>
      <c r="X534" s="351"/>
      <c r="Y534" s="350" t="e">
        <f t="shared" si="110"/>
        <v>#REF!</v>
      </c>
      <c r="Z534" s="350">
        <f t="shared" si="107"/>
        <v>0</v>
      </c>
      <c r="AA534" s="350" t="e">
        <f t="shared" si="111"/>
        <v>#REF!</v>
      </c>
      <c r="AB534" s="351" t="e">
        <f t="shared" si="112"/>
        <v>#REF!</v>
      </c>
      <c r="AC534" s="351" t="e">
        <f t="shared" si="113"/>
        <v>#REF!</v>
      </c>
      <c r="AD534" s="351" t="e">
        <f t="shared" si="114"/>
        <v>#REF!</v>
      </c>
      <c r="AE534" s="332">
        <f t="shared" si="115"/>
        <v>2014</v>
      </c>
      <c r="AF534" s="352" t="e">
        <f t="shared" si="116"/>
        <v>#REF!</v>
      </c>
      <c r="AG534" s="353" t="e">
        <f t="shared" si="108"/>
        <v>#REF!</v>
      </c>
    </row>
    <row r="535" spans="1:33" s="313" customFormat="1" ht="26.25" customHeight="1">
      <c r="A535" s="431">
        <v>516</v>
      </c>
      <c r="B535" s="345" t="s">
        <v>2083</v>
      </c>
      <c r="C535" s="378" t="s">
        <v>852</v>
      </c>
      <c r="D535" s="405" t="s">
        <v>623</v>
      </c>
      <c r="E535" s="400"/>
      <c r="F535" s="400"/>
      <c r="G535" s="378"/>
      <c r="H535" s="380">
        <v>2014</v>
      </c>
      <c r="I535" s="308"/>
      <c r="J535" s="308"/>
      <c r="K535" s="308"/>
      <c r="L535" s="308"/>
      <c r="M535" s="308"/>
      <c r="N535" s="348" t="s">
        <v>114</v>
      </c>
      <c r="O535" s="379">
        <v>76318000</v>
      </c>
      <c r="P535" s="378" t="s">
        <v>852</v>
      </c>
      <c r="T535" s="332" t="e">
        <f>#REF!</f>
        <v>#REF!</v>
      </c>
      <c r="U535" s="313" t="e">
        <f t="shared" si="105"/>
        <v>#REF!</v>
      </c>
      <c r="V535" s="313" t="e">
        <f t="shared" si="106"/>
        <v>#REF!</v>
      </c>
      <c r="W535" s="350" t="e">
        <f t="shared" si="109"/>
        <v>#REF!</v>
      </c>
      <c r="X535" s="351"/>
      <c r="Y535" s="350" t="e">
        <f t="shared" si="110"/>
        <v>#REF!</v>
      </c>
      <c r="Z535" s="350">
        <f t="shared" si="107"/>
        <v>0</v>
      </c>
      <c r="AA535" s="350" t="e">
        <f t="shared" si="111"/>
        <v>#REF!</v>
      </c>
      <c r="AB535" s="351" t="e">
        <f t="shared" si="112"/>
        <v>#REF!</v>
      </c>
      <c r="AC535" s="351" t="e">
        <f t="shared" si="113"/>
        <v>#REF!</v>
      </c>
      <c r="AD535" s="351" t="e">
        <f t="shared" si="114"/>
        <v>#REF!</v>
      </c>
      <c r="AE535" s="332">
        <f t="shared" si="115"/>
        <v>2014</v>
      </c>
      <c r="AF535" s="352" t="e">
        <f t="shared" si="116"/>
        <v>#REF!</v>
      </c>
      <c r="AG535" s="353" t="e">
        <f t="shared" si="108"/>
        <v>#REF!</v>
      </c>
    </row>
    <row r="536" spans="1:33" s="313" customFormat="1" ht="26.25" customHeight="1">
      <c r="A536" s="431">
        <v>517</v>
      </c>
      <c r="B536" s="345" t="s">
        <v>304</v>
      </c>
      <c r="C536" s="378" t="s">
        <v>119</v>
      </c>
      <c r="D536" s="405" t="s">
        <v>641</v>
      </c>
      <c r="E536" s="400" t="s">
        <v>645</v>
      </c>
      <c r="F536" s="400"/>
      <c r="G536" s="378"/>
      <c r="H536" s="380">
        <v>2014</v>
      </c>
      <c r="I536" s="308"/>
      <c r="J536" s="308"/>
      <c r="K536" s="308"/>
      <c r="L536" s="308"/>
      <c r="M536" s="308"/>
      <c r="N536" s="348" t="s">
        <v>114</v>
      </c>
      <c r="O536" s="379">
        <v>14280000</v>
      </c>
      <c r="P536" s="311"/>
      <c r="T536" s="332" t="e">
        <f>#REF!</f>
        <v>#REF!</v>
      </c>
      <c r="U536" s="313" t="e">
        <f t="shared" si="105"/>
        <v>#REF!</v>
      </c>
      <c r="V536" s="313" t="e">
        <f t="shared" si="106"/>
        <v>#REF!</v>
      </c>
      <c r="W536" s="350" t="e">
        <f t="shared" si="109"/>
        <v>#REF!</v>
      </c>
      <c r="X536" s="351"/>
      <c r="Y536" s="350" t="e">
        <f t="shared" si="110"/>
        <v>#REF!</v>
      </c>
      <c r="Z536" s="350">
        <f t="shared" si="107"/>
        <v>0</v>
      </c>
      <c r="AA536" s="350" t="e">
        <f t="shared" si="111"/>
        <v>#REF!</v>
      </c>
      <c r="AB536" s="351" t="e">
        <f t="shared" si="112"/>
        <v>#REF!</v>
      </c>
      <c r="AC536" s="351" t="e">
        <f t="shared" si="113"/>
        <v>#REF!</v>
      </c>
      <c r="AD536" s="351" t="e">
        <f t="shared" si="114"/>
        <v>#REF!</v>
      </c>
      <c r="AE536" s="332">
        <f t="shared" si="115"/>
        <v>2014</v>
      </c>
      <c r="AF536" s="352" t="e">
        <f t="shared" si="116"/>
        <v>#REF!</v>
      </c>
      <c r="AG536" s="353" t="e">
        <f t="shared" si="108"/>
        <v>#REF!</v>
      </c>
    </row>
    <row r="537" spans="1:33" s="313" customFormat="1" ht="26.25" customHeight="1">
      <c r="A537" s="431">
        <v>518</v>
      </c>
      <c r="B537" s="345" t="s">
        <v>2083</v>
      </c>
      <c r="C537" s="378" t="s">
        <v>853</v>
      </c>
      <c r="D537" s="405" t="s">
        <v>641</v>
      </c>
      <c r="E537" s="400" t="s">
        <v>645</v>
      </c>
      <c r="F537" s="400"/>
      <c r="G537" s="378"/>
      <c r="H537" s="380">
        <v>2014</v>
      </c>
      <c r="I537" s="308"/>
      <c r="J537" s="308"/>
      <c r="K537" s="308"/>
      <c r="L537" s="308"/>
      <c r="M537" s="308"/>
      <c r="N537" s="348" t="s">
        <v>114</v>
      </c>
      <c r="O537" s="379">
        <v>5130000</v>
      </c>
      <c r="P537" s="378" t="s">
        <v>853</v>
      </c>
      <c r="T537" s="332" t="e">
        <f>#REF!</f>
        <v>#REF!</v>
      </c>
      <c r="U537" s="313" t="e">
        <f t="shared" si="105"/>
        <v>#REF!</v>
      </c>
      <c r="V537" s="313" t="e">
        <f t="shared" si="106"/>
        <v>#REF!</v>
      </c>
      <c r="W537" s="350" t="e">
        <f t="shared" si="109"/>
        <v>#REF!</v>
      </c>
      <c r="X537" s="351"/>
      <c r="Y537" s="350" t="e">
        <f t="shared" si="110"/>
        <v>#REF!</v>
      </c>
      <c r="Z537" s="350">
        <f t="shared" si="107"/>
        <v>0</v>
      </c>
      <c r="AA537" s="350" t="e">
        <f t="shared" si="111"/>
        <v>#REF!</v>
      </c>
      <c r="AB537" s="351" t="e">
        <f t="shared" si="112"/>
        <v>#REF!</v>
      </c>
      <c r="AC537" s="351" t="e">
        <f t="shared" si="113"/>
        <v>#REF!</v>
      </c>
      <c r="AD537" s="351" t="e">
        <f t="shared" si="114"/>
        <v>#REF!</v>
      </c>
      <c r="AE537" s="332">
        <f t="shared" si="115"/>
        <v>2014</v>
      </c>
      <c r="AF537" s="352" t="e">
        <f t="shared" si="116"/>
        <v>#REF!</v>
      </c>
      <c r="AG537" s="353" t="e">
        <f t="shared" si="108"/>
        <v>#REF!</v>
      </c>
    </row>
    <row r="538" spans="1:33" s="313" customFormat="1" ht="26.25" customHeight="1">
      <c r="A538" s="431">
        <v>519</v>
      </c>
      <c r="B538" s="345" t="s">
        <v>2083</v>
      </c>
      <c r="C538" s="378" t="s">
        <v>854</v>
      </c>
      <c r="D538" s="405" t="s">
        <v>641</v>
      </c>
      <c r="E538" s="400" t="s">
        <v>645</v>
      </c>
      <c r="F538" s="400"/>
      <c r="G538" s="378"/>
      <c r="H538" s="380">
        <v>2014</v>
      </c>
      <c r="I538" s="308"/>
      <c r="J538" s="308"/>
      <c r="K538" s="308"/>
      <c r="L538" s="308"/>
      <c r="M538" s="308"/>
      <c r="N538" s="348" t="s">
        <v>114</v>
      </c>
      <c r="O538" s="379">
        <v>1380000</v>
      </c>
      <c r="P538" s="378" t="s">
        <v>854</v>
      </c>
      <c r="T538" s="332" t="e">
        <f>#REF!</f>
        <v>#REF!</v>
      </c>
      <c r="U538" s="313" t="e">
        <f t="shared" si="105"/>
        <v>#REF!</v>
      </c>
      <c r="V538" s="313" t="e">
        <f t="shared" si="106"/>
        <v>#REF!</v>
      </c>
      <c r="W538" s="350" t="e">
        <f t="shared" si="109"/>
        <v>#REF!</v>
      </c>
      <c r="X538" s="351"/>
      <c r="Y538" s="350" t="e">
        <f t="shared" si="110"/>
        <v>#REF!</v>
      </c>
      <c r="Z538" s="350">
        <f t="shared" si="107"/>
        <v>0</v>
      </c>
      <c r="AA538" s="350" t="e">
        <f t="shared" si="111"/>
        <v>#REF!</v>
      </c>
      <c r="AB538" s="351" t="e">
        <f t="shared" si="112"/>
        <v>#REF!</v>
      </c>
      <c r="AC538" s="351" t="e">
        <f t="shared" si="113"/>
        <v>#REF!</v>
      </c>
      <c r="AD538" s="351" t="e">
        <f t="shared" si="114"/>
        <v>#REF!</v>
      </c>
      <c r="AE538" s="332">
        <f t="shared" si="115"/>
        <v>2014</v>
      </c>
      <c r="AF538" s="352" t="e">
        <f t="shared" si="116"/>
        <v>#REF!</v>
      </c>
      <c r="AG538" s="353" t="e">
        <f t="shared" si="108"/>
        <v>#REF!</v>
      </c>
    </row>
    <row r="539" spans="1:33" s="313" customFormat="1" ht="26.25" customHeight="1">
      <c r="A539" s="431">
        <v>520</v>
      </c>
      <c r="B539" s="357" t="s">
        <v>2085</v>
      </c>
      <c r="C539" s="378" t="s">
        <v>855</v>
      </c>
      <c r="D539" s="405" t="s">
        <v>641</v>
      </c>
      <c r="E539" s="400" t="s">
        <v>645</v>
      </c>
      <c r="F539" s="400"/>
      <c r="G539" s="378"/>
      <c r="H539" s="380">
        <v>2014</v>
      </c>
      <c r="I539" s="308"/>
      <c r="J539" s="308"/>
      <c r="K539" s="308"/>
      <c r="L539" s="308"/>
      <c r="M539" s="308"/>
      <c r="N539" s="348" t="s">
        <v>114</v>
      </c>
      <c r="O539" s="379">
        <v>29040000</v>
      </c>
      <c r="P539" s="311"/>
      <c r="T539" s="332" t="e">
        <f>#REF!</f>
        <v>#REF!</v>
      </c>
      <c r="U539" s="313" t="e">
        <f t="shared" si="105"/>
        <v>#REF!</v>
      </c>
      <c r="V539" s="313" t="e">
        <f t="shared" si="106"/>
        <v>#REF!</v>
      </c>
      <c r="W539" s="350" t="e">
        <f t="shared" si="109"/>
        <v>#REF!</v>
      </c>
      <c r="X539" s="351"/>
      <c r="Y539" s="350" t="e">
        <f t="shared" si="110"/>
        <v>#REF!</v>
      </c>
      <c r="Z539" s="350">
        <f t="shared" si="107"/>
        <v>0</v>
      </c>
      <c r="AA539" s="350" t="e">
        <f t="shared" si="111"/>
        <v>#REF!</v>
      </c>
      <c r="AB539" s="351" t="e">
        <f t="shared" si="112"/>
        <v>#REF!</v>
      </c>
      <c r="AC539" s="351" t="e">
        <f t="shared" si="113"/>
        <v>#REF!</v>
      </c>
      <c r="AD539" s="351" t="e">
        <f t="shared" si="114"/>
        <v>#REF!</v>
      </c>
      <c r="AE539" s="332">
        <f t="shared" si="115"/>
        <v>2014</v>
      </c>
      <c r="AF539" s="352" t="e">
        <f t="shared" si="116"/>
        <v>#REF!</v>
      </c>
      <c r="AG539" s="353" t="e">
        <f t="shared" si="108"/>
        <v>#REF!</v>
      </c>
    </row>
    <row r="540" spans="1:33" s="313" customFormat="1" ht="23.25" customHeight="1">
      <c r="A540" s="431">
        <v>521</v>
      </c>
      <c r="B540" s="357" t="s">
        <v>291</v>
      </c>
      <c r="C540" s="378" t="s">
        <v>856</v>
      </c>
      <c r="D540" s="405" t="s">
        <v>623</v>
      </c>
      <c r="E540" s="400" t="s">
        <v>645</v>
      </c>
      <c r="F540" s="400"/>
      <c r="G540" s="378"/>
      <c r="H540" s="380">
        <v>2014</v>
      </c>
      <c r="I540" s="308"/>
      <c r="J540" s="308"/>
      <c r="K540" s="308"/>
      <c r="L540" s="308"/>
      <c r="M540" s="308"/>
      <c r="N540" s="348" t="s">
        <v>114</v>
      </c>
      <c r="O540" s="379">
        <v>11473000</v>
      </c>
      <c r="P540" s="311"/>
      <c r="T540" s="332" t="e">
        <f>#REF!</f>
        <v>#REF!</v>
      </c>
      <c r="U540" s="313" t="e">
        <f t="shared" si="105"/>
        <v>#REF!</v>
      </c>
      <c r="V540" s="313" t="e">
        <f t="shared" si="106"/>
        <v>#REF!</v>
      </c>
      <c r="W540" s="350" t="e">
        <f t="shared" si="109"/>
        <v>#REF!</v>
      </c>
      <c r="X540" s="351"/>
      <c r="Y540" s="350" t="e">
        <f t="shared" si="110"/>
        <v>#REF!</v>
      </c>
      <c r="Z540" s="350">
        <f t="shared" si="107"/>
        <v>0</v>
      </c>
      <c r="AA540" s="350" t="e">
        <f t="shared" si="111"/>
        <v>#REF!</v>
      </c>
      <c r="AB540" s="351" t="e">
        <f t="shared" si="112"/>
        <v>#REF!</v>
      </c>
      <c r="AC540" s="351" t="e">
        <f t="shared" si="113"/>
        <v>#REF!</v>
      </c>
      <c r="AD540" s="351" t="e">
        <f t="shared" si="114"/>
        <v>#REF!</v>
      </c>
      <c r="AE540" s="332">
        <f t="shared" si="115"/>
        <v>2014</v>
      </c>
      <c r="AF540" s="352" t="e">
        <f t="shared" si="116"/>
        <v>#REF!</v>
      </c>
      <c r="AG540" s="353" t="e">
        <f t="shared" si="108"/>
        <v>#REF!</v>
      </c>
    </row>
    <row r="541" spans="1:33" s="313" customFormat="1" ht="26.25" customHeight="1">
      <c r="A541" s="431">
        <v>522</v>
      </c>
      <c r="B541" s="357" t="s">
        <v>291</v>
      </c>
      <c r="C541" s="378" t="s">
        <v>857</v>
      </c>
      <c r="D541" s="405" t="s">
        <v>643</v>
      </c>
      <c r="E541" s="400" t="s">
        <v>645</v>
      </c>
      <c r="F541" s="400"/>
      <c r="G541" s="378"/>
      <c r="H541" s="380">
        <v>2014</v>
      </c>
      <c r="I541" s="308"/>
      <c r="J541" s="308"/>
      <c r="K541" s="308"/>
      <c r="L541" s="308"/>
      <c r="M541" s="308"/>
      <c r="N541" s="348" t="s">
        <v>114</v>
      </c>
      <c r="O541" s="379">
        <v>16500000</v>
      </c>
      <c r="P541" s="311"/>
      <c r="T541" s="332" t="e">
        <f>#REF!</f>
        <v>#REF!</v>
      </c>
      <c r="U541" s="313" t="e">
        <f t="shared" si="105"/>
        <v>#REF!</v>
      </c>
      <c r="V541" s="313" t="e">
        <f t="shared" si="106"/>
        <v>#REF!</v>
      </c>
      <c r="W541" s="350" t="e">
        <f t="shared" si="109"/>
        <v>#REF!</v>
      </c>
      <c r="X541" s="351"/>
      <c r="Y541" s="350" t="e">
        <f t="shared" si="110"/>
        <v>#REF!</v>
      </c>
      <c r="Z541" s="350">
        <f t="shared" si="107"/>
        <v>0</v>
      </c>
      <c r="AA541" s="350" t="e">
        <f t="shared" si="111"/>
        <v>#REF!</v>
      </c>
      <c r="AB541" s="351" t="e">
        <f t="shared" si="112"/>
        <v>#REF!</v>
      </c>
      <c r="AC541" s="351" t="e">
        <f t="shared" si="113"/>
        <v>#REF!</v>
      </c>
      <c r="AD541" s="351" t="e">
        <f t="shared" si="114"/>
        <v>#REF!</v>
      </c>
      <c r="AE541" s="332">
        <f t="shared" si="115"/>
        <v>2014</v>
      </c>
      <c r="AF541" s="352" t="e">
        <f t="shared" si="116"/>
        <v>#REF!</v>
      </c>
      <c r="AG541" s="353" t="e">
        <f t="shared" si="108"/>
        <v>#REF!</v>
      </c>
    </row>
    <row r="542" spans="1:33" s="313" customFormat="1" ht="21.75" customHeight="1">
      <c r="A542" s="431">
        <v>523</v>
      </c>
      <c r="B542" s="357" t="s">
        <v>291</v>
      </c>
      <c r="C542" s="378" t="s">
        <v>858</v>
      </c>
      <c r="D542" s="405" t="s">
        <v>651</v>
      </c>
      <c r="E542" s="400" t="s">
        <v>645</v>
      </c>
      <c r="F542" s="400"/>
      <c r="G542" s="378"/>
      <c r="H542" s="380">
        <v>2014</v>
      </c>
      <c r="I542" s="308"/>
      <c r="J542" s="308"/>
      <c r="K542" s="308"/>
      <c r="L542" s="308"/>
      <c r="M542" s="308"/>
      <c r="N542" s="348" t="s">
        <v>114</v>
      </c>
      <c r="O542" s="379">
        <v>37818000</v>
      </c>
      <c r="P542" s="311"/>
      <c r="T542" s="332" t="e">
        <f>#REF!</f>
        <v>#REF!</v>
      </c>
      <c r="U542" s="313" t="e">
        <f t="shared" si="105"/>
        <v>#REF!</v>
      </c>
      <c r="V542" s="313" t="e">
        <f t="shared" si="106"/>
        <v>#REF!</v>
      </c>
      <c r="W542" s="350" t="e">
        <f t="shared" si="109"/>
        <v>#REF!</v>
      </c>
      <c r="X542" s="351"/>
      <c r="Y542" s="350" t="e">
        <f t="shared" si="110"/>
        <v>#REF!</v>
      </c>
      <c r="Z542" s="350">
        <f t="shared" si="107"/>
        <v>0</v>
      </c>
      <c r="AA542" s="350" t="e">
        <f t="shared" si="111"/>
        <v>#REF!</v>
      </c>
      <c r="AB542" s="351" t="e">
        <f t="shared" si="112"/>
        <v>#REF!</v>
      </c>
      <c r="AC542" s="351" t="e">
        <f t="shared" si="113"/>
        <v>#REF!</v>
      </c>
      <c r="AD542" s="351" t="e">
        <f t="shared" si="114"/>
        <v>#REF!</v>
      </c>
      <c r="AE542" s="332">
        <f t="shared" si="115"/>
        <v>2014</v>
      </c>
      <c r="AF542" s="352" t="e">
        <f t="shared" si="116"/>
        <v>#REF!</v>
      </c>
      <c r="AG542" s="353" t="e">
        <f t="shared" si="108"/>
        <v>#REF!</v>
      </c>
    </row>
    <row r="543" spans="1:33" s="313" customFormat="1" ht="26.25" customHeight="1">
      <c r="A543" s="431">
        <v>524</v>
      </c>
      <c r="B543" s="357" t="s">
        <v>291</v>
      </c>
      <c r="C543" s="378" t="s">
        <v>859</v>
      </c>
      <c r="D543" s="405" t="s">
        <v>641</v>
      </c>
      <c r="E543" s="400" t="s">
        <v>645</v>
      </c>
      <c r="F543" s="400"/>
      <c r="G543" s="378"/>
      <c r="H543" s="380">
        <v>2014</v>
      </c>
      <c r="I543" s="308"/>
      <c r="J543" s="308"/>
      <c r="K543" s="308"/>
      <c r="L543" s="308"/>
      <c r="M543" s="308"/>
      <c r="N543" s="348" t="s">
        <v>114</v>
      </c>
      <c r="O543" s="379">
        <v>13200000</v>
      </c>
      <c r="P543" s="311"/>
      <c r="T543" s="332" t="e">
        <f>#REF!</f>
        <v>#REF!</v>
      </c>
      <c r="U543" s="313" t="e">
        <f t="shared" si="105"/>
        <v>#REF!</v>
      </c>
      <c r="V543" s="313" t="e">
        <f t="shared" si="106"/>
        <v>#REF!</v>
      </c>
      <c r="W543" s="350" t="e">
        <f t="shared" si="109"/>
        <v>#REF!</v>
      </c>
      <c r="X543" s="351"/>
      <c r="Y543" s="350" t="e">
        <f t="shared" si="110"/>
        <v>#REF!</v>
      </c>
      <c r="Z543" s="350">
        <f t="shared" si="107"/>
        <v>0</v>
      </c>
      <c r="AA543" s="350" t="e">
        <f t="shared" si="111"/>
        <v>#REF!</v>
      </c>
      <c r="AB543" s="351" t="e">
        <f t="shared" si="112"/>
        <v>#REF!</v>
      </c>
      <c r="AC543" s="351" t="e">
        <f t="shared" si="113"/>
        <v>#REF!</v>
      </c>
      <c r="AD543" s="351" t="e">
        <f t="shared" si="114"/>
        <v>#REF!</v>
      </c>
      <c r="AE543" s="332">
        <f t="shared" si="115"/>
        <v>2014</v>
      </c>
      <c r="AF543" s="352" t="e">
        <f t="shared" si="116"/>
        <v>#REF!</v>
      </c>
      <c r="AG543" s="353" t="e">
        <f t="shared" si="108"/>
        <v>#REF!</v>
      </c>
    </row>
    <row r="544" spans="1:33" s="313" customFormat="1" ht="26.25" customHeight="1">
      <c r="A544" s="431">
        <v>525</v>
      </c>
      <c r="B544" s="345" t="s">
        <v>293</v>
      </c>
      <c r="C544" s="378" t="s">
        <v>860</v>
      </c>
      <c r="D544" s="405" t="s">
        <v>643</v>
      </c>
      <c r="E544" s="400" t="s">
        <v>645</v>
      </c>
      <c r="F544" s="400"/>
      <c r="G544" s="378"/>
      <c r="H544" s="380">
        <v>2014</v>
      </c>
      <c r="I544" s="308"/>
      <c r="J544" s="308"/>
      <c r="K544" s="308"/>
      <c r="L544" s="308"/>
      <c r="M544" s="308"/>
      <c r="N544" s="348" t="s">
        <v>114</v>
      </c>
      <c r="O544" s="379">
        <v>23900000</v>
      </c>
      <c r="P544" s="311"/>
      <c r="T544" s="332" t="e">
        <f>#REF!</f>
        <v>#REF!</v>
      </c>
      <c r="U544" s="313" t="e">
        <f t="shared" si="105"/>
        <v>#REF!</v>
      </c>
      <c r="V544" s="313" t="e">
        <f t="shared" si="106"/>
        <v>#REF!</v>
      </c>
      <c r="W544" s="350" t="e">
        <f t="shared" si="109"/>
        <v>#REF!</v>
      </c>
      <c r="X544" s="351"/>
      <c r="Y544" s="350" t="e">
        <f t="shared" si="110"/>
        <v>#REF!</v>
      </c>
      <c r="Z544" s="350">
        <f t="shared" si="107"/>
        <v>0</v>
      </c>
      <c r="AA544" s="350" t="e">
        <f t="shared" si="111"/>
        <v>#REF!</v>
      </c>
      <c r="AB544" s="351" t="e">
        <f t="shared" si="112"/>
        <v>#REF!</v>
      </c>
      <c r="AC544" s="351" t="e">
        <f t="shared" si="113"/>
        <v>#REF!</v>
      </c>
      <c r="AD544" s="351" t="e">
        <f t="shared" si="114"/>
        <v>#REF!</v>
      </c>
      <c r="AE544" s="332">
        <f t="shared" si="115"/>
        <v>2014</v>
      </c>
      <c r="AF544" s="352" t="e">
        <f t="shared" si="116"/>
        <v>#REF!</v>
      </c>
      <c r="AG544" s="353" t="e">
        <f t="shared" si="108"/>
        <v>#REF!</v>
      </c>
    </row>
    <row r="545" spans="1:33" s="313" customFormat="1" ht="26.25" customHeight="1">
      <c r="A545" s="431">
        <v>526</v>
      </c>
      <c r="B545" s="345" t="s">
        <v>2039</v>
      </c>
      <c r="C545" s="378" t="s">
        <v>828</v>
      </c>
      <c r="D545" s="405" t="s">
        <v>641</v>
      </c>
      <c r="E545" s="400" t="s">
        <v>645</v>
      </c>
      <c r="F545" s="400"/>
      <c r="G545" s="378"/>
      <c r="H545" s="380">
        <v>2014</v>
      </c>
      <c r="I545" s="308"/>
      <c r="J545" s="308"/>
      <c r="K545" s="308"/>
      <c r="L545" s="308"/>
      <c r="M545" s="308"/>
      <c r="N545" s="348" t="s">
        <v>114</v>
      </c>
      <c r="O545" s="379">
        <v>6000000</v>
      </c>
      <c r="P545" s="311"/>
      <c r="T545" s="332" t="e">
        <f>#REF!</f>
        <v>#REF!</v>
      </c>
      <c r="U545" s="313" t="e">
        <f t="shared" si="105"/>
        <v>#REF!</v>
      </c>
      <c r="V545" s="313" t="e">
        <f t="shared" si="106"/>
        <v>#REF!</v>
      </c>
      <c r="W545" s="350" t="e">
        <f t="shared" si="109"/>
        <v>#REF!</v>
      </c>
      <c r="X545" s="351"/>
      <c r="Y545" s="350" t="e">
        <f t="shared" si="110"/>
        <v>#REF!</v>
      </c>
      <c r="Z545" s="350">
        <f t="shared" si="107"/>
        <v>0</v>
      </c>
      <c r="AA545" s="350" t="e">
        <f t="shared" si="111"/>
        <v>#REF!</v>
      </c>
      <c r="AB545" s="351" t="e">
        <f t="shared" si="112"/>
        <v>#REF!</v>
      </c>
      <c r="AC545" s="351" t="e">
        <f t="shared" si="113"/>
        <v>#REF!</v>
      </c>
      <c r="AD545" s="351" t="e">
        <f t="shared" si="114"/>
        <v>#REF!</v>
      </c>
      <c r="AE545" s="332">
        <f t="shared" si="115"/>
        <v>2014</v>
      </c>
      <c r="AF545" s="352" t="e">
        <f t="shared" si="116"/>
        <v>#REF!</v>
      </c>
      <c r="AG545" s="353" t="e">
        <f t="shared" si="108"/>
        <v>#REF!</v>
      </c>
    </row>
    <row r="546" spans="1:33" s="313" customFormat="1" ht="26.25" customHeight="1">
      <c r="A546" s="431">
        <v>527</v>
      </c>
      <c r="B546" s="345" t="s">
        <v>2039</v>
      </c>
      <c r="C546" s="378" t="s">
        <v>861</v>
      </c>
      <c r="D546" s="405" t="s">
        <v>643</v>
      </c>
      <c r="E546" s="400" t="s">
        <v>645</v>
      </c>
      <c r="F546" s="400"/>
      <c r="G546" s="378"/>
      <c r="H546" s="380">
        <v>2014</v>
      </c>
      <c r="I546" s="308"/>
      <c r="J546" s="308"/>
      <c r="K546" s="308"/>
      <c r="L546" s="308"/>
      <c r="M546" s="308"/>
      <c r="N546" s="348" t="s">
        <v>114</v>
      </c>
      <c r="O546" s="379">
        <v>29750000</v>
      </c>
      <c r="P546" s="311"/>
      <c r="T546" s="332" t="e">
        <f>#REF!</f>
        <v>#REF!</v>
      </c>
      <c r="U546" s="313" t="e">
        <f t="shared" si="105"/>
        <v>#REF!</v>
      </c>
      <c r="V546" s="313" t="e">
        <f t="shared" si="106"/>
        <v>#REF!</v>
      </c>
      <c r="W546" s="350" t="e">
        <f t="shared" si="109"/>
        <v>#REF!</v>
      </c>
      <c r="X546" s="351"/>
      <c r="Y546" s="350" t="e">
        <f t="shared" si="110"/>
        <v>#REF!</v>
      </c>
      <c r="Z546" s="350">
        <f t="shared" si="107"/>
        <v>0</v>
      </c>
      <c r="AA546" s="350" t="e">
        <f t="shared" si="111"/>
        <v>#REF!</v>
      </c>
      <c r="AB546" s="351" t="e">
        <f t="shared" si="112"/>
        <v>#REF!</v>
      </c>
      <c r="AC546" s="351" t="e">
        <f t="shared" si="113"/>
        <v>#REF!</v>
      </c>
      <c r="AD546" s="351" t="e">
        <f t="shared" si="114"/>
        <v>#REF!</v>
      </c>
      <c r="AE546" s="332">
        <f t="shared" si="115"/>
        <v>2014</v>
      </c>
      <c r="AF546" s="352" t="e">
        <f t="shared" si="116"/>
        <v>#REF!</v>
      </c>
      <c r="AG546" s="353" t="e">
        <f t="shared" si="108"/>
        <v>#REF!</v>
      </c>
    </row>
    <row r="547" spans="1:33" s="313" customFormat="1" ht="26.25" customHeight="1">
      <c r="A547" s="431">
        <v>528</v>
      </c>
      <c r="B547" s="345" t="s">
        <v>2039</v>
      </c>
      <c r="C547" s="378" t="s">
        <v>861</v>
      </c>
      <c r="D547" s="405" t="s">
        <v>643</v>
      </c>
      <c r="E547" s="400" t="s">
        <v>645</v>
      </c>
      <c r="F547" s="400"/>
      <c r="G547" s="378"/>
      <c r="H547" s="380">
        <v>2014</v>
      </c>
      <c r="I547" s="308"/>
      <c r="J547" s="308"/>
      <c r="K547" s="308"/>
      <c r="L547" s="308"/>
      <c r="M547" s="308"/>
      <c r="N547" s="348" t="s">
        <v>114</v>
      </c>
      <c r="O547" s="379">
        <v>4000000</v>
      </c>
      <c r="P547" s="311"/>
      <c r="T547" s="332" t="e">
        <f>#REF!</f>
        <v>#REF!</v>
      </c>
      <c r="U547" s="313" t="e">
        <f t="shared" si="105"/>
        <v>#REF!</v>
      </c>
      <c r="V547" s="313" t="e">
        <f t="shared" si="106"/>
        <v>#REF!</v>
      </c>
      <c r="W547" s="350" t="e">
        <f t="shared" si="109"/>
        <v>#REF!</v>
      </c>
      <c r="X547" s="351"/>
      <c r="Y547" s="350" t="e">
        <f t="shared" si="110"/>
        <v>#REF!</v>
      </c>
      <c r="Z547" s="350">
        <f t="shared" si="107"/>
        <v>0</v>
      </c>
      <c r="AA547" s="350" t="e">
        <f t="shared" si="111"/>
        <v>#REF!</v>
      </c>
      <c r="AB547" s="351" t="e">
        <f t="shared" si="112"/>
        <v>#REF!</v>
      </c>
      <c r="AC547" s="351" t="e">
        <f t="shared" si="113"/>
        <v>#REF!</v>
      </c>
      <c r="AD547" s="351" t="e">
        <f t="shared" si="114"/>
        <v>#REF!</v>
      </c>
      <c r="AE547" s="332">
        <f t="shared" si="115"/>
        <v>2014</v>
      </c>
      <c r="AF547" s="352" t="e">
        <f t="shared" si="116"/>
        <v>#REF!</v>
      </c>
      <c r="AG547" s="353" t="e">
        <f t="shared" si="108"/>
        <v>#REF!</v>
      </c>
    </row>
    <row r="548" spans="1:33" s="313" customFormat="1" ht="26.25" customHeight="1">
      <c r="A548" s="431">
        <v>529</v>
      </c>
      <c r="B548" s="345" t="s">
        <v>2049</v>
      </c>
      <c r="C548" s="378" t="s">
        <v>145</v>
      </c>
      <c r="D548" s="405" t="s">
        <v>643</v>
      </c>
      <c r="E548" s="400" t="s">
        <v>696</v>
      </c>
      <c r="F548" s="400"/>
      <c r="G548" s="378"/>
      <c r="H548" s="380">
        <v>2015</v>
      </c>
      <c r="I548" s="308"/>
      <c r="J548" s="308"/>
      <c r="K548" s="308"/>
      <c r="L548" s="308"/>
      <c r="M548" s="308"/>
      <c r="N548" s="348" t="s">
        <v>114</v>
      </c>
      <c r="O548" s="379">
        <v>9790000</v>
      </c>
      <c r="P548" s="311"/>
      <c r="T548" s="332" t="e">
        <f>#REF!</f>
        <v>#REF!</v>
      </c>
      <c r="U548" s="313" t="e">
        <f t="shared" si="105"/>
        <v>#REF!</v>
      </c>
      <c r="V548" s="313" t="e">
        <f t="shared" si="106"/>
        <v>#REF!</v>
      </c>
      <c r="W548" s="350" t="e">
        <f t="shared" si="109"/>
        <v>#REF!</v>
      </c>
      <c r="X548" s="351"/>
      <c r="Y548" s="350" t="e">
        <f t="shared" si="110"/>
        <v>#REF!</v>
      </c>
      <c r="Z548" s="350"/>
      <c r="AA548" s="350"/>
      <c r="AB548" s="351" t="e">
        <f t="shared" si="112"/>
        <v>#REF!</v>
      </c>
      <c r="AC548" s="351" t="e">
        <f t="shared" si="113"/>
        <v>#REF!</v>
      </c>
      <c r="AD548" s="351" t="e">
        <f t="shared" si="114"/>
        <v>#REF!</v>
      </c>
      <c r="AE548" s="332">
        <f t="shared" si="115"/>
        <v>2015</v>
      </c>
      <c r="AF548" s="352" t="e">
        <f t="shared" si="116"/>
        <v>#REF!</v>
      </c>
      <c r="AG548" s="353" t="e">
        <f t="shared" si="108"/>
        <v>#REF!</v>
      </c>
    </row>
    <row r="549" spans="1:33" s="313" customFormat="1" ht="26.25" customHeight="1">
      <c r="A549" s="431">
        <v>530</v>
      </c>
      <c r="B549" s="357" t="s">
        <v>562</v>
      </c>
      <c r="C549" s="378" t="s">
        <v>685</v>
      </c>
      <c r="D549" s="405" t="s">
        <v>643</v>
      </c>
      <c r="E549" s="427" t="s">
        <v>697</v>
      </c>
      <c r="F549" s="400"/>
      <c r="G549" s="378"/>
      <c r="H549" s="380">
        <v>2015</v>
      </c>
      <c r="I549" s="308"/>
      <c r="J549" s="308"/>
      <c r="K549" s="308"/>
      <c r="L549" s="308"/>
      <c r="M549" s="308"/>
      <c r="N549" s="348" t="s">
        <v>114</v>
      </c>
      <c r="O549" s="379">
        <v>19140000</v>
      </c>
      <c r="P549" s="311"/>
      <c r="T549" s="332" t="e">
        <f>#REF!</f>
        <v>#REF!</v>
      </c>
      <c r="U549" s="313" t="e">
        <f t="shared" si="105"/>
        <v>#REF!</v>
      </c>
      <c r="V549" s="313" t="e">
        <f t="shared" si="106"/>
        <v>#REF!</v>
      </c>
      <c r="W549" s="350" t="e">
        <f t="shared" si="109"/>
        <v>#REF!</v>
      </c>
      <c r="X549" s="351"/>
      <c r="Y549" s="350" t="e">
        <f t="shared" si="110"/>
        <v>#REF!</v>
      </c>
      <c r="Z549" s="350"/>
      <c r="AA549" s="350"/>
      <c r="AB549" s="351" t="e">
        <f t="shared" si="112"/>
        <v>#REF!</v>
      </c>
      <c r="AC549" s="351" t="e">
        <f t="shared" si="113"/>
        <v>#REF!</v>
      </c>
      <c r="AD549" s="351" t="e">
        <f t="shared" si="114"/>
        <v>#REF!</v>
      </c>
      <c r="AE549" s="332">
        <f t="shared" si="115"/>
        <v>2015</v>
      </c>
      <c r="AF549" s="352" t="e">
        <f t="shared" si="116"/>
        <v>#REF!</v>
      </c>
      <c r="AG549" s="353" t="e">
        <f t="shared" si="108"/>
        <v>#REF!</v>
      </c>
    </row>
    <row r="550" spans="1:33" s="313" customFormat="1" ht="26.25" customHeight="1">
      <c r="A550" s="431">
        <v>531</v>
      </c>
      <c r="B550" s="345" t="s">
        <v>2023</v>
      </c>
      <c r="C550" s="378" t="s">
        <v>862</v>
      </c>
      <c r="D550" s="405" t="s">
        <v>639</v>
      </c>
      <c r="E550" s="400" t="s">
        <v>348</v>
      </c>
      <c r="F550" s="400"/>
      <c r="G550" s="378"/>
      <c r="H550" s="380">
        <v>2015</v>
      </c>
      <c r="I550" s="308"/>
      <c r="J550" s="308"/>
      <c r="K550" s="308"/>
      <c r="L550" s="308"/>
      <c r="M550" s="308"/>
      <c r="N550" s="348" t="s">
        <v>114</v>
      </c>
      <c r="O550" s="379">
        <v>89320000</v>
      </c>
      <c r="P550" s="311"/>
      <c r="T550" s="332" t="e">
        <f>#REF!</f>
        <v>#REF!</v>
      </c>
      <c r="U550" s="313" t="e">
        <f t="shared" si="105"/>
        <v>#REF!</v>
      </c>
      <c r="V550" s="313" t="e">
        <f t="shared" si="106"/>
        <v>#REF!</v>
      </c>
      <c r="W550" s="350" t="e">
        <f t="shared" si="109"/>
        <v>#REF!</v>
      </c>
      <c r="X550" s="351"/>
      <c r="Y550" s="350" t="e">
        <f t="shared" si="110"/>
        <v>#REF!</v>
      </c>
      <c r="Z550" s="350"/>
      <c r="AA550" s="350"/>
      <c r="AB550" s="351" t="e">
        <f t="shared" si="112"/>
        <v>#REF!</v>
      </c>
      <c r="AC550" s="351" t="e">
        <f t="shared" si="113"/>
        <v>#REF!</v>
      </c>
      <c r="AD550" s="351" t="e">
        <f t="shared" si="114"/>
        <v>#REF!</v>
      </c>
      <c r="AE550" s="332">
        <f t="shared" si="115"/>
        <v>2015</v>
      </c>
      <c r="AF550" s="352" t="e">
        <f t="shared" si="116"/>
        <v>#REF!</v>
      </c>
      <c r="AG550" s="353" t="e">
        <f t="shared" si="108"/>
        <v>#REF!</v>
      </c>
    </row>
    <row r="551" spans="1:33" s="313" customFormat="1" ht="26.25" customHeight="1">
      <c r="A551" s="431">
        <v>532</v>
      </c>
      <c r="B551" s="345" t="s">
        <v>2083</v>
      </c>
      <c r="C551" s="378" t="s">
        <v>686</v>
      </c>
      <c r="D551" s="405">
        <v>400</v>
      </c>
      <c r="E551" s="400"/>
      <c r="F551" s="400"/>
      <c r="G551" s="378"/>
      <c r="H551" s="380">
        <v>2015</v>
      </c>
      <c r="I551" s="308"/>
      <c r="J551" s="308"/>
      <c r="K551" s="308"/>
      <c r="L551" s="308"/>
      <c r="M551" s="308"/>
      <c r="N551" s="348" t="s">
        <v>114</v>
      </c>
      <c r="O551" s="379">
        <v>29117000</v>
      </c>
      <c r="P551" s="378" t="s">
        <v>686</v>
      </c>
      <c r="T551" s="332" t="e">
        <f>#REF!</f>
        <v>#REF!</v>
      </c>
      <c r="U551" s="313" t="e">
        <f t="shared" si="105"/>
        <v>#REF!</v>
      </c>
      <c r="V551" s="313" t="e">
        <f t="shared" si="106"/>
        <v>#REF!</v>
      </c>
      <c r="W551" s="350" t="e">
        <f t="shared" si="109"/>
        <v>#REF!</v>
      </c>
      <c r="X551" s="351"/>
      <c r="Y551" s="350" t="e">
        <f t="shared" si="110"/>
        <v>#REF!</v>
      </c>
      <c r="Z551" s="350"/>
      <c r="AA551" s="350"/>
      <c r="AB551" s="351" t="e">
        <f t="shared" si="112"/>
        <v>#REF!</v>
      </c>
      <c r="AC551" s="351" t="e">
        <f t="shared" si="113"/>
        <v>#REF!</v>
      </c>
      <c r="AD551" s="351" t="e">
        <f t="shared" si="114"/>
        <v>#REF!</v>
      </c>
      <c r="AE551" s="332">
        <f t="shared" si="115"/>
        <v>2015</v>
      </c>
      <c r="AF551" s="352" t="e">
        <f t="shared" si="116"/>
        <v>#REF!</v>
      </c>
      <c r="AG551" s="353" t="e">
        <f t="shared" si="108"/>
        <v>#REF!</v>
      </c>
    </row>
    <row r="552" spans="1:33" s="313" customFormat="1" ht="26.25" customHeight="1">
      <c r="A552" s="431">
        <v>533</v>
      </c>
      <c r="B552" s="357" t="s">
        <v>2053</v>
      </c>
      <c r="C552" s="378" t="s">
        <v>652</v>
      </c>
      <c r="D552" s="405">
        <v>1</v>
      </c>
      <c r="E552" s="400" t="s">
        <v>698</v>
      </c>
      <c r="F552" s="400"/>
      <c r="G552" s="378"/>
      <c r="H552" s="380">
        <v>2015</v>
      </c>
      <c r="I552" s="308"/>
      <c r="J552" s="308"/>
      <c r="K552" s="308"/>
      <c r="L552" s="308"/>
      <c r="M552" s="308"/>
      <c r="N552" s="348" t="s">
        <v>114</v>
      </c>
      <c r="O552" s="379">
        <v>10560000</v>
      </c>
      <c r="P552" s="311"/>
      <c r="T552" s="332" t="e">
        <f>#REF!</f>
        <v>#REF!</v>
      </c>
      <c r="U552" s="313" t="e">
        <f t="shared" si="105"/>
        <v>#REF!</v>
      </c>
      <c r="V552" s="313" t="e">
        <f t="shared" si="106"/>
        <v>#REF!</v>
      </c>
      <c r="W552" s="350" t="e">
        <f t="shared" si="109"/>
        <v>#REF!</v>
      </c>
      <c r="X552" s="351"/>
      <c r="Y552" s="350" t="e">
        <f t="shared" si="110"/>
        <v>#REF!</v>
      </c>
      <c r="Z552" s="350"/>
      <c r="AA552" s="350"/>
      <c r="AB552" s="351" t="e">
        <f t="shared" si="112"/>
        <v>#REF!</v>
      </c>
      <c r="AC552" s="351" t="e">
        <f t="shared" si="113"/>
        <v>#REF!</v>
      </c>
      <c r="AD552" s="351" t="e">
        <f t="shared" si="114"/>
        <v>#REF!</v>
      </c>
      <c r="AE552" s="332">
        <f t="shared" si="115"/>
        <v>2015</v>
      </c>
      <c r="AF552" s="352" t="e">
        <f t="shared" si="116"/>
        <v>#REF!</v>
      </c>
      <c r="AG552" s="353" t="e">
        <f t="shared" si="108"/>
        <v>#REF!</v>
      </c>
    </row>
    <row r="553" spans="1:33" s="313" customFormat="1" ht="26.25" customHeight="1">
      <c r="A553" s="431">
        <v>534</v>
      </c>
      <c r="B553" s="357" t="s">
        <v>2057</v>
      </c>
      <c r="C553" s="378" t="s">
        <v>695</v>
      </c>
      <c r="D553" s="405"/>
      <c r="E553" s="400"/>
      <c r="F553" s="400"/>
      <c r="G553" s="378"/>
      <c r="H553" s="380">
        <v>2015</v>
      </c>
      <c r="I553" s="308"/>
      <c r="J553" s="308"/>
      <c r="K553" s="308"/>
      <c r="L553" s="308"/>
      <c r="M553" s="308"/>
      <c r="N553" s="348" t="s">
        <v>114</v>
      </c>
      <c r="O553" s="379">
        <v>91960000</v>
      </c>
      <c r="P553" s="311"/>
      <c r="T553" s="332" t="e">
        <f>#REF!</f>
        <v>#REF!</v>
      </c>
      <c r="U553" s="313" t="e">
        <f t="shared" si="105"/>
        <v>#REF!</v>
      </c>
      <c r="V553" s="313" t="e">
        <f t="shared" si="106"/>
        <v>#REF!</v>
      </c>
      <c r="W553" s="350" t="e">
        <f t="shared" si="109"/>
        <v>#REF!</v>
      </c>
      <c r="X553" s="351"/>
      <c r="Y553" s="350" t="e">
        <f t="shared" si="110"/>
        <v>#REF!</v>
      </c>
      <c r="Z553" s="350"/>
      <c r="AA553" s="350"/>
      <c r="AB553" s="351" t="e">
        <f t="shared" si="112"/>
        <v>#REF!</v>
      </c>
      <c r="AC553" s="351" t="e">
        <f t="shared" si="113"/>
        <v>#REF!</v>
      </c>
      <c r="AD553" s="351" t="e">
        <f t="shared" si="114"/>
        <v>#REF!</v>
      </c>
      <c r="AE553" s="332">
        <f t="shared" si="115"/>
        <v>2015</v>
      </c>
      <c r="AF553" s="352" t="e">
        <f t="shared" si="116"/>
        <v>#REF!</v>
      </c>
      <c r="AG553" s="353" t="e">
        <f t="shared" si="108"/>
        <v>#REF!</v>
      </c>
    </row>
    <row r="554" spans="1:33" s="313" customFormat="1" ht="26.25" customHeight="1">
      <c r="A554" s="431">
        <v>535</v>
      </c>
      <c r="B554" s="345" t="s">
        <v>2027</v>
      </c>
      <c r="C554" s="378" t="s">
        <v>138</v>
      </c>
      <c r="D554" s="405" t="s">
        <v>639</v>
      </c>
      <c r="E554" s="400" t="s">
        <v>699</v>
      </c>
      <c r="F554" s="400"/>
      <c r="G554" s="378"/>
      <c r="H554" s="380">
        <v>2015</v>
      </c>
      <c r="I554" s="308"/>
      <c r="J554" s="308"/>
      <c r="K554" s="308"/>
      <c r="L554" s="308"/>
      <c r="M554" s="308"/>
      <c r="N554" s="348" t="s">
        <v>114</v>
      </c>
      <c r="O554" s="379">
        <v>17435000</v>
      </c>
      <c r="P554" s="311"/>
      <c r="T554" s="332" t="e">
        <f>#REF!</f>
        <v>#REF!</v>
      </c>
      <c r="U554" s="313" t="e">
        <f t="shared" si="105"/>
        <v>#REF!</v>
      </c>
      <c r="V554" s="313" t="e">
        <f t="shared" si="106"/>
        <v>#REF!</v>
      </c>
      <c r="W554" s="350" t="e">
        <f t="shared" si="109"/>
        <v>#REF!</v>
      </c>
      <c r="X554" s="351"/>
      <c r="Y554" s="350" t="e">
        <f t="shared" si="110"/>
        <v>#REF!</v>
      </c>
      <c r="Z554" s="350"/>
      <c r="AA554" s="350"/>
      <c r="AB554" s="351" t="e">
        <f t="shared" si="112"/>
        <v>#REF!</v>
      </c>
      <c r="AC554" s="351" t="e">
        <f t="shared" si="113"/>
        <v>#REF!</v>
      </c>
      <c r="AD554" s="351" t="e">
        <f t="shared" si="114"/>
        <v>#REF!</v>
      </c>
      <c r="AE554" s="332">
        <f t="shared" si="115"/>
        <v>2015</v>
      </c>
      <c r="AF554" s="352" t="e">
        <f t="shared" si="116"/>
        <v>#REF!</v>
      </c>
      <c r="AG554" s="353" t="e">
        <f t="shared" si="108"/>
        <v>#REF!</v>
      </c>
    </row>
    <row r="555" spans="1:33" s="313" customFormat="1" ht="26.25" customHeight="1">
      <c r="A555" s="431">
        <v>536</v>
      </c>
      <c r="B555" s="345" t="s">
        <v>2036</v>
      </c>
      <c r="C555" s="378" t="s">
        <v>687</v>
      </c>
      <c r="D555" s="405" t="s">
        <v>702</v>
      </c>
      <c r="E555" s="400"/>
      <c r="F555" s="400"/>
      <c r="G555" s="378"/>
      <c r="H555" s="380">
        <v>2015</v>
      </c>
      <c r="I555" s="308"/>
      <c r="J555" s="308"/>
      <c r="K555" s="308"/>
      <c r="L555" s="308"/>
      <c r="M555" s="308"/>
      <c r="N555" s="348" t="s">
        <v>114</v>
      </c>
      <c r="O555" s="379">
        <v>23743947.185649686</v>
      </c>
      <c r="P555" s="311"/>
      <c r="T555" s="332" t="e">
        <f>#REF!</f>
        <v>#REF!</v>
      </c>
      <c r="U555" s="313" t="e">
        <f t="shared" si="105"/>
        <v>#REF!</v>
      </c>
      <c r="V555" s="313" t="e">
        <f t="shared" si="106"/>
        <v>#REF!</v>
      </c>
      <c r="W555" s="350" t="e">
        <f t="shared" si="109"/>
        <v>#REF!</v>
      </c>
      <c r="X555" s="351"/>
      <c r="Y555" s="350" t="e">
        <f t="shared" si="110"/>
        <v>#REF!</v>
      </c>
      <c r="Z555" s="350"/>
      <c r="AA555" s="350"/>
      <c r="AB555" s="351" t="e">
        <f t="shared" si="112"/>
        <v>#REF!</v>
      </c>
      <c r="AC555" s="351" t="e">
        <f t="shared" si="113"/>
        <v>#REF!</v>
      </c>
      <c r="AD555" s="351" t="e">
        <f t="shared" si="114"/>
        <v>#REF!</v>
      </c>
      <c r="AE555" s="332">
        <f t="shared" si="115"/>
        <v>2015</v>
      </c>
      <c r="AF555" s="352" t="e">
        <f t="shared" si="116"/>
        <v>#REF!</v>
      </c>
      <c r="AG555" s="353" t="e">
        <f t="shared" si="108"/>
        <v>#REF!</v>
      </c>
    </row>
    <row r="556" spans="1:33" s="313" customFormat="1" ht="26.25" customHeight="1">
      <c r="A556" s="431">
        <v>537</v>
      </c>
      <c r="B556" s="357" t="s">
        <v>2056</v>
      </c>
      <c r="C556" s="378" t="s">
        <v>688</v>
      </c>
      <c r="D556" s="405" t="s">
        <v>703</v>
      </c>
      <c r="E556" s="400"/>
      <c r="F556" s="400"/>
      <c r="G556" s="378"/>
      <c r="H556" s="380">
        <v>2015</v>
      </c>
      <c r="I556" s="308"/>
      <c r="J556" s="308"/>
      <c r="K556" s="308"/>
      <c r="L556" s="308"/>
      <c r="M556" s="308"/>
      <c r="N556" s="348" t="s">
        <v>114</v>
      </c>
      <c r="O556" s="379">
        <v>98434290.853673771</v>
      </c>
      <c r="P556" s="311"/>
      <c r="T556" s="332" t="e">
        <f>#REF!</f>
        <v>#REF!</v>
      </c>
      <c r="U556" s="313" t="e">
        <f t="shared" si="105"/>
        <v>#REF!</v>
      </c>
      <c r="V556" s="313" t="e">
        <f t="shared" si="106"/>
        <v>#REF!</v>
      </c>
      <c r="W556" s="350" t="e">
        <f t="shared" si="109"/>
        <v>#REF!</v>
      </c>
      <c r="X556" s="351"/>
      <c r="Y556" s="350" t="e">
        <f t="shared" si="110"/>
        <v>#REF!</v>
      </c>
      <c r="Z556" s="350"/>
      <c r="AA556" s="350"/>
      <c r="AB556" s="351" t="e">
        <f t="shared" si="112"/>
        <v>#REF!</v>
      </c>
      <c r="AC556" s="351" t="e">
        <f t="shared" si="113"/>
        <v>#REF!</v>
      </c>
      <c r="AD556" s="351" t="e">
        <f t="shared" si="114"/>
        <v>#REF!</v>
      </c>
      <c r="AE556" s="332">
        <f t="shared" si="115"/>
        <v>2015</v>
      </c>
      <c r="AF556" s="352" t="e">
        <f t="shared" si="116"/>
        <v>#REF!</v>
      </c>
      <c r="AG556" s="353" t="e">
        <f t="shared" si="108"/>
        <v>#REF!</v>
      </c>
    </row>
    <row r="557" spans="1:33" s="313" customFormat="1" ht="26.25" customHeight="1">
      <c r="A557" s="431">
        <v>538</v>
      </c>
      <c r="B557" s="357" t="s">
        <v>2034</v>
      </c>
      <c r="C557" s="378" t="s">
        <v>689</v>
      </c>
      <c r="D557" s="405" t="s">
        <v>650</v>
      </c>
      <c r="E557" s="400"/>
      <c r="F557" s="400"/>
      <c r="G557" s="378"/>
      <c r="H557" s="380">
        <v>2015</v>
      </c>
      <c r="I557" s="308"/>
      <c r="J557" s="308"/>
      <c r="K557" s="308"/>
      <c r="L557" s="308"/>
      <c r="M557" s="308"/>
      <c r="N557" s="348" t="s">
        <v>114</v>
      </c>
      <c r="O557" s="379">
        <v>134626628.65066081</v>
      </c>
      <c r="P557" s="311"/>
      <c r="T557" s="332" t="e">
        <f>#REF!</f>
        <v>#REF!</v>
      </c>
      <c r="U557" s="313" t="e">
        <f t="shared" si="105"/>
        <v>#REF!</v>
      </c>
      <c r="V557" s="313" t="e">
        <f t="shared" si="106"/>
        <v>#REF!</v>
      </c>
      <c r="W557" s="350" t="e">
        <f t="shared" si="109"/>
        <v>#REF!</v>
      </c>
      <c r="X557" s="351"/>
      <c r="Y557" s="350" t="e">
        <f t="shared" si="110"/>
        <v>#REF!</v>
      </c>
      <c r="Z557" s="350"/>
      <c r="AA557" s="350"/>
      <c r="AB557" s="351" t="e">
        <f t="shared" si="112"/>
        <v>#REF!</v>
      </c>
      <c r="AC557" s="351" t="e">
        <f t="shared" si="113"/>
        <v>#REF!</v>
      </c>
      <c r="AD557" s="351" t="e">
        <f t="shared" si="114"/>
        <v>#REF!</v>
      </c>
      <c r="AE557" s="332">
        <f t="shared" si="115"/>
        <v>2015</v>
      </c>
      <c r="AF557" s="352" t="e">
        <f t="shared" si="116"/>
        <v>#REF!</v>
      </c>
      <c r="AG557" s="353" t="e">
        <f t="shared" si="108"/>
        <v>#REF!</v>
      </c>
    </row>
    <row r="558" spans="1:33" s="313" customFormat="1" ht="26.25" customHeight="1" thickBot="1">
      <c r="A558" s="433">
        <v>539</v>
      </c>
      <c r="B558" s="385" t="s">
        <v>286</v>
      </c>
      <c r="C558" s="396" t="s">
        <v>690</v>
      </c>
      <c r="D558" s="406" t="s">
        <v>641</v>
      </c>
      <c r="E558" s="398"/>
      <c r="F558" s="398"/>
      <c r="G558" s="396"/>
      <c r="H558" s="386">
        <v>2015</v>
      </c>
      <c r="I558" s="360"/>
      <c r="J558" s="360"/>
      <c r="K558" s="360"/>
      <c r="L558" s="360"/>
      <c r="M558" s="360"/>
      <c r="N558" s="363" t="s">
        <v>114</v>
      </c>
      <c r="O558" s="387">
        <v>165276495.11579683</v>
      </c>
      <c r="P558" s="401"/>
      <c r="T558" s="332" t="e">
        <f>#REF!</f>
        <v>#REF!</v>
      </c>
      <c r="U558" s="313" t="e">
        <f t="shared" si="105"/>
        <v>#REF!</v>
      </c>
      <c r="V558" s="313" t="e">
        <f t="shared" si="106"/>
        <v>#REF!</v>
      </c>
      <c r="W558" s="350" t="e">
        <f t="shared" si="109"/>
        <v>#REF!</v>
      </c>
      <c r="X558" s="351"/>
      <c r="Y558" s="350" t="e">
        <f t="shared" si="110"/>
        <v>#REF!</v>
      </c>
      <c r="Z558" s="350"/>
      <c r="AA558" s="350"/>
      <c r="AB558" s="351" t="e">
        <f t="shared" si="112"/>
        <v>#REF!</v>
      </c>
      <c r="AC558" s="351" t="e">
        <f t="shared" si="113"/>
        <v>#REF!</v>
      </c>
      <c r="AD558" s="351" t="e">
        <f t="shared" si="114"/>
        <v>#REF!</v>
      </c>
      <c r="AE558" s="332">
        <f t="shared" si="115"/>
        <v>2015</v>
      </c>
      <c r="AF558" s="352" t="e">
        <f t="shared" si="116"/>
        <v>#REF!</v>
      </c>
      <c r="AG558" s="353" t="e">
        <f t="shared" si="108"/>
        <v>#REF!</v>
      </c>
    </row>
    <row r="559" spans="1:33" s="313" customFormat="1" ht="26.25" customHeight="1">
      <c r="A559" s="432">
        <v>540</v>
      </c>
      <c r="B559" s="390" t="s">
        <v>289</v>
      </c>
      <c r="C559" s="397" t="s">
        <v>691</v>
      </c>
      <c r="D559" s="407" t="s">
        <v>641</v>
      </c>
      <c r="E559" s="399"/>
      <c r="F559" s="399"/>
      <c r="G559" s="397"/>
      <c r="H559" s="391">
        <v>2015</v>
      </c>
      <c r="I559" s="367"/>
      <c r="J559" s="367"/>
      <c r="K559" s="367"/>
      <c r="L559" s="367"/>
      <c r="M559" s="367"/>
      <c r="N559" s="370" t="s">
        <v>114</v>
      </c>
      <c r="O559" s="392">
        <v>21615638.194218904</v>
      </c>
      <c r="P559" s="403"/>
      <c r="T559" s="332" t="e">
        <f>#REF!</f>
        <v>#REF!</v>
      </c>
      <c r="U559" s="313" t="e">
        <f t="shared" si="105"/>
        <v>#REF!</v>
      </c>
      <c r="V559" s="313" t="e">
        <f t="shared" si="106"/>
        <v>#REF!</v>
      </c>
      <c r="W559" s="350" t="e">
        <f t="shared" si="109"/>
        <v>#REF!</v>
      </c>
      <c r="X559" s="351"/>
      <c r="Y559" s="350" t="e">
        <f t="shared" si="110"/>
        <v>#REF!</v>
      </c>
      <c r="Z559" s="350"/>
      <c r="AA559" s="350"/>
      <c r="AB559" s="351" t="e">
        <f t="shared" si="112"/>
        <v>#REF!</v>
      </c>
      <c r="AC559" s="351" t="e">
        <f t="shared" si="113"/>
        <v>#REF!</v>
      </c>
      <c r="AD559" s="351" t="e">
        <f t="shared" si="114"/>
        <v>#REF!</v>
      </c>
      <c r="AE559" s="332">
        <f t="shared" si="115"/>
        <v>2015</v>
      </c>
      <c r="AF559" s="352" t="e">
        <f t="shared" si="116"/>
        <v>#REF!</v>
      </c>
      <c r="AG559" s="353" t="e">
        <f t="shared" si="108"/>
        <v>#REF!</v>
      </c>
    </row>
    <row r="560" spans="1:33" s="313" customFormat="1" ht="26.25" customHeight="1">
      <c r="A560" s="431">
        <v>541</v>
      </c>
      <c r="B560" s="345" t="s">
        <v>293</v>
      </c>
      <c r="C560" s="378" t="s">
        <v>692</v>
      </c>
      <c r="D560" s="405" t="s">
        <v>639</v>
      </c>
      <c r="E560" s="400" t="s">
        <v>700</v>
      </c>
      <c r="F560" s="400"/>
      <c r="G560" s="378"/>
      <c r="H560" s="380">
        <v>2015</v>
      </c>
      <c r="I560" s="308"/>
      <c r="J560" s="308"/>
      <c r="K560" s="308"/>
      <c r="L560" s="308"/>
      <c r="M560" s="308"/>
      <c r="N560" s="348" t="s">
        <v>114</v>
      </c>
      <c r="O560" s="379">
        <v>81003652.658713505</v>
      </c>
      <c r="P560" s="311"/>
      <c r="T560" s="332" t="e">
        <f>#REF!</f>
        <v>#REF!</v>
      </c>
      <c r="U560" s="313" t="e">
        <f t="shared" si="105"/>
        <v>#REF!</v>
      </c>
      <c r="V560" s="313" t="e">
        <f t="shared" si="106"/>
        <v>#REF!</v>
      </c>
      <c r="W560" s="350" t="e">
        <f t="shared" si="109"/>
        <v>#REF!</v>
      </c>
      <c r="X560" s="351"/>
      <c r="Y560" s="350" t="e">
        <f t="shared" si="110"/>
        <v>#REF!</v>
      </c>
      <c r="Z560" s="350"/>
      <c r="AA560" s="350"/>
      <c r="AB560" s="351" t="e">
        <f t="shared" si="112"/>
        <v>#REF!</v>
      </c>
      <c r="AC560" s="351" t="e">
        <f t="shared" si="113"/>
        <v>#REF!</v>
      </c>
      <c r="AD560" s="351" t="e">
        <f t="shared" si="114"/>
        <v>#REF!</v>
      </c>
      <c r="AE560" s="332">
        <f t="shared" si="115"/>
        <v>2015</v>
      </c>
      <c r="AF560" s="352" t="e">
        <f t="shared" si="116"/>
        <v>#REF!</v>
      </c>
      <c r="AG560" s="353" t="e">
        <f t="shared" si="108"/>
        <v>#REF!</v>
      </c>
    </row>
    <row r="561" spans="1:33" s="313" customFormat="1" ht="26.25" customHeight="1">
      <c r="A561" s="431">
        <v>542</v>
      </c>
      <c r="B561" s="345" t="s">
        <v>2035</v>
      </c>
      <c r="C561" s="378" t="s">
        <v>693</v>
      </c>
      <c r="D561" s="405" t="s">
        <v>702</v>
      </c>
      <c r="E561" s="400" t="s">
        <v>353</v>
      </c>
      <c r="F561" s="400"/>
      <c r="G561" s="378"/>
      <c r="H561" s="380">
        <v>2015</v>
      </c>
      <c r="I561" s="308"/>
      <c r="J561" s="308"/>
      <c r="K561" s="308"/>
      <c r="L561" s="308"/>
      <c r="M561" s="308"/>
      <c r="N561" s="348" t="s">
        <v>114</v>
      </c>
      <c r="O561" s="379">
        <v>72600784.125651941</v>
      </c>
      <c r="P561" s="311"/>
      <c r="T561" s="332" t="e">
        <f>#REF!</f>
        <v>#REF!</v>
      </c>
      <c r="U561" s="313" t="e">
        <f t="shared" si="105"/>
        <v>#REF!</v>
      </c>
      <c r="V561" s="313" t="e">
        <f t="shared" si="106"/>
        <v>#REF!</v>
      </c>
      <c r="W561" s="350" t="e">
        <f t="shared" si="109"/>
        <v>#REF!</v>
      </c>
      <c r="X561" s="351"/>
      <c r="Y561" s="350" t="e">
        <f t="shared" si="110"/>
        <v>#REF!</v>
      </c>
      <c r="Z561" s="350"/>
      <c r="AA561" s="350"/>
      <c r="AB561" s="351" t="e">
        <f t="shared" si="112"/>
        <v>#REF!</v>
      </c>
      <c r="AC561" s="351" t="e">
        <f t="shared" si="113"/>
        <v>#REF!</v>
      </c>
      <c r="AD561" s="351" t="e">
        <f t="shared" si="114"/>
        <v>#REF!</v>
      </c>
      <c r="AE561" s="332">
        <f t="shared" si="115"/>
        <v>2015</v>
      </c>
      <c r="AF561" s="352" t="e">
        <f t="shared" si="116"/>
        <v>#REF!</v>
      </c>
      <c r="AG561" s="353" t="e">
        <f t="shared" si="108"/>
        <v>#REF!</v>
      </c>
    </row>
    <row r="562" spans="1:33" s="313" customFormat="1" ht="26.25" customHeight="1">
      <c r="A562" s="431">
        <v>543</v>
      </c>
      <c r="B562" s="345" t="s">
        <v>2039</v>
      </c>
      <c r="C562" s="378" t="s">
        <v>694</v>
      </c>
      <c r="D562" s="405" t="s">
        <v>641</v>
      </c>
      <c r="E562" s="400" t="s">
        <v>701</v>
      </c>
      <c r="F562" s="400"/>
      <c r="G562" s="378"/>
      <c r="H562" s="380">
        <v>2015</v>
      </c>
      <c r="I562" s="308"/>
      <c r="J562" s="308"/>
      <c r="K562" s="308"/>
      <c r="L562" s="308"/>
      <c r="M562" s="308"/>
      <c r="N562" s="348" t="s">
        <v>114</v>
      </c>
      <c r="O562" s="379">
        <v>33286563.215634555</v>
      </c>
      <c r="P562" s="311"/>
      <c r="T562" s="332" t="e">
        <f>#REF!</f>
        <v>#REF!</v>
      </c>
      <c r="U562" s="313" t="e">
        <f t="shared" si="105"/>
        <v>#REF!</v>
      </c>
      <c r="V562" s="313" t="e">
        <f t="shared" si="106"/>
        <v>#REF!</v>
      </c>
      <c r="W562" s="350" t="e">
        <f t="shared" si="109"/>
        <v>#REF!</v>
      </c>
      <c r="X562" s="351"/>
      <c r="Y562" s="350" t="e">
        <f t="shared" si="110"/>
        <v>#REF!</v>
      </c>
      <c r="Z562" s="350"/>
      <c r="AA562" s="350"/>
      <c r="AB562" s="351" t="e">
        <f t="shared" si="112"/>
        <v>#REF!</v>
      </c>
      <c r="AC562" s="351" t="e">
        <f t="shared" si="113"/>
        <v>#REF!</v>
      </c>
      <c r="AD562" s="351" t="e">
        <f t="shared" si="114"/>
        <v>#REF!</v>
      </c>
      <c r="AE562" s="332">
        <f t="shared" si="115"/>
        <v>2015</v>
      </c>
      <c r="AF562" s="352" t="e">
        <f t="shared" si="116"/>
        <v>#REF!</v>
      </c>
      <c r="AG562" s="353" t="e">
        <f t="shared" si="108"/>
        <v>#REF!</v>
      </c>
    </row>
    <row r="563" spans="1:33" s="313" customFormat="1" ht="26.25" customHeight="1">
      <c r="A563" s="431">
        <v>544</v>
      </c>
      <c r="B563" s="357" t="s">
        <v>2022</v>
      </c>
      <c r="C563" s="378" t="s">
        <v>707</v>
      </c>
      <c r="D563" s="405" t="s">
        <v>702</v>
      </c>
      <c r="E563" s="400"/>
      <c r="F563" s="400"/>
      <c r="G563" s="378"/>
      <c r="H563" s="380">
        <v>2016</v>
      </c>
      <c r="I563" s="308"/>
      <c r="J563" s="308"/>
      <c r="K563" s="308"/>
      <c r="L563" s="308"/>
      <c r="M563" s="308"/>
      <c r="N563" s="348" t="s">
        <v>114</v>
      </c>
      <c r="O563" s="379">
        <v>37046493.741517119</v>
      </c>
      <c r="P563" s="311"/>
      <c r="T563" s="332" t="e">
        <f>#REF!</f>
        <v>#REF!</v>
      </c>
      <c r="U563" s="313" t="e">
        <f t="shared" si="105"/>
        <v>#REF!</v>
      </c>
      <c r="V563" s="313" t="e">
        <f t="shared" si="106"/>
        <v>#REF!</v>
      </c>
      <c r="W563" s="350" t="e">
        <f t="shared" si="109"/>
        <v>#REF!</v>
      </c>
      <c r="X563" s="351"/>
      <c r="Y563" s="350" t="e">
        <f t="shared" si="110"/>
        <v>#REF!</v>
      </c>
      <c r="Z563" s="350"/>
      <c r="AA563" s="350"/>
      <c r="AB563" s="351"/>
      <c r="AC563" s="351" t="e">
        <f t="shared" si="113"/>
        <v>#REF!</v>
      </c>
      <c r="AD563" s="351" t="e">
        <f t="shared" si="114"/>
        <v>#REF!</v>
      </c>
      <c r="AE563" s="332">
        <f t="shared" si="115"/>
        <v>2016</v>
      </c>
      <c r="AF563" s="352" t="e">
        <f t="shared" si="116"/>
        <v>#REF!</v>
      </c>
      <c r="AG563" s="353" t="e">
        <f t="shared" si="108"/>
        <v>#REF!</v>
      </c>
    </row>
    <row r="564" spans="1:33" s="313" customFormat="1" ht="26.25" customHeight="1">
      <c r="A564" s="431">
        <v>545</v>
      </c>
      <c r="B564" s="357" t="s">
        <v>2022</v>
      </c>
      <c r="C564" s="378" t="s">
        <v>708</v>
      </c>
      <c r="D564" s="405" t="s">
        <v>651</v>
      </c>
      <c r="E564" s="400"/>
      <c r="F564" s="400"/>
      <c r="G564" s="378"/>
      <c r="H564" s="380">
        <v>2016</v>
      </c>
      <c r="I564" s="308"/>
      <c r="J564" s="308"/>
      <c r="K564" s="308"/>
      <c r="L564" s="308"/>
      <c r="M564" s="308"/>
      <c r="N564" s="348" t="s">
        <v>114</v>
      </c>
      <c r="O564" s="379">
        <v>55569740.612275675</v>
      </c>
      <c r="P564" s="311"/>
      <c r="T564" s="332" t="e">
        <f>#REF!</f>
        <v>#REF!</v>
      </c>
      <c r="U564" s="313" t="e">
        <f t="shared" si="105"/>
        <v>#REF!</v>
      </c>
      <c r="V564" s="313" t="e">
        <f t="shared" si="106"/>
        <v>#REF!</v>
      </c>
      <c r="W564" s="350" t="e">
        <f t="shared" si="109"/>
        <v>#REF!</v>
      </c>
      <c r="X564" s="351"/>
      <c r="Y564" s="350" t="e">
        <f t="shared" si="110"/>
        <v>#REF!</v>
      </c>
      <c r="Z564" s="350"/>
      <c r="AA564" s="350"/>
      <c r="AB564" s="351"/>
      <c r="AC564" s="351" t="e">
        <f t="shared" si="113"/>
        <v>#REF!</v>
      </c>
      <c r="AD564" s="351" t="e">
        <f t="shared" si="114"/>
        <v>#REF!</v>
      </c>
      <c r="AE564" s="332">
        <f t="shared" si="115"/>
        <v>2016</v>
      </c>
      <c r="AF564" s="352" t="e">
        <f t="shared" si="116"/>
        <v>#REF!</v>
      </c>
      <c r="AG564" s="353" t="e">
        <f t="shared" si="108"/>
        <v>#REF!</v>
      </c>
    </row>
    <row r="565" spans="1:33" s="313" customFormat="1" ht="26.25" customHeight="1">
      <c r="A565" s="431">
        <v>546</v>
      </c>
      <c r="B565" s="345" t="s">
        <v>2027</v>
      </c>
      <c r="C565" s="378" t="s">
        <v>863</v>
      </c>
      <c r="D565" s="405" t="s">
        <v>709</v>
      </c>
      <c r="E565" s="400"/>
      <c r="F565" s="400"/>
      <c r="G565" s="378"/>
      <c r="H565" s="380">
        <v>2016</v>
      </c>
      <c r="I565" s="308"/>
      <c r="J565" s="308"/>
      <c r="K565" s="308"/>
      <c r="L565" s="308"/>
      <c r="M565" s="308"/>
      <c r="N565" s="348" t="s">
        <v>114</v>
      </c>
      <c r="O565" s="379">
        <v>56265765.646207206</v>
      </c>
      <c r="P565" s="311"/>
      <c r="T565" s="332" t="e">
        <f>#REF!</f>
        <v>#REF!</v>
      </c>
      <c r="U565" s="313" t="e">
        <f t="shared" si="105"/>
        <v>#REF!</v>
      </c>
      <c r="V565" s="313" t="e">
        <f t="shared" si="106"/>
        <v>#REF!</v>
      </c>
      <c r="W565" s="350" t="e">
        <f t="shared" si="109"/>
        <v>#REF!</v>
      </c>
      <c r="X565" s="351"/>
      <c r="Y565" s="350" t="e">
        <f t="shared" si="110"/>
        <v>#REF!</v>
      </c>
      <c r="Z565" s="350"/>
      <c r="AA565" s="350"/>
      <c r="AB565" s="351"/>
      <c r="AC565" s="351" t="e">
        <f t="shared" si="113"/>
        <v>#REF!</v>
      </c>
      <c r="AD565" s="351" t="e">
        <f t="shared" si="114"/>
        <v>#REF!</v>
      </c>
      <c r="AE565" s="332">
        <f t="shared" si="115"/>
        <v>2016</v>
      </c>
      <c r="AF565" s="352" t="e">
        <f t="shared" si="116"/>
        <v>#REF!</v>
      </c>
      <c r="AG565" s="353" t="e">
        <f t="shared" si="108"/>
        <v>#REF!</v>
      </c>
    </row>
    <row r="566" spans="1:33" s="313" customFormat="1" ht="26.25" customHeight="1">
      <c r="A566" s="431">
        <v>547</v>
      </c>
      <c r="B566" s="357" t="s">
        <v>293</v>
      </c>
      <c r="C566" s="378" t="s">
        <v>864</v>
      </c>
      <c r="D566" s="405" t="s">
        <v>702</v>
      </c>
      <c r="E566" s="400"/>
      <c r="F566" s="400"/>
      <c r="G566" s="378"/>
      <c r="H566" s="380">
        <v>2016</v>
      </c>
      <c r="I566" s="308"/>
      <c r="J566" s="308"/>
      <c r="K566" s="308"/>
      <c r="L566" s="308"/>
      <c r="M566" s="308"/>
      <c r="N566" s="348" t="s">
        <v>114</v>
      </c>
      <c r="O566" s="379">
        <v>97731278.382728904</v>
      </c>
      <c r="P566" s="311"/>
      <c r="T566" s="332" t="e">
        <f>#REF!</f>
        <v>#REF!</v>
      </c>
      <c r="U566" s="313" t="e">
        <f t="shared" si="105"/>
        <v>#REF!</v>
      </c>
      <c r="V566" s="313" t="e">
        <f t="shared" si="106"/>
        <v>#REF!</v>
      </c>
      <c r="W566" s="350" t="e">
        <f t="shared" si="109"/>
        <v>#REF!</v>
      </c>
      <c r="X566" s="351"/>
      <c r="Y566" s="350" t="e">
        <f t="shared" si="110"/>
        <v>#REF!</v>
      </c>
      <c r="Z566" s="350"/>
      <c r="AA566" s="350"/>
      <c r="AB566" s="351"/>
      <c r="AC566" s="351" t="e">
        <f t="shared" si="113"/>
        <v>#REF!</v>
      </c>
      <c r="AD566" s="351" t="e">
        <f t="shared" si="114"/>
        <v>#REF!</v>
      </c>
      <c r="AE566" s="332">
        <f t="shared" si="115"/>
        <v>2016</v>
      </c>
      <c r="AF566" s="352" t="e">
        <f t="shared" si="116"/>
        <v>#REF!</v>
      </c>
      <c r="AG566" s="353" t="e">
        <f t="shared" si="108"/>
        <v>#REF!</v>
      </c>
    </row>
    <row r="567" spans="1:33" s="313" customFormat="1" ht="24" customHeight="1">
      <c r="A567" s="431">
        <v>548</v>
      </c>
      <c r="B567" s="345" t="s">
        <v>2039</v>
      </c>
      <c r="C567" s="378" t="s">
        <v>135</v>
      </c>
      <c r="D567" s="405" t="s">
        <v>710</v>
      </c>
      <c r="E567" s="400"/>
      <c r="F567" s="400"/>
      <c r="G567" s="378"/>
      <c r="H567" s="380">
        <v>2016</v>
      </c>
      <c r="I567" s="308"/>
      <c r="J567" s="308"/>
      <c r="K567" s="308"/>
      <c r="L567" s="308"/>
      <c r="M567" s="308"/>
      <c r="N567" s="348" t="s">
        <v>114</v>
      </c>
      <c r="O567" s="379">
        <v>21439721.617271092</v>
      </c>
      <c r="P567" s="311"/>
      <c r="T567" s="332" t="e">
        <f>#REF!</f>
        <v>#REF!</v>
      </c>
      <c r="U567" s="313" t="e">
        <f t="shared" si="105"/>
        <v>#REF!</v>
      </c>
      <c r="V567" s="313" t="e">
        <f t="shared" si="106"/>
        <v>#REF!</v>
      </c>
      <c r="W567" s="350" t="e">
        <f t="shared" si="109"/>
        <v>#REF!</v>
      </c>
      <c r="X567" s="351"/>
      <c r="Y567" s="350" t="e">
        <f t="shared" si="110"/>
        <v>#REF!</v>
      </c>
      <c r="Z567" s="350"/>
      <c r="AA567" s="350"/>
      <c r="AB567" s="351"/>
      <c r="AC567" s="351" t="e">
        <f t="shared" si="113"/>
        <v>#REF!</v>
      </c>
      <c r="AD567" s="351" t="e">
        <f t="shared" si="114"/>
        <v>#REF!</v>
      </c>
      <c r="AE567" s="332">
        <f t="shared" si="115"/>
        <v>2016</v>
      </c>
      <c r="AF567" s="352" t="e">
        <f t="shared" si="116"/>
        <v>#REF!</v>
      </c>
      <c r="AG567" s="353" t="e">
        <f t="shared" si="108"/>
        <v>#REF!</v>
      </c>
    </row>
    <row r="568" spans="1:33" s="313" customFormat="1" ht="24" customHeight="1">
      <c r="A568" s="431">
        <v>549</v>
      </c>
      <c r="B568" s="345" t="s">
        <v>2023</v>
      </c>
      <c r="C568" s="558" t="s">
        <v>1966</v>
      </c>
      <c r="D568" s="405"/>
      <c r="E568" s="400"/>
      <c r="F568" s="400"/>
      <c r="G568" s="378"/>
      <c r="H568" s="380">
        <v>2017</v>
      </c>
      <c r="I568" s="308"/>
      <c r="J568" s="308"/>
      <c r="K568" s="308"/>
      <c r="L568" s="308"/>
      <c r="M568" s="308"/>
      <c r="N568" s="348" t="s">
        <v>114</v>
      </c>
      <c r="O568" s="379">
        <v>187771555.5204207</v>
      </c>
      <c r="P568" s="311"/>
      <c r="T568" s="332"/>
      <c r="W568" s="350"/>
      <c r="X568" s="408"/>
      <c r="Y568" s="350"/>
      <c r="Z568" s="350"/>
      <c r="AA568" s="350"/>
      <c r="AB568" s="408"/>
      <c r="AC568" s="408"/>
      <c r="AD568" s="408"/>
      <c r="AE568" s="332">
        <f t="shared" si="115"/>
        <v>2017</v>
      </c>
      <c r="AF568" s="352"/>
      <c r="AG568" s="353"/>
    </row>
    <row r="569" spans="1:33" s="313" customFormat="1" ht="24" customHeight="1">
      <c r="A569" s="431">
        <v>550</v>
      </c>
      <c r="B569" s="357" t="s">
        <v>2085</v>
      </c>
      <c r="C569" s="378" t="s">
        <v>1967</v>
      </c>
      <c r="D569" s="405"/>
      <c r="E569" s="400"/>
      <c r="F569" s="400"/>
      <c r="G569" s="378"/>
      <c r="H569" s="380">
        <v>2017</v>
      </c>
      <c r="I569" s="308"/>
      <c r="J569" s="308"/>
      <c r="K569" s="308"/>
      <c r="L569" s="308"/>
      <c r="M569" s="308"/>
      <c r="N569" s="348" t="s">
        <v>114</v>
      </c>
      <c r="O569" s="379">
        <v>191700477.21815607</v>
      </c>
      <c r="P569" s="311"/>
      <c r="T569" s="332"/>
      <c r="W569" s="350"/>
      <c r="X569" s="408"/>
      <c r="Y569" s="350"/>
      <c r="Z569" s="350"/>
      <c r="AA569" s="350"/>
      <c r="AB569" s="408"/>
      <c r="AC569" s="408"/>
      <c r="AD569" s="408"/>
      <c r="AE569" s="332"/>
      <c r="AF569" s="352"/>
      <c r="AG569" s="353"/>
    </row>
    <row r="570" spans="1:33" s="313" customFormat="1" ht="24" customHeight="1">
      <c r="A570" s="431">
        <v>551</v>
      </c>
      <c r="B570" s="357" t="s">
        <v>2030</v>
      </c>
      <c r="C570" s="378" t="s">
        <v>1968</v>
      </c>
      <c r="D570" s="405"/>
      <c r="E570" s="400"/>
      <c r="F570" s="400"/>
      <c r="G570" s="378"/>
      <c r="H570" s="380">
        <v>2017</v>
      </c>
      <c r="I570" s="308"/>
      <c r="J570" s="308"/>
      <c r="K570" s="308"/>
      <c r="L570" s="308"/>
      <c r="M570" s="308"/>
      <c r="N570" s="348" t="s">
        <v>114</v>
      </c>
      <c r="O570" s="379">
        <v>15031436.382908957</v>
      </c>
      <c r="P570" s="311"/>
      <c r="T570" s="332"/>
      <c r="W570" s="350"/>
      <c r="X570" s="408"/>
      <c r="Y570" s="350"/>
      <c r="Z570" s="350"/>
      <c r="AA570" s="350"/>
      <c r="AB570" s="408"/>
      <c r="AC570" s="408"/>
      <c r="AD570" s="408"/>
      <c r="AE570" s="332"/>
      <c r="AF570" s="352"/>
      <c r="AG570" s="353"/>
    </row>
    <row r="571" spans="1:33" s="313" customFormat="1" ht="24" customHeight="1">
      <c r="A571" s="431">
        <v>552</v>
      </c>
      <c r="B571" s="345" t="s">
        <v>2031</v>
      </c>
      <c r="C571" s="378" t="s">
        <v>1969</v>
      </c>
      <c r="D571" s="405"/>
      <c r="E571" s="400"/>
      <c r="F571" s="400"/>
      <c r="G571" s="378"/>
      <c r="H571" s="380">
        <v>2017</v>
      </c>
      <c r="I571" s="308"/>
      <c r="J571" s="308"/>
      <c r="K571" s="308"/>
      <c r="L571" s="308"/>
      <c r="M571" s="308"/>
      <c r="N571" s="348" t="s">
        <v>114</v>
      </c>
      <c r="O571" s="379">
        <v>78081800.594038814</v>
      </c>
      <c r="P571" s="311"/>
      <c r="T571" s="332"/>
      <c r="W571" s="350"/>
      <c r="X571" s="408"/>
      <c r="Y571" s="350"/>
      <c r="Z571" s="350"/>
      <c r="AA571" s="350"/>
      <c r="AB571" s="408"/>
      <c r="AC571" s="408"/>
      <c r="AD571" s="408"/>
      <c r="AE571" s="332"/>
      <c r="AF571" s="352"/>
      <c r="AG571" s="353"/>
    </row>
    <row r="572" spans="1:33" s="565" customFormat="1" ht="24" customHeight="1">
      <c r="A572" s="556">
        <v>553</v>
      </c>
      <c r="B572" s="571" t="s">
        <v>2083</v>
      </c>
      <c r="C572" s="558" t="s">
        <v>1970</v>
      </c>
      <c r="D572" s="559"/>
      <c r="E572" s="560"/>
      <c r="F572" s="560"/>
      <c r="G572" s="558"/>
      <c r="H572" s="561">
        <v>2017</v>
      </c>
      <c r="I572" s="562"/>
      <c r="J572" s="562"/>
      <c r="K572" s="562"/>
      <c r="L572" s="562"/>
      <c r="M572" s="562"/>
      <c r="N572" s="348" t="s">
        <v>114</v>
      </c>
      <c r="O572" s="564">
        <v>827722.26778133027</v>
      </c>
      <c r="P572" s="558" t="s">
        <v>1970</v>
      </c>
      <c r="Q572" s="313"/>
      <c r="R572" s="313"/>
      <c r="S572" s="313"/>
      <c r="T572" s="332"/>
      <c r="U572" s="313"/>
      <c r="V572" s="313"/>
      <c r="W572" s="350"/>
      <c r="X572" s="408"/>
      <c r="Y572" s="350"/>
      <c r="Z572" s="350"/>
      <c r="AA572" s="350"/>
      <c r="AB572" s="408"/>
      <c r="AC572" s="408"/>
      <c r="AD572" s="408"/>
      <c r="AE572" s="332"/>
      <c r="AF572" s="352"/>
      <c r="AG572" s="353"/>
    </row>
    <row r="573" spans="1:33" s="313" customFormat="1" ht="24" customHeight="1">
      <c r="A573" s="431">
        <v>554</v>
      </c>
      <c r="B573" s="345" t="s">
        <v>2083</v>
      </c>
      <c r="C573" s="378" t="s">
        <v>1971</v>
      </c>
      <c r="D573" s="405"/>
      <c r="E573" s="400"/>
      <c r="F573" s="400"/>
      <c r="G573" s="378"/>
      <c r="H573" s="380">
        <v>2017</v>
      </c>
      <c r="I573" s="308"/>
      <c r="J573" s="308"/>
      <c r="K573" s="308"/>
      <c r="L573" s="308"/>
      <c r="M573" s="308"/>
      <c r="N573" s="348" t="s">
        <v>114</v>
      </c>
      <c r="O573" s="379">
        <v>13596717.785421317</v>
      </c>
      <c r="P573" s="378" t="s">
        <v>1971</v>
      </c>
      <c r="T573" s="332"/>
      <c r="W573" s="350"/>
      <c r="X573" s="408"/>
      <c r="Y573" s="350"/>
      <c r="Z573" s="350"/>
      <c r="AA573" s="350"/>
      <c r="AB573" s="408"/>
      <c r="AC573" s="408"/>
      <c r="AD573" s="408"/>
      <c r="AE573" s="332"/>
      <c r="AF573" s="352"/>
      <c r="AG573" s="353"/>
    </row>
    <row r="574" spans="1:33" s="565" customFormat="1" ht="24" customHeight="1">
      <c r="A574" s="556">
        <v>555</v>
      </c>
      <c r="B574" s="557" t="s">
        <v>2083</v>
      </c>
      <c r="C574" s="558" t="s">
        <v>1972</v>
      </c>
      <c r="D574" s="559"/>
      <c r="E574" s="560"/>
      <c r="F574" s="560"/>
      <c r="G574" s="558"/>
      <c r="H574" s="561">
        <v>2017</v>
      </c>
      <c r="I574" s="562"/>
      <c r="J574" s="562"/>
      <c r="K574" s="562"/>
      <c r="L574" s="562"/>
      <c r="M574" s="562"/>
      <c r="N574" s="348" t="s">
        <v>114</v>
      </c>
      <c r="O574" s="564">
        <v>739431.89255132165</v>
      </c>
      <c r="P574" s="558" t="s">
        <v>1972</v>
      </c>
      <c r="T574" s="566"/>
      <c r="W574" s="567"/>
      <c r="X574" s="568"/>
      <c r="Y574" s="567"/>
      <c r="Z574" s="567"/>
      <c r="AA574" s="567"/>
      <c r="AB574" s="568"/>
      <c r="AC574" s="568"/>
      <c r="AD574" s="568"/>
      <c r="AE574" s="566"/>
      <c r="AF574" s="569"/>
      <c r="AG574" s="570"/>
    </row>
    <row r="575" spans="1:33" s="313" customFormat="1" ht="24" customHeight="1">
      <c r="A575" s="431">
        <v>556</v>
      </c>
      <c r="B575" s="345" t="s">
        <v>2083</v>
      </c>
      <c r="C575" s="378" t="s">
        <v>1973</v>
      </c>
      <c r="D575" s="405"/>
      <c r="E575" s="400"/>
      <c r="F575" s="400"/>
      <c r="G575" s="378"/>
      <c r="H575" s="380">
        <v>2017</v>
      </c>
      <c r="I575" s="308"/>
      <c r="J575" s="308"/>
      <c r="K575" s="308"/>
      <c r="L575" s="308"/>
      <c r="M575" s="308"/>
      <c r="N575" s="348" t="s">
        <v>114</v>
      </c>
      <c r="O575" s="379">
        <v>634587.07196568651</v>
      </c>
      <c r="P575" s="378" t="s">
        <v>1973</v>
      </c>
      <c r="T575" s="332"/>
      <c r="W575" s="350"/>
      <c r="X575" s="408"/>
      <c r="Y575" s="350"/>
      <c r="Z575" s="350"/>
      <c r="AA575" s="350"/>
      <c r="AB575" s="408"/>
      <c r="AC575" s="408"/>
      <c r="AD575" s="408"/>
      <c r="AE575" s="332"/>
      <c r="AF575" s="352"/>
      <c r="AG575" s="353"/>
    </row>
    <row r="576" spans="1:33" s="313" customFormat="1" ht="24" customHeight="1">
      <c r="A576" s="431">
        <v>557</v>
      </c>
      <c r="B576" s="345" t="s">
        <v>2083</v>
      </c>
      <c r="C576" s="378" t="s">
        <v>1974</v>
      </c>
      <c r="D576" s="405"/>
      <c r="E576" s="400"/>
      <c r="F576" s="400"/>
      <c r="G576" s="378"/>
      <c r="H576" s="380">
        <v>2017</v>
      </c>
      <c r="I576" s="308"/>
      <c r="J576" s="308"/>
      <c r="K576" s="308"/>
      <c r="L576" s="308"/>
      <c r="M576" s="308"/>
      <c r="N576" s="348" t="s">
        <v>114</v>
      </c>
      <c r="O576" s="379">
        <v>579405.58744693117</v>
      </c>
      <c r="P576" s="378" t="s">
        <v>1974</v>
      </c>
      <c r="T576" s="332"/>
      <c r="W576" s="350"/>
      <c r="X576" s="408"/>
      <c r="Y576" s="350"/>
      <c r="Z576" s="350"/>
      <c r="AA576" s="350"/>
      <c r="AB576" s="408"/>
      <c r="AC576" s="408"/>
      <c r="AD576" s="408"/>
      <c r="AE576" s="332"/>
      <c r="AF576" s="352"/>
      <c r="AG576" s="353"/>
    </row>
    <row r="577" spans="1:33" s="313" customFormat="1" ht="24" customHeight="1">
      <c r="A577" s="431">
        <v>558</v>
      </c>
      <c r="B577" s="345" t="s">
        <v>2083</v>
      </c>
      <c r="C577" s="378" t="s">
        <v>1975</v>
      </c>
      <c r="D577" s="405"/>
      <c r="E577" s="400"/>
      <c r="F577" s="400"/>
      <c r="G577" s="378"/>
      <c r="H577" s="380">
        <v>2017</v>
      </c>
      <c r="I577" s="308"/>
      <c r="J577" s="308"/>
      <c r="K577" s="308"/>
      <c r="L577" s="308"/>
      <c r="M577" s="308"/>
      <c r="N577" s="348" t="s">
        <v>114</v>
      </c>
      <c r="O577" s="379">
        <v>4133093.1904547755</v>
      </c>
      <c r="P577" s="378" t="s">
        <v>1975</v>
      </c>
      <c r="T577" s="332"/>
      <c r="W577" s="350"/>
      <c r="X577" s="408"/>
      <c r="Y577" s="350"/>
      <c r="Z577" s="350"/>
      <c r="AA577" s="350"/>
      <c r="AB577" s="408"/>
      <c r="AC577" s="408"/>
      <c r="AD577" s="408"/>
      <c r="AE577" s="332"/>
      <c r="AF577" s="352"/>
      <c r="AG577" s="353"/>
    </row>
    <row r="578" spans="1:33" s="313" customFormat="1" ht="24" customHeight="1">
      <c r="A578" s="431">
        <v>559</v>
      </c>
      <c r="B578" s="345" t="s">
        <v>2083</v>
      </c>
      <c r="C578" s="378" t="s">
        <v>1976</v>
      </c>
      <c r="D578" s="405"/>
      <c r="E578" s="400"/>
      <c r="F578" s="400"/>
      <c r="G578" s="378"/>
      <c r="H578" s="380">
        <v>2017</v>
      </c>
      <c r="I578" s="308"/>
      <c r="J578" s="308"/>
      <c r="K578" s="308"/>
      <c r="L578" s="308"/>
      <c r="M578" s="308"/>
      <c r="N578" s="348" t="s">
        <v>114</v>
      </c>
      <c r="O578" s="379">
        <v>606996.32970630878</v>
      </c>
      <c r="P578" s="378" t="s">
        <v>1976</v>
      </c>
      <c r="T578" s="332"/>
      <c r="W578" s="350"/>
      <c r="X578" s="408"/>
      <c r="Y578" s="350"/>
      <c r="Z578" s="350"/>
      <c r="AA578" s="350"/>
      <c r="AB578" s="408"/>
      <c r="AC578" s="408"/>
      <c r="AD578" s="408"/>
      <c r="AE578" s="332"/>
      <c r="AF578" s="352"/>
      <c r="AG578" s="353"/>
    </row>
    <row r="579" spans="1:33" s="313" customFormat="1" ht="24" customHeight="1">
      <c r="A579" s="431">
        <v>560</v>
      </c>
      <c r="B579" s="345" t="s">
        <v>2083</v>
      </c>
      <c r="C579" s="378" t="s">
        <v>1977</v>
      </c>
      <c r="D579" s="405"/>
      <c r="E579" s="400"/>
      <c r="F579" s="400"/>
      <c r="G579" s="378"/>
      <c r="H579" s="380">
        <v>2017</v>
      </c>
      <c r="I579" s="308"/>
      <c r="J579" s="308"/>
      <c r="K579" s="308"/>
      <c r="L579" s="308"/>
      <c r="M579" s="308"/>
      <c r="N579" s="348" t="s">
        <v>114</v>
      </c>
      <c r="O579" s="379">
        <v>1710626.0200814158</v>
      </c>
      <c r="P579" s="378" t="s">
        <v>1977</v>
      </c>
      <c r="T579" s="332"/>
      <c r="W579" s="350"/>
      <c r="X579" s="408"/>
      <c r="Y579" s="350"/>
      <c r="Z579" s="350"/>
      <c r="AA579" s="350"/>
      <c r="AB579" s="408"/>
      <c r="AC579" s="408"/>
      <c r="AD579" s="408"/>
      <c r="AE579" s="332"/>
      <c r="AF579" s="352"/>
      <c r="AG579" s="353"/>
    </row>
    <row r="580" spans="1:33" s="313" customFormat="1" ht="24" customHeight="1">
      <c r="A580" s="431">
        <v>561</v>
      </c>
      <c r="B580" s="345" t="s">
        <v>2083</v>
      </c>
      <c r="C580" s="378" t="s">
        <v>1978</v>
      </c>
      <c r="D580" s="405"/>
      <c r="E580" s="400"/>
      <c r="F580" s="400"/>
      <c r="G580" s="378"/>
      <c r="H580" s="380">
        <v>2017</v>
      </c>
      <c r="I580" s="308"/>
      <c r="J580" s="308"/>
      <c r="K580" s="308"/>
      <c r="L580" s="308"/>
      <c r="M580" s="308"/>
      <c r="N580" s="348" t="s">
        <v>114</v>
      </c>
      <c r="O580" s="379">
        <v>623550.77506193542</v>
      </c>
      <c r="P580" s="378" t="s">
        <v>1978</v>
      </c>
      <c r="T580" s="332"/>
      <c r="W580" s="350"/>
      <c r="X580" s="408"/>
      <c r="Y580" s="350"/>
      <c r="Z580" s="350"/>
      <c r="AA580" s="350"/>
      <c r="AB580" s="408"/>
      <c r="AC580" s="408"/>
      <c r="AD580" s="408"/>
      <c r="AE580" s="332"/>
      <c r="AF580" s="352"/>
      <c r="AG580" s="353"/>
    </row>
    <row r="581" spans="1:33" s="313" customFormat="1" ht="24" customHeight="1">
      <c r="A581" s="431">
        <v>562</v>
      </c>
      <c r="B581" s="357" t="s">
        <v>2092</v>
      </c>
      <c r="C581" s="378" t="s">
        <v>1979</v>
      </c>
      <c r="D581" s="405"/>
      <c r="E581" s="400"/>
      <c r="F581" s="400"/>
      <c r="G581" s="378"/>
      <c r="H581" s="380">
        <v>2017</v>
      </c>
      <c r="I581" s="308"/>
      <c r="J581" s="308"/>
      <c r="K581" s="308"/>
      <c r="L581" s="308"/>
      <c r="M581" s="308"/>
      <c r="N581" s="348" t="s">
        <v>114</v>
      </c>
      <c r="O581" s="379">
        <v>621895.33052637277</v>
      </c>
      <c r="P581" s="311"/>
      <c r="T581" s="332"/>
      <c r="W581" s="350"/>
      <c r="X581" s="408"/>
      <c r="Y581" s="350"/>
      <c r="Z581" s="350"/>
      <c r="AA581" s="350"/>
      <c r="AB581" s="408"/>
      <c r="AC581" s="408"/>
      <c r="AD581" s="408"/>
      <c r="AE581" s="332"/>
      <c r="AF581" s="352"/>
      <c r="AG581" s="353"/>
    </row>
    <row r="582" spans="1:33" s="313" customFormat="1" ht="24" customHeight="1">
      <c r="A582" s="431">
        <v>563</v>
      </c>
      <c r="B582" s="345" t="s">
        <v>2083</v>
      </c>
      <c r="C582" s="378" t="s">
        <v>1980</v>
      </c>
      <c r="D582" s="405"/>
      <c r="E582" s="400"/>
      <c r="F582" s="400"/>
      <c r="G582" s="378"/>
      <c r="H582" s="380">
        <v>2017</v>
      </c>
      <c r="I582" s="308"/>
      <c r="J582" s="308"/>
      <c r="K582" s="308"/>
      <c r="L582" s="308"/>
      <c r="M582" s="308"/>
      <c r="N582" s="348" t="s">
        <v>114</v>
      </c>
      <c r="O582" s="379">
        <v>2731483.4836783898</v>
      </c>
      <c r="P582" s="378" t="s">
        <v>1980</v>
      </c>
      <c r="T582" s="332"/>
      <c r="W582" s="350"/>
      <c r="X582" s="408"/>
      <c r="Y582" s="350"/>
      <c r="Z582" s="350"/>
      <c r="AA582" s="350"/>
      <c r="AB582" s="408"/>
      <c r="AC582" s="408"/>
      <c r="AD582" s="408"/>
      <c r="AE582" s="332"/>
      <c r="AF582" s="352"/>
      <c r="AG582" s="353"/>
    </row>
    <row r="583" spans="1:33" s="313" customFormat="1" ht="24" customHeight="1">
      <c r="A583" s="431">
        <v>564</v>
      </c>
      <c r="B583" s="345" t="s">
        <v>2083</v>
      </c>
      <c r="C583" s="378" t="s">
        <v>1981</v>
      </c>
      <c r="D583" s="405"/>
      <c r="E583" s="400"/>
      <c r="F583" s="400"/>
      <c r="G583" s="378"/>
      <c r="H583" s="380">
        <v>2017</v>
      </c>
      <c r="I583" s="308"/>
      <c r="J583" s="308"/>
      <c r="K583" s="308"/>
      <c r="L583" s="308"/>
      <c r="M583" s="308"/>
      <c r="N583" s="348" t="s">
        <v>114</v>
      </c>
      <c r="O583" s="379">
        <v>1380640.7426592589</v>
      </c>
      <c r="P583" s="378" t="s">
        <v>1981</v>
      </c>
      <c r="T583" s="332"/>
      <c r="W583" s="350"/>
      <c r="X583" s="408"/>
      <c r="Y583" s="350"/>
      <c r="Z583" s="350"/>
      <c r="AA583" s="350"/>
      <c r="AB583" s="408"/>
      <c r="AC583" s="408"/>
      <c r="AD583" s="408"/>
      <c r="AE583" s="332"/>
      <c r="AF583" s="352"/>
      <c r="AG583" s="353"/>
    </row>
    <row r="584" spans="1:33" s="313" customFormat="1" ht="24" customHeight="1">
      <c r="A584" s="431">
        <v>565</v>
      </c>
      <c r="B584" s="345" t="s">
        <v>2083</v>
      </c>
      <c r="C584" s="378" t="s">
        <v>1982</v>
      </c>
      <c r="D584" s="405"/>
      <c r="E584" s="400"/>
      <c r="F584" s="400"/>
      <c r="G584" s="378"/>
      <c r="H584" s="380">
        <v>2017</v>
      </c>
      <c r="I584" s="308"/>
      <c r="J584" s="308"/>
      <c r="K584" s="308"/>
      <c r="L584" s="308"/>
      <c r="M584" s="308"/>
      <c r="N584" s="348" t="s">
        <v>114</v>
      </c>
      <c r="O584" s="379">
        <v>689768.55648444185</v>
      </c>
      <c r="P584" s="378" t="s">
        <v>1982</v>
      </c>
      <c r="T584" s="332"/>
      <c r="W584" s="350"/>
      <c r="X584" s="408"/>
      <c r="Y584" s="350"/>
      <c r="Z584" s="350"/>
      <c r="AA584" s="350"/>
      <c r="AB584" s="408"/>
      <c r="AC584" s="408"/>
      <c r="AD584" s="408"/>
      <c r="AE584" s="332"/>
      <c r="AF584" s="352"/>
      <c r="AG584" s="353"/>
    </row>
    <row r="585" spans="1:33" s="313" customFormat="1" ht="24" customHeight="1">
      <c r="A585" s="431">
        <v>566</v>
      </c>
      <c r="B585" s="345" t="s">
        <v>2083</v>
      </c>
      <c r="C585" s="378" t="s">
        <v>1983</v>
      </c>
      <c r="D585" s="405"/>
      <c r="E585" s="400"/>
      <c r="F585" s="400"/>
      <c r="G585" s="378"/>
      <c r="H585" s="380">
        <v>2017</v>
      </c>
      <c r="I585" s="308"/>
      <c r="J585" s="308"/>
      <c r="K585" s="308"/>
      <c r="L585" s="308"/>
      <c r="M585" s="308"/>
      <c r="N585" s="348" t="s">
        <v>114</v>
      </c>
      <c r="O585" s="379">
        <v>689768.55648444185</v>
      </c>
      <c r="P585" s="378" t="s">
        <v>1983</v>
      </c>
      <c r="T585" s="332"/>
      <c r="W585" s="350"/>
      <c r="X585" s="408"/>
      <c r="Y585" s="350"/>
      <c r="Z585" s="350"/>
      <c r="AA585" s="350"/>
      <c r="AB585" s="408"/>
      <c r="AC585" s="408"/>
      <c r="AD585" s="408"/>
      <c r="AE585" s="332"/>
      <c r="AF585" s="352"/>
      <c r="AG585" s="353"/>
    </row>
    <row r="586" spans="1:33" s="313" customFormat="1" ht="24" customHeight="1">
      <c r="A586" s="431">
        <v>567</v>
      </c>
      <c r="B586" s="345" t="s">
        <v>2083</v>
      </c>
      <c r="C586" s="378" t="s">
        <v>1984</v>
      </c>
      <c r="D586" s="405"/>
      <c r="E586" s="400"/>
      <c r="F586" s="400"/>
      <c r="G586" s="378"/>
      <c r="H586" s="380">
        <v>2017</v>
      </c>
      <c r="I586" s="308"/>
      <c r="J586" s="308"/>
      <c r="K586" s="308"/>
      <c r="L586" s="308"/>
      <c r="M586" s="308"/>
      <c r="N586" s="348" t="s">
        <v>114</v>
      </c>
      <c r="O586" s="379">
        <v>3332961.6649328233</v>
      </c>
      <c r="P586" s="378" t="s">
        <v>1984</v>
      </c>
      <c r="T586" s="332"/>
      <c r="W586" s="350"/>
      <c r="X586" s="408"/>
      <c r="Y586" s="350"/>
      <c r="Z586" s="350"/>
      <c r="AA586" s="350"/>
      <c r="AB586" s="408"/>
      <c r="AC586" s="408"/>
      <c r="AD586" s="408"/>
      <c r="AE586" s="332"/>
      <c r="AF586" s="352"/>
      <c r="AG586" s="353"/>
    </row>
    <row r="587" spans="1:33" s="313" customFormat="1" ht="24" customHeight="1">
      <c r="A587" s="431">
        <v>568</v>
      </c>
      <c r="B587" s="345" t="s">
        <v>2083</v>
      </c>
      <c r="C587" s="378" t="s">
        <v>1985</v>
      </c>
      <c r="D587" s="405"/>
      <c r="E587" s="400"/>
      <c r="F587" s="400"/>
      <c r="G587" s="378"/>
      <c r="H587" s="380">
        <v>2017</v>
      </c>
      <c r="I587" s="308"/>
      <c r="J587" s="308"/>
      <c r="K587" s="308"/>
      <c r="L587" s="308"/>
      <c r="M587" s="308"/>
      <c r="N587" s="348" t="s">
        <v>114</v>
      </c>
      <c r="O587" s="379">
        <v>7559863.3790694829</v>
      </c>
      <c r="P587" s="378" t="s">
        <v>1985</v>
      </c>
      <c r="T587" s="332"/>
      <c r="W587" s="350"/>
      <c r="X587" s="408"/>
      <c r="Y587" s="350"/>
      <c r="Z587" s="350"/>
      <c r="AA587" s="350"/>
      <c r="AB587" s="408"/>
      <c r="AC587" s="408"/>
      <c r="AD587" s="408"/>
      <c r="AE587" s="332"/>
      <c r="AF587" s="352"/>
      <c r="AG587" s="353"/>
    </row>
    <row r="588" spans="1:33" s="313" customFormat="1" ht="24" customHeight="1">
      <c r="A588" s="431">
        <v>569</v>
      </c>
      <c r="B588" s="345" t="s">
        <v>2083</v>
      </c>
      <c r="C588" s="378" t="s">
        <v>1986</v>
      </c>
      <c r="D588" s="405"/>
      <c r="E588" s="400"/>
      <c r="F588" s="400"/>
      <c r="G588" s="378"/>
      <c r="H588" s="380">
        <v>2017</v>
      </c>
      <c r="I588" s="308"/>
      <c r="J588" s="308"/>
      <c r="K588" s="308"/>
      <c r="L588" s="308"/>
      <c r="M588" s="308"/>
      <c r="N588" s="348" t="s">
        <v>114</v>
      </c>
      <c r="O588" s="379">
        <v>4337264.6831741706</v>
      </c>
      <c r="P588" s="378" t="s">
        <v>1986</v>
      </c>
      <c r="T588" s="332"/>
      <c r="W588" s="350"/>
      <c r="X588" s="408"/>
      <c r="Y588" s="350"/>
      <c r="Z588" s="350"/>
      <c r="AA588" s="350"/>
      <c r="AB588" s="408"/>
      <c r="AC588" s="408"/>
      <c r="AD588" s="408"/>
      <c r="AE588" s="332"/>
      <c r="AF588" s="352"/>
      <c r="AG588" s="353"/>
    </row>
    <row r="589" spans="1:33" s="313" customFormat="1" ht="24" customHeight="1" thickBot="1">
      <c r="A589" s="433">
        <v>570</v>
      </c>
      <c r="B589" s="345" t="s">
        <v>2083</v>
      </c>
      <c r="C589" s="396" t="s">
        <v>1987</v>
      </c>
      <c r="D589" s="406"/>
      <c r="E589" s="398"/>
      <c r="F589" s="398"/>
      <c r="G589" s="396"/>
      <c r="H589" s="386">
        <v>2017</v>
      </c>
      <c r="I589" s="360"/>
      <c r="J589" s="360"/>
      <c r="K589" s="360"/>
      <c r="L589" s="360"/>
      <c r="M589" s="360"/>
      <c r="N589" s="348" t="s">
        <v>114</v>
      </c>
      <c r="O589" s="387">
        <v>1020857.4635969739</v>
      </c>
      <c r="P589" s="396" t="s">
        <v>1987</v>
      </c>
      <c r="T589" s="332"/>
      <c r="W589" s="350"/>
      <c r="X589" s="408"/>
      <c r="Y589" s="350"/>
      <c r="Z589" s="350"/>
      <c r="AA589" s="350"/>
      <c r="AB589" s="408"/>
      <c r="AC589" s="408"/>
      <c r="AD589" s="408"/>
      <c r="AE589" s="332"/>
      <c r="AF589" s="352"/>
      <c r="AG589" s="353"/>
    </row>
    <row r="590" spans="1:33" s="313" customFormat="1" ht="24" customHeight="1">
      <c r="A590" s="432">
        <v>571</v>
      </c>
      <c r="B590" s="345" t="s">
        <v>2083</v>
      </c>
      <c r="C590" s="397" t="s">
        <v>1988</v>
      </c>
      <c r="D590" s="407"/>
      <c r="E590" s="399"/>
      <c r="F590" s="399"/>
      <c r="G590" s="397"/>
      <c r="H590" s="391">
        <v>2017</v>
      </c>
      <c r="I590" s="367"/>
      <c r="J590" s="367"/>
      <c r="K590" s="367"/>
      <c r="L590" s="367"/>
      <c r="M590" s="367"/>
      <c r="N590" s="348" t="s">
        <v>114</v>
      </c>
      <c r="O590" s="392">
        <v>910494.49455946323</v>
      </c>
      <c r="P590" s="397" t="s">
        <v>1988</v>
      </c>
      <c r="T590" s="332"/>
      <c r="W590" s="350"/>
      <c r="X590" s="408"/>
      <c r="Y590" s="350"/>
      <c r="Z590" s="350"/>
      <c r="AA590" s="350"/>
      <c r="AB590" s="408"/>
      <c r="AC590" s="408"/>
      <c r="AD590" s="408"/>
      <c r="AE590" s="332"/>
      <c r="AF590" s="352"/>
      <c r="AG590" s="353"/>
    </row>
    <row r="591" spans="1:33" s="313" customFormat="1" ht="24" customHeight="1">
      <c r="A591" s="431">
        <v>572</v>
      </c>
      <c r="B591" s="345" t="s">
        <v>2083</v>
      </c>
      <c r="C591" s="378" t="s">
        <v>1989</v>
      </c>
      <c r="D591" s="405"/>
      <c r="E591" s="400"/>
      <c r="F591" s="400"/>
      <c r="G591" s="378"/>
      <c r="H591" s="380">
        <v>2017</v>
      </c>
      <c r="I591" s="308"/>
      <c r="J591" s="308"/>
      <c r="K591" s="308"/>
      <c r="L591" s="308"/>
      <c r="M591" s="308"/>
      <c r="N591" s="348" t="s">
        <v>114</v>
      </c>
      <c r="O591" s="379">
        <v>1020857.4635969739</v>
      </c>
      <c r="P591" s="378" t="s">
        <v>1989</v>
      </c>
      <c r="T591" s="332"/>
      <c r="W591" s="350"/>
      <c r="X591" s="408"/>
      <c r="Y591" s="350"/>
      <c r="Z591" s="350"/>
      <c r="AA591" s="350"/>
      <c r="AB591" s="408"/>
      <c r="AC591" s="408"/>
      <c r="AD591" s="408"/>
      <c r="AE591" s="332"/>
      <c r="AF591" s="352"/>
      <c r="AG591" s="353"/>
    </row>
    <row r="592" spans="1:33" s="313" customFormat="1" ht="24" customHeight="1">
      <c r="A592" s="431">
        <v>573</v>
      </c>
      <c r="B592" s="345" t="s">
        <v>2083</v>
      </c>
      <c r="C592" s="378" t="s">
        <v>1990</v>
      </c>
      <c r="D592" s="405"/>
      <c r="E592" s="400"/>
      <c r="F592" s="400"/>
      <c r="G592" s="378"/>
      <c r="H592" s="380">
        <v>2017</v>
      </c>
      <c r="I592" s="308"/>
      <c r="J592" s="308"/>
      <c r="K592" s="308"/>
      <c r="L592" s="308"/>
      <c r="M592" s="308"/>
      <c r="N592" s="348" t="s">
        <v>114</v>
      </c>
      <c r="O592" s="379">
        <v>579405.58744693117</v>
      </c>
      <c r="P592" s="378" t="s">
        <v>1990</v>
      </c>
      <c r="T592" s="332"/>
      <c r="W592" s="350"/>
      <c r="X592" s="408"/>
      <c r="Y592" s="350"/>
      <c r="Z592" s="350"/>
      <c r="AA592" s="350"/>
      <c r="AB592" s="408"/>
      <c r="AC592" s="408"/>
      <c r="AD592" s="408"/>
      <c r="AE592" s="332"/>
      <c r="AF592" s="352"/>
      <c r="AG592" s="353"/>
    </row>
    <row r="593" spans="1:33" s="313" customFormat="1" ht="24" customHeight="1">
      <c r="A593" s="431">
        <v>574</v>
      </c>
      <c r="B593" s="345" t="s">
        <v>2083</v>
      </c>
      <c r="C593" s="378" t="s">
        <v>1991</v>
      </c>
      <c r="D593" s="405"/>
      <c r="E593" s="400"/>
      <c r="F593" s="400"/>
      <c r="G593" s="378"/>
      <c r="H593" s="380">
        <v>2017</v>
      </c>
      <c r="I593" s="308"/>
      <c r="J593" s="308"/>
      <c r="K593" s="308"/>
      <c r="L593" s="308"/>
      <c r="M593" s="308"/>
      <c r="N593" s="348" t="s">
        <v>114</v>
      </c>
      <c r="O593" s="379">
        <v>579405.58744693117</v>
      </c>
      <c r="P593" s="378" t="s">
        <v>1991</v>
      </c>
      <c r="T593" s="332"/>
      <c r="W593" s="350"/>
      <c r="X593" s="408"/>
      <c r="Y593" s="350"/>
      <c r="Z593" s="350"/>
      <c r="AA593" s="350"/>
      <c r="AB593" s="408"/>
      <c r="AC593" s="408"/>
      <c r="AD593" s="408"/>
      <c r="AE593" s="332"/>
      <c r="AF593" s="352"/>
      <c r="AG593" s="353"/>
    </row>
    <row r="594" spans="1:33" s="313" customFormat="1" ht="24" customHeight="1">
      <c r="A594" s="431">
        <v>575</v>
      </c>
      <c r="B594" s="345" t="s">
        <v>2083</v>
      </c>
      <c r="C594" s="378" t="s">
        <v>1992</v>
      </c>
      <c r="D594" s="405"/>
      <c r="E594" s="400"/>
      <c r="F594" s="400"/>
      <c r="G594" s="357"/>
      <c r="H594" s="380">
        <v>2017</v>
      </c>
      <c r="I594" s="308"/>
      <c r="J594" s="308"/>
      <c r="K594" s="308"/>
      <c r="L594" s="308"/>
      <c r="M594" s="308"/>
      <c r="N594" s="348" t="s">
        <v>114</v>
      </c>
      <c r="O594" s="379">
        <v>579405.58744693117</v>
      </c>
      <c r="P594" s="378" t="s">
        <v>1992</v>
      </c>
      <c r="T594" s="332"/>
      <c r="W594" s="350"/>
      <c r="X594" s="408"/>
      <c r="Y594" s="350"/>
      <c r="Z594" s="350"/>
      <c r="AA594" s="350"/>
      <c r="AB594" s="408"/>
      <c r="AC594" s="408"/>
      <c r="AD594" s="408"/>
      <c r="AE594" s="332"/>
      <c r="AF594" s="352"/>
      <c r="AG594" s="353"/>
    </row>
    <row r="595" spans="1:33" s="313" customFormat="1" ht="24" customHeight="1">
      <c r="A595" s="431">
        <v>576</v>
      </c>
      <c r="B595" s="345" t="s">
        <v>2083</v>
      </c>
      <c r="C595" s="378" t="s">
        <v>1993</v>
      </c>
      <c r="D595" s="405"/>
      <c r="E595" s="400"/>
      <c r="F595" s="400"/>
      <c r="G595" s="357"/>
      <c r="H595" s="380">
        <v>2017</v>
      </c>
      <c r="I595" s="308"/>
      <c r="J595" s="308"/>
      <c r="K595" s="308"/>
      <c r="L595" s="308"/>
      <c r="M595" s="308"/>
      <c r="N595" s="348" t="s">
        <v>114</v>
      </c>
      <c r="O595" s="379">
        <v>855313.01004070789</v>
      </c>
      <c r="P595" s="378" t="s">
        <v>1993</v>
      </c>
      <c r="T595" s="332"/>
      <c r="W595" s="350"/>
      <c r="X595" s="408"/>
      <c r="Y595" s="350"/>
      <c r="Z595" s="350"/>
      <c r="AA595" s="350"/>
      <c r="AB595" s="408"/>
      <c r="AC595" s="408"/>
      <c r="AD595" s="408"/>
      <c r="AE595" s="332"/>
      <c r="AF595" s="352"/>
      <c r="AG595" s="353"/>
    </row>
    <row r="596" spans="1:33" s="313" customFormat="1" ht="24" customHeight="1">
      <c r="A596" s="431">
        <v>577</v>
      </c>
      <c r="B596" s="345" t="s">
        <v>2083</v>
      </c>
      <c r="C596" s="378" t="s">
        <v>1994</v>
      </c>
      <c r="D596" s="405"/>
      <c r="E596" s="400"/>
      <c r="F596" s="400"/>
      <c r="G596" s="357"/>
      <c r="H596" s="380">
        <v>2017</v>
      </c>
      <c r="I596" s="308"/>
      <c r="J596" s="308"/>
      <c r="K596" s="308"/>
      <c r="L596" s="308"/>
      <c r="M596" s="308"/>
      <c r="N596" s="348" t="s">
        <v>114</v>
      </c>
      <c r="O596" s="379">
        <v>4469700.2460191837</v>
      </c>
      <c r="P596" s="378" t="s">
        <v>1994</v>
      </c>
      <c r="T596" s="332"/>
      <c r="W596" s="350"/>
      <c r="X596" s="408"/>
      <c r="Y596" s="350"/>
      <c r="Z596" s="350"/>
      <c r="AA596" s="350"/>
      <c r="AB596" s="408"/>
      <c r="AC596" s="408"/>
      <c r="AD596" s="408"/>
      <c r="AE596" s="332"/>
      <c r="AF596" s="352"/>
      <c r="AG596" s="353"/>
    </row>
    <row r="597" spans="1:33" s="313" customFormat="1" ht="24" customHeight="1">
      <c r="A597" s="431">
        <v>578</v>
      </c>
      <c r="B597" s="345" t="s">
        <v>2083</v>
      </c>
      <c r="C597" s="378" t="s">
        <v>1995</v>
      </c>
      <c r="D597" s="405"/>
      <c r="E597" s="400"/>
      <c r="F597" s="400"/>
      <c r="G597" s="357"/>
      <c r="H597" s="380">
        <v>2017</v>
      </c>
      <c r="I597" s="308"/>
      <c r="J597" s="308"/>
      <c r="K597" s="308"/>
      <c r="L597" s="308"/>
      <c r="M597" s="308"/>
      <c r="N597" s="348" t="s">
        <v>114</v>
      </c>
      <c r="O597" s="379">
        <v>1291246.7377388752</v>
      </c>
      <c r="P597" s="378" t="s">
        <v>1995</v>
      </c>
      <c r="T597" s="332"/>
      <c r="W597" s="350"/>
      <c r="X597" s="408"/>
      <c r="Y597" s="350"/>
      <c r="Z597" s="350"/>
      <c r="AA597" s="350"/>
      <c r="AB597" s="408"/>
      <c r="AC597" s="408"/>
      <c r="AD597" s="408"/>
      <c r="AE597" s="332"/>
      <c r="AF597" s="352"/>
      <c r="AG597" s="353"/>
    </row>
    <row r="598" spans="1:33" s="313" customFormat="1" ht="24" customHeight="1">
      <c r="A598" s="431">
        <v>579</v>
      </c>
      <c r="B598" s="345" t="s">
        <v>2083</v>
      </c>
      <c r="C598" s="378" t="s">
        <v>1996</v>
      </c>
      <c r="D598" s="405"/>
      <c r="E598" s="400"/>
      <c r="F598" s="400"/>
      <c r="G598" s="357"/>
      <c r="H598" s="380">
        <v>2017</v>
      </c>
      <c r="I598" s="308"/>
      <c r="J598" s="308"/>
      <c r="K598" s="308"/>
      <c r="L598" s="308"/>
      <c r="M598" s="308"/>
      <c r="N598" s="348" t="s">
        <v>114</v>
      </c>
      <c r="O598" s="379">
        <v>1147774.8779901112</v>
      </c>
      <c r="P598" s="378" t="s">
        <v>1996</v>
      </c>
      <c r="T598" s="332"/>
      <c r="W598" s="350"/>
      <c r="X598" s="408"/>
      <c r="Y598" s="350"/>
      <c r="Z598" s="350"/>
      <c r="AA598" s="350"/>
      <c r="AB598" s="408"/>
      <c r="AC598" s="408"/>
      <c r="AD598" s="408"/>
      <c r="AE598" s="332"/>
      <c r="AF598" s="352"/>
      <c r="AG598" s="353"/>
    </row>
    <row r="599" spans="1:33" s="313" customFormat="1" ht="24" customHeight="1">
      <c r="A599" s="431">
        <v>580</v>
      </c>
      <c r="B599" s="345" t="s">
        <v>2083</v>
      </c>
      <c r="C599" s="378" t="s">
        <v>1997</v>
      </c>
      <c r="D599" s="405"/>
      <c r="E599" s="400"/>
      <c r="F599" s="400"/>
      <c r="G599" s="357"/>
      <c r="H599" s="380">
        <v>2017</v>
      </c>
      <c r="I599" s="308"/>
      <c r="J599" s="308"/>
      <c r="K599" s="308"/>
      <c r="L599" s="308"/>
      <c r="M599" s="308"/>
      <c r="N599" s="348" t="s">
        <v>114</v>
      </c>
      <c r="O599" s="379">
        <v>2913582.3825902822</v>
      </c>
      <c r="P599" s="378" t="s">
        <v>1997</v>
      </c>
      <c r="T599" s="332"/>
      <c r="W599" s="350"/>
      <c r="X599" s="408"/>
      <c r="Y599" s="350"/>
      <c r="Z599" s="350"/>
      <c r="AA599" s="350"/>
      <c r="AB599" s="408"/>
      <c r="AC599" s="408"/>
      <c r="AD599" s="408"/>
      <c r="AE599" s="332"/>
      <c r="AF599" s="352"/>
      <c r="AG599" s="353"/>
    </row>
    <row r="600" spans="1:33" s="565" customFormat="1" ht="24" customHeight="1">
      <c r="A600" s="556">
        <v>581</v>
      </c>
      <c r="B600" s="571" t="s">
        <v>2083</v>
      </c>
      <c r="C600" s="558" t="s">
        <v>1998</v>
      </c>
      <c r="D600" s="559"/>
      <c r="E600" s="560"/>
      <c r="F600" s="560"/>
      <c r="G600" s="557"/>
      <c r="H600" s="561">
        <v>2017</v>
      </c>
      <c r="I600" s="562"/>
      <c r="J600" s="562"/>
      <c r="K600" s="562"/>
      <c r="L600" s="562"/>
      <c r="M600" s="562"/>
      <c r="N600" s="348" t="s">
        <v>114</v>
      </c>
      <c r="O600" s="564">
        <v>827722.26778133027</v>
      </c>
      <c r="P600" s="558" t="s">
        <v>1998</v>
      </c>
      <c r="T600" s="566"/>
      <c r="W600" s="567"/>
      <c r="X600" s="568"/>
      <c r="Y600" s="567"/>
      <c r="Z600" s="567"/>
      <c r="AA600" s="567"/>
      <c r="AB600" s="568"/>
      <c r="AC600" s="568"/>
      <c r="AD600" s="568"/>
      <c r="AE600" s="566"/>
      <c r="AF600" s="569"/>
      <c r="AG600" s="570"/>
    </row>
    <row r="601" spans="1:33" s="313" customFormat="1" ht="24" customHeight="1">
      <c r="A601" s="431">
        <v>582</v>
      </c>
      <c r="B601" s="345" t="s">
        <v>2083</v>
      </c>
      <c r="C601" s="378" t="s">
        <v>1999</v>
      </c>
      <c r="D601" s="405"/>
      <c r="E601" s="400"/>
      <c r="F601" s="400"/>
      <c r="G601" s="357"/>
      <c r="H601" s="380">
        <v>2017</v>
      </c>
      <c r="I601" s="308"/>
      <c r="J601" s="308"/>
      <c r="K601" s="308"/>
      <c r="L601" s="308"/>
      <c r="M601" s="308"/>
      <c r="N601" s="348" t="s">
        <v>114</v>
      </c>
      <c r="O601" s="379">
        <v>7769553.020240753</v>
      </c>
      <c r="P601" s="378" t="s">
        <v>1999</v>
      </c>
      <c r="T601" s="332"/>
      <c r="W601" s="350"/>
      <c r="X601" s="408"/>
      <c r="Y601" s="350"/>
      <c r="Z601" s="350"/>
      <c r="AA601" s="350"/>
      <c r="AB601" s="408"/>
      <c r="AC601" s="408"/>
      <c r="AD601" s="408"/>
      <c r="AE601" s="332"/>
      <c r="AF601" s="352"/>
      <c r="AG601" s="353"/>
    </row>
    <row r="602" spans="1:33" s="565" customFormat="1" ht="24" customHeight="1">
      <c r="A602" s="556">
        <v>583</v>
      </c>
      <c r="B602" s="557" t="s">
        <v>2083</v>
      </c>
      <c r="C602" s="558" t="s">
        <v>2000</v>
      </c>
      <c r="D602" s="559"/>
      <c r="E602" s="560"/>
      <c r="F602" s="560"/>
      <c r="G602" s="557"/>
      <c r="H602" s="561">
        <v>2017</v>
      </c>
      <c r="I602" s="562"/>
      <c r="J602" s="562"/>
      <c r="K602" s="562"/>
      <c r="L602" s="562"/>
      <c r="M602" s="562"/>
      <c r="N602" s="348" t="s">
        <v>114</v>
      </c>
      <c r="O602" s="564">
        <v>739431.89255132165</v>
      </c>
      <c r="P602" s="558" t="s">
        <v>2000</v>
      </c>
      <c r="T602" s="566"/>
      <c r="W602" s="567"/>
      <c r="X602" s="568"/>
      <c r="Y602" s="567"/>
      <c r="Z602" s="567"/>
      <c r="AA602" s="567"/>
      <c r="AB602" s="568"/>
      <c r="AC602" s="568"/>
      <c r="AD602" s="568"/>
      <c r="AE602" s="566"/>
      <c r="AF602" s="569"/>
      <c r="AG602" s="570"/>
    </row>
    <row r="603" spans="1:33" s="313" customFormat="1" ht="24" customHeight="1">
      <c r="A603" s="431">
        <v>584</v>
      </c>
      <c r="B603" s="345" t="s">
        <v>2083</v>
      </c>
      <c r="C603" s="378" t="s">
        <v>1973</v>
      </c>
      <c r="D603" s="405"/>
      <c r="E603" s="400"/>
      <c r="F603" s="400"/>
      <c r="G603" s="357"/>
      <c r="H603" s="380">
        <v>2017</v>
      </c>
      <c r="I603" s="308"/>
      <c r="J603" s="308"/>
      <c r="K603" s="308"/>
      <c r="L603" s="308"/>
      <c r="M603" s="308"/>
      <c r="N603" s="348" t="s">
        <v>114</v>
      </c>
      <c r="O603" s="379">
        <v>634587.07196568651</v>
      </c>
      <c r="P603" s="378" t="s">
        <v>1973</v>
      </c>
      <c r="T603" s="332"/>
      <c r="W603" s="350"/>
      <c r="X603" s="408"/>
      <c r="Y603" s="350"/>
      <c r="Z603" s="350"/>
      <c r="AA603" s="350"/>
      <c r="AB603" s="408"/>
      <c r="AC603" s="408"/>
      <c r="AD603" s="408"/>
      <c r="AE603" s="332"/>
      <c r="AF603" s="352"/>
      <c r="AG603" s="353"/>
    </row>
    <row r="604" spans="1:33" s="313" customFormat="1" ht="24" customHeight="1">
      <c r="A604" s="431">
        <v>585</v>
      </c>
      <c r="B604" s="345" t="s">
        <v>2083</v>
      </c>
      <c r="C604" s="378" t="s">
        <v>1974</v>
      </c>
      <c r="D604" s="405"/>
      <c r="E604" s="400"/>
      <c r="F604" s="400"/>
      <c r="G604" s="357"/>
      <c r="H604" s="380">
        <v>2017</v>
      </c>
      <c r="I604" s="308"/>
      <c r="J604" s="308"/>
      <c r="K604" s="308"/>
      <c r="L604" s="308"/>
      <c r="M604" s="308"/>
      <c r="N604" s="348" t="s">
        <v>114</v>
      </c>
      <c r="O604" s="379">
        <v>579405.58744693117</v>
      </c>
      <c r="P604" s="378" t="s">
        <v>1974</v>
      </c>
      <c r="T604" s="332"/>
      <c r="W604" s="350"/>
      <c r="X604" s="408"/>
      <c r="Y604" s="350"/>
      <c r="Z604" s="350"/>
      <c r="AA604" s="350"/>
      <c r="AB604" s="408"/>
      <c r="AC604" s="408"/>
      <c r="AD604" s="408"/>
      <c r="AE604" s="332"/>
      <c r="AF604" s="352"/>
      <c r="AG604" s="353"/>
    </row>
    <row r="605" spans="1:33" s="313" customFormat="1" ht="24" customHeight="1">
      <c r="A605" s="431">
        <v>586</v>
      </c>
      <c r="B605" s="345" t="s">
        <v>2083</v>
      </c>
      <c r="C605" s="378" t="s">
        <v>1975</v>
      </c>
      <c r="D605" s="405"/>
      <c r="E605" s="400"/>
      <c r="F605" s="400"/>
      <c r="G605" s="357"/>
      <c r="H605" s="380">
        <v>2017</v>
      </c>
      <c r="I605" s="308"/>
      <c r="J605" s="308"/>
      <c r="K605" s="308"/>
      <c r="L605" s="308"/>
      <c r="M605" s="308"/>
      <c r="N605" s="348" t="s">
        <v>114</v>
      </c>
      <c r="O605" s="379">
        <v>2361767.537402729</v>
      </c>
      <c r="P605" s="378" t="s">
        <v>1975</v>
      </c>
      <c r="T605" s="332"/>
      <c r="W605" s="350"/>
      <c r="X605" s="408"/>
      <c r="Y605" s="350"/>
      <c r="Z605" s="350"/>
      <c r="AA605" s="350"/>
      <c r="AB605" s="408"/>
      <c r="AC605" s="408"/>
      <c r="AD605" s="408"/>
      <c r="AE605" s="332"/>
      <c r="AF605" s="352"/>
      <c r="AG605" s="353"/>
    </row>
    <row r="606" spans="1:33" s="313" customFormat="1" ht="24" customHeight="1">
      <c r="A606" s="431">
        <v>587</v>
      </c>
      <c r="B606" s="345" t="s">
        <v>2083</v>
      </c>
      <c r="C606" s="378" t="s">
        <v>2001</v>
      </c>
      <c r="D606" s="405"/>
      <c r="E606" s="400"/>
      <c r="F606" s="400"/>
      <c r="G606" s="357"/>
      <c r="H606" s="380">
        <v>2017</v>
      </c>
      <c r="I606" s="308"/>
      <c r="J606" s="308"/>
      <c r="K606" s="308"/>
      <c r="L606" s="308"/>
      <c r="M606" s="308"/>
      <c r="N606" s="348" t="s">
        <v>114</v>
      </c>
      <c r="O606" s="379">
        <v>606996.32970630878</v>
      </c>
      <c r="P606" s="378" t="s">
        <v>2001</v>
      </c>
      <c r="T606" s="332"/>
      <c r="W606" s="350"/>
      <c r="X606" s="408"/>
      <c r="Y606" s="350"/>
      <c r="Z606" s="350"/>
      <c r="AA606" s="350"/>
      <c r="AB606" s="408"/>
      <c r="AC606" s="408"/>
      <c r="AD606" s="408"/>
      <c r="AE606" s="332"/>
      <c r="AF606" s="352"/>
      <c r="AG606" s="353"/>
    </row>
    <row r="607" spans="1:33" s="313" customFormat="1" ht="24" customHeight="1">
      <c r="A607" s="431">
        <v>588</v>
      </c>
      <c r="B607" s="345" t="s">
        <v>2083</v>
      </c>
      <c r="C607" s="378" t="s">
        <v>2002</v>
      </c>
      <c r="D607" s="405"/>
      <c r="E607" s="400"/>
      <c r="F607" s="400"/>
      <c r="G607" s="357"/>
      <c r="H607" s="380">
        <v>2017</v>
      </c>
      <c r="I607" s="308"/>
      <c r="J607" s="308"/>
      <c r="K607" s="308"/>
      <c r="L607" s="308"/>
      <c r="M607" s="308"/>
      <c r="N607" s="348" t="s">
        <v>114</v>
      </c>
      <c r="O607" s="379">
        <v>855313.01004070789</v>
      </c>
      <c r="P607" s="378" t="s">
        <v>2002</v>
      </c>
      <c r="T607" s="332"/>
      <c r="W607" s="350"/>
      <c r="X607" s="408"/>
      <c r="Y607" s="350"/>
      <c r="Z607" s="350"/>
      <c r="AA607" s="350"/>
      <c r="AB607" s="408"/>
      <c r="AC607" s="408"/>
      <c r="AD607" s="408"/>
      <c r="AE607" s="332"/>
      <c r="AF607" s="352"/>
      <c r="AG607" s="353"/>
    </row>
    <row r="608" spans="1:33" s="313" customFormat="1" ht="24" customHeight="1">
      <c r="A608" s="431">
        <v>589</v>
      </c>
      <c r="B608" s="345" t="s">
        <v>2083</v>
      </c>
      <c r="C608" s="378" t="s">
        <v>2003</v>
      </c>
      <c r="D608" s="405"/>
      <c r="E608" s="400"/>
      <c r="F608" s="400"/>
      <c r="G608" s="357"/>
      <c r="H608" s="380">
        <v>2017</v>
      </c>
      <c r="I608" s="308"/>
      <c r="J608" s="308"/>
      <c r="K608" s="308"/>
      <c r="L608" s="308"/>
      <c r="M608" s="308"/>
      <c r="N608" s="348" t="s">
        <v>114</v>
      </c>
      <c r="O608" s="379">
        <v>623550.77506193542</v>
      </c>
      <c r="P608" s="378" t="s">
        <v>2003</v>
      </c>
      <c r="T608" s="332"/>
      <c r="W608" s="350"/>
      <c r="X608" s="408"/>
      <c r="Y608" s="350"/>
      <c r="Z608" s="350"/>
      <c r="AA608" s="350"/>
      <c r="AB608" s="408"/>
      <c r="AC608" s="408"/>
      <c r="AD608" s="408"/>
      <c r="AE608" s="332"/>
      <c r="AF608" s="352"/>
      <c r="AG608" s="353"/>
    </row>
    <row r="609" spans="1:33" s="313" customFormat="1" ht="24" customHeight="1">
      <c r="A609" s="431">
        <v>590</v>
      </c>
      <c r="B609" s="357" t="s">
        <v>2092</v>
      </c>
      <c r="C609" s="378" t="s">
        <v>1979</v>
      </c>
      <c r="D609" s="405"/>
      <c r="E609" s="400"/>
      <c r="F609" s="400"/>
      <c r="G609" s="357"/>
      <c r="H609" s="380">
        <v>2017</v>
      </c>
      <c r="I609" s="308"/>
      <c r="J609" s="308"/>
      <c r="K609" s="308"/>
      <c r="L609" s="308"/>
      <c r="M609" s="308"/>
      <c r="N609" s="348" t="s">
        <v>114</v>
      </c>
      <c r="O609" s="379">
        <v>621895.33052637277</v>
      </c>
      <c r="P609" s="311"/>
      <c r="T609" s="332"/>
      <c r="W609" s="350"/>
      <c r="X609" s="408"/>
      <c r="Y609" s="350"/>
      <c r="Z609" s="350"/>
      <c r="AA609" s="350"/>
      <c r="AB609" s="408"/>
      <c r="AC609" s="408"/>
      <c r="AD609" s="408"/>
      <c r="AE609" s="332"/>
      <c r="AF609" s="352"/>
      <c r="AG609" s="353"/>
    </row>
    <row r="610" spans="1:33" s="313" customFormat="1" ht="24" customHeight="1">
      <c r="A610" s="431">
        <v>591</v>
      </c>
      <c r="B610" s="345" t="s">
        <v>2083</v>
      </c>
      <c r="C610" s="378" t="s">
        <v>1980</v>
      </c>
      <c r="D610" s="405"/>
      <c r="E610" s="400"/>
      <c r="F610" s="400"/>
      <c r="G610" s="357"/>
      <c r="H610" s="380">
        <v>2017</v>
      </c>
      <c r="I610" s="308"/>
      <c r="J610" s="308"/>
      <c r="K610" s="308"/>
      <c r="L610" s="308"/>
      <c r="M610" s="308"/>
      <c r="N610" s="348" t="s">
        <v>114</v>
      </c>
      <c r="O610" s="379">
        <v>1820988.9891189265</v>
      </c>
      <c r="P610" s="378" t="s">
        <v>1980</v>
      </c>
      <c r="T610" s="332"/>
      <c r="W610" s="350"/>
      <c r="X610" s="408"/>
      <c r="Y610" s="350"/>
      <c r="Z610" s="350"/>
      <c r="AA610" s="350"/>
      <c r="AB610" s="408"/>
      <c r="AC610" s="408"/>
      <c r="AD610" s="408"/>
      <c r="AE610" s="332"/>
      <c r="AF610" s="352"/>
      <c r="AG610" s="353"/>
    </row>
    <row r="611" spans="1:33" s="313" customFormat="1" ht="24" customHeight="1">
      <c r="A611" s="431">
        <v>592</v>
      </c>
      <c r="B611" s="345" t="s">
        <v>2083</v>
      </c>
      <c r="C611" s="378" t="s">
        <v>2004</v>
      </c>
      <c r="D611" s="405"/>
      <c r="E611" s="400"/>
      <c r="F611" s="400"/>
      <c r="G611" s="357"/>
      <c r="H611" s="380">
        <v>2017</v>
      </c>
      <c r="I611" s="308"/>
      <c r="J611" s="308"/>
      <c r="K611" s="308"/>
      <c r="L611" s="308"/>
      <c r="M611" s="308"/>
      <c r="N611" s="348" t="s">
        <v>114</v>
      </c>
      <c r="O611" s="379">
        <v>689768.55648444185</v>
      </c>
      <c r="P611" s="378" t="s">
        <v>2004</v>
      </c>
      <c r="T611" s="332"/>
      <c r="W611" s="350"/>
      <c r="X611" s="408"/>
      <c r="Y611" s="350"/>
      <c r="Z611" s="350"/>
      <c r="AA611" s="350"/>
      <c r="AB611" s="408"/>
      <c r="AC611" s="408"/>
      <c r="AD611" s="408"/>
      <c r="AE611" s="332"/>
      <c r="AF611" s="352"/>
      <c r="AG611" s="353"/>
    </row>
    <row r="612" spans="1:33" s="313" customFormat="1" ht="24" customHeight="1">
      <c r="A612" s="431">
        <v>593</v>
      </c>
      <c r="B612" s="345" t="s">
        <v>2083</v>
      </c>
      <c r="C612" s="378" t="s">
        <v>1983</v>
      </c>
      <c r="D612" s="405"/>
      <c r="E612" s="400"/>
      <c r="F612" s="400"/>
      <c r="G612" s="357"/>
      <c r="H612" s="380">
        <v>2017</v>
      </c>
      <c r="I612" s="308"/>
      <c r="J612" s="308"/>
      <c r="K612" s="308"/>
      <c r="L612" s="308"/>
      <c r="M612" s="308"/>
      <c r="N612" s="348" t="s">
        <v>114</v>
      </c>
      <c r="O612" s="379">
        <v>689768.55648444185</v>
      </c>
      <c r="P612" s="378" t="s">
        <v>1983</v>
      </c>
      <c r="T612" s="332"/>
      <c r="W612" s="350"/>
      <c r="X612" s="408"/>
      <c r="Y612" s="350"/>
      <c r="Z612" s="350"/>
      <c r="AA612" s="350"/>
      <c r="AB612" s="408"/>
      <c r="AC612" s="408"/>
      <c r="AD612" s="408"/>
      <c r="AE612" s="332"/>
      <c r="AF612" s="352"/>
      <c r="AG612" s="353"/>
    </row>
    <row r="613" spans="1:33" s="313" customFormat="1" ht="24" customHeight="1">
      <c r="A613" s="431">
        <v>594</v>
      </c>
      <c r="B613" s="345" t="s">
        <v>2083</v>
      </c>
      <c r="C613" s="378" t="s">
        <v>1985</v>
      </c>
      <c r="D613" s="405"/>
      <c r="E613" s="400"/>
      <c r="F613" s="400"/>
      <c r="G613" s="357"/>
      <c r="H613" s="380">
        <v>2017</v>
      </c>
      <c r="I613" s="308"/>
      <c r="J613" s="308"/>
      <c r="K613" s="308"/>
      <c r="L613" s="308"/>
      <c r="M613" s="308"/>
      <c r="N613" s="348" t="s">
        <v>114</v>
      </c>
      <c r="O613" s="379">
        <v>7173592.9874381954</v>
      </c>
      <c r="P613" s="378" t="s">
        <v>1985</v>
      </c>
      <c r="T613" s="332"/>
      <c r="W613" s="350"/>
      <c r="X613" s="408"/>
      <c r="Y613" s="350"/>
      <c r="Z613" s="350"/>
      <c r="AA613" s="350"/>
      <c r="AB613" s="408"/>
      <c r="AC613" s="408"/>
      <c r="AD613" s="408"/>
      <c r="AE613" s="332"/>
      <c r="AF613" s="352"/>
      <c r="AG613" s="353"/>
    </row>
    <row r="614" spans="1:33" s="313" customFormat="1" ht="24" customHeight="1">
      <c r="A614" s="431">
        <v>595</v>
      </c>
      <c r="B614" s="345" t="s">
        <v>2083</v>
      </c>
      <c r="C614" s="378" t="s">
        <v>2005</v>
      </c>
      <c r="D614" s="405"/>
      <c r="E614" s="400"/>
      <c r="F614" s="400"/>
      <c r="G614" s="357"/>
      <c r="H614" s="380">
        <v>2017</v>
      </c>
      <c r="I614" s="308"/>
      <c r="J614" s="308"/>
      <c r="K614" s="308"/>
      <c r="L614" s="308"/>
      <c r="M614" s="308"/>
      <c r="N614" s="348" t="s">
        <v>114</v>
      </c>
      <c r="O614" s="379">
        <v>2891509.7887827801</v>
      </c>
      <c r="P614" s="378" t="s">
        <v>2005</v>
      </c>
      <c r="T614" s="332"/>
      <c r="W614" s="350"/>
      <c r="X614" s="408"/>
      <c r="Y614" s="350"/>
      <c r="Z614" s="350"/>
      <c r="AA614" s="350"/>
      <c r="AB614" s="408"/>
      <c r="AC614" s="408"/>
      <c r="AD614" s="408"/>
      <c r="AE614" s="332"/>
      <c r="AF614" s="352"/>
      <c r="AG614" s="353"/>
    </row>
    <row r="615" spans="1:33" s="313" customFormat="1" ht="24" customHeight="1">
      <c r="A615" s="431">
        <v>596</v>
      </c>
      <c r="B615" s="345" t="s">
        <v>2083</v>
      </c>
      <c r="C615" s="378" t="s">
        <v>2006</v>
      </c>
      <c r="D615" s="405"/>
      <c r="E615" s="400"/>
      <c r="F615" s="400"/>
      <c r="G615" s="357"/>
      <c r="H615" s="380">
        <v>2017</v>
      </c>
      <c r="I615" s="308"/>
      <c r="J615" s="308"/>
      <c r="K615" s="308"/>
      <c r="L615" s="308"/>
      <c r="M615" s="308"/>
      <c r="N615" s="348" t="s">
        <v>114</v>
      </c>
      <c r="O615" s="379">
        <v>1020857.4635969739</v>
      </c>
      <c r="P615" s="378" t="s">
        <v>2006</v>
      </c>
      <c r="T615" s="332"/>
      <c r="W615" s="350"/>
      <c r="X615" s="408"/>
      <c r="Y615" s="350"/>
      <c r="Z615" s="350"/>
      <c r="AA615" s="350"/>
      <c r="AB615" s="408"/>
      <c r="AC615" s="408"/>
      <c r="AD615" s="408"/>
      <c r="AE615" s="332"/>
      <c r="AF615" s="352"/>
      <c r="AG615" s="353"/>
    </row>
    <row r="616" spans="1:33" s="313" customFormat="1" ht="24" customHeight="1">
      <c r="A616" s="431">
        <v>597</v>
      </c>
      <c r="B616" s="345" t="s">
        <v>2083</v>
      </c>
      <c r="C616" s="378" t="s">
        <v>1988</v>
      </c>
      <c r="D616" s="405"/>
      <c r="E616" s="400"/>
      <c r="F616" s="400"/>
      <c r="G616" s="357"/>
      <c r="H616" s="380">
        <v>2017</v>
      </c>
      <c r="I616" s="308"/>
      <c r="J616" s="308"/>
      <c r="K616" s="308"/>
      <c r="L616" s="308"/>
      <c r="M616" s="308"/>
      <c r="N616" s="348" t="s">
        <v>114</v>
      </c>
      <c r="O616" s="379">
        <v>910494.49455946323</v>
      </c>
      <c r="P616" s="378" t="s">
        <v>1988</v>
      </c>
      <c r="T616" s="332"/>
      <c r="W616" s="350"/>
      <c r="X616" s="408"/>
      <c r="Y616" s="350"/>
      <c r="Z616" s="350"/>
      <c r="AA616" s="350"/>
      <c r="AB616" s="408"/>
      <c r="AC616" s="408"/>
      <c r="AD616" s="408"/>
      <c r="AE616" s="332"/>
      <c r="AF616" s="352"/>
      <c r="AG616" s="353"/>
    </row>
    <row r="617" spans="1:33" s="313" customFormat="1" ht="24" customHeight="1">
      <c r="A617" s="431">
        <v>598</v>
      </c>
      <c r="B617" s="345" t="s">
        <v>2083</v>
      </c>
      <c r="C617" s="378" t="s">
        <v>1989</v>
      </c>
      <c r="D617" s="405"/>
      <c r="E617" s="400"/>
      <c r="F617" s="400"/>
      <c r="G617" s="357"/>
      <c r="H617" s="380">
        <v>2017</v>
      </c>
      <c r="I617" s="308"/>
      <c r="J617" s="308"/>
      <c r="K617" s="308"/>
      <c r="L617" s="308"/>
      <c r="M617" s="308"/>
      <c r="N617" s="348" t="s">
        <v>114</v>
      </c>
      <c r="O617" s="379">
        <v>1020857.4635969739</v>
      </c>
      <c r="P617" s="378" t="s">
        <v>1989</v>
      </c>
      <c r="T617" s="332"/>
      <c r="W617" s="350"/>
      <c r="X617" s="408"/>
      <c r="Y617" s="350"/>
      <c r="Z617" s="350"/>
      <c r="AA617" s="350"/>
      <c r="AB617" s="408"/>
      <c r="AC617" s="408"/>
      <c r="AD617" s="408"/>
      <c r="AE617" s="332"/>
      <c r="AF617" s="352"/>
      <c r="AG617" s="353"/>
    </row>
    <row r="618" spans="1:33" s="313" customFormat="1" ht="24" customHeight="1">
      <c r="A618" s="431">
        <v>599</v>
      </c>
      <c r="B618" s="345" t="s">
        <v>2083</v>
      </c>
      <c r="C618" s="378" t="s">
        <v>1990</v>
      </c>
      <c r="D618" s="405"/>
      <c r="E618" s="400"/>
      <c r="F618" s="400"/>
      <c r="G618" s="357"/>
      <c r="H618" s="380">
        <v>2017</v>
      </c>
      <c r="I618" s="308"/>
      <c r="J618" s="308"/>
      <c r="K618" s="308"/>
      <c r="L618" s="308"/>
      <c r="M618" s="308"/>
      <c r="N618" s="348" t="s">
        <v>114</v>
      </c>
      <c r="O618" s="379">
        <v>579405.58744693117</v>
      </c>
      <c r="P618" s="378" t="s">
        <v>1990</v>
      </c>
      <c r="T618" s="332"/>
      <c r="W618" s="350"/>
      <c r="X618" s="408"/>
      <c r="Y618" s="350"/>
      <c r="Z618" s="350"/>
      <c r="AA618" s="350"/>
      <c r="AB618" s="408"/>
      <c r="AC618" s="408"/>
      <c r="AD618" s="408"/>
      <c r="AE618" s="332"/>
      <c r="AF618" s="352"/>
      <c r="AG618" s="353"/>
    </row>
    <row r="619" spans="1:33" s="313" customFormat="1" ht="24" customHeight="1">
      <c r="A619" s="431">
        <v>600</v>
      </c>
      <c r="B619" s="345" t="s">
        <v>2083</v>
      </c>
      <c r="C619" s="378" t="s">
        <v>2007</v>
      </c>
      <c r="D619" s="405"/>
      <c r="E619" s="400"/>
      <c r="F619" s="400"/>
      <c r="G619" s="357"/>
      <c r="H619" s="380">
        <v>2017</v>
      </c>
      <c r="I619" s="308"/>
      <c r="J619" s="308"/>
      <c r="K619" s="308"/>
      <c r="L619" s="308"/>
      <c r="M619" s="308"/>
      <c r="N619" s="348" t="s">
        <v>114</v>
      </c>
      <c r="O619" s="379">
        <v>579405.58744693117</v>
      </c>
      <c r="P619" s="378" t="s">
        <v>2007</v>
      </c>
      <c r="T619" s="332"/>
      <c r="W619" s="350"/>
      <c r="X619" s="408"/>
      <c r="Y619" s="350"/>
      <c r="Z619" s="350"/>
      <c r="AA619" s="350"/>
      <c r="AB619" s="408"/>
      <c r="AC619" s="408"/>
      <c r="AD619" s="408"/>
      <c r="AE619" s="332"/>
      <c r="AF619" s="352"/>
      <c r="AG619" s="353"/>
    </row>
    <row r="620" spans="1:33" s="313" customFormat="1" ht="24" customHeight="1">
      <c r="A620" s="431">
        <v>601</v>
      </c>
      <c r="B620" s="345" t="s">
        <v>2083</v>
      </c>
      <c r="C620" s="378" t="s">
        <v>1993</v>
      </c>
      <c r="D620" s="405"/>
      <c r="E620" s="400"/>
      <c r="F620" s="400"/>
      <c r="G620" s="357"/>
      <c r="H620" s="380">
        <v>2017</v>
      </c>
      <c r="I620" s="308"/>
      <c r="J620" s="308"/>
      <c r="K620" s="308"/>
      <c r="L620" s="308"/>
      <c r="M620" s="308"/>
      <c r="N620" s="348" t="s">
        <v>114</v>
      </c>
      <c r="O620" s="379">
        <v>855313.01004070789</v>
      </c>
      <c r="P620" s="378" t="s">
        <v>1993</v>
      </c>
      <c r="T620" s="332"/>
      <c r="W620" s="350"/>
      <c r="X620" s="408"/>
      <c r="Y620" s="350"/>
      <c r="Z620" s="350"/>
      <c r="AA620" s="350"/>
      <c r="AB620" s="408"/>
      <c r="AC620" s="408"/>
      <c r="AD620" s="408"/>
      <c r="AE620" s="332"/>
      <c r="AF620" s="352"/>
      <c r="AG620" s="353"/>
    </row>
    <row r="621" spans="1:33" s="313" customFormat="1" ht="24" customHeight="1" thickBot="1">
      <c r="A621" s="433">
        <v>602</v>
      </c>
      <c r="B621" s="345" t="s">
        <v>2083</v>
      </c>
      <c r="C621" s="396" t="s">
        <v>2005</v>
      </c>
      <c r="D621" s="406"/>
      <c r="E621" s="398"/>
      <c r="F621" s="398"/>
      <c r="G621" s="385"/>
      <c r="H621" s="386">
        <v>2017</v>
      </c>
      <c r="I621" s="360"/>
      <c r="J621" s="360"/>
      <c r="K621" s="360"/>
      <c r="L621" s="360"/>
      <c r="M621" s="360"/>
      <c r="N621" s="348" t="s">
        <v>114</v>
      </c>
      <c r="O621" s="387">
        <v>2979800.1640127888</v>
      </c>
      <c r="P621" s="396" t="s">
        <v>2005</v>
      </c>
      <c r="T621" s="332"/>
      <c r="W621" s="350"/>
      <c r="X621" s="408"/>
      <c r="Y621" s="350"/>
      <c r="Z621" s="350"/>
      <c r="AA621" s="350"/>
      <c r="AB621" s="408"/>
      <c r="AC621" s="408"/>
      <c r="AD621" s="408"/>
      <c r="AE621" s="332"/>
      <c r="AF621" s="352"/>
      <c r="AG621" s="353"/>
    </row>
    <row r="622" spans="1:33" s="313" customFormat="1" ht="24" customHeight="1">
      <c r="A622" s="432">
        <v>603</v>
      </c>
      <c r="B622" s="345" t="s">
        <v>2083</v>
      </c>
      <c r="C622" s="397" t="s">
        <v>2008</v>
      </c>
      <c r="D622" s="407"/>
      <c r="E622" s="399"/>
      <c r="F622" s="399"/>
      <c r="G622" s="390"/>
      <c r="H622" s="391">
        <v>2017</v>
      </c>
      <c r="I622" s="367"/>
      <c r="J622" s="367"/>
      <c r="K622" s="367"/>
      <c r="L622" s="367"/>
      <c r="M622" s="367"/>
      <c r="N622" s="348" t="s">
        <v>114</v>
      </c>
      <c r="O622" s="392">
        <v>3873740.2132166256</v>
      </c>
      <c r="P622" s="397" t="s">
        <v>2008</v>
      </c>
      <c r="T622" s="332"/>
      <c r="W622" s="350"/>
      <c r="X622" s="408"/>
      <c r="Y622" s="350"/>
      <c r="Z622" s="350"/>
      <c r="AA622" s="350"/>
      <c r="AB622" s="408"/>
      <c r="AC622" s="408"/>
      <c r="AD622" s="408"/>
      <c r="AE622" s="332"/>
      <c r="AF622" s="352"/>
      <c r="AG622" s="353"/>
    </row>
    <row r="623" spans="1:33" s="313" customFormat="1" ht="24" customHeight="1">
      <c r="A623" s="431">
        <v>604</v>
      </c>
      <c r="B623" s="345" t="s">
        <v>2083</v>
      </c>
      <c r="C623" s="378" t="s">
        <v>2009</v>
      </c>
      <c r="D623" s="405"/>
      <c r="E623" s="400"/>
      <c r="F623" s="400"/>
      <c r="G623" s="357"/>
      <c r="H623" s="380">
        <v>2017</v>
      </c>
      <c r="I623" s="308"/>
      <c r="J623" s="308"/>
      <c r="K623" s="308"/>
      <c r="L623" s="308"/>
      <c r="M623" s="308"/>
      <c r="N623" s="348" t="s">
        <v>114</v>
      </c>
      <c r="O623" s="379">
        <v>1147774.8779901112</v>
      </c>
      <c r="P623" s="378" t="s">
        <v>2009</v>
      </c>
      <c r="T623" s="332"/>
      <c r="W623" s="350"/>
      <c r="X623" s="408"/>
      <c r="Y623" s="350"/>
      <c r="Z623" s="350"/>
      <c r="AA623" s="350"/>
      <c r="AB623" s="408"/>
      <c r="AC623" s="408"/>
      <c r="AD623" s="408"/>
      <c r="AE623" s="332"/>
      <c r="AF623" s="352"/>
      <c r="AG623" s="353"/>
    </row>
    <row r="624" spans="1:33" s="313" customFormat="1" ht="24" customHeight="1">
      <c r="A624" s="431">
        <v>605</v>
      </c>
      <c r="B624" s="345" t="s">
        <v>2083</v>
      </c>
      <c r="C624" s="378" t="s">
        <v>1997</v>
      </c>
      <c r="D624" s="405"/>
      <c r="E624" s="400"/>
      <c r="F624" s="400"/>
      <c r="G624" s="357"/>
      <c r="H624" s="380">
        <v>2017</v>
      </c>
      <c r="I624" s="308"/>
      <c r="J624" s="308"/>
      <c r="K624" s="308"/>
      <c r="L624" s="308"/>
      <c r="M624" s="308"/>
      <c r="N624" s="348" t="s">
        <v>114</v>
      </c>
      <c r="O624" s="379">
        <v>1942388.2550601882</v>
      </c>
      <c r="P624" s="378" t="s">
        <v>1997</v>
      </c>
      <c r="T624" s="332"/>
      <c r="W624" s="350"/>
      <c r="X624" s="408"/>
      <c r="Y624" s="350"/>
      <c r="Z624" s="350"/>
      <c r="AA624" s="350"/>
      <c r="AB624" s="408"/>
      <c r="AC624" s="408"/>
      <c r="AD624" s="408"/>
      <c r="AE624" s="332"/>
      <c r="AF624" s="352"/>
      <c r="AG624" s="353"/>
    </row>
    <row r="625" spans="1:33" s="565" customFormat="1" ht="24" customHeight="1">
      <c r="A625" s="556">
        <v>606</v>
      </c>
      <c r="B625" s="571" t="s">
        <v>2083</v>
      </c>
      <c r="C625" s="558" t="s">
        <v>1998</v>
      </c>
      <c r="D625" s="559"/>
      <c r="E625" s="560"/>
      <c r="F625" s="560"/>
      <c r="G625" s="557"/>
      <c r="H625" s="561">
        <v>2017</v>
      </c>
      <c r="I625" s="562"/>
      <c r="J625" s="562"/>
      <c r="K625" s="562"/>
      <c r="L625" s="562"/>
      <c r="M625" s="562"/>
      <c r="N625" s="348" t="s">
        <v>114</v>
      </c>
      <c r="O625" s="564">
        <v>827722.26778133027</v>
      </c>
      <c r="P625" s="558" t="s">
        <v>1998</v>
      </c>
      <c r="T625" s="566"/>
      <c r="W625" s="567"/>
      <c r="X625" s="568"/>
      <c r="Y625" s="567"/>
      <c r="Z625" s="567"/>
      <c r="AA625" s="567"/>
      <c r="AB625" s="568"/>
      <c r="AC625" s="568"/>
      <c r="AD625" s="568"/>
      <c r="AE625" s="566"/>
      <c r="AF625" s="569"/>
      <c r="AG625" s="570"/>
    </row>
    <row r="626" spans="1:33" s="313" customFormat="1" ht="24" customHeight="1">
      <c r="A626" s="431">
        <v>607</v>
      </c>
      <c r="B626" s="345" t="s">
        <v>2083</v>
      </c>
      <c r="C626" s="378" t="s">
        <v>1999</v>
      </c>
      <c r="D626" s="405"/>
      <c r="E626" s="400"/>
      <c r="F626" s="400"/>
      <c r="G626" s="357"/>
      <c r="H626" s="380">
        <v>2017</v>
      </c>
      <c r="I626" s="308"/>
      <c r="J626" s="308"/>
      <c r="K626" s="308"/>
      <c r="L626" s="308"/>
      <c r="M626" s="308"/>
      <c r="N626" s="348" t="s">
        <v>114</v>
      </c>
      <c r="O626" s="379">
        <v>7769553.020240753</v>
      </c>
      <c r="P626" s="378" t="s">
        <v>1999</v>
      </c>
      <c r="T626" s="332"/>
      <c r="W626" s="350"/>
      <c r="X626" s="408"/>
      <c r="Y626" s="350"/>
      <c r="Z626" s="350"/>
      <c r="AA626" s="350"/>
      <c r="AB626" s="408"/>
      <c r="AC626" s="408"/>
      <c r="AD626" s="408"/>
      <c r="AE626" s="332"/>
      <c r="AF626" s="352"/>
      <c r="AG626" s="353"/>
    </row>
    <row r="627" spans="1:33" s="565" customFormat="1" ht="24" customHeight="1">
      <c r="A627" s="556">
        <v>608</v>
      </c>
      <c r="B627" s="557" t="s">
        <v>2083</v>
      </c>
      <c r="C627" s="558" t="s">
        <v>2000</v>
      </c>
      <c r="D627" s="559"/>
      <c r="E627" s="560"/>
      <c r="F627" s="560"/>
      <c r="G627" s="557"/>
      <c r="H627" s="561">
        <v>2017</v>
      </c>
      <c r="I627" s="562"/>
      <c r="J627" s="562"/>
      <c r="K627" s="562"/>
      <c r="L627" s="562"/>
      <c r="M627" s="562"/>
      <c r="N627" s="348" t="s">
        <v>114</v>
      </c>
      <c r="O627" s="564">
        <v>739431.892551322</v>
      </c>
      <c r="P627" s="558" t="s">
        <v>2000</v>
      </c>
      <c r="T627" s="566"/>
      <c r="W627" s="567"/>
      <c r="X627" s="568"/>
      <c r="Y627" s="567"/>
      <c r="Z627" s="567"/>
      <c r="AA627" s="567"/>
      <c r="AB627" s="568"/>
      <c r="AC627" s="568"/>
      <c r="AD627" s="568"/>
      <c r="AE627" s="566"/>
      <c r="AF627" s="569"/>
      <c r="AG627" s="570"/>
    </row>
    <row r="628" spans="1:33" s="313" customFormat="1" ht="24" customHeight="1">
      <c r="A628" s="431">
        <v>609</v>
      </c>
      <c r="B628" s="345" t="s">
        <v>2083</v>
      </c>
      <c r="C628" s="378" t="s">
        <v>1973</v>
      </c>
      <c r="D628" s="405"/>
      <c r="E628" s="400"/>
      <c r="F628" s="400"/>
      <c r="G628" s="357"/>
      <c r="H628" s="380">
        <v>2017</v>
      </c>
      <c r="I628" s="308"/>
      <c r="J628" s="308"/>
      <c r="K628" s="308"/>
      <c r="L628" s="308"/>
      <c r="M628" s="308"/>
      <c r="N628" s="348" t="s">
        <v>114</v>
      </c>
      <c r="O628" s="379">
        <v>634587.07196568651</v>
      </c>
      <c r="P628" s="378" t="s">
        <v>1973</v>
      </c>
      <c r="T628" s="332"/>
      <c r="W628" s="350"/>
      <c r="X628" s="408"/>
      <c r="Y628" s="350"/>
      <c r="Z628" s="350"/>
      <c r="AA628" s="350"/>
      <c r="AB628" s="408"/>
      <c r="AC628" s="408"/>
      <c r="AD628" s="408"/>
      <c r="AE628" s="332"/>
      <c r="AF628" s="352"/>
      <c r="AG628" s="353"/>
    </row>
    <row r="629" spans="1:33" s="313" customFormat="1" ht="24" customHeight="1">
      <c r="A629" s="431">
        <v>610</v>
      </c>
      <c r="B629" s="345" t="s">
        <v>2083</v>
      </c>
      <c r="C629" s="378" t="s">
        <v>1974</v>
      </c>
      <c r="D629" s="405"/>
      <c r="E629" s="400"/>
      <c r="F629" s="400"/>
      <c r="G629" s="357"/>
      <c r="H629" s="380">
        <v>2017</v>
      </c>
      <c r="I629" s="308"/>
      <c r="J629" s="308"/>
      <c r="K629" s="308"/>
      <c r="L629" s="308"/>
      <c r="M629" s="308"/>
      <c r="N629" s="348" t="s">
        <v>114</v>
      </c>
      <c r="O629" s="379">
        <v>579405.58744693117</v>
      </c>
      <c r="P629" s="378" t="s">
        <v>1974</v>
      </c>
      <c r="T629" s="332"/>
      <c r="W629" s="350"/>
      <c r="X629" s="408"/>
      <c r="Y629" s="350"/>
      <c r="Z629" s="350"/>
      <c r="AA629" s="350"/>
      <c r="AB629" s="408"/>
      <c r="AC629" s="408"/>
      <c r="AD629" s="408"/>
      <c r="AE629" s="332"/>
      <c r="AF629" s="352"/>
      <c r="AG629" s="353"/>
    </row>
    <row r="630" spans="1:33" s="313" customFormat="1" ht="24" customHeight="1">
      <c r="A630" s="431">
        <v>611</v>
      </c>
      <c r="B630" s="345" t="s">
        <v>2083</v>
      </c>
      <c r="C630" s="378" t="s">
        <v>1975</v>
      </c>
      <c r="D630" s="405"/>
      <c r="E630" s="400"/>
      <c r="F630" s="400"/>
      <c r="G630" s="357"/>
      <c r="H630" s="380">
        <v>2017</v>
      </c>
      <c r="I630" s="308"/>
      <c r="J630" s="308"/>
      <c r="K630" s="308"/>
      <c r="L630" s="308"/>
      <c r="M630" s="308"/>
      <c r="N630" s="348" t="s">
        <v>114</v>
      </c>
      <c r="O630" s="379">
        <v>2361767.537402729</v>
      </c>
      <c r="P630" s="378" t="s">
        <v>1975</v>
      </c>
      <c r="T630" s="332"/>
      <c r="W630" s="350"/>
      <c r="X630" s="408"/>
      <c r="Y630" s="350"/>
      <c r="Z630" s="350"/>
      <c r="AA630" s="350"/>
      <c r="AB630" s="408"/>
      <c r="AC630" s="408"/>
      <c r="AD630" s="408"/>
      <c r="AE630" s="332"/>
      <c r="AF630" s="352"/>
      <c r="AG630" s="353"/>
    </row>
    <row r="631" spans="1:33" s="313" customFormat="1" ht="24" customHeight="1">
      <c r="A631" s="431">
        <v>612</v>
      </c>
      <c r="B631" s="345" t="s">
        <v>2083</v>
      </c>
      <c r="C631" s="378" t="s">
        <v>1976</v>
      </c>
      <c r="D631" s="405"/>
      <c r="E631" s="400"/>
      <c r="F631" s="400"/>
      <c r="G631" s="357"/>
      <c r="H631" s="380">
        <v>2017</v>
      </c>
      <c r="I631" s="308"/>
      <c r="J631" s="308"/>
      <c r="K631" s="308"/>
      <c r="L631" s="308"/>
      <c r="M631" s="308"/>
      <c r="N631" s="348" t="s">
        <v>114</v>
      </c>
      <c r="O631" s="379">
        <v>606996.32970630878</v>
      </c>
      <c r="P631" s="378" t="s">
        <v>1976</v>
      </c>
      <c r="T631" s="332"/>
      <c r="W631" s="350"/>
      <c r="X631" s="408"/>
      <c r="Y631" s="350"/>
      <c r="Z631" s="350"/>
      <c r="AA631" s="350"/>
      <c r="AB631" s="408"/>
      <c r="AC631" s="408"/>
      <c r="AD631" s="408"/>
      <c r="AE631" s="332"/>
      <c r="AF631" s="352"/>
      <c r="AG631" s="353"/>
    </row>
    <row r="632" spans="1:33" s="313" customFormat="1" ht="24" customHeight="1">
      <c r="A632" s="431">
        <v>613</v>
      </c>
      <c r="B632" s="345" t="s">
        <v>2083</v>
      </c>
      <c r="C632" s="378" t="s">
        <v>2002</v>
      </c>
      <c r="D632" s="405"/>
      <c r="E632" s="400"/>
      <c r="F632" s="400"/>
      <c r="G632" s="357"/>
      <c r="H632" s="380">
        <v>2017</v>
      </c>
      <c r="I632" s="308"/>
      <c r="J632" s="308"/>
      <c r="K632" s="308"/>
      <c r="L632" s="308"/>
      <c r="M632" s="308"/>
      <c r="N632" s="348" t="s">
        <v>114</v>
      </c>
      <c r="O632" s="379">
        <v>855313.01004070789</v>
      </c>
      <c r="P632" s="378" t="s">
        <v>2002</v>
      </c>
      <c r="T632" s="332"/>
      <c r="W632" s="350"/>
      <c r="X632" s="408"/>
      <c r="Y632" s="350"/>
      <c r="Z632" s="350"/>
      <c r="AA632" s="350"/>
      <c r="AB632" s="408"/>
      <c r="AC632" s="408"/>
      <c r="AD632" s="408"/>
      <c r="AE632" s="332"/>
      <c r="AF632" s="352"/>
      <c r="AG632" s="353"/>
    </row>
    <row r="633" spans="1:33" s="313" customFormat="1" ht="24" customHeight="1">
      <c r="A633" s="431">
        <v>614</v>
      </c>
      <c r="B633" s="345" t="s">
        <v>2083</v>
      </c>
      <c r="C633" s="378" t="s">
        <v>2003</v>
      </c>
      <c r="D633" s="405"/>
      <c r="E633" s="400"/>
      <c r="F633" s="400"/>
      <c r="G633" s="357"/>
      <c r="H633" s="380">
        <v>2017</v>
      </c>
      <c r="I633" s="308"/>
      <c r="J633" s="308"/>
      <c r="K633" s="308"/>
      <c r="L633" s="308"/>
      <c r="M633" s="308"/>
      <c r="N633" s="348" t="s">
        <v>114</v>
      </c>
      <c r="O633" s="379">
        <v>623550.77506193542</v>
      </c>
      <c r="P633" s="378" t="s">
        <v>2003</v>
      </c>
      <c r="T633" s="332"/>
      <c r="W633" s="350"/>
      <c r="X633" s="408"/>
      <c r="Y633" s="350"/>
      <c r="Z633" s="350"/>
      <c r="AA633" s="350"/>
      <c r="AB633" s="408"/>
      <c r="AC633" s="408"/>
      <c r="AD633" s="408"/>
      <c r="AE633" s="332"/>
      <c r="AF633" s="352"/>
      <c r="AG633" s="353"/>
    </row>
    <row r="634" spans="1:33" s="313" customFormat="1" ht="24" customHeight="1">
      <c r="A634" s="431">
        <v>615</v>
      </c>
      <c r="B634" s="357" t="s">
        <v>2092</v>
      </c>
      <c r="C634" s="378" t="s">
        <v>1979</v>
      </c>
      <c r="D634" s="405"/>
      <c r="E634" s="400"/>
      <c r="F634" s="400"/>
      <c r="G634" s="357"/>
      <c r="H634" s="380">
        <v>2017</v>
      </c>
      <c r="I634" s="308"/>
      <c r="J634" s="308"/>
      <c r="K634" s="308"/>
      <c r="L634" s="308"/>
      <c r="M634" s="308"/>
      <c r="N634" s="348" t="s">
        <v>114</v>
      </c>
      <c r="O634" s="379">
        <v>621895.33052637277</v>
      </c>
      <c r="P634" s="311"/>
      <c r="T634" s="332"/>
      <c r="W634" s="350"/>
      <c r="X634" s="408"/>
      <c r="Y634" s="350"/>
      <c r="Z634" s="350"/>
      <c r="AA634" s="350"/>
      <c r="AB634" s="408"/>
      <c r="AC634" s="408"/>
      <c r="AD634" s="408"/>
      <c r="AE634" s="332"/>
      <c r="AF634" s="352"/>
      <c r="AG634" s="353"/>
    </row>
    <row r="635" spans="1:33" s="313" customFormat="1" ht="24" customHeight="1">
      <c r="A635" s="431">
        <v>616</v>
      </c>
      <c r="B635" s="345" t="s">
        <v>2083</v>
      </c>
      <c r="C635" s="378" t="s">
        <v>1980</v>
      </c>
      <c r="D635" s="405"/>
      <c r="E635" s="400"/>
      <c r="F635" s="400"/>
      <c r="G635" s="357"/>
      <c r="H635" s="380">
        <v>2017</v>
      </c>
      <c r="I635" s="308"/>
      <c r="J635" s="308"/>
      <c r="K635" s="308"/>
      <c r="L635" s="308"/>
      <c r="M635" s="308"/>
      <c r="N635" s="348" t="s">
        <v>114</v>
      </c>
      <c r="O635" s="379">
        <v>1820988.9891189265</v>
      </c>
      <c r="P635" s="378" t="s">
        <v>1980</v>
      </c>
      <c r="T635" s="332"/>
      <c r="W635" s="350"/>
      <c r="X635" s="408"/>
      <c r="Y635" s="350"/>
      <c r="Z635" s="350"/>
      <c r="AA635" s="350"/>
      <c r="AB635" s="408"/>
      <c r="AC635" s="408"/>
      <c r="AD635" s="408"/>
      <c r="AE635" s="332"/>
      <c r="AF635" s="352"/>
      <c r="AG635" s="353"/>
    </row>
    <row r="636" spans="1:33" s="313" customFormat="1" ht="24" customHeight="1">
      <c r="A636" s="431">
        <v>617</v>
      </c>
      <c r="B636" s="345" t="s">
        <v>2083</v>
      </c>
      <c r="C636" s="378" t="s">
        <v>2004</v>
      </c>
      <c r="D636" s="405"/>
      <c r="E636" s="400"/>
      <c r="F636" s="400"/>
      <c r="G636" s="357"/>
      <c r="H636" s="380">
        <v>2017</v>
      </c>
      <c r="I636" s="308"/>
      <c r="J636" s="308"/>
      <c r="K636" s="308"/>
      <c r="L636" s="308"/>
      <c r="M636" s="308"/>
      <c r="N636" s="348" t="s">
        <v>114</v>
      </c>
      <c r="O636" s="379">
        <v>689768.55648444185</v>
      </c>
      <c r="P636" s="378" t="s">
        <v>2004</v>
      </c>
      <c r="T636" s="332"/>
      <c r="W636" s="350"/>
      <c r="X636" s="408"/>
      <c r="Y636" s="350"/>
      <c r="Z636" s="350"/>
      <c r="AA636" s="350"/>
      <c r="AB636" s="408"/>
      <c r="AC636" s="408"/>
      <c r="AD636" s="408"/>
      <c r="AE636" s="332"/>
      <c r="AF636" s="352"/>
      <c r="AG636" s="353"/>
    </row>
    <row r="637" spans="1:33" s="313" customFormat="1" ht="24" customHeight="1">
      <c r="A637" s="431">
        <v>618</v>
      </c>
      <c r="B637" s="345" t="s">
        <v>2083</v>
      </c>
      <c r="C637" s="378" t="s">
        <v>1983</v>
      </c>
      <c r="D637" s="405"/>
      <c r="E637" s="400"/>
      <c r="F637" s="400"/>
      <c r="G637" s="357"/>
      <c r="H637" s="380">
        <v>2017</v>
      </c>
      <c r="I637" s="308"/>
      <c r="J637" s="308"/>
      <c r="K637" s="308"/>
      <c r="L637" s="308"/>
      <c r="M637" s="308"/>
      <c r="N637" s="348" t="s">
        <v>114</v>
      </c>
      <c r="O637" s="379">
        <v>689768.55648444185</v>
      </c>
      <c r="P637" s="378" t="s">
        <v>1983</v>
      </c>
      <c r="T637" s="332"/>
      <c r="W637" s="350"/>
      <c r="X637" s="408"/>
      <c r="Y637" s="350"/>
      <c r="Z637" s="350"/>
      <c r="AA637" s="350"/>
      <c r="AB637" s="408"/>
      <c r="AC637" s="408"/>
      <c r="AD637" s="408"/>
      <c r="AE637" s="332"/>
      <c r="AF637" s="352"/>
      <c r="AG637" s="353"/>
    </row>
    <row r="638" spans="1:33" s="313" customFormat="1" ht="24" customHeight="1">
      <c r="A638" s="431">
        <v>619</v>
      </c>
      <c r="B638" s="345" t="s">
        <v>2083</v>
      </c>
      <c r="C638" s="378" t="s">
        <v>1985</v>
      </c>
      <c r="D638" s="405"/>
      <c r="E638" s="400"/>
      <c r="F638" s="400"/>
      <c r="G638" s="357"/>
      <c r="H638" s="380">
        <v>2017</v>
      </c>
      <c r="I638" s="308"/>
      <c r="J638" s="308"/>
      <c r="K638" s="308"/>
      <c r="L638" s="308"/>
      <c r="M638" s="308"/>
      <c r="N638" s="348" t="s">
        <v>114</v>
      </c>
      <c r="O638" s="379">
        <v>7173592.9874381954</v>
      </c>
      <c r="P638" s="378" t="s">
        <v>1985</v>
      </c>
      <c r="T638" s="332"/>
      <c r="W638" s="350"/>
      <c r="X638" s="408"/>
      <c r="Y638" s="350"/>
      <c r="Z638" s="350"/>
      <c r="AA638" s="350"/>
      <c r="AB638" s="408"/>
      <c r="AC638" s="408"/>
      <c r="AD638" s="408"/>
      <c r="AE638" s="332"/>
      <c r="AF638" s="352"/>
      <c r="AG638" s="353"/>
    </row>
    <row r="639" spans="1:33" s="313" customFormat="1" ht="24" customHeight="1">
      <c r="A639" s="431">
        <v>620</v>
      </c>
      <c r="B639" s="345" t="s">
        <v>2083</v>
      </c>
      <c r="C639" s="378" t="s">
        <v>2005</v>
      </c>
      <c r="D639" s="405"/>
      <c r="E639" s="400"/>
      <c r="F639" s="400"/>
      <c r="G639" s="357"/>
      <c r="H639" s="380">
        <v>2017</v>
      </c>
      <c r="I639" s="308"/>
      <c r="J639" s="308"/>
      <c r="K639" s="308"/>
      <c r="L639" s="308"/>
      <c r="M639" s="308"/>
      <c r="N639" s="348" t="s">
        <v>114</v>
      </c>
      <c r="O639" s="379">
        <v>2891509.7887827801</v>
      </c>
      <c r="P639" s="378" t="s">
        <v>2005</v>
      </c>
      <c r="T639" s="332"/>
      <c r="W639" s="350"/>
      <c r="X639" s="408"/>
      <c r="Y639" s="350"/>
      <c r="Z639" s="350"/>
      <c r="AA639" s="350"/>
      <c r="AB639" s="408"/>
      <c r="AC639" s="408"/>
      <c r="AD639" s="408"/>
      <c r="AE639" s="332"/>
      <c r="AF639" s="352"/>
      <c r="AG639" s="353"/>
    </row>
    <row r="640" spans="1:33" s="313" customFormat="1" ht="24" customHeight="1">
      <c r="A640" s="431">
        <v>621</v>
      </c>
      <c r="B640" s="345" t="s">
        <v>2083</v>
      </c>
      <c r="C640" s="378" t="s">
        <v>2006</v>
      </c>
      <c r="D640" s="405"/>
      <c r="E640" s="400"/>
      <c r="F640" s="400"/>
      <c r="G640" s="357"/>
      <c r="H640" s="380">
        <v>2017</v>
      </c>
      <c r="I640" s="308"/>
      <c r="J640" s="308"/>
      <c r="K640" s="308"/>
      <c r="L640" s="308"/>
      <c r="M640" s="308"/>
      <c r="N640" s="348" t="s">
        <v>114</v>
      </c>
      <c r="O640" s="379">
        <v>1020857.4635969739</v>
      </c>
      <c r="P640" s="378" t="s">
        <v>2006</v>
      </c>
      <c r="T640" s="332"/>
      <c r="W640" s="350"/>
      <c r="X640" s="408"/>
      <c r="Y640" s="350"/>
      <c r="Z640" s="350"/>
      <c r="AA640" s="350"/>
      <c r="AB640" s="408"/>
      <c r="AC640" s="408"/>
      <c r="AD640" s="408"/>
      <c r="AE640" s="332"/>
      <c r="AF640" s="352"/>
      <c r="AG640" s="353"/>
    </row>
    <row r="641" spans="1:33" s="313" customFormat="1" ht="24" customHeight="1">
      <c r="A641" s="431">
        <v>622</v>
      </c>
      <c r="B641" s="345" t="s">
        <v>2083</v>
      </c>
      <c r="C641" s="378" t="s">
        <v>1988</v>
      </c>
      <c r="D641" s="405"/>
      <c r="E641" s="400"/>
      <c r="F641" s="400"/>
      <c r="G641" s="357"/>
      <c r="H641" s="380">
        <v>2017</v>
      </c>
      <c r="I641" s="308"/>
      <c r="J641" s="308"/>
      <c r="K641" s="308"/>
      <c r="L641" s="308"/>
      <c r="M641" s="308"/>
      <c r="N641" s="348" t="s">
        <v>114</v>
      </c>
      <c r="O641" s="379">
        <v>910494.49455946323</v>
      </c>
      <c r="P641" s="378" t="s">
        <v>1988</v>
      </c>
      <c r="T641" s="332"/>
      <c r="W641" s="350"/>
      <c r="X641" s="408"/>
      <c r="Y641" s="350"/>
      <c r="Z641" s="350"/>
      <c r="AA641" s="350"/>
      <c r="AB641" s="408"/>
      <c r="AC641" s="408"/>
      <c r="AD641" s="408"/>
      <c r="AE641" s="332"/>
      <c r="AF641" s="352"/>
      <c r="AG641" s="353"/>
    </row>
    <row r="642" spans="1:33" s="313" customFormat="1" ht="24" customHeight="1">
      <c r="A642" s="431">
        <v>623</v>
      </c>
      <c r="B642" s="345" t="s">
        <v>2083</v>
      </c>
      <c r="C642" s="378" t="s">
        <v>1989</v>
      </c>
      <c r="D642" s="405"/>
      <c r="E642" s="400"/>
      <c r="F642" s="400"/>
      <c r="G642" s="357"/>
      <c r="H642" s="380">
        <v>2017</v>
      </c>
      <c r="I642" s="308"/>
      <c r="J642" s="308"/>
      <c r="K642" s="308"/>
      <c r="L642" s="308"/>
      <c r="M642" s="308"/>
      <c r="N642" s="348" t="s">
        <v>114</v>
      </c>
      <c r="O642" s="379">
        <v>1020857.4635969739</v>
      </c>
      <c r="P642" s="378" t="s">
        <v>1989</v>
      </c>
      <c r="T642" s="332"/>
      <c r="W642" s="350"/>
      <c r="X642" s="408"/>
      <c r="Y642" s="350"/>
      <c r="Z642" s="350"/>
      <c r="AA642" s="350"/>
      <c r="AB642" s="408"/>
      <c r="AC642" s="408"/>
      <c r="AD642" s="408"/>
      <c r="AE642" s="332"/>
      <c r="AF642" s="352"/>
      <c r="AG642" s="353"/>
    </row>
    <row r="643" spans="1:33" s="313" customFormat="1" ht="24" customHeight="1">
      <c r="A643" s="431">
        <v>624</v>
      </c>
      <c r="B643" s="345" t="s">
        <v>2083</v>
      </c>
      <c r="C643" s="378" t="s">
        <v>1990</v>
      </c>
      <c r="D643" s="405"/>
      <c r="E643" s="400"/>
      <c r="F643" s="400"/>
      <c r="G643" s="357"/>
      <c r="H643" s="380">
        <v>2017</v>
      </c>
      <c r="I643" s="308"/>
      <c r="J643" s="308"/>
      <c r="K643" s="308"/>
      <c r="L643" s="308"/>
      <c r="M643" s="308"/>
      <c r="N643" s="348" t="s">
        <v>114</v>
      </c>
      <c r="O643" s="379">
        <v>579405.58744693117</v>
      </c>
      <c r="P643" s="378" t="s">
        <v>1990</v>
      </c>
      <c r="T643" s="332"/>
      <c r="W643" s="350"/>
      <c r="X643" s="408"/>
      <c r="Y643" s="350"/>
      <c r="Z643" s="350"/>
      <c r="AA643" s="350"/>
      <c r="AB643" s="408"/>
      <c r="AC643" s="408"/>
      <c r="AD643" s="408"/>
      <c r="AE643" s="332"/>
      <c r="AF643" s="352"/>
      <c r="AG643" s="353"/>
    </row>
    <row r="644" spans="1:33" s="313" customFormat="1" ht="24" customHeight="1">
      <c r="A644" s="431">
        <v>625</v>
      </c>
      <c r="B644" s="345" t="s">
        <v>2083</v>
      </c>
      <c r="C644" s="378" t="s">
        <v>2007</v>
      </c>
      <c r="D644" s="405"/>
      <c r="E644" s="400"/>
      <c r="F644" s="400"/>
      <c r="G644" s="357"/>
      <c r="H644" s="380">
        <v>2017</v>
      </c>
      <c r="I644" s="308"/>
      <c r="J644" s="308"/>
      <c r="K644" s="308"/>
      <c r="L644" s="308"/>
      <c r="M644" s="308"/>
      <c r="N644" s="348" t="s">
        <v>114</v>
      </c>
      <c r="O644" s="379">
        <v>579405.58744693117</v>
      </c>
      <c r="P644" s="378" t="s">
        <v>2007</v>
      </c>
      <c r="T644" s="332"/>
      <c r="W644" s="350"/>
      <c r="X644" s="408"/>
      <c r="Y644" s="350"/>
      <c r="Z644" s="350"/>
      <c r="AA644" s="350"/>
      <c r="AB644" s="408"/>
      <c r="AC644" s="408"/>
      <c r="AD644" s="408"/>
      <c r="AE644" s="332"/>
      <c r="AF644" s="352"/>
      <c r="AG644" s="353"/>
    </row>
    <row r="645" spans="1:33" s="313" customFormat="1" ht="24" customHeight="1">
      <c r="A645" s="431">
        <v>626</v>
      </c>
      <c r="B645" s="345" t="s">
        <v>2083</v>
      </c>
      <c r="C645" s="378" t="s">
        <v>1993</v>
      </c>
      <c r="D645" s="405"/>
      <c r="E645" s="400"/>
      <c r="F645" s="400"/>
      <c r="G645" s="357"/>
      <c r="H645" s="380">
        <v>2017</v>
      </c>
      <c r="I645" s="308"/>
      <c r="J645" s="308"/>
      <c r="K645" s="308"/>
      <c r="L645" s="308"/>
      <c r="M645" s="308"/>
      <c r="N645" s="348" t="s">
        <v>114</v>
      </c>
      <c r="O645" s="379">
        <v>855313.01004070789</v>
      </c>
      <c r="P645" s="378" t="s">
        <v>1993</v>
      </c>
      <c r="T645" s="332"/>
      <c r="W645" s="350"/>
      <c r="X645" s="408"/>
      <c r="Y645" s="350"/>
      <c r="Z645" s="350"/>
      <c r="AA645" s="350"/>
      <c r="AB645" s="408"/>
      <c r="AC645" s="408"/>
      <c r="AD645" s="408"/>
      <c r="AE645" s="332"/>
      <c r="AF645" s="352"/>
      <c r="AG645" s="353"/>
    </row>
    <row r="646" spans="1:33" s="313" customFormat="1" ht="24" customHeight="1">
      <c r="A646" s="431">
        <v>627</v>
      </c>
      <c r="B646" s="345" t="s">
        <v>2083</v>
      </c>
      <c r="C646" s="378" t="s">
        <v>2005</v>
      </c>
      <c r="D646" s="405"/>
      <c r="E646" s="400"/>
      <c r="F646" s="400"/>
      <c r="G646" s="357"/>
      <c r="H646" s="380">
        <v>2017</v>
      </c>
      <c r="I646" s="308"/>
      <c r="J646" s="308"/>
      <c r="K646" s="308"/>
      <c r="L646" s="308"/>
      <c r="M646" s="308"/>
      <c r="N646" s="348" t="s">
        <v>114</v>
      </c>
      <c r="O646" s="379">
        <v>2979800.1640127888</v>
      </c>
      <c r="P646" s="378" t="s">
        <v>2005</v>
      </c>
      <c r="T646" s="332"/>
      <c r="W646" s="350"/>
      <c r="X646" s="408"/>
      <c r="Y646" s="350"/>
      <c r="Z646" s="350"/>
      <c r="AA646" s="350"/>
      <c r="AB646" s="408"/>
      <c r="AC646" s="408"/>
      <c r="AD646" s="408"/>
      <c r="AE646" s="332"/>
      <c r="AF646" s="352"/>
      <c r="AG646" s="353"/>
    </row>
    <row r="647" spans="1:33" s="313" customFormat="1" ht="24" customHeight="1">
      <c r="A647" s="431">
        <v>628</v>
      </c>
      <c r="B647" s="345" t="s">
        <v>2083</v>
      </c>
      <c r="C647" s="378" t="s">
        <v>2008</v>
      </c>
      <c r="D647" s="405"/>
      <c r="E647" s="400"/>
      <c r="F647" s="400"/>
      <c r="G647" s="357"/>
      <c r="H647" s="380">
        <v>2017</v>
      </c>
      <c r="I647" s="308"/>
      <c r="J647" s="308"/>
      <c r="K647" s="308"/>
      <c r="L647" s="308"/>
      <c r="M647" s="308"/>
      <c r="N647" s="348" t="s">
        <v>114</v>
      </c>
      <c r="O647" s="379">
        <v>3873740.2132166256</v>
      </c>
      <c r="P647" s="378" t="s">
        <v>2008</v>
      </c>
      <c r="T647" s="332"/>
      <c r="W647" s="350"/>
      <c r="X647" s="408"/>
      <c r="Y647" s="350"/>
      <c r="Z647" s="350"/>
      <c r="AA647" s="350"/>
      <c r="AB647" s="408"/>
      <c r="AC647" s="408"/>
      <c r="AD647" s="408"/>
      <c r="AE647" s="332"/>
      <c r="AF647" s="352"/>
      <c r="AG647" s="353"/>
    </row>
    <row r="648" spans="1:33" s="313" customFormat="1" ht="24" customHeight="1">
      <c r="A648" s="431">
        <v>629</v>
      </c>
      <c r="B648" s="345" t="s">
        <v>2083</v>
      </c>
      <c r="C648" s="378" t="s">
        <v>2009</v>
      </c>
      <c r="D648" s="405"/>
      <c r="E648" s="400"/>
      <c r="F648" s="400"/>
      <c r="G648" s="357"/>
      <c r="H648" s="380">
        <v>2017</v>
      </c>
      <c r="I648" s="308"/>
      <c r="J648" s="308"/>
      <c r="K648" s="308"/>
      <c r="L648" s="308"/>
      <c r="M648" s="308"/>
      <c r="N648" s="348" t="s">
        <v>114</v>
      </c>
      <c r="O648" s="379">
        <v>1147774.8779901112</v>
      </c>
      <c r="P648" s="378" t="s">
        <v>2009</v>
      </c>
      <c r="T648" s="332"/>
      <c r="W648" s="350"/>
      <c r="X648" s="408"/>
      <c r="Y648" s="350"/>
      <c r="Z648" s="350"/>
      <c r="AA648" s="350"/>
      <c r="AB648" s="408"/>
      <c r="AC648" s="408"/>
      <c r="AD648" s="408"/>
      <c r="AE648" s="332"/>
      <c r="AF648" s="352"/>
      <c r="AG648" s="353"/>
    </row>
    <row r="649" spans="1:33" s="313" customFormat="1" ht="24" customHeight="1">
      <c r="A649" s="431">
        <v>630</v>
      </c>
      <c r="B649" s="345" t="s">
        <v>2083</v>
      </c>
      <c r="C649" s="378" t="s">
        <v>1997</v>
      </c>
      <c r="D649" s="405"/>
      <c r="E649" s="400"/>
      <c r="F649" s="400"/>
      <c r="G649" s="357"/>
      <c r="H649" s="380">
        <v>2017</v>
      </c>
      <c r="I649" s="308"/>
      <c r="J649" s="308"/>
      <c r="K649" s="308"/>
      <c r="L649" s="308"/>
      <c r="M649" s="308"/>
      <c r="N649" s="348" t="s">
        <v>114</v>
      </c>
      <c r="O649" s="379">
        <v>1942388.2550601882</v>
      </c>
      <c r="P649" s="378" t="s">
        <v>1997</v>
      </c>
      <c r="T649" s="332"/>
      <c r="W649" s="350"/>
      <c r="X649" s="408"/>
      <c r="Y649" s="350"/>
      <c r="Z649" s="350"/>
      <c r="AA649" s="350"/>
      <c r="AB649" s="408"/>
      <c r="AC649" s="408"/>
      <c r="AD649" s="408"/>
      <c r="AE649" s="332"/>
      <c r="AF649" s="352"/>
      <c r="AG649" s="353"/>
    </row>
    <row r="650" spans="1:33" s="313" customFormat="1" ht="24" customHeight="1">
      <c r="A650" s="431">
        <v>631</v>
      </c>
      <c r="B650" s="345" t="s">
        <v>2083</v>
      </c>
      <c r="C650" s="378" t="s">
        <v>2010</v>
      </c>
      <c r="D650" s="405"/>
      <c r="E650" s="400"/>
      <c r="F650" s="400"/>
      <c r="G650" s="357"/>
      <c r="H650" s="380">
        <v>2017</v>
      </c>
      <c r="I650" s="308"/>
      <c r="J650" s="308"/>
      <c r="K650" s="308"/>
      <c r="L650" s="308"/>
      <c r="M650" s="308"/>
      <c r="N650" s="348" t="s">
        <v>114</v>
      </c>
      <c r="O650" s="379">
        <v>882903.75230008562</v>
      </c>
      <c r="P650" s="378" t="s">
        <v>2010</v>
      </c>
      <c r="T650" s="332"/>
      <c r="W650" s="350"/>
      <c r="X650" s="408"/>
      <c r="Y650" s="350"/>
      <c r="Z650" s="350"/>
      <c r="AA650" s="350"/>
      <c r="AB650" s="408"/>
      <c r="AC650" s="408"/>
      <c r="AD650" s="408"/>
      <c r="AE650" s="332"/>
      <c r="AF650" s="352"/>
      <c r="AG650" s="353"/>
    </row>
    <row r="651" spans="1:33" s="313" customFormat="1" ht="24" customHeight="1">
      <c r="A651" s="431">
        <v>632</v>
      </c>
      <c r="B651" s="345" t="s">
        <v>2083</v>
      </c>
      <c r="C651" s="378" t="s">
        <v>2011</v>
      </c>
      <c r="D651" s="405"/>
      <c r="E651" s="400"/>
      <c r="F651" s="400"/>
      <c r="G651" s="357"/>
      <c r="H651" s="380">
        <v>2017</v>
      </c>
      <c r="I651" s="308"/>
      <c r="J651" s="308"/>
      <c r="K651" s="308"/>
      <c r="L651" s="308"/>
      <c r="M651" s="308"/>
      <c r="N651" s="348" t="s">
        <v>114</v>
      </c>
      <c r="O651" s="379">
        <v>6120716.6900000004</v>
      </c>
      <c r="P651" s="378" t="s">
        <v>2011</v>
      </c>
      <c r="T651" s="332"/>
      <c r="W651" s="350"/>
      <c r="X651" s="408"/>
      <c r="Y651" s="350"/>
      <c r="Z651" s="350"/>
      <c r="AA651" s="350"/>
      <c r="AB651" s="408"/>
      <c r="AC651" s="408"/>
      <c r="AD651" s="408"/>
      <c r="AE651" s="332"/>
      <c r="AF651" s="352"/>
      <c r="AG651" s="353"/>
    </row>
    <row r="652" spans="1:33" s="313" customFormat="1" ht="24" customHeight="1">
      <c r="A652" s="431">
        <v>633</v>
      </c>
      <c r="B652" s="345" t="s">
        <v>2083</v>
      </c>
      <c r="C652" s="378" t="s">
        <v>2012</v>
      </c>
      <c r="D652" s="405"/>
      <c r="E652" s="400"/>
      <c r="F652" s="400"/>
      <c r="G652" s="357"/>
      <c r="H652" s="380">
        <v>2017</v>
      </c>
      <c r="I652" s="308"/>
      <c r="J652" s="308"/>
      <c r="K652" s="308"/>
      <c r="L652" s="308"/>
      <c r="M652" s="308"/>
      <c r="N652" s="348" t="s">
        <v>114</v>
      </c>
      <c r="O652" s="379">
        <v>22261667.336619686</v>
      </c>
      <c r="P652" s="378" t="s">
        <v>2012</v>
      </c>
      <c r="T652" s="332"/>
      <c r="W652" s="350"/>
      <c r="X652" s="408"/>
      <c r="Y652" s="350"/>
      <c r="Z652" s="350"/>
      <c r="AA652" s="350"/>
      <c r="AB652" s="408"/>
      <c r="AC652" s="408"/>
      <c r="AD652" s="408"/>
      <c r="AE652" s="332"/>
      <c r="AF652" s="352"/>
      <c r="AG652" s="353"/>
    </row>
    <row r="653" spans="1:33" s="313" customFormat="1" ht="24" customHeight="1" thickBot="1">
      <c r="A653" s="433">
        <v>634</v>
      </c>
      <c r="B653" s="385" t="s">
        <v>2086</v>
      </c>
      <c r="C653" s="396" t="s">
        <v>2013</v>
      </c>
      <c r="D653" s="406"/>
      <c r="E653" s="398"/>
      <c r="F653" s="398"/>
      <c r="G653" s="385"/>
      <c r="H653" s="386">
        <v>2017</v>
      </c>
      <c r="I653" s="360"/>
      <c r="J653" s="360"/>
      <c r="K653" s="360"/>
      <c r="L653" s="360"/>
      <c r="M653" s="360"/>
      <c r="N653" s="348" t="s">
        <v>114</v>
      </c>
      <c r="O653" s="387">
        <v>75762004.259389907</v>
      </c>
      <c r="P653" s="401"/>
      <c r="T653" s="332"/>
      <c r="W653" s="350"/>
      <c r="X653" s="408"/>
      <c r="Y653" s="350"/>
      <c r="Z653" s="350"/>
      <c r="AA653" s="350"/>
      <c r="AB653" s="408"/>
      <c r="AC653" s="408"/>
      <c r="AD653" s="408"/>
      <c r="AE653" s="332"/>
      <c r="AF653" s="352"/>
      <c r="AG653" s="353"/>
    </row>
    <row r="654" spans="1:33" s="313" customFormat="1" ht="32.25" customHeight="1">
      <c r="A654" s="432">
        <v>635</v>
      </c>
      <c r="B654" s="374" t="s">
        <v>304</v>
      </c>
      <c r="C654" s="397" t="s">
        <v>2014</v>
      </c>
      <c r="D654" s="407"/>
      <c r="E654" s="399"/>
      <c r="F654" s="399"/>
      <c r="G654" s="390"/>
      <c r="H654" s="391">
        <v>2017</v>
      </c>
      <c r="I654" s="367"/>
      <c r="J654" s="367"/>
      <c r="K654" s="367"/>
      <c r="L654" s="367"/>
      <c r="M654" s="367"/>
      <c r="N654" s="348" t="s">
        <v>114</v>
      </c>
      <c r="O654" s="392">
        <v>125261969.85757464</v>
      </c>
      <c r="P654" s="403"/>
      <c r="T654" s="332"/>
      <c r="W654" s="350"/>
      <c r="X654" s="408"/>
      <c r="Y654" s="350"/>
      <c r="Z654" s="350"/>
      <c r="AA654" s="350"/>
      <c r="AB654" s="408"/>
      <c r="AC654" s="408"/>
      <c r="AD654" s="408"/>
      <c r="AE654" s="332"/>
      <c r="AF654" s="352"/>
      <c r="AG654" s="353"/>
    </row>
    <row r="655" spans="1:33" s="313" customFormat="1" ht="24" customHeight="1">
      <c r="A655" s="431">
        <v>636</v>
      </c>
      <c r="B655" s="345" t="s">
        <v>2035</v>
      </c>
      <c r="C655" s="378" t="s">
        <v>2015</v>
      </c>
      <c r="D655" s="405"/>
      <c r="E655" s="400"/>
      <c r="F655" s="400"/>
      <c r="G655" s="357"/>
      <c r="H655" s="380">
        <v>2017</v>
      </c>
      <c r="I655" s="308"/>
      <c r="J655" s="308"/>
      <c r="K655" s="308"/>
      <c r="L655" s="308"/>
      <c r="M655" s="308"/>
      <c r="N655" s="348" t="s">
        <v>114</v>
      </c>
      <c r="O655" s="379">
        <v>45246503.496503495</v>
      </c>
      <c r="P655" s="311"/>
      <c r="T655" s="332"/>
      <c r="W655" s="350"/>
      <c r="X655" s="408"/>
      <c r="Y655" s="350"/>
      <c r="Z655" s="350"/>
      <c r="AA655" s="350"/>
      <c r="AB655" s="408"/>
      <c r="AC655" s="408"/>
      <c r="AD655" s="408"/>
      <c r="AE655" s="332"/>
      <c r="AF655" s="352"/>
      <c r="AG655" s="353"/>
    </row>
    <row r="656" spans="1:33" s="313" customFormat="1" ht="24" customHeight="1">
      <c r="A656" s="431">
        <v>637</v>
      </c>
      <c r="B656" s="345" t="s">
        <v>2035</v>
      </c>
      <c r="C656" s="378" t="s">
        <v>2016</v>
      </c>
      <c r="D656" s="405"/>
      <c r="E656" s="400"/>
      <c r="F656" s="400"/>
      <c r="G656" s="357"/>
      <c r="H656" s="380">
        <v>2017</v>
      </c>
      <c r="I656" s="308"/>
      <c r="J656" s="308"/>
      <c r="K656" s="308"/>
      <c r="L656" s="308"/>
      <c r="M656" s="308"/>
      <c r="N656" s="348" t="s">
        <v>114</v>
      </c>
      <c r="O656" s="379">
        <v>386103496.50349653</v>
      </c>
      <c r="P656" s="311"/>
      <c r="T656" s="332"/>
      <c r="W656" s="350"/>
      <c r="X656" s="408"/>
      <c r="Y656" s="350"/>
      <c r="Z656" s="350"/>
      <c r="AA656" s="350"/>
      <c r="AB656" s="408"/>
      <c r="AC656" s="408"/>
      <c r="AD656" s="408"/>
      <c r="AE656" s="332"/>
      <c r="AF656" s="352"/>
      <c r="AG656" s="353"/>
    </row>
    <row r="657" spans="1:35" s="313" customFormat="1" ht="24" customHeight="1">
      <c r="A657" s="431">
        <v>638</v>
      </c>
      <c r="B657" s="357" t="s">
        <v>2023</v>
      </c>
      <c r="C657" s="378" t="s">
        <v>2017</v>
      </c>
      <c r="D657" s="405"/>
      <c r="E657" s="400"/>
      <c r="F657" s="400"/>
      <c r="G657" s="357"/>
      <c r="H657" s="380">
        <v>2017</v>
      </c>
      <c r="I657" s="308"/>
      <c r="J657" s="308"/>
      <c r="K657" s="308"/>
      <c r="L657" s="308"/>
      <c r="M657" s="308"/>
      <c r="N657" s="348" t="s">
        <v>114</v>
      </c>
      <c r="O657" s="379">
        <v>200464667.82058179</v>
      </c>
      <c r="P657" s="311"/>
      <c r="T657" s="332"/>
      <c r="W657" s="350"/>
      <c r="X657" s="408"/>
      <c r="Y657" s="350"/>
      <c r="Z657" s="350"/>
      <c r="AA657" s="350"/>
      <c r="AB657" s="408"/>
      <c r="AC657" s="408"/>
      <c r="AD657" s="408"/>
      <c r="AE657" s="332"/>
      <c r="AF657" s="352"/>
      <c r="AG657" s="353"/>
    </row>
    <row r="658" spans="1:35" s="313" customFormat="1" ht="24" customHeight="1">
      <c r="A658" s="431">
        <v>639</v>
      </c>
      <c r="B658" s="345" t="s">
        <v>304</v>
      </c>
      <c r="C658" s="378" t="s">
        <v>2018</v>
      </c>
      <c r="D658" s="405"/>
      <c r="E658" s="400"/>
      <c r="F658" s="400"/>
      <c r="G658" s="357"/>
      <c r="H658" s="380">
        <v>2017</v>
      </c>
      <c r="I658" s="308"/>
      <c r="J658" s="308"/>
      <c r="K658" s="308"/>
      <c r="L658" s="308"/>
      <c r="M658" s="308"/>
      <c r="N658" s="348" t="s">
        <v>114</v>
      </c>
      <c r="O658" s="379">
        <v>25822605.179418221</v>
      </c>
      <c r="P658" s="311"/>
      <c r="T658" s="332"/>
      <c r="W658" s="350"/>
      <c r="X658" s="408"/>
      <c r="Y658" s="350"/>
      <c r="Z658" s="350"/>
      <c r="AA658" s="350"/>
      <c r="AB658" s="408"/>
      <c r="AC658" s="408"/>
      <c r="AD658" s="408"/>
      <c r="AE658" s="332"/>
      <c r="AF658" s="352"/>
      <c r="AG658" s="353"/>
    </row>
    <row r="659" spans="1:35" s="313" customFormat="1" ht="20.25" customHeight="1">
      <c r="A659" s="333"/>
      <c r="B659" s="357" t="s">
        <v>747</v>
      </c>
      <c r="C659" s="378" t="s">
        <v>747</v>
      </c>
      <c r="D659" s="405"/>
      <c r="E659" s="400"/>
      <c r="F659" s="400"/>
      <c r="G659" s="357"/>
      <c r="H659" s="380"/>
      <c r="I659" s="308"/>
      <c r="J659" s="308"/>
      <c r="K659" s="308"/>
      <c r="L659" s="308"/>
      <c r="M659" s="308"/>
      <c r="N659" s="348"/>
      <c r="O659" s="379"/>
      <c r="P659" s="311"/>
      <c r="U659" s="323"/>
      <c r="W659" s="409"/>
      <c r="X659" s="410"/>
      <c r="Y659" s="337"/>
    </row>
    <row r="660" spans="1:35" s="332" customFormat="1" ht="33" customHeight="1">
      <c r="A660" s="411" t="s">
        <v>34</v>
      </c>
      <c r="B660" s="307" t="s">
        <v>891</v>
      </c>
      <c r="C660" s="327" t="s">
        <v>747</v>
      </c>
      <c r="D660" s="327"/>
      <c r="E660" s="416"/>
      <c r="F660" s="327"/>
      <c r="G660" s="327"/>
      <c r="H660" s="327"/>
      <c r="I660" s="327"/>
      <c r="J660" s="327"/>
      <c r="K660" s="327"/>
      <c r="L660" s="327"/>
      <c r="M660" s="327"/>
      <c r="N660" s="327"/>
      <c r="O660" s="412">
        <f>SUBTOTAL(9,O661:O709)</f>
        <v>2260243423.0256972</v>
      </c>
      <c r="P660" s="577">
        <v>2437026682.8200002</v>
      </c>
      <c r="T660" s="413">
        <v>614016363.44533277</v>
      </c>
      <c r="U660" s="323" t="str">
        <f t="shared" ref="U660" si="117">IF(O660&lt;300000,O660,"0")</f>
        <v>0</v>
      </c>
      <c r="V660" s="313"/>
      <c r="W660" s="332" t="s">
        <v>509</v>
      </c>
      <c r="X660" s="413">
        <v>107470000</v>
      </c>
      <c r="AA660" s="414" t="e">
        <f>SUM(AA661:AA709)</f>
        <v>#REF!</v>
      </c>
      <c r="AB660" s="414" t="e">
        <f>SUM(AB661:AB709)</f>
        <v>#REF!</v>
      </c>
      <c r="AC660" s="414" t="e">
        <f>SUM(AC661:AC709)</f>
        <v>#REF!</v>
      </c>
      <c r="AD660" s="414" t="e">
        <f>SUM(AD661:AD709)</f>
        <v>#REF!</v>
      </c>
      <c r="AF660" s="414" t="e">
        <f>SUM(AF661:AF709)</f>
        <v>#REF!</v>
      </c>
      <c r="AG660" s="414" t="e">
        <f t="shared" ref="AG660:AG709" si="118">AD660+AC660+AB660+AA660+Y660</f>
        <v>#REF!</v>
      </c>
      <c r="AH660" s="330">
        <f>P660-O660</f>
        <v>176783259.79430294</v>
      </c>
      <c r="AI660" s="579"/>
    </row>
    <row r="661" spans="1:35" s="313" customFormat="1" ht="23.25" customHeight="1">
      <c r="A661" s="431">
        <v>1</v>
      </c>
      <c r="B661" s="345" t="s">
        <v>443</v>
      </c>
      <c r="C661" s="376" t="s">
        <v>424</v>
      </c>
      <c r="D661" s="308"/>
      <c r="E661" s="357" t="s">
        <v>455</v>
      </c>
      <c r="F661" s="381"/>
      <c r="G661" s="357" t="s">
        <v>397</v>
      </c>
      <c r="H661" s="380">
        <v>2008</v>
      </c>
      <c r="I661" s="308"/>
      <c r="J661" s="308"/>
      <c r="K661" s="308"/>
      <c r="L661" s="308"/>
      <c r="M661" s="308"/>
      <c r="N661" s="348" t="s">
        <v>114</v>
      </c>
      <c r="O661" s="580">
        <v>6565480.0899999999</v>
      </c>
      <c r="P661" s="336"/>
      <c r="T661" s="332" t="e">
        <f>#REF!</f>
        <v>#REF!</v>
      </c>
      <c r="U661" s="313" t="e">
        <f t="shared" ref="U661:U709" si="119">VLOOKUP(T661,kelompok,2,0)</f>
        <v>#REF!</v>
      </c>
      <c r="V661" s="313" t="e">
        <f t="shared" ref="V661:V709" si="120">VLOOKUP(T661,MASAMANFAAT,4,0)</f>
        <v>#REF!</v>
      </c>
      <c r="W661" s="350" t="e">
        <f t="shared" ref="W661:W709" si="121">(O661-10)/V661</f>
        <v>#REF!</v>
      </c>
      <c r="X661" s="351"/>
      <c r="Y661" s="350" t="e">
        <f t="shared" ref="Y661:Y709" si="122">IF(X661&gt;V661,O661-10,W661*X661)</f>
        <v>#REF!</v>
      </c>
      <c r="Z661" s="350"/>
      <c r="AA661" s="350" t="e">
        <f t="shared" ref="AA661:AA697" si="123">IF(O661-10=Y661,0,W661)</f>
        <v>#REF!</v>
      </c>
      <c r="AB661" s="351" t="e">
        <f t="shared" ref="AB661:AB709" si="124">IF(O661-10=Y661+AA661,0,W661)</f>
        <v>#REF!</v>
      </c>
      <c r="AC661" s="351" t="e">
        <f t="shared" ref="AC661:AC709" si="125">IF(O661-10=Y661+AA661+AB661,0,W661)</f>
        <v>#REF!</v>
      </c>
      <c r="AD661" s="351" t="e">
        <f t="shared" ref="AD661:AD709" si="126">IF(O661-10=Y661+AA661+AB661+AC661,0,W661)</f>
        <v>#REF!</v>
      </c>
      <c r="AE661" s="332">
        <f t="shared" ref="AE661:AE709" si="127">H661</f>
        <v>2008</v>
      </c>
      <c r="AF661" s="352" t="e">
        <f t="shared" ref="AF661:AF709" si="128">O661-(AA661+AB661+Y661+AC661+AD661)</f>
        <v>#REF!</v>
      </c>
      <c r="AG661" s="353" t="e">
        <f t="shared" si="118"/>
        <v>#REF!</v>
      </c>
    </row>
    <row r="662" spans="1:35" s="313" customFormat="1" ht="23.25" customHeight="1">
      <c r="A662" s="431">
        <v>2</v>
      </c>
      <c r="B662" s="345" t="s">
        <v>443</v>
      </c>
      <c r="C662" s="376" t="s">
        <v>865</v>
      </c>
      <c r="D662" s="308"/>
      <c r="E662" s="357"/>
      <c r="F662" s="381"/>
      <c r="G662" s="357" t="s">
        <v>397</v>
      </c>
      <c r="H662" s="380">
        <v>2008</v>
      </c>
      <c r="I662" s="308"/>
      <c r="J662" s="308"/>
      <c r="K662" s="308"/>
      <c r="L662" s="308"/>
      <c r="M662" s="308"/>
      <c r="N662" s="348" t="s">
        <v>114</v>
      </c>
      <c r="O662" s="564">
        <v>21534774.699999999</v>
      </c>
      <c r="P662" s="336"/>
      <c r="T662" s="332" t="e">
        <f>#REF!</f>
        <v>#REF!</v>
      </c>
      <c r="U662" s="313" t="e">
        <f t="shared" si="119"/>
        <v>#REF!</v>
      </c>
      <c r="V662" s="313" t="e">
        <f t="shared" si="120"/>
        <v>#REF!</v>
      </c>
      <c r="W662" s="350" t="e">
        <f t="shared" si="121"/>
        <v>#REF!</v>
      </c>
      <c r="X662" s="351"/>
      <c r="Y662" s="350" t="e">
        <f t="shared" si="122"/>
        <v>#REF!</v>
      </c>
      <c r="Z662" s="350"/>
      <c r="AA662" s="350" t="e">
        <f t="shared" si="123"/>
        <v>#REF!</v>
      </c>
      <c r="AB662" s="351" t="e">
        <f t="shared" si="124"/>
        <v>#REF!</v>
      </c>
      <c r="AC662" s="351" t="e">
        <f t="shared" si="125"/>
        <v>#REF!</v>
      </c>
      <c r="AD662" s="351" t="e">
        <f t="shared" si="126"/>
        <v>#REF!</v>
      </c>
      <c r="AE662" s="332">
        <f t="shared" si="127"/>
        <v>2008</v>
      </c>
      <c r="AF662" s="352" t="e">
        <f t="shared" si="128"/>
        <v>#REF!</v>
      </c>
      <c r="AG662" s="353" t="e">
        <f t="shared" si="118"/>
        <v>#REF!</v>
      </c>
    </row>
    <row r="663" spans="1:35" s="313" customFormat="1" ht="23.25" customHeight="1">
      <c r="A663" s="431">
        <v>3</v>
      </c>
      <c r="B663" s="357" t="s">
        <v>2096</v>
      </c>
      <c r="C663" s="378" t="s">
        <v>866</v>
      </c>
      <c r="D663" s="308"/>
      <c r="E663" s="400" t="s">
        <v>348</v>
      </c>
      <c r="F663" s="381"/>
      <c r="G663" s="357" t="s">
        <v>409</v>
      </c>
      <c r="H663" s="380">
        <v>2009</v>
      </c>
      <c r="I663" s="308"/>
      <c r="J663" s="308"/>
      <c r="K663" s="308"/>
      <c r="L663" s="308"/>
      <c r="M663" s="308"/>
      <c r="N663" s="348" t="s">
        <v>114</v>
      </c>
      <c r="O663" s="564">
        <f>38709541.48+0.34</f>
        <v>38709541.82</v>
      </c>
      <c r="P663" s="378" t="s">
        <v>866</v>
      </c>
      <c r="T663" s="332" t="e">
        <f>#REF!</f>
        <v>#REF!</v>
      </c>
      <c r="U663" s="313" t="e">
        <f t="shared" si="119"/>
        <v>#REF!</v>
      </c>
      <c r="V663" s="313" t="e">
        <f t="shared" si="120"/>
        <v>#REF!</v>
      </c>
      <c r="W663" s="350" t="e">
        <f t="shared" si="121"/>
        <v>#REF!</v>
      </c>
      <c r="X663" s="351"/>
      <c r="Y663" s="350" t="e">
        <f t="shared" si="122"/>
        <v>#REF!</v>
      </c>
      <c r="Z663" s="350"/>
      <c r="AA663" s="350" t="e">
        <f t="shared" si="123"/>
        <v>#REF!</v>
      </c>
      <c r="AB663" s="351" t="e">
        <f t="shared" si="124"/>
        <v>#REF!</v>
      </c>
      <c r="AC663" s="351" t="e">
        <f t="shared" si="125"/>
        <v>#REF!</v>
      </c>
      <c r="AD663" s="351" t="e">
        <f t="shared" si="126"/>
        <v>#REF!</v>
      </c>
      <c r="AE663" s="332">
        <f t="shared" si="127"/>
        <v>2009</v>
      </c>
      <c r="AF663" s="352" t="e">
        <f t="shared" si="128"/>
        <v>#REF!</v>
      </c>
      <c r="AG663" s="353" t="e">
        <f t="shared" si="118"/>
        <v>#REF!</v>
      </c>
    </row>
    <row r="664" spans="1:35" s="313" customFormat="1" ht="23.25" customHeight="1">
      <c r="A664" s="431">
        <v>4</v>
      </c>
      <c r="B664" s="357" t="s">
        <v>2096</v>
      </c>
      <c r="C664" s="378" t="s">
        <v>866</v>
      </c>
      <c r="D664" s="308"/>
      <c r="E664" s="400" t="s">
        <v>348</v>
      </c>
      <c r="F664" s="381"/>
      <c r="G664" s="357" t="s">
        <v>409</v>
      </c>
      <c r="H664" s="380">
        <v>2009</v>
      </c>
      <c r="I664" s="308"/>
      <c r="J664" s="308"/>
      <c r="K664" s="308"/>
      <c r="L664" s="308"/>
      <c r="M664" s="308"/>
      <c r="N664" s="348" t="s">
        <v>114</v>
      </c>
      <c r="O664" s="564">
        <f>38709541.48+0.34</f>
        <v>38709541.82</v>
      </c>
      <c r="P664" s="378" t="s">
        <v>866</v>
      </c>
      <c r="T664" s="332" t="e">
        <f>#REF!</f>
        <v>#REF!</v>
      </c>
      <c r="U664" s="313" t="e">
        <f t="shared" si="119"/>
        <v>#REF!</v>
      </c>
      <c r="V664" s="313" t="e">
        <f t="shared" si="120"/>
        <v>#REF!</v>
      </c>
      <c r="W664" s="350" t="e">
        <f t="shared" si="121"/>
        <v>#REF!</v>
      </c>
      <c r="X664" s="351"/>
      <c r="Y664" s="350" t="e">
        <f t="shared" si="122"/>
        <v>#REF!</v>
      </c>
      <c r="Z664" s="350"/>
      <c r="AA664" s="350" t="e">
        <f t="shared" si="123"/>
        <v>#REF!</v>
      </c>
      <c r="AB664" s="351" t="e">
        <f t="shared" si="124"/>
        <v>#REF!</v>
      </c>
      <c r="AC664" s="351" t="e">
        <f t="shared" si="125"/>
        <v>#REF!</v>
      </c>
      <c r="AD664" s="351" t="e">
        <f t="shared" si="126"/>
        <v>#REF!</v>
      </c>
      <c r="AE664" s="332">
        <f t="shared" si="127"/>
        <v>2009</v>
      </c>
      <c r="AF664" s="352" t="e">
        <f t="shared" si="128"/>
        <v>#REF!</v>
      </c>
      <c r="AG664" s="353" t="e">
        <f t="shared" si="118"/>
        <v>#REF!</v>
      </c>
    </row>
    <row r="665" spans="1:35" s="313" customFormat="1" ht="23.25" customHeight="1">
      <c r="A665" s="431">
        <v>5</v>
      </c>
      <c r="B665" s="357" t="s">
        <v>2095</v>
      </c>
      <c r="C665" s="378" t="s">
        <v>867</v>
      </c>
      <c r="D665" s="308"/>
      <c r="E665" s="400" t="s">
        <v>365</v>
      </c>
      <c r="F665" s="381"/>
      <c r="G665" s="357" t="s">
        <v>401</v>
      </c>
      <c r="H665" s="380">
        <v>2009</v>
      </c>
      <c r="I665" s="308"/>
      <c r="J665" s="308"/>
      <c r="K665" s="308"/>
      <c r="L665" s="308"/>
      <c r="M665" s="308"/>
      <c r="N665" s="348" t="s">
        <v>114</v>
      </c>
      <c r="O665" s="564">
        <v>5982383.5999999996</v>
      </c>
      <c r="P665" s="336"/>
      <c r="T665" s="332" t="e">
        <f>#REF!</f>
        <v>#REF!</v>
      </c>
      <c r="U665" s="313" t="e">
        <f t="shared" si="119"/>
        <v>#REF!</v>
      </c>
      <c r="V665" s="313" t="e">
        <f t="shared" si="120"/>
        <v>#REF!</v>
      </c>
      <c r="W665" s="350" t="e">
        <f t="shared" si="121"/>
        <v>#REF!</v>
      </c>
      <c r="X665" s="351"/>
      <c r="Y665" s="350" t="e">
        <f t="shared" si="122"/>
        <v>#REF!</v>
      </c>
      <c r="Z665" s="350"/>
      <c r="AA665" s="350" t="e">
        <f t="shared" si="123"/>
        <v>#REF!</v>
      </c>
      <c r="AB665" s="351" t="e">
        <f t="shared" si="124"/>
        <v>#REF!</v>
      </c>
      <c r="AC665" s="351" t="e">
        <f t="shared" si="125"/>
        <v>#REF!</v>
      </c>
      <c r="AD665" s="351" t="e">
        <f t="shared" si="126"/>
        <v>#REF!</v>
      </c>
      <c r="AE665" s="332">
        <f t="shared" si="127"/>
        <v>2009</v>
      </c>
      <c r="AF665" s="352" t="e">
        <f t="shared" si="128"/>
        <v>#REF!</v>
      </c>
      <c r="AG665" s="353" t="e">
        <f t="shared" si="118"/>
        <v>#REF!</v>
      </c>
    </row>
    <row r="666" spans="1:35" s="313" customFormat="1" ht="23.25" customHeight="1">
      <c r="A666" s="431">
        <v>6</v>
      </c>
      <c r="B666" s="357" t="s">
        <v>2095</v>
      </c>
      <c r="C666" s="378" t="s">
        <v>867</v>
      </c>
      <c r="D666" s="308"/>
      <c r="E666" s="400" t="s">
        <v>365</v>
      </c>
      <c r="F666" s="381"/>
      <c r="G666" s="357" t="s">
        <v>401</v>
      </c>
      <c r="H666" s="380">
        <v>2009</v>
      </c>
      <c r="I666" s="308"/>
      <c r="J666" s="308"/>
      <c r="K666" s="308"/>
      <c r="L666" s="308"/>
      <c r="M666" s="308"/>
      <c r="N666" s="348" t="s">
        <v>114</v>
      </c>
      <c r="O666" s="564">
        <v>5982383.5999999996</v>
      </c>
      <c r="P666" s="336"/>
      <c r="T666" s="332" t="e">
        <f>#REF!</f>
        <v>#REF!</v>
      </c>
      <c r="U666" s="313" t="e">
        <f t="shared" si="119"/>
        <v>#REF!</v>
      </c>
      <c r="V666" s="313" t="e">
        <f t="shared" si="120"/>
        <v>#REF!</v>
      </c>
      <c r="W666" s="350" t="e">
        <f t="shared" si="121"/>
        <v>#REF!</v>
      </c>
      <c r="X666" s="351"/>
      <c r="Y666" s="350" t="e">
        <f t="shared" si="122"/>
        <v>#REF!</v>
      </c>
      <c r="Z666" s="350"/>
      <c r="AA666" s="350" t="e">
        <f t="shared" si="123"/>
        <v>#REF!</v>
      </c>
      <c r="AB666" s="351" t="e">
        <f t="shared" si="124"/>
        <v>#REF!</v>
      </c>
      <c r="AC666" s="351" t="e">
        <f t="shared" si="125"/>
        <v>#REF!</v>
      </c>
      <c r="AD666" s="351" t="e">
        <f t="shared" si="126"/>
        <v>#REF!</v>
      </c>
      <c r="AE666" s="332">
        <f t="shared" si="127"/>
        <v>2009</v>
      </c>
      <c r="AF666" s="352" t="e">
        <f t="shared" si="128"/>
        <v>#REF!</v>
      </c>
      <c r="AG666" s="353" t="e">
        <f t="shared" si="118"/>
        <v>#REF!</v>
      </c>
    </row>
    <row r="667" spans="1:35" s="313" customFormat="1" ht="23.25" customHeight="1">
      <c r="A667" s="431">
        <v>7</v>
      </c>
      <c r="B667" s="357" t="s">
        <v>2095</v>
      </c>
      <c r="C667" s="378" t="s">
        <v>867</v>
      </c>
      <c r="D667" s="308"/>
      <c r="E667" s="400" t="s">
        <v>365</v>
      </c>
      <c r="F667" s="381"/>
      <c r="G667" s="357" t="s">
        <v>401</v>
      </c>
      <c r="H667" s="380">
        <v>2009</v>
      </c>
      <c r="I667" s="308"/>
      <c r="J667" s="308"/>
      <c r="K667" s="308"/>
      <c r="L667" s="308"/>
      <c r="M667" s="308"/>
      <c r="N667" s="348" t="s">
        <v>114</v>
      </c>
      <c r="O667" s="564">
        <v>5982383.5999999996</v>
      </c>
      <c r="P667" s="336"/>
      <c r="T667" s="332" t="e">
        <f>#REF!</f>
        <v>#REF!</v>
      </c>
      <c r="U667" s="313" t="e">
        <f t="shared" si="119"/>
        <v>#REF!</v>
      </c>
      <c r="V667" s="313" t="e">
        <f t="shared" si="120"/>
        <v>#REF!</v>
      </c>
      <c r="W667" s="350" t="e">
        <f t="shared" si="121"/>
        <v>#REF!</v>
      </c>
      <c r="X667" s="351"/>
      <c r="Y667" s="350" t="e">
        <f t="shared" si="122"/>
        <v>#REF!</v>
      </c>
      <c r="Z667" s="350"/>
      <c r="AA667" s="350" t="e">
        <f t="shared" si="123"/>
        <v>#REF!</v>
      </c>
      <c r="AB667" s="351" t="e">
        <f t="shared" si="124"/>
        <v>#REF!</v>
      </c>
      <c r="AC667" s="351" t="e">
        <f t="shared" si="125"/>
        <v>#REF!</v>
      </c>
      <c r="AD667" s="351" t="e">
        <f t="shared" si="126"/>
        <v>#REF!</v>
      </c>
      <c r="AE667" s="332">
        <f t="shared" si="127"/>
        <v>2009</v>
      </c>
      <c r="AF667" s="352" t="e">
        <f t="shared" si="128"/>
        <v>#REF!</v>
      </c>
      <c r="AG667" s="353" t="e">
        <f t="shared" si="118"/>
        <v>#REF!</v>
      </c>
    </row>
    <row r="668" spans="1:35" s="313" customFormat="1" ht="23.25" customHeight="1">
      <c r="A668" s="431">
        <v>8</v>
      </c>
      <c r="B668" s="357" t="s">
        <v>2095</v>
      </c>
      <c r="C668" s="378" t="s">
        <v>867</v>
      </c>
      <c r="D668" s="308"/>
      <c r="E668" s="400" t="s">
        <v>365</v>
      </c>
      <c r="F668" s="381"/>
      <c r="G668" s="357" t="s">
        <v>401</v>
      </c>
      <c r="H668" s="380">
        <v>2009</v>
      </c>
      <c r="I668" s="308"/>
      <c r="J668" s="308"/>
      <c r="K668" s="308"/>
      <c r="L668" s="308"/>
      <c r="M668" s="308"/>
      <c r="N668" s="348" t="s">
        <v>114</v>
      </c>
      <c r="O668" s="564">
        <v>5982383.5999999996</v>
      </c>
      <c r="P668" s="336"/>
      <c r="T668" s="332" t="e">
        <f>#REF!</f>
        <v>#REF!</v>
      </c>
      <c r="U668" s="313" t="e">
        <f t="shared" si="119"/>
        <v>#REF!</v>
      </c>
      <c r="V668" s="313" t="e">
        <f t="shared" si="120"/>
        <v>#REF!</v>
      </c>
      <c r="W668" s="350" t="e">
        <f t="shared" si="121"/>
        <v>#REF!</v>
      </c>
      <c r="X668" s="351"/>
      <c r="Y668" s="350" t="e">
        <f t="shared" si="122"/>
        <v>#REF!</v>
      </c>
      <c r="Z668" s="350"/>
      <c r="AA668" s="350" t="e">
        <f t="shared" si="123"/>
        <v>#REF!</v>
      </c>
      <c r="AB668" s="351" t="e">
        <f t="shared" si="124"/>
        <v>#REF!</v>
      </c>
      <c r="AC668" s="351" t="e">
        <f t="shared" si="125"/>
        <v>#REF!</v>
      </c>
      <c r="AD668" s="351" t="e">
        <f t="shared" si="126"/>
        <v>#REF!</v>
      </c>
      <c r="AE668" s="332">
        <f t="shared" si="127"/>
        <v>2009</v>
      </c>
      <c r="AF668" s="352" t="e">
        <f t="shared" si="128"/>
        <v>#REF!</v>
      </c>
      <c r="AG668" s="353" t="e">
        <f t="shared" si="118"/>
        <v>#REF!</v>
      </c>
    </row>
    <row r="669" spans="1:35" s="313" customFormat="1" ht="23.25" customHeight="1">
      <c r="A669" s="431">
        <v>9</v>
      </c>
      <c r="B669" s="357" t="s">
        <v>2095</v>
      </c>
      <c r="C669" s="378" t="s">
        <v>867</v>
      </c>
      <c r="D669" s="308"/>
      <c r="E669" s="400" t="s">
        <v>365</v>
      </c>
      <c r="F669" s="381"/>
      <c r="G669" s="357" t="s">
        <v>401</v>
      </c>
      <c r="H669" s="380">
        <v>2009</v>
      </c>
      <c r="I669" s="308"/>
      <c r="J669" s="308"/>
      <c r="K669" s="308"/>
      <c r="L669" s="308"/>
      <c r="M669" s="308"/>
      <c r="N669" s="348" t="s">
        <v>114</v>
      </c>
      <c r="O669" s="564">
        <v>5982383.5999999996</v>
      </c>
      <c r="P669" s="336"/>
      <c r="T669" s="332" t="e">
        <f>#REF!</f>
        <v>#REF!</v>
      </c>
      <c r="U669" s="313" t="e">
        <f t="shared" si="119"/>
        <v>#REF!</v>
      </c>
      <c r="V669" s="313" t="e">
        <f t="shared" si="120"/>
        <v>#REF!</v>
      </c>
      <c r="W669" s="350" t="e">
        <f t="shared" si="121"/>
        <v>#REF!</v>
      </c>
      <c r="X669" s="351"/>
      <c r="Y669" s="350" t="e">
        <f t="shared" si="122"/>
        <v>#REF!</v>
      </c>
      <c r="Z669" s="350"/>
      <c r="AA669" s="350" t="e">
        <f t="shared" si="123"/>
        <v>#REF!</v>
      </c>
      <c r="AB669" s="351" t="e">
        <f t="shared" si="124"/>
        <v>#REF!</v>
      </c>
      <c r="AC669" s="351" t="e">
        <f t="shared" si="125"/>
        <v>#REF!</v>
      </c>
      <c r="AD669" s="351" t="e">
        <f t="shared" si="126"/>
        <v>#REF!</v>
      </c>
      <c r="AE669" s="332">
        <f t="shared" si="127"/>
        <v>2009</v>
      </c>
      <c r="AF669" s="352" t="e">
        <f t="shared" si="128"/>
        <v>#REF!</v>
      </c>
      <c r="AG669" s="353" t="e">
        <f t="shared" si="118"/>
        <v>#REF!</v>
      </c>
    </row>
    <row r="670" spans="1:35" s="313" customFormat="1" ht="23.25" customHeight="1">
      <c r="A670" s="431">
        <v>10</v>
      </c>
      <c r="B670" s="357" t="s">
        <v>2095</v>
      </c>
      <c r="C670" s="378" t="s">
        <v>867</v>
      </c>
      <c r="D670" s="308"/>
      <c r="E670" s="400" t="s">
        <v>365</v>
      </c>
      <c r="F670" s="381"/>
      <c r="G670" s="357" t="s">
        <v>401</v>
      </c>
      <c r="H670" s="380">
        <v>2009</v>
      </c>
      <c r="I670" s="308"/>
      <c r="J670" s="308"/>
      <c r="K670" s="308"/>
      <c r="L670" s="308"/>
      <c r="M670" s="308"/>
      <c r="N670" s="348" t="s">
        <v>114</v>
      </c>
      <c r="O670" s="564">
        <v>5982383.5999999996</v>
      </c>
      <c r="P670" s="336"/>
      <c r="T670" s="332" t="e">
        <f>#REF!</f>
        <v>#REF!</v>
      </c>
      <c r="U670" s="313" t="e">
        <f t="shared" si="119"/>
        <v>#REF!</v>
      </c>
      <c r="V670" s="313" t="e">
        <f t="shared" si="120"/>
        <v>#REF!</v>
      </c>
      <c r="W670" s="350" t="e">
        <f t="shared" si="121"/>
        <v>#REF!</v>
      </c>
      <c r="X670" s="351"/>
      <c r="Y670" s="350" t="e">
        <f t="shared" si="122"/>
        <v>#REF!</v>
      </c>
      <c r="Z670" s="350"/>
      <c r="AA670" s="350" t="e">
        <f t="shared" si="123"/>
        <v>#REF!</v>
      </c>
      <c r="AB670" s="351" t="e">
        <f t="shared" si="124"/>
        <v>#REF!</v>
      </c>
      <c r="AC670" s="351" t="e">
        <f t="shared" si="125"/>
        <v>#REF!</v>
      </c>
      <c r="AD670" s="351" t="e">
        <f t="shared" si="126"/>
        <v>#REF!</v>
      </c>
      <c r="AE670" s="332">
        <f t="shared" si="127"/>
        <v>2009</v>
      </c>
      <c r="AF670" s="352" t="e">
        <f t="shared" si="128"/>
        <v>#REF!</v>
      </c>
      <c r="AG670" s="353" t="e">
        <f t="shared" si="118"/>
        <v>#REF!</v>
      </c>
    </row>
    <row r="671" spans="1:35" s="313" customFormat="1" ht="23.25" customHeight="1">
      <c r="A671" s="431">
        <v>11</v>
      </c>
      <c r="B671" s="357" t="s">
        <v>2095</v>
      </c>
      <c r="C671" s="378" t="s">
        <v>867</v>
      </c>
      <c r="D671" s="308"/>
      <c r="E671" s="400" t="s">
        <v>365</v>
      </c>
      <c r="F671" s="381"/>
      <c r="G671" s="357" t="s">
        <v>401</v>
      </c>
      <c r="H671" s="380">
        <v>2009</v>
      </c>
      <c r="I671" s="308"/>
      <c r="J671" s="308"/>
      <c r="K671" s="308"/>
      <c r="L671" s="308"/>
      <c r="M671" s="308"/>
      <c r="N671" s="348" t="s">
        <v>114</v>
      </c>
      <c r="O671" s="564">
        <v>5982383.5999999996</v>
      </c>
      <c r="P671" s="336"/>
      <c r="T671" s="332" t="e">
        <f>#REF!</f>
        <v>#REF!</v>
      </c>
      <c r="U671" s="313" t="e">
        <f t="shared" si="119"/>
        <v>#REF!</v>
      </c>
      <c r="V671" s="313" t="e">
        <f t="shared" si="120"/>
        <v>#REF!</v>
      </c>
      <c r="W671" s="350" t="e">
        <f t="shared" si="121"/>
        <v>#REF!</v>
      </c>
      <c r="X671" s="351"/>
      <c r="Y671" s="350" t="e">
        <f t="shared" si="122"/>
        <v>#REF!</v>
      </c>
      <c r="Z671" s="350"/>
      <c r="AA671" s="350" t="e">
        <f t="shared" si="123"/>
        <v>#REF!</v>
      </c>
      <c r="AB671" s="351" t="e">
        <f t="shared" si="124"/>
        <v>#REF!</v>
      </c>
      <c r="AC671" s="351" t="e">
        <f t="shared" si="125"/>
        <v>#REF!</v>
      </c>
      <c r="AD671" s="351" t="e">
        <f t="shared" si="126"/>
        <v>#REF!</v>
      </c>
      <c r="AE671" s="332">
        <f t="shared" si="127"/>
        <v>2009</v>
      </c>
      <c r="AF671" s="352" t="e">
        <f t="shared" si="128"/>
        <v>#REF!</v>
      </c>
      <c r="AG671" s="353" t="e">
        <f t="shared" si="118"/>
        <v>#REF!</v>
      </c>
    </row>
    <row r="672" spans="1:35" s="313" customFormat="1" ht="23.25" customHeight="1">
      <c r="A672" s="431">
        <v>12</v>
      </c>
      <c r="B672" s="357" t="s">
        <v>2095</v>
      </c>
      <c r="C672" s="378" t="s">
        <v>867</v>
      </c>
      <c r="D672" s="308"/>
      <c r="E672" s="400" t="s">
        <v>365</v>
      </c>
      <c r="F672" s="381"/>
      <c r="G672" s="357" t="s">
        <v>401</v>
      </c>
      <c r="H672" s="380">
        <v>2009</v>
      </c>
      <c r="I672" s="308"/>
      <c r="J672" s="308"/>
      <c r="K672" s="308"/>
      <c r="L672" s="308"/>
      <c r="M672" s="308"/>
      <c r="N672" s="348" t="s">
        <v>114</v>
      </c>
      <c r="O672" s="564">
        <v>5982383.5999999996</v>
      </c>
      <c r="P672" s="336"/>
      <c r="T672" s="332" t="e">
        <f>#REF!</f>
        <v>#REF!</v>
      </c>
      <c r="U672" s="313" t="e">
        <f t="shared" si="119"/>
        <v>#REF!</v>
      </c>
      <c r="V672" s="313" t="e">
        <f t="shared" si="120"/>
        <v>#REF!</v>
      </c>
      <c r="W672" s="350" t="e">
        <f t="shared" si="121"/>
        <v>#REF!</v>
      </c>
      <c r="X672" s="351"/>
      <c r="Y672" s="350" t="e">
        <f t="shared" si="122"/>
        <v>#REF!</v>
      </c>
      <c r="Z672" s="350"/>
      <c r="AA672" s="350" t="e">
        <f t="shared" si="123"/>
        <v>#REF!</v>
      </c>
      <c r="AB672" s="351" t="e">
        <f t="shared" si="124"/>
        <v>#REF!</v>
      </c>
      <c r="AC672" s="351" t="e">
        <f t="shared" si="125"/>
        <v>#REF!</v>
      </c>
      <c r="AD672" s="351" t="e">
        <f t="shared" si="126"/>
        <v>#REF!</v>
      </c>
      <c r="AE672" s="332">
        <f t="shared" si="127"/>
        <v>2009</v>
      </c>
      <c r="AF672" s="352" t="e">
        <f t="shared" si="128"/>
        <v>#REF!</v>
      </c>
      <c r="AG672" s="353" t="e">
        <f t="shared" si="118"/>
        <v>#REF!</v>
      </c>
    </row>
    <row r="673" spans="1:33" s="313" customFormat="1" ht="23.25" customHeight="1">
      <c r="A673" s="431">
        <v>13</v>
      </c>
      <c r="B673" s="357" t="s">
        <v>2096</v>
      </c>
      <c r="C673" s="378" t="s">
        <v>759</v>
      </c>
      <c r="D673" s="308"/>
      <c r="E673" s="400" t="s">
        <v>456</v>
      </c>
      <c r="F673" s="381"/>
      <c r="G673" s="357" t="s">
        <v>408</v>
      </c>
      <c r="H673" s="380">
        <v>2009</v>
      </c>
      <c r="I673" s="308"/>
      <c r="J673" s="308"/>
      <c r="K673" s="308"/>
      <c r="L673" s="308"/>
      <c r="M673" s="308"/>
      <c r="N673" s="348" t="s">
        <v>114</v>
      </c>
      <c r="O673" s="564">
        <v>24532800.32</v>
      </c>
      <c r="P673" s="378" t="s">
        <v>759</v>
      </c>
      <c r="T673" s="332" t="e">
        <f>#REF!</f>
        <v>#REF!</v>
      </c>
      <c r="U673" s="313" t="e">
        <f t="shared" si="119"/>
        <v>#REF!</v>
      </c>
      <c r="V673" s="313" t="e">
        <f t="shared" si="120"/>
        <v>#REF!</v>
      </c>
      <c r="W673" s="350" t="e">
        <f t="shared" si="121"/>
        <v>#REF!</v>
      </c>
      <c r="X673" s="351"/>
      <c r="Y673" s="350" t="e">
        <f t="shared" si="122"/>
        <v>#REF!</v>
      </c>
      <c r="Z673" s="350"/>
      <c r="AA673" s="350" t="e">
        <f t="shared" si="123"/>
        <v>#REF!</v>
      </c>
      <c r="AB673" s="351" t="e">
        <f t="shared" si="124"/>
        <v>#REF!</v>
      </c>
      <c r="AC673" s="351" t="e">
        <f t="shared" si="125"/>
        <v>#REF!</v>
      </c>
      <c r="AD673" s="351" t="e">
        <f t="shared" si="126"/>
        <v>#REF!</v>
      </c>
      <c r="AE673" s="332">
        <f t="shared" si="127"/>
        <v>2009</v>
      </c>
      <c r="AF673" s="352" t="e">
        <f t="shared" si="128"/>
        <v>#REF!</v>
      </c>
      <c r="AG673" s="353" t="e">
        <f t="shared" si="118"/>
        <v>#REF!</v>
      </c>
    </row>
    <row r="674" spans="1:33" s="313" customFormat="1" ht="23.25" customHeight="1">
      <c r="A674" s="431">
        <v>14</v>
      </c>
      <c r="B674" s="357" t="s">
        <v>2096</v>
      </c>
      <c r="C674" s="378" t="s">
        <v>759</v>
      </c>
      <c r="D674" s="308"/>
      <c r="E674" s="400" t="s">
        <v>456</v>
      </c>
      <c r="F674" s="381"/>
      <c r="G674" s="357" t="s">
        <v>408</v>
      </c>
      <c r="H674" s="380">
        <v>2009</v>
      </c>
      <c r="I674" s="308"/>
      <c r="J674" s="308"/>
      <c r="K674" s="308"/>
      <c r="L674" s="308"/>
      <c r="M674" s="308"/>
      <c r="N674" s="348" t="s">
        <v>114</v>
      </c>
      <c r="O674" s="564">
        <v>24532800.32</v>
      </c>
      <c r="P674" s="378" t="s">
        <v>759</v>
      </c>
      <c r="T674" s="332" t="e">
        <f>#REF!</f>
        <v>#REF!</v>
      </c>
      <c r="U674" s="313" t="e">
        <f t="shared" si="119"/>
        <v>#REF!</v>
      </c>
      <c r="V674" s="313" t="e">
        <f t="shared" si="120"/>
        <v>#REF!</v>
      </c>
      <c r="W674" s="350" t="e">
        <f t="shared" si="121"/>
        <v>#REF!</v>
      </c>
      <c r="X674" s="351"/>
      <c r="Y674" s="350" t="e">
        <f t="shared" si="122"/>
        <v>#REF!</v>
      </c>
      <c r="Z674" s="350"/>
      <c r="AA674" s="350" t="e">
        <f t="shared" si="123"/>
        <v>#REF!</v>
      </c>
      <c r="AB674" s="351" t="e">
        <f t="shared" si="124"/>
        <v>#REF!</v>
      </c>
      <c r="AC674" s="351" t="e">
        <f t="shared" si="125"/>
        <v>#REF!</v>
      </c>
      <c r="AD674" s="351" t="e">
        <f t="shared" si="126"/>
        <v>#REF!</v>
      </c>
      <c r="AE674" s="332">
        <f t="shared" si="127"/>
        <v>2009</v>
      </c>
      <c r="AF674" s="352" t="e">
        <f t="shared" si="128"/>
        <v>#REF!</v>
      </c>
      <c r="AG674" s="353" t="e">
        <f t="shared" si="118"/>
        <v>#REF!</v>
      </c>
    </row>
    <row r="675" spans="1:33" s="313" customFormat="1" ht="23.25" customHeight="1">
      <c r="A675" s="431">
        <v>15</v>
      </c>
      <c r="B675" s="345" t="s">
        <v>443</v>
      </c>
      <c r="C675" s="378" t="s">
        <v>424</v>
      </c>
      <c r="D675" s="308"/>
      <c r="E675" s="400" t="s">
        <v>457</v>
      </c>
      <c r="F675" s="381"/>
      <c r="G675" s="357" t="s">
        <v>461</v>
      </c>
      <c r="H675" s="380">
        <v>2011</v>
      </c>
      <c r="I675" s="308"/>
      <c r="J675" s="308"/>
      <c r="K675" s="308"/>
      <c r="L675" s="308"/>
      <c r="M675" s="308"/>
      <c r="N675" s="348" t="s">
        <v>114</v>
      </c>
      <c r="O675" s="564">
        <v>19791932.583147034</v>
      </c>
      <c r="P675" s="336"/>
      <c r="T675" s="332" t="e">
        <f>#REF!</f>
        <v>#REF!</v>
      </c>
      <c r="U675" s="313" t="e">
        <f t="shared" si="119"/>
        <v>#REF!</v>
      </c>
      <c r="V675" s="313" t="e">
        <f t="shared" si="120"/>
        <v>#REF!</v>
      </c>
      <c r="W675" s="350" t="e">
        <f t="shared" si="121"/>
        <v>#REF!</v>
      </c>
      <c r="X675" s="351"/>
      <c r="Y675" s="350" t="e">
        <f t="shared" si="122"/>
        <v>#REF!</v>
      </c>
      <c r="Z675" s="350"/>
      <c r="AA675" s="350" t="e">
        <f t="shared" si="123"/>
        <v>#REF!</v>
      </c>
      <c r="AB675" s="351" t="e">
        <f t="shared" si="124"/>
        <v>#REF!</v>
      </c>
      <c r="AC675" s="351" t="e">
        <f t="shared" si="125"/>
        <v>#REF!</v>
      </c>
      <c r="AD675" s="351" t="e">
        <f t="shared" si="126"/>
        <v>#REF!</v>
      </c>
      <c r="AE675" s="332">
        <f t="shared" si="127"/>
        <v>2011</v>
      </c>
      <c r="AF675" s="352" t="e">
        <f t="shared" si="128"/>
        <v>#REF!</v>
      </c>
      <c r="AG675" s="353" t="e">
        <f t="shared" si="118"/>
        <v>#REF!</v>
      </c>
    </row>
    <row r="676" spans="1:33" s="313" customFormat="1" ht="23.25" customHeight="1">
      <c r="A676" s="431">
        <v>16</v>
      </c>
      <c r="B676" s="345" t="s">
        <v>443</v>
      </c>
      <c r="C676" s="378" t="s">
        <v>424</v>
      </c>
      <c r="D676" s="308"/>
      <c r="E676" s="400" t="s">
        <v>457</v>
      </c>
      <c r="F676" s="381"/>
      <c r="G676" s="357" t="s">
        <v>461</v>
      </c>
      <c r="H676" s="380">
        <v>2011</v>
      </c>
      <c r="I676" s="308"/>
      <c r="J676" s="308"/>
      <c r="K676" s="308"/>
      <c r="L676" s="308"/>
      <c r="M676" s="308"/>
      <c r="N676" s="348" t="s">
        <v>114</v>
      </c>
      <c r="O676" s="564">
        <v>19791932.583147034</v>
      </c>
      <c r="P676" s="336"/>
      <c r="T676" s="332" t="e">
        <f>#REF!</f>
        <v>#REF!</v>
      </c>
      <c r="U676" s="313" t="e">
        <f t="shared" si="119"/>
        <v>#REF!</v>
      </c>
      <c r="V676" s="313" t="e">
        <f t="shared" si="120"/>
        <v>#REF!</v>
      </c>
      <c r="W676" s="350" t="e">
        <f t="shared" si="121"/>
        <v>#REF!</v>
      </c>
      <c r="X676" s="351"/>
      <c r="Y676" s="350" t="e">
        <f t="shared" si="122"/>
        <v>#REF!</v>
      </c>
      <c r="Z676" s="350"/>
      <c r="AA676" s="350" t="e">
        <f t="shared" si="123"/>
        <v>#REF!</v>
      </c>
      <c r="AB676" s="351" t="e">
        <f t="shared" si="124"/>
        <v>#REF!</v>
      </c>
      <c r="AC676" s="351" t="e">
        <f t="shared" si="125"/>
        <v>#REF!</v>
      </c>
      <c r="AD676" s="351" t="e">
        <f t="shared" si="126"/>
        <v>#REF!</v>
      </c>
      <c r="AE676" s="332">
        <f t="shared" si="127"/>
        <v>2011</v>
      </c>
      <c r="AF676" s="352" t="e">
        <f t="shared" si="128"/>
        <v>#REF!</v>
      </c>
      <c r="AG676" s="353" t="e">
        <f t="shared" si="118"/>
        <v>#REF!</v>
      </c>
    </row>
    <row r="677" spans="1:33" s="313" customFormat="1" ht="23.25" customHeight="1">
      <c r="A677" s="431">
        <v>17</v>
      </c>
      <c r="B677" s="357" t="s">
        <v>306</v>
      </c>
      <c r="C677" s="378" t="s">
        <v>418</v>
      </c>
      <c r="D677" s="308"/>
      <c r="E677" s="400" t="s">
        <v>364</v>
      </c>
      <c r="F677" s="381"/>
      <c r="G677" s="357" t="s">
        <v>397</v>
      </c>
      <c r="H677" s="380">
        <v>2011</v>
      </c>
      <c r="I677" s="308"/>
      <c r="J677" s="308"/>
      <c r="K677" s="308"/>
      <c r="L677" s="308"/>
      <c r="M677" s="308"/>
      <c r="N677" s="348" t="s">
        <v>114</v>
      </c>
      <c r="O677" s="564">
        <v>9870913.2123543452</v>
      </c>
      <c r="P677" s="336"/>
      <c r="T677" s="332" t="e">
        <f>#REF!</f>
        <v>#REF!</v>
      </c>
      <c r="U677" s="313" t="e">
        <f t="shared" si="119"/>
        <v>#REF!</v>
      </c>
      <c r="V677" s="313" t="e">
        <f t="shared" si="120"/>
        <v>#REF!</v>
      </c>
      <c r="W677" s="350" t="e">
        <f t="shared" si="121"/>
        <v>#REF!</v>
      </c>
      <c r="X677" s="351"/>
      <c r="Y677" s="350" t="e">
        <f t="shared" si="122"/>
        <v>#REF!</v>
      </c>
      <c r="Z677" s="350"/>
      <c r="AA677" s="350" t="e">
        <f t="shared" si="123"/>
        <v>#REF!</v>
      </c>
      <c r="AB677" s="351" t="e">
        <f t="shared" si="124"/>
        <v>#REF!</v>
      </c>
      <c r="AC677" s="351" t="e">
        <f t="shared" si="125"/>
        <v>#REF!</v>
      </c>
      <c r="AD677" s="351" t="e">
        <f t="shared" si="126"/>
        <v>#REF!</v>
      </c>
      <c r="AE677" s="332">
        <f t="shared" si="127"/>
        <v>2011</v>
      </c>
      <c r="AF677" s="352" t="e">
        <f t="shared" si="128"/>
        <v>#REF!</v>
      </c>
      <c r="AG677" s="353" t="e">
        <f t="shared" si="118"/>
        <v>#REF!</v>
      </c>
    </row>
    <row r="678" spans="1:33" s="313" customFormat="1" ht="22.5" customHeight="1">
      <c r="A678" s="431">
        <v>18</v>
      </c>
      <c r="B678" s="357" t="s">
        <v>306</v>
      </c>
      <c r="C678" s="378" t="s">
        <v>418</v>
      </c>
      <c r="D678" s="308"/>
      <c r="E678" s="400" t="s">
        <v>364</v>
      </c>
      <c r="F678" s="381"/>
      <c r="G678" s="357" t="s">
        <v>397</v>
      </c>
      <c r="H678" s="380">
        <v>2011</v>
      </c>
      <c r="I678" s="308"/>
      <c r="J678" s="308"/>
      <c r="K678" s="308"/>
      <c r="L678" s="308"/>
      <c r="M678" s="308"/>
      <c r="N678" s="348" t="s">
        <v>114</v>
      </c>
      <c r="O678" s="564">
        <v>9870913.2123543452</v>
      </c>
      <c r="P678" s="336"/>
      <c r="T678" s="332" t="e">
        <f>#REF!</f>
        <v>#REF!</v>
      </c>
      <c r="U678" s="313" t="e">
        <f t="shared" si="119"/>
        <v>#REF!</v>
      </c>
      <c r="V678" s="313" t="e">
        <f t="shared" si="120"/>
        <v>#REF!</v>
      </c>
      <c r="W678" s="350" t="e">
        <f t="shared" si="121"/>
        <v>#REF!</v>
      </c>
      <c r="X678" s="351"/>
      <c r="Y678" s="350" t="e">
        <f t="shared" si="122"/>
        <v>#REF!</v>
      </c>
      <c r="Z678" s="350"/>
      <c r="AA678" s="350" t="e">
        <f t="shared" si="123"/>
        <v>#REF!</v>
      </c>
      <c r="AB678" s="351" t="e">
        <f t="shared" si="124"/>
        <v>#REF!</v>
      </c>
      <c r="AC678" s="351" t="e">
        <f t="shared" si="125"/>
        <v>#REF!</v>
      </c>
      <c r="AD678" s="351" t="e">
        <f t="shared" si="126"/>
        <v>#REF!</v>
      </c>
      <c r="AE678" s="332">
        <f t="shared" si="127"/>
        <v>2011</v>
      </c>
      <c r="AF678" s="352" t="e">
        <f t="shared" si="128"/>
        <v>#REF!</v>
      </c>
      <c r="AG678" s="353" t="e">
        <f t="shared" si="118"/>
        <v>#REF!</v>
      </c>
    </row>
    <row r="679" spans="1:33" s="313" customFormat="1" ht="33" customHeight="1">
      <c r="A679" s="431">
        <v>19</v>
      </c>
      <c r="B679" s="357" t="s">
        <v>2097</v>
      </c>
      <c r="C679" s="378" t="s">
        <v>868</v>
      </c>
      <c r="D679" s="308"/>
      <c r="E679" s="400" t="s">
        <v>365</v>
      </c>
      <c r="F679" s="381"/>
      <c r="G679" s="357" t="s">
        <v>462</v>
      </c>
      <c r="H679" s="380">
        <v>2011</v>
      </c>
      <c r="I679" s="308"/>
      <c r="J679" s="308"/>
      <c r="K679" s="308"/>
      <c r="L679" s="308"/>
      <c r="M679" s="308"/>
      <c r="N679" s="348" t="s">
        <v>114</v>
      </c>
      <c r="O679" s="564">
        <v>21479006.937766176</v>
      </c>
      <c r="P679" s="336"/>
      <c r="T679" s="332" t="e">
        <f>#REF!</f>
        <v>#REF!</v>
      </c>
      <c r="U679" s="313" t="e">
        <f t="shared" si="119"/>
        <v>#REF!</v>
      </c>
      <c r="V679" s="313" t="e">
        <f t="shared" si="120"/>
        <v>#REF!</v>
      </c>
      <c r="W679" s="350" t="e">
        <f t="shared" si="121"/>
        <v>#REF!</v>
      </c>
      <c r="X679" s="351"/>
      <c r="Y679" s="350" t="e">
        <f t="shared" si="122"/>
        <v>#REF!</v>
      </c>
      <c r="Z679" s="350"/>
      <c r="AA679" s="350" t="e">
        <f t="shared" si="123"/>
        <v>#REF!</v>
      </c>
      <c r="AB679" s="351" t="e">
        <f t="shared" si="124"/>
        <v>#REF!</v>
      </c>
      <c r="AC679" s="351" t="e">
        <f t="shared" si="125"/>
        <v>#REF!</v>
      </c>
      <c r="AD679" s="351" t="e">
        <f t="shared" si="126"/>
        <v>#REF!</v>
      </c>
      <c r="AE679" s="332">
        <f t="shared" si="127"/>
        <v>2011</v>
      </c>
      <c r="AF679" s="352" t="e">
        <f t="shared" si="128"/>
        <v>#REF!</v>
      </c>
      <c r="AG679" s="353" t="e">
        <f t="shared" si="118"/>
        <v>#REF!</v>
      </c>
    </row>
    <row r="680" spans="1:33" s="313" customFormat="1" ht="33" customHeight="1">
      <c r="A680" s="431">
        <v>20</v>
      </c>
      <c r="B680" s="357" t="s">
        <v>2097</v>
      </c>
      <c r="C680" s="378" t="s">
        <v>868</v>
      </c>
      <c r="D680" s="308"/>
      <c r="E680" s="400" t="s">
        <v>365</v>
      </c>
      <c r="F680" s="381"/>
      <c r="G680" s="357" t="s">
        <v>462</v>
      </c>
      <c r="H680" s="380">
        <v>2011</v>
      </c>
      <c r="I680" s="308"/>
      <c r="J680" s="308"/>
      <c r="K680" s="308"/>
      <c r="L680" s="308"/>
      <c r="M680" s="308"/>
      <c r="N680" s="348" t="s">
        <v>114</v>
      </c>
      <c r="O680" s="564">
        <v>21479006.937766176</v>
      </c>
      <c r="P680" s="336"/>
      <c r="T680" s="332" t="e">
        <f>#REF!</f>
        <v>#REF!</v>
      </c>
      <c r="U680" s="313" t="e">
        <f t="shared" si="119"/>
        <v>#REF!</v>
      </c>
      <c r="V680" s="313" t="e">
        <f t="shared" si="120"/>
        <v>#REF!</v>
      </c>
      <c r="W680" s="350" t="e">
        <f t="shared" si="121"/>
        <v>#REF!</v>
      </c>
      <c r="X680" s="351"/>
      <c r="Y680" s="350" t="e">
        <f t="shared" si="122"/>
        <v>#REF!</v>
      </c>
      <c r="Z680" s="350"/>
      <c r="AA680" s="350" t="e">
        <f t="shared" si="123"/>
        <v>#REF!</v>
      </c>
      <c r="AB680" s="351" t="e">
        <f t="shared" si="124"/>
        <v>#REF!</v>
      </c>
      <c r="AC680" s="351" t="e">
        <f t="shared" si="125"/>
        <v>#REF!</v>
      </c>
      <c r="AD680" s="351" t="e">
        <f t="shared" si="126"/>
        <v>#REF!</v>
      </c>
      <c r="AE680" s="332">
        <f t="shared" si="127"/>
        <v>2011</v>
      </c>
      <c r="AF680" s="352" t="e">
        <f t="shared" si="128"/>
        <v>#REF!</v>
      </c>
      <c r="AG680" s="353" t="e">
        <f t="shared" si="118"/>
        <v>#REF!</v>
      </c>
    </row>
    <row r="681" spans="1:33" s="313" customFormat="1" ht="28.5" customHeight="1">
      <c r="A681" s="431">
        <v>21</v>
      </c>
      <c r="B681" s="357" t="s">
        <v>2097</v>
      </c>
      <c r="C681" s="378" t="s">
        <v>869</v>
      </c>
      <c r="D681" s="308"/>
      <c r="E681" s="400" t="s">
        <v>365</v>
      </c>
      <c r="F681" s="381"/>
      <c r="G681" s="357" t="s">
        <v>462</v>
      </c>
      <c r="H681" s="380">
        <v>2011</v>
      </c>
      <c r="I681" s="308"/>
      <c r="J681" s="308"/>
      <c r="K681" s="308"/>
      <c r="L681" s="308"/>
      <c r="M681" s="308"/>
      <c r="N681" s="348" t="s">
        <v>114</v>
      </c>
      <c r="O681" s="564">
        <v>6338429.0424508862</v>
      </c>
      <c r="P681" s="336"/>
      <c r="T681" s="332" t="e">
        <f>#REF!</f>
        <v>#REF!</v>
      </c>
      <c r="U681" s="313" t="e">
        <f t="shared" si="119"/>
        <v>#REF!</v>
      </c>
      <c r="V681" s="313" t="e">
        <f t="shared" si="120"/>
        <v>#REF!</v>
      </c>
      <c r="W681" s="350" t="e">
        <f t="shared" si="121"/>
        <v>#REF!</v>
      </c>
      <c r="X681" s="351"/>
      <c r="Y681" s="350" t="e">
        <f t="shared" si="122"/>
        <v>#REF!</v>
      </c>
      <c r="Z681" s="350"/>
      <c r="AA681" s="350" t="e">
        <f t="shared" si="123"/>
        <v>#REF!</v>
      </c>
      <c r="AB681" s="351" t="e">
        <f t="shared" si="124"/>
        <v>#REF!</v>
      </c>
      <c r="AC681" s="351" t="e">
        <f t="shared" si="125"/>
        <v>#REF!</v>
      </c>
      <c r="AD681" s="351" t="e">
        <f t="shared" si="126"/>
        <v>#REF!</v>
      </c>
      <c r="AE681" s="332">
        <f t="shared" si="127"/>
        <v>2011</v>
      </c>
      <c r="AF681" s="352" t="e">
        <f t="shared" si="128"/>
        <v>#REF!</v>
      </c>
      <c r="AG681" s="353" t="e">
        <f t="shared" si="118"/>
        <v>#REF!</v>
      </c>
    </row>
    <row r="682" spans="1:33" s="313" customFormat="1" ht="30.75" customHeight="1">
      <c r="A682" s="431">
        <v>22</v>
      </c>
      <c r="B682" s="357" t="s">
        <v>2097</v>
      </c>
      <c r="C682" s="378" t="s">
        <v>869</v>
      </c>
      <c r="D682" s="308"/>
      <c r="E682" s="400" t="s">
        <v>365</v>
      </c>
      <c r="F682" s="381"/>
      <c r="G682" s="357" t="s">
        <v>462</v>
      </c>
      <c r="H682" s="380">
        <v>2011</v>
      </c>
      <c r="I682" s="308"/>
      <c r="J682" s="308"/>
      <c r="K682" s="308"/>
      <c r="L682" s="308"/>
      <c r="M682" s="308"/>
      <c r="N682" s="348" t="s">
        <v>114</v>
      </c>
      <c r="O682" s="564">
        <v>6338429.0424508862</v>
      </c>
      <c r="P682" s="336"/>
      <c r="T682" s="332" t="e">
        <f>#REF!</f>
        <v>#REF!</v>
      </c>
      <c r="U682" s="313" t="e">
        <f t="shared" si="119"/>
        <v>#REF!</v>
      </c>
      <c r="V682" s="313" t="e">
        <f t="shared" si="120"/>
        <v>#REF!</v>
      </c>
      <c r="W682" s="350" t="e">
        <f t="shared" si="121"/>
        <v>#REF!</v>
      </c>
      <c r="X682" s="351"/>
      <c r="Y682" s="350" t="e">
        <f t="shared" si="122"/>
        <v>#REF!</v>
      </c>
      <c r="Z682" s="350"/>
      <c r="AA682" s="350" t="e">
        <f t="shared" si="123"/>
        <v>#REF!</v>
      </c>
      <c r="AB682" s="351" t="e">
        <f t="shared" si="124"/>
        <v>#REF!</v>
      </c>
      <c r="AC682" s="351" t="e">
        <f t="shared" si="125"/>
        <v>#REF!</v>
      </c>
      <c r="AD682" s="351" t="e">
        <f t="shared" si="126"/>
        <v>#REF!</v>
      </c>
      <c r="AE682" s="332">
        <f t="shared" si="127"/>
        <v>2011</v>
      </c>
      <c r="AF682" s="352" t="e">
        <f t="shared" si="128"/>
        <v>#REF!</v>
      </c>
      <c r="AG682" s="353" t="e">
        <f t="shared" si="118"/>
        <v>#REF!</v>
      </c>
    </row>
    <row r="683" spans="1:33" s="313" customFormat="1" ht="33" customHeight="1">
      <c r="A683" s="431">
        <v>23</v>
      </c>
      <c r="B683" s="357" t="s">
        <v>2097</v>
      </c>
      <c r="C683" s="378" t="s">
        <v>870</v>
      </c>
      <c r="D683" s="308"/>
      <c r="E683" s="400" t="s">
        <v>365</v>
      </c>
      <c r="F683" s="381"/>
      <c r="G683" s="357" t="s">
        <v>462</v>
      </c>
      <c r="H683" s="380">
        <v>2011</v>
      </c>
      <c r="I683" s="308"/>
      <c r="J683" s="308"/>
      <c r="K683" s="308"/>
      <c r="L683" s="308"/>
      <c r="M683" s="308"/>
      <c r="N683" s="348" t="s">
        <v>114</v>
      </c>
      <c r="O683" s="564">
        <v>130401277.345798</v>
      </c>
      <c r="P683" s="336"/>
      <c r="T683" s="332" t="e">
        <f>#REF!</f>
        <v>#REF!</v>
      </c>
      <c r="U683" s="313" t="e">
        <f t="shared" si="119"/>
        <v>#REF!</v>
      </c>
      <c r="V683" s="313" t="e">
        <f t="shared" si="120"/>
        <v>#REF!</v>
      </c>
      <c r="W683" s="350" t="e">
        <f t="shared" si="121"/>
        <v>#REF!</v>
      </c>
      <c r="X683" s="351"/>
      <c r="Y683" s="350" t="e">
        <f t="shared" si="122"/>
        <v>#REF!</v>
      </c>
      <c r="Z683" s="350"/>
      <c r="AA683" s="350" t="e">
        <f t="shared" si="123"/>
        <v>#REF!</v>
      </c>
      <c r="AB683" s="351" t="e">
        <f t="shared" si="124"/>
        <v>#REF!</v>
      </c>
      <c r="AC683" s="351" t="e">
        <f t="shared" si="125"/>
        <v>#REF!</v>
      </c>
      <c r="AD683" s="351" t="e">
        <f t="shared" si="126"/>
        <v>#REF!</v>
      </c>
      <c r="AE683" s="332">
        <f t="shared" si="127"/>
        <v>2011</v>
      </c>
      <c r="AF683" s="352" t="e">
        <f t="shared" si="128"/>
        <v>#REF!</v>
      </c>
      <c r="AG683" s="353" t="e">
        <f t="shared" si="118"/>
        <v>#REF!</v>
      </c>
    </row>
    <row r="684" spans="1:33" s="313" customFormat="1" ht="23.25" customHeight="1" thickBot="1">
      <c r="A684" s="433">
        <v>24</v>
      </c>
      <c r="B684" s="385" t="s">
        <v>2099</v>
      </c>
      <c r="C684" s="396" t="s">
        <v>871</v>
      </c>
      <c r="D684" s="360"/>
      <c r="E684" s="398" t="s">
        <v>365</v>
      </c>
      <c r="F684" s="384"/>
      <c r="G684" s="385" t="s">
        <v>462</v>
      </c>
      <c r="H684" s="386">
        <v>2011</v>
      </c>
      <c r="I684" s="360"/>
      <c r="J684" s="360"/>
      <c r="K684" s="360"/>
      <c r="L684" s="360"/>
      <c r="M684" s="360"/>
      <c r="N684" s="363" t="s">
        <v>114</v>
      </c>
      <c r="O684" s="582">
        <v>7363601.0440994641</v>
      </c>
      <c r="P684" s="365"/>
      <c r="T684" s="332" t="e">
        <f>#REF!</f>
        <v>#REF!</v>
      </c>
      <c r="U684" s="313" t="e">
        <f t="shared" si="119"/>
        <v>#REF!</v>
      </c>
      <c r="V684" s="313" t="e">
        <f t="shared" si="120"/>
        <v>#REF!</v>
      </c>
      <c r="W684" s="350" t="e">
        <f t="shared" si="121"/>
        <v>#REF!</v>
      </c>
      <c r="X684" s="351"/>
      <c r="Y684" s="350" t="e">
        <f t="shared" si="122"/>
        <v>#REF!</v>
      </c>
      <c r="Z684" s="350"/>
      <c r="AA684" s="350" t="e">
        <f t="shared" si="123"/>
        <v>#REF!</v>
      </c>
      <c r="AB684" s="351" t="e">
        <f t="shared" si="124"/>
        <v>#REF!</v>
      </c>
      <c r="AC684" s="351" t="e">
        <f t="shared" si="125"/>
        <v>#REF!</v>
      </c>
      <c r="AD684" s="351" t="e">
        <f t="shared" si="126"/>
        <v>#REF!</v>
      </c>
      <c r="AE684" s="332">
        <f t="shared" si="127"/>
        <v>2011</v>
      </c>
      <c r="AF684" s="352" t="e">
        <f t="shared" si="128"/>
        <v>#REF!</v>
      </c>
      <c r="AG684" s="353" t="e">
        <f t="shared" si="118"/>
        <v>#REF!</v>
      </c>
    </row>
    <row r="685" spans="1:33" s="313" customFormat="1" ht="23.25" customHeight="1">
      <c r="A685" s="432">
        <v>25</v>
      </c>
      <c r="B685" s="357" t="s">
        <v>2096</v>
      </c>
      <c r="C685" s="397" t="s">
        <v>872</v>
      </c>
      <c r="D685" s="367"/>
      <c r="E685" s="399" t="s">
        <v>365</v>
      </c>
      <c r="F685" s="389"/>
      <c r="G685" s="390" t="s">
        <v>397</v>
      </c>
      <c r="H685" s="391">
        <v>2011</v>
      </c>
      <c r="I685" s="367"/>
      <c r="J685" s="367"/>
      <c r="K685" s="367"/>
      <c r="L685" s="367"/>
      <c r="M685" s="367"/>
      <c r="N685" s="370" t="s">
        <v>114</v>
      </c>
      <c r="O685" s="581">
        <v>3968407.7483170764</v>
      </c>
      <c r="P685" s="397" t="s">
        <v>872</v>
      </c>
      <c r="T685" s="332" t="e">
        <f>#REF!</f>
        <v>#REF!</v>
      </c>
      <c r="U685" s="313" t="e">
        <f t="shared" si="119"/>
        <v>#REF!</v>
      </c>
      <c r="V685" s="313" t="e">
        <f t="shared" si="120"/>
        <v>#REF!</v>
      </c>
      <c r="W685" s="350" t="e">
        <f t="shared" si="121"/>
        <v>#REF!</v>
      </c>
      <c r="X685" s="351"/>
      <c r="Y685" s="350" t="e">
        <f t="shared" si="122"/>
        <v>#REF!</v>
      </c>
      <c r="Z685" s="350"/>
      <c r="AA685" s="350" t="e">
        <f t="shared" si="123"/>
        <v>#REF!</v>
      </c>
      <c r="AB685" s="351" t="e">
        <f t="shared" si="124"/>
        <v>#REF!</v>
      </c>
      <c r="AC685" s="351" t="e">
        <f t="shared" si="125"/>
        <v>#REF!</v>
      </c>
      <c r="AD685" s="351" t="e">
        <f t="shared" si="126"/>
        <v>#REF!</v>
      </c>
      <c r="AE685" s="332">
        <f t="shared" si="127"/>
        <v>2011</v>
      </c>
      <c r="AF685" s="352" t="e">
        <f t="shared" si="128"/>
        <v>#REF!</v>
      </c>
      <c r="AG685" s="353" t="e">
        <f t="shared" si="118"/>
        <v>#REF!</v>
      </c>
    </row>
    <row r="686" spans="1:33" s="313" customFormat="1" ht="23.25" customHeight="1">
      <c r="A686" s="431">
        <v>26</v>
      </c>
      <c r="B686" s="357" t="s">
        <v>2096</v>
      </c>
      <c r="C686" s="378" t="s">
        <v>872</v>
      </c>
      <c r="D686" s="308"/>
      <c r="E686" s="400" t="s">
        <v>365</v>
      </c>
      <c r="F686" s="381"/>
      <c r="G686" s="357" t="s">
        <v>397</v>
      </c>
      <c r="H686" s="380">
        <v>2011</v>
      </c>
      <c r="I686" s="308"/>
      <c r="J686" s="308"/>
      <c r="K686" s="308"/>
      <c r="L686" s="308"/>
      <c r="M686" s="308"/>
      <c r="N686" s="348" t="s">
        <v>114</v>
      </c>
      <c r="O686" s="564">
        <v>3968407.7483170764</v>
      </c>
      <c r="P686" s="378" t="s">
        <v>872</v>
      </c>
      <c r="T686" s="332" t="e">
        <f>#REF!</f>
        <v>#REF!</v>
      </c>
      <c r="U686" s="313" t="e">
        <f t="shared" si="119"/>
        <v>#REF!</v>
      </c>
      <c r="V686" s="313" t="e">
        <f t="shared" si="120"/>
        <v>#REF!</v>
      </c>
      <c r="W686" s="350" t="e">
        <f t="shared" si="121"/>
        <v>#REF!</v>
      </c>
      <c r="X686" s="351"/>
      <c r="Y686" s="350" t="e">
        <f t="shared" si="122"/>
        <v>#REF!</v>
      </c>
      <c r="Z686" s="350"/>
      <c r="AA686" s="350" t="e">
        <f t="shared" si="123"/>
        <v>#REF!</v>
      </c>
      <c r="AB686" s="351" t="e">
        <f t="shared" si="124"/>
        <v>#REF!</v>
      </c>
      <c r="AC686" s="351" t="e">
        <f t="shared" si="125"/>
        <v>#REF!</v>
      </c>
      <c r="AD686" s="351" t="e">
        <f t="shared" si="126"/>
        <v>#REF!</v>
      </c>
      <c r="AE686" s="332">
        <f t="shared" si="127"/>
        <v>2011</v>
      </c>
      <c r="AF686" s="352" t="e">
        <f t="shared" si="128"/>
        <v>#REF!</v>
      </c>
      <c r="AG686" s="353" t="e">
        <f t="shared" si="118"/>
        <v>#REF!</v>
      </c>
    </row>
    <row r="687" spans="1:33" s="313" customFormat="1" ht="23.25" customHeight="1">
      <c r="A687" s="431">
        <v>27</v>
      </c>
      <c r="B687" s="357" t="s">
        <v>2096</v>
      </c>
      <c r="C687" s="378" t="s">
        <v>872</v>
      </c>
      <c r="D687" s="308"/>
      <c r="E687" s="400" t="s">
        <v>365</v>
      </c>
      <c r="F687" s="381"/>
      <c r="G687" s="357" t="s">
        <v>397</v>
      </c>
      <c r="H687" s="380">
        <v>2011</v>
      </c>
      <c r="I687" s="308"/>
      <c r="J687" s="308"/>
      <c r="K687" s="308"/>
      <c r="L687" s="308"/>
      <c r="M687" s="308"/>
      <c r="N687" s="348" t="s">
        <v>114</v>
      </c>
      <c r="O687" s="564">
        <v>3968407.7483170764</v>
      </c>
      <c r="P687" s="378" t="s">
        <v>872</v>
      </c>
      <c r="T687" s="332" t="e">
        <f>#REF!</f>
        <v>#REF!</v>
      </c>
      <c r="U687" s="313" t="e">
        <f t="shared" si="119"/>
        <v>#REF!</v>
      </c>
      <c r="V687" s="313" t="e">
        <f t="shared" si="120"/>
        <v>#REF!</v>
      </c>
      <c r="W687" s="350" t="e">
        <f t="shared" si="121"/>
        <v>#REF!</v>
      </c>
      <c r="X687" s="351"/>
      <c r="Y687" s="350" t="e">
        <f t="shared" si="122"/>
        <v>#REF!</v>
      </c>
      <c r="Z687" s="350"/>
      <c r="AA687" s="350" t="e">
        <f t="shared" si="123"/>
        <v>#REF!</v>
      </c>
      <c r="AB687" s="351" t="e">
        <f t="shared" si="124"/>
        <v>#REF!</v>
      </c>
      <c r="AC687" s="351" t="e">
        <f t="shared" si="125"/>
        <v>#REF!</v>
      </c>
      <c r="AD687" s="351" t="e">
        <f t="shared" si="126"/>
        <v>#REF!</v>
      </c>
      <c r="AE687" s="332">
        <f t="shared" si="127"/>
        <v>2011</v>
      </c>
      <c r="AF687" s="352" t="e">
        <f t="shared" si="128"/>
        <v>#REF!</v>
      </c>
      <c r="AG687" s="353" t="e">
        <f t="shared" si="118"/>
        <v>#REF!</v>
      </c>
    </row>
    <row r="688" spans="1:33" s="313" customFormat="1" ht="23.25" customHeight="1">
      <c r="A688" s="431">
        <v>28</v>
      </c>
      <c r="B688" s="357" t="s">
        <v>2096</v>
      </c>
      <c r="C688" s="378" t="s">
        <v>872</v>
      </c>
      <c r="D688" s="308"/>
      <c r="E688" s="400" t="s">
        <v>365</v>
      </c>
      <c r="F688" s="381"/>
      <c r="G688" s="357" t="s">
        <v>397</v>
      </c>
      <c r="H688" s="380">
        <v>2011</v>
      </c>
      <c r="I688" s="308"/>
      <c r="J688" s="308"/>
      <c r="K688" s="308"/>
      <c r="L688" s="308"/>
      <c r="M688" s="308"/>
      <c r="N688" s="348" t="s">
        <v>114</v>
      </c>
      <c r="O688" s="564">
        <v>3968407.7483170764</v>
      </c>
      <c r="P688" s="378" t="s">
        <v>872</v>
      </c>
      <c r="T688" s="332" t="e">
        <f>#REF!</f>
        <v>#REF!</v>
      </c>
      <c r="U688" s="313" t="e">
        <f t="shared" si="119"/>
        <v>#REF!</v>
      </c>
      <c r="V688" s="313" t="e">
        <f t="shared" si="120"/>
        <v>#REF!</v>
      </c>
      <c r="W688" s="350" t="e">
        <f t="shared" si="121"/>
        <v>#REF!</v>
      </c>
      <c r="X688" s="351"/>
      <c r="Y688" s="350" t="e">
        <f t="shared" si="122"/>
        <v>#REF!</v>
      </c>
      <c r="Z688" s="350"/>
      <c r="AA688" s="350" t="e">
        <f t="shared" si="123"/>
        <v>#REF!</v>
      </c>
      <c r="AB688" s="351" t="e">
        <f t="shared" si="124"/>
        <v>#REF!</v>
      </c>
      <c r="AC688" s="351" t="e">
        <f t="shared" si="125"/>
        <v>#REF!</v>
      </c>
      <c r="AD688" s="351" t="e">
        <f t="shared" si="126"/>
        <v>#REF!</v>
      </c>
      <c r="AE688" s="332">
        <f t="shared" si="127"/>
        <v>2011</v>
      </c>
      <c r="AF688" s="352" t="e">
        <f t="shared" si="128"/>
        <v>#REF!</v>
      </c>
      <c r="AG688" s="353" t="e">
        <f t="shared" si="118"/>
        <v>#REF!</v>
      </c>
    </row>
    <row r="689" spans="1:33" s="313" customFormat="1" ht="23.25" customHeight="1">
      <c r="A689" s="431">
        <v>29</v>
      </c>
      <c r="B689" s="357" t="s">
        <v>2096</v>
      </c>
      <c r="C689" s="378" t="s">
        <v>872</v>
      </c>
      <c r="D689" s="308"/>
      <c r="E689" s="400" t="s">
        <v>365</v>
      </c>
      <c r="F689" s="381"/>
      <c r="G689" s="357" t="s">
        <v>397</v>
      </c>
      <c r="H689" s="380">
        <v>2011</v>
      </c>
      <c r="I689" s="308"/>
      <c r="J689" s="308"/>
      <c r="K689" s="308"/>
      <c r="L689" s="308"/>
      <c r="M689" s="308"/>
      <c r="N689" s="348" t="s">
        <v>114</v>
      </c>
      <c r="O689" s="564">
        <v>3968407.7483170764</v>
      </c>
      <c r="P689" s="378" t="s">
        <v>872</v>
      </c>
      <c r="T689" s="332" t="e">
        <f>#REF!</f>
        <v>#REF!</v>
      </c>
      <c r="U689" s="313" t="e">
        <f t="shared" si="119"/>
        <v>#REF!</v>
      </c>
      <c r="V689" s="313" t="e">
        <f t="shared" si="120"/>
        <v>#REF!</v>
      </c>
      <c r="W689" s="350" t="e">
        <f t="shared" si="121"/>
        <v>#REF!</v>
      </c>
      <c r="X689" s="351"/>
      <c r="Y689" s="350" t="e">
        <f t="shared" si="122"/>
        <v>#REF!</v>
      </c>
      <c r="Z689" s="350"/>
      <c r="AA689" s="350" t="e">
        <f t="shared" si="123"/>
        <v>#REF!</v>
      </c>
      <c r="AB689" s="351" t="e">
        <f t="shared" si="124"/>
        <v>#REF!</v>
      </c>
      <c r="AC689" s="351" t="e">
        <f t="shared" si="125"/>
        <v>#REF!</v>
      </c>
      <c r="AD689" s="351" t="e">
        <f t="shared" si="126"/>
        <v>#REF!</v>
      </c>
      <c r="AE689" s="332">
        <f t="shared" si="127"/>
        <v>2011</v>
      </c>
      <c r="AF689" s="352" t="e">
        <f t="shared" si="128"/>
        <v>#REF!</v>
      </c>
      <c r="AG689" s="353" t="e">
        <f t="shared" si="118"/>
        <v>#REF!</v>
      </c>
    </row>
    <row r="690" spans="1:33" s="313" customFormat="1" ht="23.25" customHeight="1">
      <c r="A690" s="431">
        <v>30</v>
      </c>
      <c r="B690" s="357" t="s">
        <v>2096</v>
      </c>
      <c r="C690" s="378" t="s">
        <v>872</v>
      </c>
      <c r="D690" s="308"/>
      <c r="E690" s="400" t="s">
        <v>365</v>
      </c>
      <c r="F690" s="381"/>
      <c r="G690" s="357" t="s">
        <v>397</v>
      </c>
      <c r="H690" s="380">
        <v>2011</v>
      </c>
      <c r="I690" s="308"/>
      <c r="J690" s="308"/>
      <c r="K690" s="308"/>
      <c r="L690" s="308"/>
      <c r="M690" s="308"/>
      <c r="N690" s="348" t="s">
        <v>114</v>
      </c>
      <c r="O690" s="564">
        <v>3968407.7483170764</v>
      </c>
      <c r="P690" s="378" t="s">
        <v>872</v>
      </c>
      <c r="T690" s="332" t="e">
        <f>#REF!</f>
        <v>#REF!</v>
      </c>
      <c r="U690" s="313" t="e">
        <f t="shared" si="119"/>
        <v>#REF!</v>
      </c>
      <c r="V690" s="313" t="e">
        <f t="shared" si="120"/>
        <v>#REF!</v>
      </c>
      <c r="W690" s="350" t="e">
        <f t="shared" si="121"/>
        <v>#REF!</v>
      </c>
      <c r="X690" s="351"/>
      <c r="Y690" s="350" t="e">
        <f t="shared" si="122"/>
        <v>#REF!</v>
      </c>
      <c r="Z690" s="350"/>
      <c r="AA690" s="350" t="e">
        <f t="shared" si="123"/>
        <v>#REF!</v>
      </c>
      <c r="AB690" s="351" t="e">
        <f t="shared" si="124"/>
        <v>#REF!</v>
      </c>
      <c r="AC690" s="351" t="e">
        <f t="shared" si="125"/>
        <v>#REF!</v>
      </c>
      <c r="AD690" s="351" t="e">
        <f t="shared" si="126"/>
        <v>#REF!</v>
      </c>
      <c r="AE690" s="332">
        <f t="shared" si="127"/>
        <v>2011</v>
      </c>
      <c r="AF690" s="352" t="e">
        <f t="shared" si="128"/>
        <v>#REF!</v>
      </c>
      <c r="AG690" s="353" t="e">
        <f t="shared" si="118"/>
        <v>#REF!</v>
      </c>
    </row>
    <row r="691" spans="1:33" s="313" customFormat="1" ht="30.75" customHeight="1">
      <c r="A691" s="431">
        <v>31</v>
      </c>
      <c r="B691" s="357" t="s">
        <v>2098</v>
      </c>
      <c r="C691" s="378" t="s">
        <v>873</v>
      </c>
      <c r="D691" s="308"/>
      <c r="E691" s="400" t="s">
        <v>365</v>
      </c>
      <c r="F691" s="381"/>
      <c r="G691" s="357" t="s">
        <v>397</v>
      </c>
      <c r="H691" s="380">
        <v>2011</v>
      </c>
      <c r="I691" s="308"/>
      <c r="J691" s="308"/>
      <c r="K691" s="308"/>
      <c r="L691" s="308"/>
      <c r="M691" s="308"/>
      <c r="N691" s="348" t="s">
        <v>114</v>
      </c>
      <c r="O691" s="564">
        <v>7716348.3995054262</v>
      </c>
      <c r="P691" s="336"/>
      <c r="T691" s="332" t="e">
        <f>#REF!</f>
        <v>#REF!</v>
      </c>
      <c r="U691" s="313" t="e">
        <f t="shared" si="119"/>
        <v>#REF!</v>
      </c>
      <c r="V691" s="313" t="e">
        <f t="shared" si="120"/>
        <v>#REF!</v>
      </c>
      <c r="W691" s="350" t="e">
        <f t="shared" si="121"/>
        <v>#REF!</v>
      </c>
      <c r="X691" s="351"/>
      <c r="Y691" s="350" t="e">
        <f t="shared" si="122"/>
        <v>#REF!</v>
      </c>
      <c r="Z691" s="350"/>
      <c r="AA691" s="350" t="e">
        <f t="shared" si="123"/>
        <v>#REF!</v>
      </c>
      <c r="AB691" s="351" t="e">
        <f t="shared" si="124"/>
        <v>#REF!</v>
      </c>
      <c r="AC691" s="351" t="e">
        <f t="shared" si="125"/>
        <v>#REF!</v>
      </c>
      <c r="AD691" s="351" t="e">
        <f t="shared" si="126"/>
        <v>#REF!</v>
      </c>
      <c r="AE691" s="332">
        <f t="shared" si="127"/>
        <v>2011</v>
      </c>
      <c r="AF691" s="352" t="e">
        <f t="shared" si="128"/>
        <v>#REF!</v>
      </c>
      <c r="AG691" s="353" t="e">
        <f t="shared" si="118"/>
        <v>#REF!</v>
      </c>
    </row>
    <row r="692" spans="1:33" s="313" customFormat="1" ht="24" customHeight="1">
      <c r="A692" s="431">
        <v>32</v>
      </c>
      <c r="B692" s="357" t="s">
        <v>2096</v>
      </c>
      <c r="C692" s="378" t="s">
        <v>874</v>
      </c>
      <c r="D692" s="308"/>
      <c r="E692" s="400"/>
      <c r="F692" s="381"/>
      <c r="G692" s="357" t="s">
        <v>401</v>
      </c>
      <c r="H692" s="380">
        <v>2011</v>
      </c>
      <c r="I692" s="308"/>
      <c r="J692" s="308"/>
      <c r="K692" s="308"/>
      <c r="L692" s="308"/>
      <c r="M692" s="308"/>
      <c r="N692" s="348" t="s">
        <v>114</v>
      </c>
      <c r="O692" s="564">
        <v>6614012.9138617944</v>
      </c>
      <c r="P692" s="378" t="s">
        <v>874</v>
      </c>
      <c r="T692" s="332" t="e">
        <f>#REF!</f>
        <v>#REF!</v>
      </c>
      <c r="U692" s="313" t="e">
        <f t="shared" si="119"/>
        <v>#REF!</v>
      </c>
      <c r="V692" s="313" t="e">
        <f t="shared" si="120"/>
        <v>#REF!</v>
      </c>
      <c r="W692" s="350" t="e">
        <f t="shared" si="121"/>
        <v>#REF!</v>
      </c>
      <c r="X692" s="351"/>
      <c r="Y692" s="350" t="e">
        <f t="shared" si="122"/>
        <v>#REF!</v>
      </c>
      <c r="Z692" s="350"/>
      <c r="AA692" s="350" t="e">
        <f t="shared" si="123"/>
        <v>#REF!</v>
      </c>
      <c r="AB692" s="351" t="e">
        <f t="shared" si="124"/>
        <v>#REF!</v>
      </c>
      <c r="AC692" s="351" t="e">
        <f t="shared" si="125"/>
        <v>#REF!</v>
      </c>
      <c r="AD692" s="351" t="e">
        <f t="shared" si="126"/>
        <v>#REF!</v>
      </c>
      <c r="AE692" s="332">
        <f t="shared" si="127"/>
        <v>2011</v>
      </c>
      <c r="AF692" s="352" t="e">
        <f t="shared" si="128"/>
        <v>#REF!</v>
      </c>
      <c r="AG692" s="353" t="e">
        <f t="shared" si="118"/>
        <v>#REF!</v>
      </c>
    </row>
    <row r="693" spans="1:33" s="313" customFormat="1" ht="25.5" customHeight="1">
      <c r="A693" s="431">
        <v>33</v>
      </c>
      <c r="B693" s="357" t="s">
        <v>2096</v>
      </c>
      <c r="C693" s="378" t="s">
        <v>875</v>
      </c>
      <c r="D693" s="308"/>
      <c r="E693" s="400"/>
      <c r="F693" s="308"/>
      <c r="G693" s="357" t="s">
        <v>412</v>
      </c>
      <c r="H693" s="380">
        <v>2011</v>
      </c>
      <c r="I693" s="308"/>
      <c r="J693" s="308"/>
      <c r="K693" s="308"/>
      <c r="L693" s="308"/>
      <c r="M693" s="308"/>
      <c r="N693" s="348" t="s">
        <v>114</v>
      </c>
      <c r="O693" s="564">
        <v>12676858.084901772</v>
      </c>
      <c r="P693" s="378" t="s">
        <v>875</v>
      </c>
      <c r="T693" s="332" t="e">
        <f>#REF!</f>
        <v>#REF!</v>
      </c>
      <c r="U693" s="313" t="e">
        <f t="shared" si="119"/>
        <v>#REF!</v>
      </c>
      <c r="V693" s="313" t="e">
        <f t="shared" si="120"/>
        <v>#REF!</v>
      </c>
      <c r="W693" s="350" t="e">
        <f t="shared" si="121"/>
        <v>#REF!</v>
      </c>
      <c r="X693" s="351"/>
      <c r="Y693" s="350" t="e">
        <f t="shared" si="122"/>
        <v>#REF!</v>
      </c>
      <c r="Z693" s="350"/>
      <c r="AA693" s="350" t="e">
        <f t="shared" si="123"/>
        <v>#REF!</v>
      </c>
      <c r="AB693" s="351" t="e">
        <f t="shared" si="124"/>
        <v>#REF!</v>
      </c>
      <c r="AC693" s="351" t="e">
        <f t="shared" si="125"/>
        <v>#REF!</v>
      </c>
      <c r="AD693" s="351" t="e">
        <f t="shared" si="126"/>
        <v>#REF!</v>
      </c>
      <c r="AE693" s="332">
        <f t="shared" si="127"/>
        <v>2011</v>
      </c>
      <c r="AF693" s="352" t="e">
        <f t="shared" si="128"/>
        <v>#REF!</v>
      </c>
      <c r="AG693" s="353" t="e">
        <f t="shared" si="118"/>
        <v>#REF!</v>
      </c>
    </row>
    <row r="694" spans="1:33" s="313" customFormat="1" ht="26.25" customHeight="1">
      <c r="A694" s="431">
        <v>34</v>
      </c>
      <c r="B694" s="357" t="s">
        <v>443</v>
      </c>
      <c r="C694" s="378" t="s">
        <v>876</v>
      </c>
      <c r="D694" s="308"/>
      <c r="E694" s="400" t="s">
        <v>491</v>
      </c>
      <c r="F694" s="308" t="s">
        <v>492</v>
      </c>
      <c r="G694" s="357" t="s">
        <v>493</v>
      </c>
      <c r="H694" s="380">
        <v>2012</v>
      </c>
      <c r="I694" s="308"/>
      <c r="J694" s="308"/>
      <c r="K694" s="308"/>
      <c r="L694" s="308"/>
      <c r="M694" s="308"/>
      <c r="N694" s="348" t="s">
        <v>114</v>
      </c>
      <c r="O694" s="564">
        <v>108029247.75</v>
      </c>
      <c r="P694" s="336"/>
      <c r="T694" s="332" t="e">
        <f>#REF!</f>
        <v>#REF!</v>
      </c>
      <c r="U694" s="313" t="e">
        <f t="shared" si="119"/>
        <v>#REF!</v>
      </c>
      <c r="V694" s="313" t="e">
        <f t="shared" si="120"/>
        <v>#REF!</v>
      </c>
      <c r="W694" s="350" t="e">
        <f t="shared" si="121"/>
        <v>#REF!</v>
      </c>
      <c r="X694" s="351"/>
      <c r="Y694" s="350" t="e">
        <f t="shared" si="122"/>
        <v>#REF!</v>
      </c>
      <c r="Z694" s="350"/>
      <c r="AA694" s="350" t="e">
        <f t="shared" si="123"/>
        <v>#REF!</v>
      </c>
      <c r="AB694" s="351" t="e">
        <f t="shared" si="124"/>
        <v>#REF!</v>
      </c>
      <c r="AC694" s="351" t="e">
        <f t="shared" si="125"/>
        <v>#REF!</v>
      </c>
      <c r="AD694" s="351" t="e">
        <f t="shared" si="126"/>
        <v>#REF!</v>
      </c>
      <c r="AE694" s="332">
        <f t="shared" si="127"/>
        <v>2012</v>
      </c>
      <c r="AF694" s="352" t="e">
        <f t="shared" si="128"/>
        <v>#REF!</v>
      </c>
      <c r="AG694" s="353" t="e">
        <f t="shared" si="118"/>
        <v>#REF!</v>
      </c>
    </row>
    <row r="695" spans="1:33" s="313" customFormat="1" ht="33.75" customHeight="1">
      <c r="A695" s="431">
        <v>35</v>
      </c>
      <c r="B695" s="345" t="s">
        <v>443</v>
      </c>
      <c r="C695" s="378" t="s">
        <v>877</v>
      </c>
      <c r="D695" s="415" t="s">
        <v>682</v>
      </c>
      <c r="E695" s="400"/>
      <c r="F695" s="308"/>
      <c r="G695" s="357"/>
      <c r="H695" s="380">
        <v>2013</v>
      </c>
      <c r="I695" s="308"/>
      <c r="J695" s="308"/>
      <c r="K695" s="308"/>
      <c r="L695" s="308"/>
      <c r="M695" s="308"/>
      <c r="N695" s="348" t="s">
        <v>114</v>
      </c>
      <c r="O695" s="564">
        <v>34717167.566438511</v>
      </c>
      <c r="P695" s="336"/>
      <c r="T695" s="332" t="e">
        <f>#REF!</f>
        <v>#REF!</v>
      </c>
      <c r="U695" s="313" t="e">
        <f t="shared" si="119"/>
        <v>#REF!</v>
      </c>
      <c r="V695" s="313" t="e">
        <f t="shared" si="120"/>
        <v>#REF!</v>
      </c>
      <c r="W695" s="350" t="e">
        <f t="shared" si="121"/>
        <v>#REF!</v>
      </c>
      <c r="X695" s="351"/>
      <c r="Y695" s="350" t="e">
        <f t="shared" si="122"/>
        <v>#REF!</v>
      </c>
      <c r="Z695" s="350"/>
      <c r="AA695" s="350" t="e">
        <f t="shared" si="123"/>
        <v>#REF!</v>
      </c>
      <c r="AB695" s="351" t="e">
        <f t="shared" si="124"/>
        <v>#REF!</v>
      </c>
      <c r="AC695" s="351" t="e">
        <f t="shared" si="125"/>
        <v>#REF!</v>
      </c>
      <c r="AD695" s="351" t="e">
        <f t="shared" si="126"/>
        <v>#REF!</v>
      </c>
      <c r="AE695" s="332">
        <f t="shared" si="127"/>
        <v>2013</v>
      </c>
      <c r="AF695" s="352" t="e">
        <f t="shared" si="128"/>
        <v>#REF!</v>
      </c>
      <c r="AG695" s="353" t="e">
        <f t="shared" si="118"/>
        <v>#REF!</v>
      </c>
    </row>
    <row r="696" spans="1:33" s="313" customFormat="1" ht="23.25" customHeight="1">
      <c r="A696" s="431">
        <v>36</v>
      </c>
      <c r="B696" s="357" t="s">
        <v>306</v>
      </c>
      <c r="C696" s="378" t="s">
        <v>878</v>
      </c>
      <c r="D696" s="415" t="s">
        <v>640</v>
      </c>
      <c r="E696" s="400"/>
      <c r="F696" s="308"/>
      <c r="G696" s="357"/>
      <c r="H696" s="380">
        <v>2013</v>
      </c>
      <c r="I696" s="308"/>
      <c r="J696" s="308"/>
      <c r="K696" s="308"/>
      <c r="L696" s="308"/>
      <c r="M696" s="308"/>
      <c r="N696" s="348" t="s">
        <v>114</v>
      </c>
      <c r="O696" s="564">
        <v>70608559.680000007</v>
      </c>
      <c r="P696" s="336"/>
      <c r="T696" s="332" t="e">
        <f>#REF!</f>
        <v>#REF!</v>
      </c>
      <c r="U696" s="313" t="e">
        <f t="shared" si="119"/>
        <v>#REF!</v>
      </c>
      <c r="V696" s="313" t="e">
        <f t="shared" si="120"/>
        <v>#REF!</v>
      </c>
      <c r="W696" s="350" t="e">
        <f t="shared" si="121"/>
        <v>#REF!</v>
      </c>
      <c r="X696" s="351"/>
      <c r="Y696" s="350" t="e">
        <f t="shared" si="122"/>
        <v>#REF!</v>
      </c>
      <c r="Z696" s="350"/>
      <c r="AA696" s="350" t="e">
        <f t="shared" si="123"/>
        <v>#REF!</v>
      </c>
      <c r="AB696" s="351" t="e">
        <f t="shared" si="124"/>
        <v>#REF!</v>
      </c>
      <c r="AC696" s="351" t="e">
        <f t="shared" si="125"/>
        <v>#REF!</v>
      </c>
      <c r="AD696" s="351" t="e">
        <f t="shared" si="126"/>
        <v>#REF!</v>
      </c>
      <c r="AE696" s="332">
        <f t="shared" si="127"/>
        <v>2013</v>
      </c>
      <c r="AF696" s="352" t="e">
        <f t="shared" si="128"/>
        <v>#REF!</v>
      </c>
      <c r="AG696" s="353" t="e">
        <f t="shared" si="118"/>
        <v>#REF!</v>
      </c>
    </row>
    <row r="697" spans="1:33" s="313" customFormat="1" ht="23.25" customHeight="1">
      <c r="A697" s="431">
        <v>37</v>
      </c>
      <c r="B697" s="357" t="s">
        <v>2096</v>
      </c>
      <c r="C697" s="378" t="s">
        <v>486</v>
      </c>
      <c r="D697" s="415" t="s">
        <v>683</v>
      </c>
      <c r="E697" s="400"/>
      <c r="F697" s="308"/>
      <c r="G697" s="357"/>
      <c r="H697" s="380">
        <v>2013</v>
      </c>
      <c r="I697" s="308"/>
      <c r="J697" s="308"/>
      <c r="K697" s="308"/>
      <c r="L697" s="308"/>
      <c r="M697" s="308"/>
      <c r="N697" s="348" t="s">
        <v>114</v>
      </c>
      <c r="O697" s="564">
        <v>47532932.329752788</v>
      </c>
      <c r="P697" s="378" t="s">
        <v>486</v>
      </c>
      <c r="T697" s="332" t="e">
        <f>#REF!</f>
        <v>#REF!</v>
      </c>
      <c r="U697" s="313" t="e">
        <f t="shared" si="119"/>
        <v>#REF!</v>
      </c>
      <c r="V697" s="313" t="e">
        <f t="shared" si="120"/>
        <v>#REF!</v>
      </c>
      <c r="W697" s="350" t="e">
        <f t="shared" si="121"/>
        <v>#REF!</v>
      </c>
      <c r="X697" s="351"/>
      <c r="Y697" s="350" t="e">
        <f t="shared" si="122"/>
        <v>#REF!</v>
      </c>
      <c r="Z697" s="350"/>
      <c r="AA697" s="350" t="e">
        <f t="shared" si="123"/>
        <v>#REF!</v>
      </c>
      <c r="AB697" s="351" t="e">
        <f t="shared" si="124"/>
        <v>#REF!</v>
      </c>
      <c r="AC697" s="351" t="e">
        <f t="shared" si="125"/>
        <v>#REF!</v>
      </c>
      <c r="AD697" s="351" t="e">
        <f t="shared" si="126"/>
        <v>#REF!</v>
      </c>
      <c r="AE697" s="332">
        <f t="shared" si="127"/>
        <v>2013</v>
      </c>
      <c r="AF697" s="352" t="e">
        <f t="shared" si="128"/>
        <v>#REF!</v>
      </c>
      <c r="AG697" s="353" t="e">
        <f t="shared" si="118"/>
        <v>#REF!</v>
      </c>
    </row>
    <row r="698" spans="1:33" s="313" customFormat="1" ht="23.25" customHeight="1">
      <c r="A698" s="431">
        <v>38</v>
      </c>
      <c r="B698" s="357" t="s">
        <v>2100</v>
      </c>
      <c r="C698" s="378" t="s">
        <v>652</v>
      </c>
      <c r="D698" s="415" t="s">
        <v>623</v>
      </c>
      <c r="E698" s="400"/>
      <c r="F698" s="308"/>
      <c r="G698" s="357" t="s">
        <v>645</v>
      </c>
      <c r="H698" s="380">
        <v>2014</v>
      </c>
      <c r="I698" s="308"/>
      <c r="J698" s="308"/>
      <c r="K698" s="308"/>
      <c r="L698" s="308"/>
      <c r="M698" s="308"/>
      <c r="N698" s="348" t="s">
        <v>114</v>
      </c>
      <c r="O698" s="564">
        <v>23500000</v>
      </c>
      <c r="P698" s="336"/>
      <c r="T698" s="332" t="e">
        <f>#REF!</f>
        <v>#REF!</v>
      </c>
      <c r="U698" s="313" t="e">
        <f t="shared" si="119"/>
        <v>#REF!</v>
      </c>
      <c r="V698" s="313" t="e">
        <f t="shared" si="120"/>
        <v>#REF!</v>
      </c>
      <c r="W698" s="350" t="e">
        <f t="shared" si="121"/>
        <v>#REF!</v>
      </c>
      <c r="X698" s="351"/>
      <c r="Y698" s="350" t="e">
        <f t="shared" si="122"/>
        <v>#REF!</v>
      </c>
      <c r="Z698" s="350"/>
      <c r="AA698" s="350"/>
      <c r="AB698" s="351" t="e">
        <f t="shared" si="124"/>
        <v>#REF!</v>
      </c>
      <c r="AC698" s="351" t="e">
        <f t="shared" si="125"/>
        <v>#REF!</v>
      </c>
      <c r="AD698" s="351" t="e">
        <f t="shared" si="126"/>
        <v>#REF!</v>
      </c>
      <c r="AE698" s="332">
        <f t="shared" si="127"/>
        <v>2014</v>
      </c>
      <c r="AF698" s="352" t="e">
        <f t="shared" si="128"/>
        <v>#REF!</v>
      </c>
      <c r="AG698" s="353" t="e">
        <f t="shared" si="118"/>
        <v>#REF!</v>
      </c>
    </row>
    <row r="699" spans="1:33" s="313" customFormat="1" ht="23.25" customHeight="1">
      <c r="A699" s="431">
        <v>39</v>
      </c>
      <c r="B699" s="345" t="s">
        <v>443</v>
      </c>
      <c r="C699" s="378" t="s">
        <v>509</v>
      </c>
      <c r="D699" s="415" t="s">
        <v>643</v>
      </c>
      <c r="E699" s="400" t="s">
        <v>654</v>
      </c>
      <c r="F699" s="308"/>
      <c r="G699" s="357" t="s">
        <v>645</v>
      </c>
      <c r="H699" s="380">
        <v>2014</v>
      </c>
      <c r="I699" s="308"/>
      <c r="J699" s="308"/>
      <c r="K699" s="308"/>
      <c r="L699" s="308"/>
      <c r="M699" s="308"/>
      <c r="N699" s="348" t="s">
        <v>114</v>
      </c>
      <c r="O699" s="564">
        <v>25297500</v>
      </c>
      <c r="P699" s="336"/>
      <c r="T699" s="332" t="e">
        <f>#REF!</f>
        <v>#REF!</v>
      </c>
      <c r="U699" s="313" t="e">
        <f t="shared" si="119"/>
        <v>#REF!</v>
      </c>
      <c r="V699" s="313" t="e">
        <f t="shared" si="120"/>
        <v>#REF!</v>
      </c>
      <c r="W699" s="350" t="e">
        <f t="shared" si="121"/>
        <v>#REF!</v>
      </c>
      <c r="X699" s="351"/>
      <c r="Y699" s="350" t="e">
        <f t="shared" si="122"/>
        <v>#REF!</v>
      </c>
      <c r="Z699" s="350"/>
      <c r="AA699" s="350"/>
      <c r="AB699" s="351" t="e">
        <f t="shared" si="124"/>
        <v>#REF!</v>
      </c>
      <c r="AC699" s="351" t="e">
        <f t="shared" si="125"/>
        <v>#REF!</v>
      </c>
      <c r="AD699" s="351" t="e">
        <f t="shared" si="126"/>
        <v>#REF!</v>
      </c>
      <c r="AE699" s="332">
        <f t="shared" si="127"/>
        <v>2014</v>
      </c>
      <c r="AF699" s="352" t="e">
        <f t="shared" si="128"/>
        <v>#REF!</v>
      </c>
      <c r="AG699" s="353" t="e">
        <f t="shared" si="118"/>
        <v>#REF!</v>
      </c>
    </row>
    <row r="700" spans="1:33" s="313" customFormat="1" ht="23.25" customHeight="1">
      <c r="A700" s="431">
        <v>40</v>
      </c>
      <c r="B700" s="357" t="s">
        <v>2096</v>
      </c>
      <c r="C700" s="378" t="s">
        <v>653</v>
      </c>
      <c r="D700" s="415" t="s">
        <v>643</v>
      </c>
      <c r="E700" s="400"/>
      <c r="F700" s="308"/>
      <c r="G700" s="357" t="s">
        <v>645</v>
      </c>
      <c r="H700" s="380">
        <v>2014</v>
      </c>
      <c r="I700" s="308"/>
      <c r="J700" s="308"/>
      <c r="K700" s="308"/>
      <c r="L700" s="308"/>
      <c r="M700" s="308"/>
      <c r="N700" s="348" t="s">
        <v>114</v>
      </c>
      <c r="O700" s="564">
        <v>31497500</v>
      </c>
      <c r="P700" s="378" t="s">
        <v>653</v>
      </c>
      <c r="T700" s="332" t="e">
        <f>#REF!</f>
        <v>#REF!</v>
      </c>
      <c r="U700" s="313" t="e">
        <f t="shared" si="119"/>
        <v>#REF!</v>
      </c>
      <c r="V700" s="313" t="e">
        <f t="shared" si="120"/>
        <v>#REF!</v>
      </c>
      <c r="W700" s="350" t="e">
        <f t="shared" si="121"/>
        <v>#REF!</v>
      </c>
      <c r="X700" s="351"/>
      <c r="Y700" s="350" t="e">
        <f t="shared" si="122"/>
        <v>#REF!</v>
      </c>
      <c r="Z700" s="350"/>
      <c r="AA700" s="350"/>
      <c r="AB700" s="351" t="e">
        <f t="shared" si="124"/>
        <v>#REF!</v>
      </c>
      <c r="AC700" s="351" t="e">
        <f t="shared" si="125"/>
        <v>#REF!</v>
      </c>
      <c r="AD700" s="351" t="e">
        <f t="shared" si="126"/>
        <v>#REF!</v>
      </c>
      <c r="AE700" s="332">
        <f t="shared" si="127"/>
        <v>2014</v>
      </c>
      <c r="AF700" s="352" t="e">
        <f t="shared" si="128"/>
        <v>#REF!</v>
      </c>
      <c r="AG700" s="353" t="e">
        <f t="shared" si="118"/>
        <v>#REF!</v>
      </c>
    </row>
    <row r="701" spans="1:33" s="313" customFormat="1" ht="23.25" customHeight="1">
      <c r="A701" s="431">
        <v>41</v>
      </c>
      <c r="B701" s="357" t="s">
        <v>2096</v>
      </c>
      <c r="C701" s="378" t="s">
        <v>879</v>
      </c>
      <c r="D701" s="415" t="s">
        <v>643</v>
      </c>
      <c r="E701" s="400"/>
      <c r="F701" s="308"/>
      <c r="G701" s="357" t="s">
        <v>645</v>
      </c>
      <c r="H701" s="380">
        <v>2014</v>
      </c>
      <c r="I701" s="308"/>
      <c r="J701" s="308"/>
      <c r="K701" s="308"/>
      <c r="L701" s="308"/>
      <c r="M701" s="308"/>
      <c r="N701" s="348" t="s">
        <v>114</v>
      </c>
      <c r="O701" s="564">
        <v>10497500</v>
      </c>
      <c r="P701" s="378" t="s">
        <v>879</v>
      </c>
      <c r="T701" s="332" t="e">
        <f>#REF!</f>
        <v>#REF!</v>
      </c>
      <c r="U701" s="313" t="e">
        <f t="shared" si="119"/>
        <v>#REF!</v>
      </c>
      <c r="V701" s="313" t="e">
        <f t="shared" si="120"/>
        <v>#REF!</v>
      </c>
      <c r="W701" s="350" t="e">
        <f t="shared" si="121"/>
        <v>#REF!</v>
      </c>
      <c r="X701" s="351"/>
      <c r="Y701" s="350" t="e">
        <f t="shared" si="122"/>
        <v>#REF!</v>
      </c>
      <c r="Z701" s="350"/>
      <c r="AA701" s="350"/>
      <c r="AB701" s="351" t="e">
        <f t="shared" si="124"/>
        <v>#REF!</v>
      </c>
      <c r="AC701" s="351" t="e">
        <f t="shared" si="125"/>
        <v>#REF!</v>
      </c>
      <c r="AD701" s="351" t="e">
        <f t="shared" si="126"/>
        <v>#REF!</v>
      </c>
      <c r="AE701" s="332">
        <f t="shared" si="127"/>
        <v>2014</v>
      </c>
      <c r="AF701" s="352" t="e">
        <f t="shared" si="128"/>
        <v>#REF!</v>
      </c>
      <c r="AG701" s="353" t="e">
        <f t="shared" si="118"/>
        <v>#REF!</v>
      </c>
    </row>
    <row r="702" spans="1:33" s="313" customFormat="1" ht="23.25" customHeight="1">
      <c r="A702" s="431">
        <v>42</v>
      </c>
      <c r="B702" s="357" t="s">
        <v>2096</v>
      </c>
      <c r="C702" s="378" t="s">
        <v>880</v>
      </c>
      <c r="D702" s="415" t="s">
        <v>643</v>
      </c>
      <c r="E702" s="400" t="s">
        <v>655</v>
      </c>
      <c r="F702" s="308"/>
      <c r="G702" s="357" t="s">
        <v>645</v>
      </c>
      <c r="H702" s="380">
        <v>2014</v>
      </c>
      <c r="I702" s="308"/>
      <c r="J702" s="308"/>
      <c r="K702" s="308"/>
      <c r="L702" s="308"/>
      <c r="M702" s="308"/>
      <c r="N702" s="348" t="s">
        <v>114</v>
      </c>
      <c r="O702" s="564">
        <v>1897500</v>
      </c>
      <c r="P702" s="378" t="s">
        <v>880</v>
      </c>
      <c r="T702" s="332" t="e">
        <f>#REF!</f>
        <v>#REF!</v>
      </c>
      <c r="U702" s="313" t="e">
        <f t="shared" si="119"/>
        <v>#REF!</v>
      </c>
      <c r="V702" s="313" t="e">
        <f t="shared" si="120"/>
        <v>#REF!</v>
      </c>
      <c r="W702" s="350" t="e">
        <f t="shared" si="121"/>
        <v>#REF!</v>
      </c>
      <c r="X702" s="351"/>
      <c r="Y702" s="350" t="e">
        <f t="shared" si="122"/>
        <v>#REF!</v>
      </c>
      <c r="Z702" s="350"/>
      <c r="AA702" s="350"/>
      <c r="AB702" s="351" t="e">
        <f t="shared" si="124"/>
        <v>#REF!</v>
      </c>
      <c r="AC702" s="351" t="e">
        <f t="shared" si="125"/>
        <v>#REF!</v>
      </c>
      <c r="AD702" s="351" t="e">
        <f t="shared" si="126"/>
        <v>#REF!</v>
      </c>
      <c r="AE702" s="332">
        <f t="shared" si="127"/>
        <v>2014</v>
      </c>
      <c r="AF702" s="352" t="e">
        <f t="shared" si="128"/>
        <v>#REF!</v>
      </c>
      <c r="AG702" s="353" t="e">
        <f t="shared" si="118"/>
        <v>#REF!</v>
      </c>
    </row>
    <row r="703" spans="1:33" s="313" customFormat="1" ht="23.25" customHeight="1">
      <c r="A703" s="431">
        <v>43</v>
      </c>
      <c r="B703" s="357" t="s">
        <v>2096</v>
      </c>
      <c r="C703" s="378" t="s">
        <v>881</v>
      </c>
      <c r="D703" s="415" t="s">
        <v>683</v>
      </c>
      <c r="E703" s="400" t="s">
        <v>321</v>
      </c>
      <c r="F703" s="308"/>
      <c r="G703" s="357" t="s">
        <v>645</v>
      </c>
      <c r="H703" s="380">
        <v>2014</v>
      </c>
      <c r="I703" s="308"/>
      <c r="J703" s="308"/>
      <c r="K703" s="308"/>
      <c r="L703" s="308"/>
      <c r="M703" s="308"/>
      <c r="N703" s="348" t="s">
        <v>114</v>
      </c>
      <c r="O703" s="564">
        <v>28037100</v>
      </c>
      <c r="P703" s="378" t="s">
        <v>881</v>
      </c>
      <c r="T703" s="332" t="e">
        <f>#REF!</f>
        <v>#REF!</v>
      </c>
      <c r="U703" s="313" t="e">
        <f t="shared" si="119"/>
        <v>#REF!</v>
      </c>
      <c r="V703" s="313" t="e">
        <f t="shared" si="120"/>
        <v>#REF!</v>
      </c>
      <c r="W703" s="350" t="e">
        <f t="shared" si="121"/>
        <v>#REF!</v>
      </c>
      <c r="X703" s="351"/>
      <c r="Y703" s="350" t="e">
        <f t="shared" si="122"/>
        <v>#REF!</v>
      </c>
      <c r="Z703" s="350"/>
      <c r="AA703" s="350"/>
      <c r="AB703" s="351" t="e">
        <f t="shared" si="124"/>
        <v>#REF!</v>
      </c>
      <c r="AC703" s="351" t="e">
        <f t="shared" si="125"/>
        <v>#REF!</v>
      </c>
      <c r="AD703" s="351" t="e">
        <f t="shared" si="126"/>
        <v>#REF!</v>
      </c>
      <c r="AE703" s="332">
        <f t="shared" si="127"/>
        <v>2014</v>
      </c>
      <c r="AF703" s="352" t="e">
        <f t="shared" si="128"/>
        <v>#REF!</v>
      </c>
      <c r="AG703" s="353" t="e">
        <f t="shared" si="118"/>
        <v>#REF!</v>
      </c>
    </row>
    <row r="704" spans="1:33" s="313" customFormat="1" ht="23.25" customHeight="1">
      <c r="A704" s="431">
        <v>44</v>
      </c>
      <c r="B704" s="357" t="s">
        <v>2096</v>
      </c>
      <c r="C704" s="378" t="s">
        <v>882</v>
      </c>
      <c r="D704" s="415" t="s">
        <v>684</v>
      </c>
      <c r="E704" s="400" t="s">
        <v>321</v>
      </c>
      <c r="F704" s="308"/>
      <c r="G704" s="357" t="s">
        <v>645</v>
      </c>
      <c r="H704" s="380">
        <v>2014</v>
      </c>
      <c r="I704" s="308"/>
      <c r="J704" s="308"/>
      <c r="K704" s="308"/>
      <c r="L704" s="308"/>
      <c r="M704" s="308"/>
      <c r="N704" s="348" t="s">
        <v>114</v>
      </c>
      <c r="O704" s="564">
        <v>26682400</v>
      </c>
      <c r="P704" s="378" t="s">
        <v>882</v>
      </c>
      <c r="T704" s="332" t="e">
        <f>#REF!</f>
        <v>#REF!</v>
      </c>
      <c r="U704" s="313" t="e">
        <f t="shared" si="119"/>
        <v>#REF!</v>
      </c>
      <c r="V704" s="313" t="e">
        <f t="shared" si="120"/>
        <v>#REF!</v>
      </c>
      <c r="W704" s="350" t="e">
        <f t="shared" si="121"/>
        <v>#REF!</v>
      </c>
      <c r="X704" s="351"/>
      <c r="Y704" s="350" t="e">
        <f t="shared" si="122"/>
        <v>#REF!</v>
      </c>
      <c r="Z704" s="350"/>
      <c r="AA704" s="350"/>
      <c r="AB704" s="351" t="e">
        <f t="shared" si="124"/>
        <v>#REF!</v>
      </c>
      <c r="AC704" s="351" t="e">
        <f t="shared" si="125"/>
        <v>#REF!</v>
      </c>
      <c r="AD704" s="351" t="e">
        <f t="shared" si="126"/>
        <v>#REF!</v>
      </c>
      <c r="AE704" s="332">
        <f t="shared" si="127"/>
        <v>2014</v>
      </c>
      <c r="AF704" s="352" t="e">
        <f t="shared" si="128"/>
        <v>#REF!</v>
      </c>
      <c r="AG704" s="353" t="e">
        <f t="shared" si="118"/>
        <v>#REF!</v>
      </c>
    </row>
    <row r="705" spans="1:33" s="313" customFormat="1" ht="23.25" customHeight="1">
      <c r="A705" s="431">
        <v>45</v>
      </c>
      <c r="B705" s="357" t="s">
        <v>2096</v>
      </c>
      <c r="C705" s="378" t="s">
        <v>656</v>
      </c>
      <c r="D705" s="415" t="s">
        <v>623</v>
      </c>
      <c r="E705" s="400" t="s">
        <v>657</v>
      </c>
      <c r="F705" s="308"/>
      <c r="G705" s="357" t="s">
        <v>645</v>
      </c>
      <c r="H705" s="380">
        <v>2014</v>
      </c>
      <c r="I705" s="308"/>
      <c r="J705" s="308"/>
      <c r="K705" s="308"/>
      <c r="L705" s="308"/>
      <c r="M705" s="308"/>
      <c r="N705" s="348" t="s">
        <v>114</v>
      </c>
      <c r="O705" s="564">
        <v>5600000</v>
      </c>
      <c r="P705" s="378" t="s">
        <v>656</v>
      </c>
      <c r="T705" s="332" t="e">
        <f>#REF!</f>
        <v>#REF!</v>
      </c>
      <c r="U705" s="313" t="e">
        <f t="shared" si="119"/>
        <v>#REF!</v>
      </c>
      <c r="V705" s="313" t="e">
        <f t="shared" si="120"/>
        <v>#REF!</v>
      </c>
      <c r="W705" s="350" t="e">
        <f t="shared" si="121"/>
        <v>#REF!</v>
      </c>
      <c r="X705" s="351"/>
      <c r="Y705" s="350" t="e">
        <f t="shared" si="122"/>
        <v>#REF!</v>
      </c>
      <c r="Z705" s="350"/>
      <c r="AA705" s="350"/>
      <c r="AB705" s="351" t="e">
        <f t="shared" si="124"/>
        <v>#REF!</v>
      </c>
      <c r="AC705" s="351" t="e">
        <f t="shared" si="125"/>
        <v>#REF!</v>
      </c>
      <c r="AD705" s="351" t="e">
        <f t="shared" si="126"/>
        <v>#REF!</v>
      </c>
      <c r="AE705" s="332">
        <f t="shared" si="127"/>
        <v>2014</v>
      </c>
      <c r="AF705" s="352" t="e">
        <f t="shared" si="128"/>
        <v>#REF!</v>
      </c>
      <c r="AG705" s="353" t="e">
        <f t="shared" si="118"/>
        <v>#REF!</v>
      </c>
    </row>
    <row r="706" spans="1:33" s="313" customFormat="1" ht="23.25" customHeight="1">
      <c r="A706" s="431">
        <v>46</v>
      </c>
      <c r="B706" s="357" t="s">
        <v>2096</v>
      </c>
      <c r="C706" s="378" t="s">
        <v>883</v>
      </c>
      <c r="D706" s="415" t="s">
        <v>623</v>
      </c>
      <c r="E706" s="400"/>
      <c r="F706" s="308"/>
      <c r="G706" s="357" t="s">
        <v>645</v>
      </c>
      <c r="H706" s="380">
        <v>2014</v>
      </c>
      <c r="I706" s="308"/>
      <c r="J706" s="308"/>
      <c r="K706" s="308"/>
      <c r="L706" s="308"/>
      <c r="M706" s="308"/>
      <c r="N706" s="348" t="s">
        <v>114</v>
      </c>
      <c r="O706" s="564">
        <v>6500000</v>
      </c>
      <c r="P706" s="378" t="s">
        <v>883</v>
      </c>
      <c r="T706" s="332" t="e">
        <f>#REF!</f>
        <v>#REF!</v>
      </c>
      <c r="U706" s="313" t="e">
        <f t="shared" si="119"/>
        <v>#REF!</v>
      </c>
      <c r="V706" s="313" t="e">
        <f t="shared" si="120"/>
        <v>#REF!</v>
      </c>
      <c r="W706" s="350" t="e">
        <f t="shared" si="121"/>
        <v>#REF!</v>
      </c>
      <c r="X706" s="351"/>
      <c r="Y706" s="350" t="e">
        <f t="shared" si="122"/>
        <v>#REF!</v>
      </c>
      <c r="Z706" s="350"/>
      <c r="AA706" s="350"/>
      <c r="AB706" s="351" t="e">
        <f t="shared" si="124"/>
        <v>#REF!</v>
      </c>
      <c r="AC706" s="351" t="e">
        <f t="shared" si="125"/>
        <v>#REF!</v>
      </c>
      <c r="AD706" s="351" t="e">
        <f t="shared" si="126"/>
        <v>#REF!</v>
      </c>
      <c r="AE706" s="332">
        <f t="shared" si="127"/>
        <v>2014</v>
      </c>
      <c r="AF706" s="352" t="e">
        <f t="shared" si="128"/>
        <v>#REF!</v>
      </c>
      <c r="AG706" s="353" t="e">
        <f t="shared" si="118"/>
        <v>#REF!</v>
      </c>
    </row>
    <row r="707" spans="1:33" s="313" customFormat="1" ht="23.25" customHeight="1">
      <c r="A707" s="431">
        <v>47</v>
      </c>
      <c r="B707" s="357" t="s">
        <v>2096</v>
      </c>
      <c r="C707" s="378" t="s">
        <v>704</v>
      </c>
      <c r="D707" s="415" t="s">
        <v>623</v>
      </c>
      <c r="E707" s="400" t="s">
        <v>705</v>
      </c>
      <c r="F707" s="308"/>
      <c r="G707" s="357" t="s">
        <v>645</v>
      </c>
      <c r="H707" s="380">
        <v>2015</v>
      </c>
      <c r="I707" s="308"/>
      <c r="J707" s="308"/>
      <c r="K707" s="308"/>
      <c r="L707" s="308"/>
      <c r="M707" s="308"/>
      <c r="N707" s="348" t="s">
        <v>114</v>
      </c>
      <c r="O707" s="564">
        <v>29491000</v>
      </c>
      <c r="P707" s="378" t="s">
        <v>704</v>
      </c>
      <c r="T707" s="332" t="e">
        <f>#REF!</f>
        <v>#REF!</v>
      </c>
      <c r="U707" s="313" t="e">
        <f t="shared" si="119"/>
        <v>#REF!</v>
      </c>
      <c r="V707" s="313" t="e">
        <f t="shared" si="120"/>
        <v>#REF!</v>
      </c>
      <c r="W707" s="350" t="e">
        <f t="shared" si="121"/>
        <v>#REF!</v>
      </c>
      <c r="X707" s="351"/>
      <c r="Y707" s="350" t="e">
        <f t="shared" si="122"/>
        <v>#REF!</v>
      </c>
      <c r="Z707" s="350"/>
      <c r="AA707" s="350"/>
      <c r="AB707" s="351" t="e">
        <f t="shared" si="124"/>
        <v>#REF!</v>
      </c>
      <c r="AC707" s="351" t="e">
        <f t="shared" si="125"/>
        <v>#REF!</v>
      </c>
      <c r="AD707" s="351" t="e">
        <f t="shared" si="126"/>
        <v>#REF!</v>
      </c>
      <c r="AE707" s="332">
        <f t="shared" si="127"/>
        <v>2015</v>
      </c>
      <c r="AF707" s="352" t="e">
        <f t="shared" si="128"/>
        <v>#REF!</v>
      </c>
      <c r="AG707" s="353" t="e">
        <f t="shared" si="118"/>
        <v>#REF!</v>
      </c>
    </row>
    <row r="708" spans="1:33" s="313" customFormat="1" ht="23.25" customHeight="1">
      <c r="A708" s="431">
        <v>48</v>
      </c>
      <c r="B708" s="357" t="s">
        <v>306</v>
      </c>
      <c r="C708" s="378" t="s">
        <v>418</v>
      </c>
      <c r="D708" s="415" t="s">
        <v>643</v>
      </c>
      <c r="E708" s="400" t="s">
        <v>321</v>
      </c>
      <c r="F708" s="308"/>
      <c r="G708" s="357" t="s">
        <v>645</v>
      </c>
      <c r="H708" s="380">
        <v>2015</v>
      </c>
      <c r="I708" s="308"/>
      <c r="J708" s="308"/>
      <c r="K708" s="308"/>
      <c r="L708" s="308"/>
      <c r="M708" s="308"/>
      <c r="N708" s="348" t="s">
        <v>114</v>
      </c>
      <c r="O708" s="564">
        <v>29370000</v>
      </c>
      <c r="P708" s="336"/>
      <c r="T708" s="332" t="e">
        <f>#REF!</f>
        <v>#REF!</v>
      </c>
      <c r="U708" s="313" t="e">
        <f t="shared" si="119"/>
        <v>#REF!</v>
      </c>
      <c r="V708" s="313" t="e">
        <f t="shared" si="120"/>
        <v>#REF!</v>
      </c>
      <c r="W708" s="350" t="e">
        <f t="shared" si="121"/>
        <v>#REF!</v>
      </c>
      <c r="X708" s="351"/>
      <c r="Y708" s="350" t="e">
        <f t="shared" si="122"/>
        <v>#REF!</v>
      </c>
      <c r="Z708" s="350"/>
      <c r="AA708" s="350"/>
      <c r="AB708" s="351" t="e">
        <f t="shared" si="124"/>
        <v>#REF!</v>
      </c>
      <c r="AC708" s="351" t="e">
        <f t="shared" si="125"/>
        <v>#REF!</v>
      </c>
      <c r="AD708" s="351" t="e">
        <f t="shared" si="126"/>
        <v>#REF!</v>
      </c>
      <c r="AE708" s="332">
        <f t="shared" si="127"/>
        <v>2015</v>
      </c>
      <c r="AF708" s="352" t="e">
        <f t="shared" si="128"/>
        <v>#REF!</v>
      </c>
      <c r="AG708" s="353" t="e">
        <f t="shared" si="118"/>
        <v>#REF!</v>
      </c>
    </row>
    <row r="709" spans="1:33" s="313" customFormat="1" ht="41.25" customHeight="1">
      <c r="A709" s="431">
        <v>49</v>
      </c>
      <c r="B709" s="357" t="s">
        <v>2096</v>
      </c>
      <c r="C709" s="378" t="s">
        <v>884</v>
      </c>
      <c r="D709" s="415"/>
      <c r="E709" s="400"/>
      <c r="F709" s="308"/>
      <c r="G709" s="357" t="s">
        <v>645</v>
      </c>
      <c r="H709" s="380">
        <v>2015</v>
      </c>
      <c r="I709" s="308"/>
      <c r="J709" s="308"/>
      <c r="K709" s="308"/>
      <c r="L709" s="308"/>
      <c r="M709" s="308"/>
      <c r="N709" s="348" t="s">
        <v>114</v>
      </c>
      <c r="O709" s="564">
        <v>1274997900</v>
      </c>
      <c r="P709" s="378" t="s">
        <v>884</v>
      </c>
      <c r="T709" s="332" t="e">
        <f>#REF!</f>
        <v>#REF!</v>
      </c>
      <c r="U709" s="313" t="e">
        <f t="shared" si="119"/>
        <v>#REF!</v>
      </c>
      <c r="V709" s="313" t="e">
        <f t="shared" si="120"/>
        <v>#REF!</v>
      </c>
      <c r="W709" s="350" t="e">
        <f t="shared" si="121"/>
        <v>#REF!</v>
      </c>
      <c r="X709" s="351"/>
      <c r="Y709" s="350" t="e">
        <f t="shared" si="122"/>
        <v>#REF!</v>
      </c>
      <c r="Z709" s="350"/>
      <c r="AA709" s="350"/>
      <c r="AB709" s="351" t="e">
        <f t="shared" si="124"/>
        <v>#REF!</v>
      </c>
      <c r="AC709" s="351" t="e">
        <f t="shared" si="125"/>
        <v>#REF!</v>
      </c>
      <c r="AD709" s="351" t="e">
        <f t="shared" si="126"/>
        <v>#REF!</v>
      </c>
      <c r="AE709" s="332">
        <f t="shared" si="127"/>
        <v>2015</v>
      </c>
      <c r="AF709" s="352" t="e">
        <f t="shared" si="128"/>
        <v>#REF!</v>
      </c>
      <c r="AG709" s="353" t="e">
        <f t="shared" si="118"/>
        <v>#REF!</v>
      </c>
    </row>
    <row r="710" spans="1:33" s="313" customFormat="1" ht="24.75" customHeight="1">
      <c r="A710" s="333"/>
      <c r="B710" s="334" t="s">
        <v>747</v>
      </c>
      <c r="C710" s="308" t="s">
        <v>747</v>
      </c>
      <c r="D710" s="308"/>
      <c r="E710" s="334"/>
      <c r="F710" s="308"/>
      <c r="G710" s="308"/>
      <c r="H710" s="308"/>
      <c r="I710" s="308"/>
      <c r="J710" s="308"/>
      <c r="K710" s="308"/>
      <c r="L710" s="308"/>
      <c r="M710" s="308"/>
      <c r="N710" s="308"/>
      <c r="O710" s="308"/>
      <c r="P710" s="336"/>
      <c r="U710" s="323">
        <f t="shared" ref="U710:U718" si="129">IF(O710&lt;300000,O710,"0")</f>
        <v>0</v>
      </c>
    </row>
    <row r="711" spans="1:33" s="332" customFormat="1" ht="27" customHeight="1">
      <c r="A711" s="325" t="s">
        <v>36</v>
      </c>
      <c r="B711" s="307" t="s">
        <v>892</v>
      </c>
      <c r="C711" s="296" t="s">
        <v>469</v>
      </c>
      <c r="D711" s="327"/>
      <c r="E711" s="416"/>
      <c r="F711" s="327"/>
      <c r="G711" s="327"/>
      <c r="H711" s="327"/>
      <c r="I711" s="327"/>
      <c r="J711" s="327"/>
      <c r="K711" s="327"/>
      <c r="L711" s="327"/>
      <c r="M711" s="327"/>
      <c r="N711" s="327"/>
      <c r="O711" s="327"/>
      <c r="P711" s="339"/>
      <c r="U711" s="323">
        <f t="shared" si="129"/>
        <v>0</v>
      </c>
      <c r="V711" s="313"/>
    </row>
    <row r="712" spans="1:33" s="332" customFormat="1" ht="18.75" customHeight="1">
      <c r="A712" s="411"/>
      <c r="B712" s="416" t="s">
        <v>747</v>
      </c>
      <c r="C712" s="327" t="s">
        <v>747</v>
      </c>
      <c r="D712" s="327"/>
      <c r="E712" s="416"/>
      <c r="F712" s="327"/>
      <c r="G712" s="327"/>
      <c r="H712" s="327"/>
      <c r="I712" s="327"/>
      <c r="J712" s="327"/>
      <c r="K712" s="327"/>
      <c r="L712" s="327"/>
      <c r="M712" s="327"/>
      <c r="N712" s="327"/>
      <c r="O712" s="327"/>
      <c r="P712" s="339"/>
      <c r="U712" s="323">
        <f t="shared" si="129"/>
        <v>0</v>
      </c>
      <c r="V712" s="313"/>
    </row>
    <row r="713" spans="1:33" s="332" customFormat="1" ht="27" customHeight="1">
      <c r="A713" s="325" t="s">
        <v>38</v>
      </c>
      <c r="B713" s="307" t="s">
        <v>893</v>
      </c>
      <c r="C713" s="296" t="s">
        <v>469</v>
      </c>
      <c r="D713" s="327"/>
      <c r="E713" s="416"/>
      <c r="F713" s="327"/>
      <c r="G713" s="327"/>
      <c r="H713" s="327"/>
      <c r="I713" s="327"/>
      <c r="J713" s="327"/>
      <c r="K713" s="327"/>
      <c r="L713" s="327"/>
      <c r="M713" s="327"/>
      <c r="N713" s="327"/>
      <c r="O713" s="327"/>
      <c r="P713" s="339"/>
      <c r="U713" s="323">
        <f t="shared" si="129"/>
        <v>0</v>
      </c>
      <c r="V713" s="313"/>
    </row>
    <row r="714" spans="1:33" s="332" customFormat="1" ht="18.75" customHeight="1">
      <c r="A714" s="411"/>
      <c r="B714" s="416" t="s">
        <v>747</v>
      </c>
      <c r="C714" s="327" t="s">
        <v>747</v>
      </c>
      <c r="D714" s="327"/>
      <c r="E714" s="416"/>
      <c r="F714" s="327"/>
      <c r="G714" s="327"/>
      <c r="H714" s="327"/>
      <c r="I714" s="327"/>
      <c r="J714" s="327"/>
      <c r="K714" s="327"/>
      <c r="L714" s="327"/>
      <c r="M714" s="327"/>
      <c r="N714" s="327"/>
      <c r="O714" s="327"/>
      <c r="P714" s="339"/>
      <c r="U714" s="323">
        <f t="shared" si="129"/>
        <v>0</v>
      </c>
      <c r="V714" s="313"/>
    </row>
    <row r="715" spans="1:33" s="332" customFormat="1" ht="27" customHeight="1" thickBot="1">
      <c r="A715" s="440" t="s">
        <v>40</v>
      </c>
      <c r="B715" s="441" t="s">
        <v>894</v>
      </c>
      <c r="C715" s="442" t="s">
        <v>469</v>
      </c>
      <c r="D715" s="443"/>
      <c r="E715" s="444"/>
      <c r="F715" s="443"/>
      <c r="G715" s="443"/>
      <c r="H715" s="443"/>
      <c r="I715" s="443"/>
      <c r="J715" s="443"/>
      <c r="K715" s="443"/>
      <c r="L715" s="443"/>
      <c r="M715" s="443"/>
      <c r="N715" s="443"/>
      <c r="O715" s="443"/>
      <c r="P715" s="445"/>
      <c r="U715" s="323">
        <f t="shared" si="129"/>
        <v>0</v>
      </c>
      <c r="V715" s="313"/>
    </row>
    <row r="716" spans="1:33" s="332" customFormat="1" ht="22.5" customHeight="1">
      <c r="A716" s="436"/>
      <c r="B716" s="437" t="s">
        <v>747</v>
      </c>
      <c r="C716" s="438" t="s">
        <v>747</v>
      </c>
      <c r="D716" s="438"/>
      <c r="E716" s="437"/>
      <c r="F716" s="438"/>
      <c r="G716" s="438"/>
      <c r="H716" s="438"/>
      <c r="I716" s="438"/>
      <c r="J716" s="438"/>
      <c r="K716" s="438"/>
      <c r="L716" s="438"/>
      <c r="M716" s="438"/>
      <c r="N716" s="438"/>
      <c r="O716" s="438"/>
      <c r="P716" s="439"/>
      <c r="U716" s="323">
        <f t="shared" si="129"/>
        <v>0</v>
      </c>
      <c r="V716" s="313"/>
    </row>
    <row r="717" spans="1:33" s="332" customFormat="1" ht="27" customHeight="1">
      <c r="A717" s="325" t="s">
        <v>42</v>
      </c>
      <c r="B717" s="307" t="s">
        <v>895</v>
      </c>
      <c r="C717" s="296" t="s">
        <v>469</v>
      </c>
      <c r="D717" s="327"/>
      <c r="E717" s="296"/>
      <c r="F717" s="327"/>
      <c r="G717" s="327"/>
      <c r="H717" s="327"/>
      <c r="I717" s="327"/>
      <c r="J717" s="327"/>
      <c r="K717" s="327"/>
      <c r="L717" s="327"/>
      <c r="M717" s="327"/>
      <c r="N717" s="327"/>
      <c r="O717" s="327"/>
      <c r="P717" s="339"/>
      <c r="U717" s="323">
        <f t="shared" si="129"/>
        <v>0</v>
      </c>
    </row>
    <row r="718" spans="1:33" s="422" customFormat="1" ht="22.5" customHeight="1" thickBot="1">
      <c r="A718" s="417"/>
      <c r="B718" s="418" t="s">
        <v>747</v>
      </c>
      <c r="C718" s="419"/>
      <c r="D718" s="419"/>
      <c r="E718" s="420"/>
      <c r="F718" s="419"/>
      <c r="G718" s="419"/>
      <c r="H718" s="419"/>
      <c r="I718" s="419"/>
      <c r="J718" s="419"/>
      <c r="K718" s="419"/>
      <c r="L718" s="419"/>
      <c r="M718" s="419"/>
      <c r="N718" s="419"/>
      <c r="O718" s="419"/>
      <c r="P718" s="421"/>
      <c r="U718" s="323">
        <f t="shared" si="129"/>
        <v>0</v>
      </c>
    </row>
    <row r="719" spans="1:33" s="262" customFormat="1" ht="14">
      <c r="B719" s="423"/>
      <c r="E719" s="288"/>
      <c r="T719" s="288"/>
    </row>
    <row r="720" spans="1:33" s="262" customFormat="1" ht="14">
      <c r="B720" s="423"/>
      <c r="E720" s="288"/>
      <c r="L720" s="424"/>
      <c r="M720" s="424"/>
      <c r="N720" s="424"/>
      <c r="O720" s="424"/>
      <c r="P720" s="424"/>
      <c r="Q720" s="424"/>
      <c r="T720" s="288"/>
    </row>
    <row r="721" spans="1:33" s="262" customFormat="1" ht="14">
      <c r="A721" s="424"/>
      <c r="B721" s="682" t="s">
        <v>730</v>
      </c>
      <c r="C721" s="682"/>
      <c r="D721" s="682"/>
      <c r="E721" s="682"/>
      <c r="F721" s="281"/>
      <c r="G721" s="281"/>
      <c r="H721" s="281"/>
      <c r="I721" s="281"/>
      <c r="J721" s="281"/>
      <c r="K721" s="740">
        <f>'KIB A'!J18</f>
        <v>0</v>
      </c>
      <c r="L721" s="740"/>
      <c r="M721" s="740"/>
      <c r="N721" s="740"/>
      <c r="O721" s="740"/>
      <c r="P721" s="740"/>
      <c r="Q721" s="425"/>
      <c r="R721" s="425"/>
      <c r="S721" s="425"/>
      <c r="T721" s="426"/>
      <c r="U721" s="425"/>
      <c r="V721" s="425"/>
      <c r="W721" s="425"/>
      <c r="X721" s="425"/>
      <c r="Y721" s="425"/>
      <c r="Z721" s="425"/>
      <c r="AA721" s="425"/>
      <c r="AB721" s="425"/>
      <c r="AC721" s="425"/>
      <c r="AD721" s="425"/>
      <c r="AE721" s="425"/>
      <c r="AF721" s="425"/>
      <c r="AG721" s="425"/>
    </row>
    <row r="722" spans="1:33" s="262" customFormat="1" ht="14">
      <c r="A722" s="424"/>
      <c r="B722" s="682" t="s">
        <v>499</v>
      </c>
      <c r="C722" s="682"/>
      <c r="D722" s="682"/>
      <c r="E722" s="682"/>
      <c r="F722" s="281"/>
      <c r="G722" s="281"/>
      <c r="H722" s="281"/>
      <c r="I722" s="281"/>
      <c r="J722" s="281"/>
      <c r="K722" s="282"/>
      <c r="L722" s="283"/>
      <c r="M722" s="283"/>
      <c r="N722" s="283"/>
      <c r="O722" s="284"/>
      <c r="P722" s="283"/>
      <c r="Q722" s="425"/>
      <c r="R722" s="425"/>
      <c r="S722" s="425"/>
      <c r="T722" s="426"/>
      <c r="U722" s="425"/>
      <c r="V722" s="425"/>
      <c r="W722" s="425"/>
      <c r="X722" s="425"/>
      <c r="Y722" s="425"/>
      <c r="Z722" s="425"/>
      <c r="AA722" s="425"/>
      <c r="AB722" s="425"/>
      <c r="AC722" s="425"/>
      <c r="AD722" s="425"/>
      <c r="AE722" s="425"/>
      <c r="AF722" s="425"/>
      <c r="AG722" s="425"/>
    </row>
    <row r="723" spans="1:33" s="262" customFormat="1" ht="14">
      <c r="A723" s="424"/>
      <c r="B723" s="682" t="s">
        <v>112</v>
      </c>
      <c r="C723" s="682"/>
      <c r="D723" s="682"/>
      <c r="E723" s="682"/>
      <c r="F723" s="281"/>
      <c r="G723" s="281"/>
      <c r="H723" s="281"/>
      <c r="I723" s="281"/>
      <c r="J723" s="281"/>
      <c r="K723" s="682" t="s">
        <v>110</v>
      </c>
      <c r="L723" s="682"/>
      <c r="M723" s="682"/>
      <c r="N723" s="682"/>
      <c r="O723" s="682"/>
      <c r="P723" s="682"/>
      <c r="Q723" s="425"/>
      <c r="R723" s="425"/>
      <c r="S723" s="425"/>
      <c r="T723" s="426"/>
      <c r="U723" s="425"/>
      <c r="V723" s="425"/>
      <c r="W723" s="425"/>
      <c r="X723" s="425"/>
      <c r="Y723" s="425"/>
      <c r="Z723" s="425"/>
      <c r="AA723" s="425"/>
      <c r="AB723" s="425"/>
      <c r="AC723" s="425"/>
      <c r="AD723" s="425"/>
      <c r="AE723" s="425"/>
      <c r="AF723" s="425"/>
      <c r="AG723" s="425"/>
    </row>
    <row r="724" spans="1:33" s="262" customFormat="1" ht="14">
      <c r="A724" s="429"/>
      <c r="B724" s="583"/>
      <c r="C724" s="281"/>
      <c r="D724" s="281"/>
      <c r="E724" s="281"/>
      <c r="F724" s="281"/>
      <c r="G724" s="281"/>
      <c r="H724" s="281"/>
      <c r="I724" s="281"/>
      <c r="J724" s="281"/>
      <c r="K724" s="583"/>
      <c r="L724" s="583"/>
      <c r="M724" s="583"/>
      <c r="N724" s="583"/>
      <c r="O724" s="584"/>
      <c r="P724" s="583"/>
      <c r="Q724" s="425"/>
      <c r="R724" s="425"/>
      <c r="S724" s="425"/>
      <c r="T724" s="426"/>
      <c r="U724" s="425"/>
      <c r="V724" s="425"/>
      <c r="W724" s="425"/>
      <c r="X724" s="425"/>
      <c r="Y724" s="425"/>
      <c r="Z724" s="425"/>
      <c r="AA724" s="425"/>
      <c r="AB724" s="425"/>
      <c r="AC724" s="425"/>
      <c r="AD724" s="425"/>
      <c r="AE724" s="425"/>
      <c r="AF724" s="425"/>
      <c r="AG724" s="425"/>
    </row>
    <row r="725" spans="1:33" s="262" customFormat="1" ht="14">
      <c r="A725" s="423"/>
      <c r="B725" s="583"/>
      <c r="C725" s="281"/>
      <c r="D725" s="281"/>
      <c r="E725" s="281"/>
      <c r="F725" s="281"/>
      <c r="G725" s="281"/>
      <c r="H725" s="281"/>
      <c r="I725" s="281"/>
      <c r="J725" s="281"/>
      <c r="K725" s="583"/>
      <c r="L725" s="583"/>
      <c r="M725" s="583"/>
      <c r="N725" s="583"/>
      <c r="O725" s="584"/>
      <c r="P725" s="583"/>
      <c r="Q725" s="425"/>
      <c r="R725" s="425"/>
      <c r="S725" s="425"/>
      <c r="T725" s="426"/>
      <c r="U725" s="425"/>
      <c r="V725" s="425"/>
      <c r="W725" s="425"/>
      <c r="X725" s="425"/>
      <c r="Y725" s="425"/>
      <c r="Z725" s="425"/>
      <c r="AA725" s="425"/>
      <c r="AB725" s="425"/>
      <c r="AC725" s="425"/>
      <c r="AD725" s="425"/>
      <c r="AE725" s="425"/>
      <c r="AF725" s="425"/>
      <c r="AG725" s="425"/>
    </row>
    <row r="726" spans="1:33" s="262" customFormat="1" ht="14">
      <c r="A726" s="423"/>
      <c r="B726" s="583"/>
      <c r="C726" s="281"/>
      <c r="D726" s="281"/>
      <c r="E726" s="281"/>
      <c r="F726" s="281"/>
      <c r="G726" s="281"/>
      <c r="H726" s="281"/>
      <c r="I726" s="281"/>
      <c r="J726" s="281"/>
      <c r="K726" s="287"/>
      <c r="L726" s="283"/>
      <c r="M726" s="283"/>
      <c r="N726" s="283"/>
      <c r="O726" s="284"/>
      <c r="P726" s="283"/>
      <c r="Q726" s="425"/>
      <c r="R726" s="425"/>
      <c r="S726" s="425"/>
      <c r="T726" s="426"/>
      <c r="U726" s="425"/>
      <c r="V726" s="425"/>
      <c r="W726" s="425"/>
      <c r="X726" s="425"/>
      <c r="Y726" s="425"/>
      <c r="Z726" s="425"/>
      <c r="AA726" s="425"/>
      <c r="AB726" s="425"/>
      <c r="AC726" s="425"/>
      <c r="AD726" s="425"/>
      <c r="AE726" s="425"/>
      <c r="AF726" s="425"/>
      <c r="AG726" s="425"/>
    </row>
    <row r="727" spans="1:33" s="262" customFormat="1" ht="14">
      <c r="A727" s="430"/>
      <c r="B727" s="583"/>
      <c r="C727" s="281"/>
      <c r="D727" s="281"/>
      <c r="E727" s="281"/>
      <c r="F727" s="281"/>
      <c r="G727" s="281"/>
      <c r="H727" s="281"/>
      <c r="I727" s="281"/>
      <c r="J727" s="281"/>
      <c r="K727" s="287"/>
      <c r="L727" s="283"/>
      <c r="M727" s="283"/>
      <c r="N727" s="283"/>
      <c r="O727" s="284"/>
      <c r="P727" s="283"/>
      <c r="Q727" s="425"/>
      <c r="R727" s="425"/>
      <c r="S727" s="425"/>
      <c r="T727" s="426"/>
      <c r="U727" s="425"/>
      <c r="V727" s="425"/>
      <c r="W727" s="425"/>
      <c r="X727" s="425"/>
      <c r="Y727" s="425"/>
      <c r="Z727" s="425"/>
      <c r="AA727" s="425"/>
      <c r="AB727" s="425"/>
      <c r="AC727" s="425"/>
      <c r="AD727" s="425"/>
      <c r="AE727" s="425"/>
      <c r="AF727" s="425"/>
      <c r="AG727" s="425"/>
    </row>
    <row r="728" spans="1:33" s="262" customFormat="1" ht="14">
      <c r="B728" s="673" t="s">
        <v>731</v>
      </c>
      <c r="C728" s="673"/>
      <c r="D728" s="673"/>
      <c r="E728" s="673"/>
      <c r="F728" s="281"/>
      <c r="G728" s="281"/>
      <c r="H728" s="281"/>
      <c r="I728" s="281"/>
      <c r="J728" s="281"/>
      <c r="K728" s="673" t="s">
        <v>733</v>
      </c>
      <c r="L728" s="673"/>
      <c r="M728" s="673"/>
      <c r="N728" s="673"/>
      <c r="O728" s="673"/>
      <c r="P728" s="673"/>
      <c r="T728" s="288"/>
    </row>
    <row r="729" spans="1:33" s="262" customFormat="1" ht="14">
      <c r="B729" s="682" t="s">
        <v>732</v>
      </c>
      <c r="C729" s="682"/>
      <c r="D729" s="682"/>
      <c r="E729" s="682"/>
      <c r="F729" s="281"/>
      <c r="G729" s="281"/>
      <c r="H729" s="281"/>
      <c r="I729" s="281"/>
      <c r="J729" s="281"/>
      <c r="K729" s="682" t="s">
        <v>734</v>
      </c>
      <c r="L729" s="682"/>
      <c r="M729" s="682"/>
      <c r="N729" s="682"/>
      <c r="O729" s="682"/>
      <c r="P729" s="682"/>
      <c r="T729" s="288"/>
    </row>
  </sheetData>
  <autoFilter ref="A9:P718" xr:uid="{00000000-0009-0000-0000-000002000000}"/>
  <mergeCells count="47">
    <mergeCell ref="B729:E729"/>
    <mergeCell ref="K729:P729"/>
    <mergeCell ref="B721:E721"/>
    <mergeCell ref="K721:P721"/>
    <mergeCell ref="B722:E722"/>
    <mergeCell ref="B723:E723"/>
    <mergeCell ref="K723:P723"/>
    <mergeCell ref="B728:E728"/>
    <mergeCell ref="K728:P728"/>
    <mergeCell ref="AE5:AE7"/>
    <mergeCell ref="AF5:AF7"/>
    <mergeCell ref="AG5:AG7"/>
    <mergeCell ref="I6:I7"/>
    <mergeCell ref="J6:J7"/>
    <mergeCell ref="K6:K7"/>
    <mergeCell ref="L6:L7"/>
    <mergeCell ref="M6:M7"/>
    <mergeCell ref="Q6:Q7"/>
    <mergeCell ref="R6:S6"/>
    <mergeCell ref="Y5:Y7"/>
    <mergeCell ref="Z5:Z7"/>
    <mergeCell ref="AA5:AA7"/>
    <mergeCell ref="AB5:AB7"/>
    <mergeCell ref="AC5:AC7"/>
    <mergeCell ref="AD5:AD7"/>
    <mergeCell ref="X5:X7"/>
    <mergeCell ref="G5:G7"/>
    <mergeCell ref="H5:H7"/>
    <mergeCell ref="I5:M5"/>
    <mergeCell ref="N5:N7"/>
    <mergeCell ref="O5:O7"/>
    <mergeCell ref="P5:P7"/>
    <mergeCell ref="Q5:S5"/>
    <mergeCell ref="T5:T7"/>
    <mergeCell ref="U5:U7"/>
    <mergeCell ref="V5:V7"/>
    <mergeCell ref="W5:W7"/>
    <mergeCell ref="A1:S1"/>
    <mergeCell ref="A2:S2"/>
    <mergeCell ref="A3:S3"/>
    <mergeCell ref="A4:D4"/>
    <mergeCell ref="A5:A7"/>
    <mergeCell ref="B5:B7"/>
    <mergeCell ref="C5:C7"/>
    <mergeCell ref="D5:D7"/>
    <mergeCell ref="E5:E7"/>
    <mergeCell ref="F5:F7"/>
  </mergeCells>
  <phoneticPr fontId="20" type="noConversion"/>
  <printOptions horizontalCentered="1"/>
  <pageMargins left="0.7" right="0.7" top="0.75" bottom="0.75" header="0.3" footer="0.3"/>
  <pageSetup paperSize="258" scale="60" firstPageNumber="2" orientation="landscape" useFirstPageNumber="1" horizontalDpi="4294967293" verticalDpi="4294967293" r:id="rId1"/>
  <headerFooter>
    <oddFooter>&amp;C&amp;P&amp;RSEKRETARIAT DPRD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751"/>
  <sheetViews>
    <sheetView view="pageBreakPreview" zoomScale="80" zoomScaleNormal="80" zoomScaleSheetLayoutView="80" workbookViewId="0">
      <selection activeCell="P21" sqref="P20:P21"/>
    </sheetView>
  </sheetViews>
  <sheetFormatPr baseColWidth="10" defaultColWidth="8.83203125" defaultRowHeight="15"/>
  <cols>
    <col min="1" max="1" width="6.83203125" customWidth="1"/>
    <col min="2" max="2" width="28.5" style="72" customWidth="1"/>
    <col min="3" max="3" width="33.1640625" customWidth="1"/>
    <col min="4" max="4" width="12.83203125" customWidth="1"/>
    <col min="5" max="5" width="17.5" style="59" customWidth="1"/>
    <col min="6" max="6" width="10.1640625" customWidth="1"/>
    <col min="7" max="7" width="18.6640625" customWidth="1"/>
    <col min="8" max="8" width="13.5" customWidth="1"/>
    <col min="9" max="10" width="12.5" customWidth="1"/>
    <col min="11" max="11" width="11.33203125" customWidth="1"/>
    <col min="12" max="12" width="12.1640625" customWidth="1"/>
    <col min="13" max="13" width="10.5" customWidth="1"/>
    <col min="14" max="14" width="14" customWidth="1"/>
    <col min="15" max="15" width="20" customWidth="1"/>
    <col min="16" max="16" width="27.33203125" customWidth="1"/>
    <col min="17" max="19" width="0" hidden="1" customWidth="1"/>
    <col min="20" max="20" width="31" style="59" hidden="1" customWidth="1"/>
    <col min="21" max="33" width="31" hidden="1" customWidth="1"/>
    <col min="34" max="34" width="22.83203125" customWidth="1"/>
    <col min="35" max="35" width="17.6640625" customWidth="1"/>
  </cols>
  <sheetData>
    <row r="1" spans="1:34" s="262" customFormat="1" ht="25">
      <c r="A1" s="689" t="s">
        <v>495</v>
      </c>
      <c r="B1" s="689"/>
      <c r="C1" s="689"/>
      <c r="D1" s="689"/>
      <c r="E1" s="689"/>
      <c r="F1" s="689"/>
      <c r="G1" s="689"/>
      <c r="H1" s="689"/>
      <c r="I1" s="689"/>
      <c r="J1" s="689"/>
      <c r="K1" s="689"/>
      <c r="L1" s="689"/>
      <c r="M1" s="689"/>
      <c r="N1" s="689"/>
      <c r="O1" s="689"/>
      <c r="P1" s="689"/>
      <c r="Q1" s="689"/>
      <c r="R1" s="689"/>
      <c r="S1" s="689"/>
      <c r="T1" s="288"/>
    </row>
    <row r="2" spans="1:34" s="262" customFormat="1" ht="25">
      <c r="A2" s="689" t="s">
        <v>2058</v>
      </c>
      <c r="B2" s="689"/>
      <c r="C2" s="689"/>
      <c r="D2" s="689"/>
      <c r="E2" s="689"/>
      <c r="F2" s="689"/>
      <c r="G2" s="689"/>
      <c r="H2" s="689"/>
      <c r="I2" s="689"/>
      <c r="J2" s="689"/>
      <c r="K2" s="689"/>
      <c r="L2" s="689"/>
      <c r="M2" s="689"/>
      <c r="N2" s="689"/>
      <c r="O2" s="689"/>
      <c r="P2" s="689"/>
      <c r="Q2" s="689"/>
      <c r="R2" s="689"/>
      <c r="S2" s="689"/>
      <c r="T2" s="288"/>
    </row>
    <row r="3" spans="1:34" s="262" customFormat="1" ht="25">
      <c r="A3" s="689"/>
      <c r="B3" s="689"/>
      <c r="C3" s="689"/>
      <c r="D3" s="689"/>
      <c r="E3" s="689"/>
      <c r="F3" s="689"/>
      <c r="G3" s="689"/>
      <c r="H3" s="689"/>
      <c r="I3" s="689"/>
      <c r="J3" s="689"/>
      <c r="K3" s="689"/>
      <c r="L3" s="689"/>
      <c r="M3" s="689"/>
      <c r="N3" s="689"/>
      <c r="O3" s="689"/>
      <c r="P3" s="689"/>
      <c r="Q3" s="689"/>
      <c r="R3" s="689"/>
      <c r="S3" s="689"/>
      <c r="T3" s="288"/>
    </row>
    <row r="4" spans="1:34" s="285" customFormat="1" ht="15.75" customHeight="1" thickBot="1">
      <c r="A4" s="719" t="s">
        <v>729</v>
      </c>
      <c r="B4" s="719"/>
      <c r="C4" s="719"/>
      <c r="D4" s="719"/>
      <c r="E4" s="289"/>
      <c r="F4" s="290"/>
      <c r="G4" s="290"/>
      <c r="H4" s="291"/>
      <c r="I4" s="290"/>
      <c r="J4" s="290"/>
      <c r="K4" s="290"/>
      <c r="L4" s="290"/>
      <c r="M4" s="290"/>
      <c r="N4" s="290"/>
      <c r="O4" s="292"/>
      <c r="P4" s="291"/>
      <c r="Q4" s="290"/>
      <c r="R4" s="290"/>
      <c r="S4" s="290"/>
      <c r="T4" s="293"/>
    </row>
    <row r="5" spans="1:34" s="294" customFormat="1" ht="22.5" customHeight="1" thickTop="1">
      <c r="A5" s="690" t="s">
        <v>2059</v>
      </c>
      <c r="B5" s="720" t="s">
        <v>721</v>
      </c>
      <c r="C5" s="678" t="s">
        <v>714</v>
      </c>
      <c r="D5" s="678" t="s">
        <v>722</v>
      </c>
      <c r="E5" s="678" t="s">
        <v>736</v>
      </c>
      <c r="F5" s="678" t="s">
        <v>737</v>
      </c>
      <c r="G5" s="678" t="s">
        <v>738</v>
      </c>
      <c r="H5" s="678" t="s">
        <v>739</v>
      </c>
      <c r="I5" s="678" t="s">
        <v>727</v>
      </c>
      <c r="J5" s="678"/>
      <c r="K5" s="678"/>
      <c r="L5" s="678"/>
      <c r="M5" s="678"/>
      <c r="N5" s="678" t="s">
        <v>740</v>
      </c>
      <c r="O5" s="678" t="s">
        <v>900</v>
      </c>
      <c r="P5" s="686" t="s">
        <v>2045</v>
      </c>
      <c r="Q5" s="726" t="s">
        <v>106</v>
      </c>
      <c r="R5" s="726"/>
      <c r="S5" s="727"/>
      <c r="T5" s="728" t="s">
        <v>1951</v>
      </c>
      <c r="U5" s="728" t="s">
        <v>1952</v>
      </c>
      <c r="V5" s="728" t="s">
        <v>1953</v>
      </c>
      <c r="W5" s="728" t="s">
        <v>1954</v>
      </c>
      <c r="X5" s="723" t="s">
        <v>1955</v>
      </c>
      <c r="Y5" s="734" t="s">
        <v>1956</v>
      </c>
      <c r="Z5" s="728" t="s">
        <v>1957</v>
      </c>
      <c r="AA5" s="728" t="s">
        <v>1958</v>
      </c>
      <c r="AB5" s="728" t="s">
        <v>1959</v>
      </c>
      <c r="AC5" s="737" t="s">
        <v>1960</v>
      </c>
      <c r="AD5" s="737" t="s">
        <v>1963</v>
      </c>
      <c r="AE5" s="728" t="s">
        <v>1961</v>
      </c>
      <c r="AF5" s="728" t="s">
        <v>1962</v>
      </c>
      <c r="AG5" s="728" t="s">
        <v>1964</v>
      </c>
    </row>
    <row r="6" spans="1:34" s="294" customFormat="1" ht="13">
      <c r="A6" s="691"/>
      <c r="B6" s="721"/>
      <c r="C6" s="679"/>
      <c r="D6" s="679"/>
      <c r="E6" s="679"/>
      <c r="F6" s="679"/>
      <c r="G6" s="679"/>
      <c r="H6" s="679"/>
      <c r="I6" s="677" t="s">
        <v>743</v>
      </c>
      <c r="J6" s="677" t="s">
        <v>744</v>
      </c>
      <c r="K6" s="677" t="s">
        <v>745</v>
      </c>
      <c r="L6" s="677" t="s">
        <v>746</v>
      </c>
      <c r="M6" s="677" t="s">
        <v>18</v>
      </c>
      <c r="N6" s="679"/>
      <c r="O6" s="679"/>
      <c r="P6" s="687"/>
      <c r="Q6" s="731" t="s">
        <v>107</v>
      </c>
      <c r="R6" s="733" t="s">
        <v>108</v>
      </c>
      <c r="S6" s="727"/>
      <c r="T6" s="729"/>
      <c r="U6" s="729"/>
      <c r="V6" s="729"/>
      <c r="W6" s="729"/>
      <c r="X6" s="724"/>
      <c r="Y6" s="735"/>
      <c r="Z6" s="729"/>
      <c r="AA6" s="729"/>
      <c r="AB6" s="729"/>
      <c r="AC6" s="738"/>
      <c r="AD6" s="738"/>
      <c r="AE6" s="729"/>
      <c r="AF6" s="729"/>
      <c r="AG6" s="729"/>
    </row>
    <row r="7" spans="1:34" s="294" customFormat="1" thickBot="1">
      <c r="A7" s="692"/>
      <c r="B7" s="722"/>
      <c r="C7" s="680"/>
      <c r="D7" s="680"/>
      <c r="E7" s="680"/>
      <c r="F7" s="680"/>
      <c r="G7" s="680"/>
      <c r="H7" s="680"/>
      <c r="I7" s="683"/>
      <c r="J7" s="683"/>
      <c r="K7" s="683"/>
      <c r="L7" s="683"/>
      <c r="M7" s="683"/>
      <c r="N7" s="680"/>
      <c r="O7" s="680"/>
      <c r="P7" s="688"/>
      <c r="Q7" s="732"/>
      <c r="R7" s="295" t="s">
        <v>86</v>
      </c>
      <c r="S7" s="296" t="s">
        <v>109</v>
      </c>
      <c r="T7" s="730"/>
      <c r="U7" s="730"/>
      <c r="V7" s="730"/>
      <c r="W7" s="730"/>
      <c r="X7" s="725"/>
      <c r="Y7" s="736"/>
      <c r="Z7" s="730"/>
      <c r="AA7" s="730"/>
      <c r="AB7" s="730"/>
      <c r="AC7" s="739"/>
      <c r="AD7" s="739"/>
      <c r="AE7" s="730"/>
      <c r="AF7" s="730"/>
      <c r="AG7" s="730"/>
    </row>
    <row r="8" spans="1:34" s="294" customFormat="1" ht="16" thickTop="1" thickBot="1">
      <c r="A8" s="297">
        <v>1</v>
      </c>
      <c r="B8" s="298">
        <v>2</v>
      </c>
      <c r="C8" s="299">
        <v>3</v>
      </c>
      <c r="D8" s="299">
        <v>4</v>
      </c>
      <c r="E8" s="299">
        <v>5</v>
      </c>
      <c r="F8" s="298">
        <v>6</v>
      </c>
      <c r="G8" s="299">
        <v>7</v>
      </c>
      <c r="H8" s="299">
        <v>8</v>
      </c>
      <c r="I8" s="299">
        <v>9</v>
      </c>
      <c r="J8" s="298">
        <v>10</v>
      </c>
      <c r="K8" s="299">
        <v>11</v>
      </c>
      <c r="L8" s="299">
        <v>12</v>
      </c>
      <c r="M8" s="298">
        <v>13</v>
      </c>
      <c r="N8" s="300">
        <v>14</v>
      </c>
      <c r="O8" s="299">
        <v>15</v>
      </c>
      <c r="P8" s="301">
        <v>16</v>
      </c>
      <c r="Q8" s="302">
        <v>26</v>
      </c>
      <c r="R8" s="296">
        <v>27</v>
      </c>
      <c r="S8" s="303">
        <v>28</v>
      </c>
      <c r="T8" s="304"/>
      <c r="U8" s="304"/>
      <c r="V8" s="304"/>
      <c r="W8" s="304"/>
      <c r="X8" s="304"/>
      <c r="Y8" s="304"/>
      <c r="Z8" s="304"/>
      <c r="AA8" s="304"/>
      <c r="AB8" s="304"/>
      <c r="AC8" s="305"/>
      <c r="AD8" s="305"/>
      <c r="AE8" s="304"/>
      <c r="AF8" s="304"/>
      <c r="AG8" s="304"/>
    </row>
    <row r="9" spans="1:34" s="313" customFormat="1" ht="18.75" customHeight="1">
      <c r="A9" s="306"/>
      <c r="B9" s="307"/>
      <c r="C9" s="308"/>
      <c r="D9" s="308"/>
      <c r="E9" s="309"/>
      <c r="F9" s="308"/>
      <c r="G9" s="308"/>
      <c r="H9" s="309"/>
      <c r="I9" s="308"/>
      <c r="J9" s="308"/>
      <c r="K9" s="308"/>
      <c r="L9" s="308"/>
      <c r="M9" s="308"/>
      <c r="N9" s="308"/>
      <c r="O9" s="310"/>
      <c r="P9" s="311"/>
      <c r="Q9" s="312"/>
      <c r="R9" s="308"/>
      <c r="S9" s="308"/>
    </row>
    <row r="10" spans="1:34" s="324" customFormat="1" ht="28.5" customHeight="1">
      <c r="A10" s="314" t="s">
        <v>22</v>
      </c>
      <c r="B10" s="315" t="s">
        <v>885</v>
      </c>
      <c r="C10" s="316" t="s">
        <v>747</v>
      </c>
      <c r="D10" s="316"/>
      <c r="E10" s="317"/>
      <c r="F10" s="316"/>
      <c r="G10" s="316"/>
      <c r="H10" s="317"/>
      <c r="I10" s="316"/>
      <c r="J10" s="316"/>
      <c r="K10" s="316"/>
      <c r="L10" s="318"/>
      <c r="M10" s="316"/>
      <c r="N10" s="316"/>
      <c r="O10" s="319">
        <f>SUM(O11,O13,O15,O17,O19,O628,O679,O681,O683,O685)</f>
        <v>9695106562.676487</v>
      </c>
      <c r="P10" s="320"/>
      <c r="Q10" s="321"/>
      <c r="R10" s="316"/>
      <c r="S10" s="316"/>
      <c r="T10" s="322"/>
      <c r="U10" s="323" t="str">
        <f t="shared" ref="U10:U19" si="0">IF(O10&lt;300000,O10,"0")</f>
        <v>0</v>
      </c>
      <c r="AH10" s="590"/>
    </row>
    <row r="11" spans="1:34" s="332" customFormat="1" ht="25.5" customHeight="1">
      <c r="A11" s="325" t="s">
        <v>24</v>
      </c>
      <c r="B11" s="307" t="s">
        <v>886</v>
      </c>
      <c r="C11" s="296" t="s">
        <v>469</v>
      </c>
      <c r="D11" s="326"/>
      <c r="E11" s="296"/>
      <c r="F11" s="327"/>
      <c r="G11" s="327"/>
      <c r="H11" s="296"/>
      <c r="I11" s="327"/>
      <c r="J11" s="327"/>
      <c r="K11" s="327"/>
      <c r="L11" s="327"/>
      <c r="M11" s="327"/>
      <c r="N11" s="327"/>
      <c r="O11" s="327"/>
      <c r="P11" s="328"/>
      <c r="Q11" s="329"/>
      <c r="R11" s="327"/>
      <c r="S11" s="327"/>
      <c r="T11" s="330"/>
      <c r="U11" s="331">
        <f t="shared" si="0"/>
        <v>0</v>
      </c>
    </row>
    <row r="12" spans="1:34" s="313" customFormat="1" ht="19.5" customHeight="1">
      <c r="A12" s="333"/>
      <c r="B12" s="334" t="s">
        <v>747</v>
      </c>
      <c r="C12" s="308" t="s">
        <v>747</v>
      </c>
      <c r="D12" s="308"/>
      <c r="E12" s="309"/>
      <c r="F12" s="308"/>
      <c r="G12" s="308"/>
      <c r="H12" s="308"/>
      <c r="I12" s="308"/>
      <c r="J12" s="308"/>
      <c r="K12" s="308"/>
      <c r="L12" s="308"/>
      <c r="M12" s="308"/>
      <c r="N12" s="335"/>
      <c r="O12" s="308"/>
      <c r="P12" s="336"/>
      <c r="T12" s="337"/>
      <c r="U12" s="323">
        <f t="shared" si="0"/>
        <v>0</v>
      </c>
    </row>
    <row r="13" spans="1:34" s="332" customFormat="1" ht="27" customHeight="1">
      <c r="A13" s="325" t="s">
        <v>26</v>
      </c>
      <c r="B13" s="307" t="s">
        <v>887</v>
      </c>
      <c r="C13" s="296" t="s">
        <v>469</v>
      </c>
      <c r="D13" s="327"/>
      <c r="E13" s="296"/>
      <c r="F13" s="327"/>
      <c r="G13" s="327"/>
      <c r="H13" s="327"/>
      <c r="I13" s="327"/>
      <c r="J13" s="327"/>
      <c r="K13" s="327"/>
      <c r="L13" s="338"/>
      <c r="M13" s="327"/>
      <c r="N13" s="327"/>
      <c r="O13" s="327"/>
      <c r="P13" s="339"/>
      <c r="U13" s="331">
        <f t="shared" si="0"/>
        <v>0</v>
      </c>
    </row>
    <row r="14" spans="1:34" s="313" customFormat="1" ht="19.5" customHeight="1">
      <c r="A14" s="333"/>
      <c r="B14" s="334" t="s">
        <v>747</v>
      </c>
      <c r="C14" s="308" t="s">
        <v>747</v>
      </c>
      <c r="D14" s="308"/>
      <c r="E14" s="309"/>
      <c r="F14" s="308"/>
      <c r="G14" s="308"/>
      <c r="H14" s="308"/>
      <c r="I14" s="308"/>
      <c r="J14" s="308"/>
      <c r="K14" s="308"/>
      <c r="L14" s="308"/>
      <c r="M14" s="308"/>
      <c r="N14" s="308"/>
      <c r="O14" s="308"/>
      <c r="P14" s="336"/>
      <c r="U14" s="323">
        <f t="shared" si="0"/>
        <v>0</v>
      </c>
    </row>
    <row r="15" spans="1:34" s="332" customFormat="1" ht="27.75" customHeight="1">
      <c r="A15" s="325" t="s">
        <v>28</v>
      </c>
      <c r="B15" s="307" t="s">
        <v>888</v>
      </c>
      <c r="C15" s="296" t="s">
        <v>469</v>
      </c>
      <c r="D15" s="327"/>
      <c r="E15" s="296"/>
      <c r="F15" s="327"/>
      <c r="G15" s="327"/>
      <c r="H15" s="327"/>
      <c r="I15" s="327"/>
      <c r="J15" s="327"/>
      <c r="K15" s="327"/>
      <c r="L15" s="327"/>
      <c r="M15" s="327"/>
      <c r="N15" s="327"/>
      <c r="O15" s="327"/>
      <c r="P15" s="339"/>
      <c r="U15" s="331">
        <f t="shared" si="0"/>
        <v>0</v>
      </c>
    </row>
    <row r="16" spans="1:34" s="313" customFormat="1" ht="19.5" customHeight="1">
      <c r="A16" s="333"/>
      <c r="B16" s="334" t="s">
        <v>747</v>
      </c>
      <c r="C16" s="308" t="s">
        <v>747</v>
      </c>
      <c r="D16" s="308"/>
      <c r="E16" s="309"/>
      <c r="F16" s="308"/>
      <c r="G16" s="308"/>
      <c r="H16" s="308"/>
      <c r="I16" s="308"/>
      <c r="J16" s="308"/>
      <c r="K16" s="308"/>
      <c r="L16" s="308"/>
      <c r="M16" s="308"/>
      <c r="N16" s="308"/>
      <c r="O16" s="308"/>
      <c r="P16" s="336"/>
      <c r="U16" s="323">
        <f t="shared" si="0"/>
        <v>0</v>
      </c>
    </row>
    <row r="17" spans="1:35" s="332" customFormat="1" ht="32.25" customHeight="1">
      <c r="A17" s="325" t="s">
        <v>30</v>
      </c>
      <c r="B17" s="307" t="s">
        <v>889</v>
      </c>
      <c r="C17" s="296" t="s">
        <v>469</v>
      </c>
      <c r="D17" s="327"/>
      <c r="E17" s="296"/>
      <c r="F17" s="327"/>
      <c r="G17" s="327"/>
      <c r="H17" s="327"/>
      <c r="I17" s="327"/>
      <c r="J17" s="327"/>
      <c r="K17" s="327"/>
      <c r="L17" s="338"/>
      <c r="M17" s="327"/>
      <c r="N17" s="340"/>
      <c r="O17" s="327"/>
      <c r="P17" s="339"/>
      <c r="T17" s="330"/>
      <c r="U17" s="331">
        <f t="shared" si="0"/>
        <v>0</v>
      </c>
    </row>
    <row r="18" spans="1:35" s="313" customFormat="1" ht="20.25" customHeight="1">
      <c r="A18" s="333"/>
      <c r="B18" s="334" t="s">
        <v>747</v>
      </c>
      <c r="C18" s="308" t="s">
        <v>747</v>
      </c>
      <c r="D18" s="308"/>
      <c r="E18" s="309"/>
      <c r="F18" s="308"/>
      <c r="G18" s="308"/>
      <c r="H18" s="308"/>
      <c r="I18" s="308"/>
      <c r="J18" s="308"/>
      <c r="K18" s="308"/>
      <c r="L18" s="308"/>
      <c r="M18" s="308"/>
      <c r="N18" s="341"/>
      <c r="O18" s="308"/>
      <c r="P18" s="336"/>
      <c r="U18" s="323">
        <f t="shared" si="0"/>
        <v>0</v>
      </c>
    </row>
    <row r="19" spans="1:35" s="332" customFormat="1" ht="32.25" customHeight="1">
      <c r="A19" s="325" t="s">
        <v>32</v>
      </c>
      <c r="B19" s="307" t="s">
        <v>890</v>
      </c>
      <c r="C19" s="327" t="s">
        <v>747</v>
      </c>
      <c r="D19" s="327"/>
      <c r="E19" s="416"/>
      <c r="F19" s="327"/>
      <c r="G19" s="327"/>
      <c r="H19" s="327"/>
      <c r="I19" s="327"/>
      <c r="J19" s="327"/>
      <c r="K19" s="327"/>
      <c r="L19" s="327"/>
      <c r="M19" s="327"/>
      <c r="N19" s="327"/>
      <c r="O19" s="342">
        <f>SUBTOTAL(9,O20:O626)</f>
        <v>7434863139.6507902</v>
      </c>
      <c r="P19" s="578">
        <v>7255140448.0699997</v>
      </c>
      <c r="U19" s="331" t="str">
        <f t="shared" si="0"/>
        <v>0</v>
      </c>
      <c r="V19" s="343"/>
      <c r="Y19" s="344" t="e">
        <f>SUM(Y20:Y535)</f>
        <v>#REF!</v>
      </c>
      <c r="Z19" s="344"/>
      <c r="AA19" s="344" t="e">
        <f>SUM(AA20:AA535)</f>
        <v>#REF!</v>
      </c>
      <c r="AB19" s="344" t="e">
        <f>SUM(AB20:AB535)</f>
        <v>#REF!</v>
      </c>
      <c r="AC19" s="344" t="e">
        <f>SUM(AC20:AC535)</f>
        <v>#REF!</v>
      </c>
      <c r="AD19" s="344" t="e">
        <f>SUM(AD20:AD535)</f>
        <v>#REF!</v>
      </c>
      <c r="AF19" s="344" t="e">
        <f>SUM(AF20:AF535)</f>
        <v>#REF!</v>
      </c>
      <c r="AG19" s="344" t="e">
        <f>AD19+AC19+AB19+AA19+Y19</f>
        <v>#REF!</v>
      </c>
      <c r="AH19" s="330">
        <f>O19-P19</f>
        <v>179722691.58079052</v>
      </c>
    </row>
    <row r="20" spans="1:35" s="313" customFormat="1" ht="19.5" customHeight="1">
      <c r="A20" s="431">
        <v>1</v>
      </c>
      <c r="B20" s="345" t="s">
        <v>2032</v>
      </c>
      <c r="C20" s="346" t="s">
        <v>115</v>
      </c>
      <c r="D20" s="308"/>
      <c r="E20" s="347" t="s">
        <v>313</v>
      </c>
      <c r="F20" s="334"/>
      <c r="G20" s="347" t="s">
        <v>368</v>
      </c>
      <c r="H20" s="348">
        <v>2000</v>
      </c>
      <c r="I20" s="308"/>
      <c r="J20" s="308"/>
      <c r="K20" s="308"/>
      <c r="L20" s="308"/>
      <c r="M20" s="308"/>
      <c r="N20" s="348" t="s">
        <v>114</v>
      </c>
      <c r="O20" s="349">
        <v>3675000</v>
      </c>
      <c r="P20" s="603"/>
      <c r="T20" s="332" t="e">
        <f>#REF!</f>
        <v>#REF!</v>
      </c>
      <c r="U20" s="313" t="e">
        <f t="shared" ref="U20:U83" si="1">VLOOKUP(T20,kelompok,2,0)</f>
        <v>#REF!</v>
      </c>
      <c r="V20" s="313" t="e">
        <f t="shared" ref="V20:V83" si="2">VLOOKUP(T20,MASAMANFAAT,4,0)</f>
        <v>#REF!</v>
      </c>
      <c r="W20" s="350" t="e">
        <f>(O20-10)/V20</f>
        <v>#REF!</v>
      </c>
      <c r="X20" s="351">
        <f>2013-AE20</f>
        <v>13</v>
      </c>
      <c r="Y20" s="350" t="e">
        <f>IF(X20&gt;V20,O20-10,W20*X20)</f>
        <v>#REF!</v>
      </c>
      <c r="Z20" s="350">
        <f t="shared" ref="Z20:Z83" si="3">2014-AE20</f>
        <v>14</v>
      </c>
      <c r="AA20" s="350" t="e">
        <f>IF(O20-10=Y20,0,W20)</f>
        <v>#REF!</v>
      </c>
      <c r="AB20" s="351" t="e">
        <f>IF(O20-10=Y20+AA20,0,W20)</f>
        <v>#REF!</v>
      </c>
      <c r="AC20" s="351" t="e">
        <f>IF(O20-10=Y20+AA20+AB20,0,W20)</f>
        <v>#REF!</v>
      </c>
      <c r="AD20" s="351" t="e">
        <f>IF(O20-10=Y20+AA20+AB20+AC20,0,W20)</f>
        <v>#REF!</v>
      </c>
      <c r="AE20" s="332">
        <f>H20</f>
        <v>2000</v>
      </c>
      <c r="AF20" s="352" t="e">
        <f>O20-(AA20+AB20+Y20+AC20+AD20)</f>
        <v>#REF!</v>
      </c>
      <c r="AG20" s="353" t="e">
        <f t="shared" ref="AG20:AG83" si="4">AD20+AC20+AB20+AA20+Y20</f>
        <v>#REF!</v>
      </c>
      <c r="AH20" s="354"/>
      <c r="AI20" s="354"/>
    </row>
    <row r="21" spans="1:35" s="313" customFormat="1" ht="19.5" customHeight="1">
      <c r="A21" s="431">
        <v>2</v>
      </c>
      <c r="B21" s="355" t="s">
        <v>2082</v>
      </c>
      <c r="C21" s="346" t="s">
        <v>116</v>
      </c>
      <c r="D21" s="308"/>
      <c r="E21" s="347" t="s">
        <v>314</v>
      </c>
      <c r="F21" s="334"/>
      <c r="G21" s="347" t="s">
        <v>369</v>
      </c>
      <c r="H21" s="348">
        <v>2000</v>
      </c>
      <c r="I21" s="308"/>
      <c r="J21" s="308"/>
      <c r="K21" s="308"/>
      <c r="L21" s="308"/>
      <c r="M21" s="308"/>
      <c r="N21" s="348" t="s">
        <v>114</v>
      </c>
      <c r="O21" s="349">
        <v>70000</v>
      </c>
      <c r="P21" s="603"/>
      <c r="T21" s="332" t="e">
        <f>#REF!</f>
        <v>#REF!</v>
      </c>
      <c r="U21" s="313" t="e">
        <f t="shared" si="1"/>
        <v>#REF!</v>
      </c>
      <c r="V21" s="313" t="e">
        <f t="shared" si="2"/>
        <v>#REF!</v>
      </c>
      <c r="W21" s="350" t="e">
        <f t="shared" ref="W21:W84" si="5">(O21-10)/V21</f>
        <v>#REF!</v>
      </c>
      <c r="X21" s="351">
        <f t="shared" ref="X21:X84" si="6">2013-AE21</f>
        <v>13</v>
      </c>
      <c r="Y21" s="350" t="e">
        <f t="shared" ref="Y21:Y84" si="7">IF(X21&gt;V21,O21-10,W21*X21)</f>
        <v>#REF!</v>
      </c>
      <c r="Z21" s="350">
        <f t="shared" si="3"/>
        <v>14</v>
      </c>
      <c r="AA21" s="350" t="e">
        <f t="shared" ref="AA21:AA84" si="8">IF(O21-10=Y21,0,W21)</f>
        <v>#REF!</v>
      </c>
      <c r="AB21" s="351" t="e">
        <f t="shared" ref="AB21:AB84" si="9">IF(O21-10=Y21+AA21,0,W21)</f>
        <v>#REF!</v>
      </c>
      <c r="AC21" s="351" t="e">
        <f t="shared" ref="AC21:AC84" si="10">IF(O21-10=Y21+AA21+AB21,0,W21)</f>
        <v>#REF!</v>
      </c>
      <c r="AD21" s="351" t="e">
        <f t="shared" ref="AD21:AD84" si="11">IF(O21-10=Y21+AA21+AB21+AC21,0,W21)</f>
        <v>#REF!</v>
      </c>
      <c r="AE21" s="332">
        <f t="shared" ref="AE21:AE84" si="12">H21</f>
        <v>2000</v>
      </c>
      <c r="AF21" s="352" t="e">
        <f t="shared" ref="AF21:AF84" si="13">O21-(AA21+AB21+Y21+AC21+AD21)</f>
        <v>#REF!</v>
      </c>
      <c r="AG21" s="353" t="e">
        <f t="shared" si="4"/>
        <v>#REF!</v>
      </c>
    </row>
    <row r="22" spans="1:35" s="313" customFormat="1" ht="19.5" customHeight="1">
      <c r="A22" s="431">
        <v>3</v>
      </c>
      <c r="B22" s="345" t="s">
        <v>2033</v>
      </c>
      <c r="C22" s="346" t="s">
        <v>117</v>
      </c>
      <c r="D22" s="308"/>
      <c r="E22" s="347" t="s">
        <v>313</v>
      </c>
      <c r="F22" s="334"/>
      <c r="G22" s="347" t="s">
        <v>370</v>
      </c>
      <c r="H22" s="348">
        <v>2000</v>
      </c>
      <c r="I22" s="308"/>
      <c r="J22" s="308"/>
      <c r="K22" s="308"/>
      <c r="L22" s="308"/>
      <c r="M22" s="308"/>
      <c r="N22" s="348" t="s">
        <v>114</v>
      </c>
      <c r="O22" s="349">
        <v>975000</v>
      </c>
      <c r="P22" s="336"/>
      <c r="T22" s="332" t="e">
        <f>#REF!</f>
        <v>#REF!</v>
      </c>
      <c r="U22" s="313" t="e">
        <f t="shared" si="1"/>
        <v>#REF!</v>
      </c>
      <c r="V22" s="313" t="e">
        <f t="shared" si="2"/>
        <v>#REF!</v>
      </c>
      <c r="W22" s="350" t="e">
        <f t="shared" si="5"/>
        <v>#REF!</v>
      </c>
      <c r="X22" s="351">
        <f t="shared" si="6"/>
        <v>13</v>
      </c>
      <c r="Y22" s="350" t="e">
        <f t="shared" si="7"/>
        <v>#REF!</v>
      </c>
      <c r="Z22" s="350">
        <f t="shared" si="3"/>
        <v>14</v>
      </c>
      <c r="AA22" s="350" t="e">
        <f t="shared" si="8"/>
        <v>#REF!</v>
      </c>
      <c r="AB22" s="351" t="e">
        <f t="shared" si="9"/>
        <v>#REF!</v>
      </c>
      <c r="AC22" s="351" t="e">
        <f t="shared" si="10"/>
        <v>#REF!</v>
      </c>
      <c r="AD22" s="351" t="e">
        <f t="shared" si="11"/>
        <v>#REF!</v>
      </c>
      <c r="AE22" s="332">
        <f t="shared" si="12"/>
        <v>2000</v>
      </c>
      <c r="AF22" s="352" t="e">
        <f t="shared" si="13"/>
        <v>#REF!</v>
      </c>
      <c r="AG22" s="353" t="e">
        <f t="shared" si="4"/>
        <v>#REF!</v>
      </c>
    </row>
    <row r="23" spans="1:35" s="313" customFormat="1" ht="19.5" customHeight="1">
      <c r="A23" s="431">
        <v>4</v>
      </c>
      <c r="B23" s="345" t="s">
        <v>2032</v>
      </c>
      <c r="C23" s="346" t="s">
        <v>118</v>
      </c>
      <c r="D23" s="308"/>
      <c r="E23" s="347" t="s">
        <v>313</v>
      </c>
      <c r="F23" s="334"/>
      <c r="G23" s="347" t="s">
        <v>370</v>
      </c>
      <c r="H23" s="348">
        <v>2000</v>
      </c>
      <c r="I23" s="308"/>
      <c r="J23" s="308"/>
      <c r="K23" s="308"/>
      <c r="L23" s="308"/>
      <c r="M23" s="308"/>
      <c r="N23" s="348" t="s">
        <v>114</v>
      </c>
      <c r="O23" s="349">
        <v>350000</v>
      </c>
      <c r="P23" s="336"/>
      <c r="T23" s="332" t="e">
        <f>#REF!</f>
        <v>#REF!</v>
      </c>
      <c r="U23" s="313" t="e">
        <f t="shared" si="1"/>
        <v>#REF!</v>
      </c>
      <c r="V23" s="313" t="e">
        <f t="shared" si="2"/>
        <v>#REF!</v>
      </c>
      <c r="W23" s="350" t="e">
        <f t="shared" si="5"/>
        <v>#REF!</v>
      </c>
      <c r="X23" s="351">
        <f t="shared" si="6"/>
        <v>13</v>
      </c>
      <c r="Y23" s="350" t="e">
        <f t="shared" si="7"/>
        <v>#REF!</v>
      </c>
      <c r="Z23" s="350">
        <f t="shared" si="3"/>
        <v>14</v>
      </c>
      <c r="AA23" s="350" t="e">
        <f t="shared" si="8"/>
        <v>#REF!</v>
      </c>
      <c r="AB23" s="351" t="e">
        <f t="shared" si="9"/>
        <v>#REF!</v>
      </c>
      <c r="AC23" s="351" t="e">
        <f t="shared" si="10"/>
        <v>#REF!</v>
      </c>
      <c r="AD23" s="351" t="e">
        <f t="shared" si="11"/>
        <v>#REF!</v>
      </c>
      <c r="AE23" s="332">
        <f t="shared" si="12"/>
        <v>2000</v>
      </c>
      <c r="AF23" s="352" t="e">
        <f t="shared" si="13"/>
        <v>#REF!</v>
      </c>
      <c r="AG23" s="353" t="e">
        <f t="shared" si="4"/>
        <v>#REF!</v>
      </c>
    </row>
    <row r="24" spans="1:35" s="313" customFormat="1" ht="19.5" customHeight="1">
      <c r="A24" s="431">
        <v>5</v>
      </c>
      <c r="B24" s="345" t="s">
        <v>304</v>
      </c>
      <c r="C24" s="346" t="s">
        <v>119</v>
      </c>
      <c r="D24" s="308"/>
      <c r="E24" s="347" t="s">
        <v>315</v>
      </c>
      <c r="F24" s="334"/>
      <c r="G24" s="347" t="s">
        <v>371</v>
      </c>
      <c r="H24" s="348">
        <v>2000</v>
      </c>
      <c r="I24" s="308"/>
      <c r="J24" s="308"/>
      <c r="K24" s="308"/>
      <c r="L24" s="308"/>
      <c r="M24" s="308"/>
      <c r="N24" s="348" t="s">
        <v>114</v>
      </c>
      <c r="O24" s="349">
        <v>440000</v>
      </c>
      <c r="P24" s="336"/>
      <c r="T24" s="332" t="e">
        <f>#REF!</f>
        <v>#REF!</v>
      </c>
      <c r="U24" s="313" t="e">
        <f t="shared" si="1"/>
        <v>#REF!</v>
      </c>
      <c r="V24" s="313" t="e">
        <f t="shared" si="2"/>
        <v>#REF!</v>
      </c>
      <c r="W24" s="350" t="e">
        <f t="shared" si="5"/>
        <v>#REF!</v>
      </c>
      <c r="X24" s="351">
        <f t="shared" si="6"/>
        <v>13</v>
      </c>
      <c r="Y24" s="350" t="e">
        <f t="shared" si="7"/>
        <v>#REF!</v>
      </c>
      <c r="Z24" s="350">
        <f t="shared" si="3"/>
        <v>14</v>
      </c>
      <c r="AA24" s="350" t="e">
        <f t="shared" si="8"/>
        <v>#REF!</v>
      </c>
      <c r="AB24" s="351" t="e">
        <f t="shared" si="9"/>
        <v>#REF!</v>
      </c>
      <c r="AC24" s="351" t="e">
        <f t="shared" si="10"/>
        <v>#REF!</v>
      </c>
      <c r="AD24" s="351" t="e">
        <f t="shared" si="11"/>
        <v>#REF!</v>
      </c>
      <c r="AE24" s="332">
        <f t="shared" si="12"/>
        <v>2000</v>
      </c>
      <c r="AF24" s="352" t="e">
        <f t="shared" si="13"/>
        <v>#REF!</v>
      </c>
      <c r="AG24" s="353" t="e">
        <f t="shared" si="4"/>
        <v>#REF!</v>
      </c>
    </row>
    <row r="25" spans="1:35" s="313" customFormat="1" ht="19.5" customHeight="1">
      <c r="A25" s="431">
        <v>6</v>
      </c>
      <c r="B25" s="345" t="s">
        <v>2036</v>
      </c>
      <c r="C25" s="346" t="s">
        <v>120</v>
      </c>
      <c r="D25" s="308"/>
      <c r="E25" s="347" t="s">
        <v>316</v>
      </c>
      <c r="F25" s="334"/>
      <c r="G25" s="347" t="s">
        <v>372</v>
      </c>
      <c r="H25" s="348">
        <v>2000</v>
      </c>
      <c r="I25" s="308"/>
      <c r="J25" s="308"/>
      <c r="K25" s="308"/>
      <c r="L25" s="308"/>
      <c r="M25" s="308"/>
      <c r="N25" s="348" t="s">
        <v>114</v>
      </c>
      <c r="O25" s="349">
        <v>420000</v>
      </c>
      <c r="P25" s="336"/>
      <c r="T25" s="332" t="e">
        <f>#REF!</f>
        <v>#REF!</v>
      </c>
      <c r="U25" s="313" t="e">
        <f t="shared" si="1"/>
        <v>#REF!</v>
      </c>
      <c r="V25" s="313" t="e">
        <f t="shared" si="2"/>
        <v>#REF!</v>
      </c>
      <c r="W25" s="350" t="e">
        <f t="shared" si="5"/>
        <v>#REF!</v>
      </c>
      <c r="X25" s="351">
        <f t="shared" si="6"/>
        <v>13</v>
      </c>
      <c r="Y25" s="350" t="e">
        <f t="shared" si="7"/>
        <v>#REF!</v>
      </c>
      <c r="Z25" s="350">
        <f t="shared" si="3"/>
        <v>14</v>
      </c>
      <c r="AA25" s="350" t="e">
        <f t="shared" si="8"/>
        <v>#REF!</v>
      </c>
      <c r="AB25" s="351" t="e">
        <f t="shared" si="9"/>
        <v>#REF!</v>
      </c>
      <c r="AC25" s="351" t="e">
        <f t="shared" si="10"/>
        <v>#REF!</v>
      </c>
      <c r="AD25" s="351" t="e">
        <f t="shared" si="11"/>
        <v>#REF!</v>
      </c>
      <c r="AE25" s="332">
        <f t="shared" si="12"/>
        <v>2000</v>
      </c>
      <c r="AF25" s="352" t="e">
        <f t="shared" si="13"/>
        <v>#REF!</v>
      </c>
      <c r="AG25" s="353" t="e">
        <f t="shared" si="4"/>
        <v>#REF!</v>
      </c>
    </row>
    <row r="26" spans="1:35" s="313" customFormat="1" ht="19.5" customHeight="1">
      <c r="A26" s="431">
        <v>7</v>
      </c>
      <c r="B26" s="345" t="s">
        <v>2033</v>
      </c>
      <c r="C26" s="346" t="s">
        <v>117</v>
      </c>
      <c r="D26" s="308"/>
      <c r="E26" s="347" t="s">
        <v>316</v>
      </c>
      <c r="F26" s="334"/>
      <c r="G26" s="347" t="s">
        <v>372</v>
      </c>
      <c r="H26" s="348">
        <v>2000</v>
      </c>
      <c r="I26" s="308"/>
      <c r="J26" s="308"/>
      <c r="K26" s="308"/>
      <c r="L26" s="308"/>
      <c r="M26" s="308"/>
      <c r="N26" s="348" t="s">
        <v>114</v>
      </c>
      <c r="O26" s="349">
        <v>420000</v>
      </c>
      <c r="P26" s="336"/>
      <c r="T26" s="332" t="e">
        <f>#REF!</f>
        <v>#REF!</v>
      </c>
      <c r="U26" s="313" t="e">
        <f t="shared" si="1"/>
        <v>#REF!</v>
      </c>
      <c r="V26" s="313" t="e">
        <f t="shared" si="2"/>
        <v>#REF!</v>
      </c>
      <c r="W26" s="350" t="e">
        <f t="shared" si="5"/>
        <v>#REF!</v>
      </c>
      <c r="X26" s="351">
        <f t="shared" si="6"/>
        <v>13</v>
      </c>
      <c r="Y26" s="350" t="e">
        <f t="shared" si="7"/>
        <v>#REF!</v>
      </c>
      <c r="Z26" s="350">
        <f t="shared" si="3"/>
        <v>14</v>
      </c>
      <c r="AA26" s="350" t="e">
        <f t="shared" si="8"/>
        <v>#REF!</v>
      </c>
      <c r="AB26" s="351" t="e">
        <f t="shared" si="9"/>
        <v>#REF!</v>
      </c>
      <c r="AC26" s="351" t="e">
        <f t="shared" si="10"/>
        <v>#REF!</v>
      </c>
      <c r="AD26" s="351" t="e">
        <f t="shared" si="11"/>
        <v>#REF!</v>
      </c>
      <c r="AE26" s="332">
        <f t="shared" si="12"/>
        <v>2000</v>
      </c>
      <c r="AF26" s="352" t="e">
        <f t="shared" si="13"/>
        <v>#REF!</v>
      </c>
      <c r="AG26" s="353" t="e">
        <f t="shared" si="4"/>
        <v>#REF!</v>
      </c>
    </row>
    <row r="27" spans="1:35" s="313" customFormat="1" ht="19.5" customHeight="1">
      <c r="A27" s="431">
        <v>8</v>
      </c>
      <c r="B27" s="345" t="s">
        <v>2042</v>
      </c>
      <c r="C27" s="346" t="s">
        <v>121</v>
      </c>
      <c r="D27" s="308"/>
      <c r="E27" s="347" t="s">
        <v>316</v>
      </c>
      <c r="F27" s="334"/>
      <c r="G27" s="347" t="s">
        <v>373</v>
      </c>
      <c r="H27" s="348">
        <v>2001</v>
      </c>
      <c r="I27" s="308"/>
      <c r="J27" s="308"/>
      <c r="K27" s="308"/>
      <c r="L27" s="308"/>
      <c r="M27" s="308"/>
      <c r="N27" s="348" t="s">
        <v>114</v>
      </c>
      <c r="O27" s="356">
        <v>385000</v>
      </c>
      <c r="P27" s="336"/>
      <c r="T27" s="332" t="e">
        <f>#REF!</f>
        <v>#REF!</v>
      </c>
      <c r="U27" s="313" t="e">
        <f t="shared" si="1"/>
        <v>#REF!</v>
      </c>
      <c r="V27" s="313" t="e">
        <f t="shared" si="2"/>
        <v>#REF!</v>
      </c>
      <c r="W27" s="350" t="e">
        <f t="shared" si="5"/>
        <v>#REF!</v>
      </c>
      <c r="X27" s="351">
        <f t="shared" si="6"/>
        <v>12</v>
      </c>
      <c r="Y27" s="350" t="e">
        <f t="shared" si="7"/>
        <v>#REF!</v>
      </c>
      <c r="Z27" s="350">
        <f t="shared" si="3"/>
        <v>13</v>
      </c>
      <c r="AA27" s="350" t="e">
        <f t="shared" si="8"/>
        <v>#REF!</v>
      </c>
      <c r="AB27" s="351" t="e">
        <f t="shared" si="9"/>
        <v>#REF!</v>
      </c>
      <c r="AC27" s="351" t="e">
        <f t="shared" si="10"/>
        <v>#REF!</v>
      </c>
      <c r="AD27" s="351" t="e">
        <f t="shared" si="11"/>
        <v>#REF!</v>
      </c>
      <c r="AE27" s="332">
        <f t="shared" si="12"/>
        <v>2001</v>
      </c>
      <c r="AF27" s="352" t="e">
        <f t="shared" si="13"/>
        <v>#REF!</v>
      </c>
      <c r="AG27" s="353" t="e">
        <f t="shared" si="4"/>
        <v>#REF!</v>
      </c>
    </row>
    <row r="28" spans="1:35" s="313" customFormat="1" ht="19.5" customHeight="1">
      <c r="A28" s="431">
        <v>9</v>
      </c>
      <c r="B28" s="357" t="s">
        <v>301</v>
      </c>
      <c r="C28" s="346" t="s">
        <v>122</v>
      </c>
      <c r="D28" s="308"/>
      <c r="E28" s="347" t="s">
        <v>316</v>
      </c>
      <c r="F28" s="334"/>
      <c r="G28" s="347" t="s">
        <v>374</v>
      </c>
      <c r="H28" s="348">
        <v>2001</v>
      </c>
      <c r="I28" s="308"/>
      <c r="J28" s="308"/>
      <c r="K28" s="308"/>
      <c r="L28" s="308"/>
      <c r="M28" s="308"/>
      <c r="N28" s="348" t="s">
        <v>114</v>
      </c>
      <c r="O28" s="356">
        <v>2275000</v>
      </c>
      <c r="P28" s="336"/>
      <c r="T28" s="332" t="e">
        <f>#REF!</f>
        <v>#REF!</v>
      </c>
      <c r="U28" s="313" t="e">
        <f t="shared" si="1"/>
        <v>#REF!</v>
      </c>
      <c r="V28" s="313" t="e">
        <f t="shared" si="2"/>
        <v>#REF!</v>
      </c>
      <c r="W28" s="350" t="e">
        <f t="shared" si="5"/>
        <v>#REF!</v>
      </c>
      <c r="X28" s="351">
        <f t="shared" si="6"/>
        <v>12</v>
      </c>
      <c r="Y28" s="350" t="e">
        <f t="shared" si="7"/>
        <v>#REF!</v>
      </c>
      <c r="Z28" s="350">
        <f t="shared" si="3"/>
        <v>13</v>
      </c>
      <c r="AA28" s="350" t="e">
        <f t="shared" si="8"/>
        <v>#REF!</v>
      </c>
      <c r="AB28" s="351" t="e">
        <f t="shared" si="9"/>
        <v>#REF!</v>
      </c>
      <c r="AC28" s="351" t="e">
        <f t="shared" si="10"/>
        <v>#REF!</v>
      </c>
      <c r="AD28" s="351" t="e">
        <f t="shared" si="11"/>
        <v>#REF!</v>
      </c>
      <c r="AE28" s="332">
        <f t="shared" si="12"/>
        <v>2001</v>
      </c>
      <c r="AF28" s="352" t="e">
        <f t="shared" si="13"/>
        <v>#REF!</v>
      </c>
      <c r="AG28" s="353" t="e">
        <f t="shared" si="4"/>
        <v>#REF!</v>
      </c>
    </row>
    <row r="29" spans="1:35" s="313" customFormat="1" ht="19.5" customHeight="1">
      <c r="A29" s="431">
        <v>10</v>
      </c>
      <c r="B29" s="345" t="s">
        <v>2043</v>
      </c>
      <c r="C29" s="346" t="s">
        <v>123</v>
      </c>
      <c r="D29" s="308"/>
      <c r="E29" s="347" t="s">
        <v>317</v>
      </c>
      <c r="F29" s="334"/>
      <c r="G29" s="347" t="s">
        <v>368</v>
      </c>
      <c r="H29" s="348">
        <v>2001</v>
      </c>
      <c r="I29" s="308"/>
      <c r="J29" s="308"/>
      <c r="K29" s="308"/>
      <c r="L29" s="308"/>
      <c r="M29" s="308"/>
      <c r="N29" s="348" t="s">
        <v>114</v>
      </c>
      <c r="O29" s="356">
        <v>210000</v>
      </c>
      <c r="P29" s="336"/>
      <c r="T29" s="332" t="e">
        <f>#REF!</f>
        <v>#REF!</v>
      </c>
      <c r="U29" s="313" t="e">
        <f t="shared" si="1"/>
        <v>#REF!</v>
      </c>
      <c r="V29" s="313" t="e">
        <f t="shared" si="2"/>
        <v>#REF!</v>
      </c>
      <c r="W29" s="350" t="e">
        <f t="shared" si="5"/>
        <v>#REF!</v>
      </c>
      <c r="X29" s="351">
        <f t="shared" si="6"/>
        <v>12</v>
      </c>
      <c r="Y29" s="350" t="e">
        <f t="shared" si="7"/>
        <v>#REF!</v>
      </c>
      <c r="Z29" s="350">
        <f t="shared" si="3"/>
        <v>13</v>
      </c>
      <c r="AA29" s="350" t="e">
        <f t="shared" si="8"/>
        <v>#REF!</v>
      </c>
      <c r="AB29" s="351" t="e">
        <f t="shared" si="9"/>
        <v>#REF!</v>
      </c>
      <c r="AC29" s="351" t="e">
        <f t="shared" si="10"/>
        <v>#REF!</v>
      </c>
      <c r="AD29" s="351" t="e">
        <f t="shared" si="11"/>
        <v>#REF!</v>
      </c>
      <c r="AE29" s="332">
        <f t="shared" si="12"/>
        <v>2001</v>
      </c>
      <c r="AF29" s="352" t="e">
        <f t="shared" si="13"/>
        <v>#REF!</v>
      </c>
      <c r="AG29" s="353" t="e">
        <f t="shared" si="4"/>
        <v>#REF!</v>
      </c>
    </row>
    <row r="30" spans="1:35" s="313" customFormat="1" ht="19.5" customHeight="1">
      <c r="A30" s="431">
        <v>11</v>
      </c>
      <c r="B30" s="345" t="s">
        <v>2033</v>
      </c>
      <c r="C30" s="346" t="s">
        <v>117</v>
      </c>
      <c r="D30" s="308"/>
      <c r="E30" s="347" t="s">
        <v>313</v>
      </c>
      <c r="F30" s="334"/>
      <c r="G30" s="347" t="s">
        <v>368</v>
      </c>
      <c r="H30" s="348">
        <v>2001</v>
      </c>
      <c r="I30" s="308"/>
      <c r="J30" s="308"/>
      <c r="K30" s="308"/>
      <c r="L30" s="308"/>
      <c r="M30" s="308"/>
      <c r="N30" s="348" t="s">
        <v>114</v>
      </c>
      <c r="O30" s="356">
        <v>900000</v>
      </c>
      <c r="P30" s="336"/>
      <c r="T30" s="332" t="e">
        <f>#REF!</f>
        <v>#REF!</v>
      </c>
      <c r="U30" s="313" t="e">
        <f t="shared" si="1"/>
        <v>#REF!</v>
      </c>
      <c r="V30" s="313" t="e">
        <f t="shared" si="2"/>
        <v>#REF!</v>
      </c>
      <c r="W30" s="350" t="e">
        <f t="shared" si="5"/>
        <v>#REF!</v>
      </c>
      <c r="X30" s="351">
        <f t="shared" si="6"/>
        <v>12</v>
      </c>
      <c r="Y30" s="350" t="e">
        <f t="shared" si="7"/>
        <v>#REF!</v>
      </c>
      <c r="Z30" s="350">
        <f t="shared" si="3"/>
        <v>13</v>
      </c>
      <c r="AA30" s="350" t="e">
        <f t="shared" si="8"/>
        <v>#REF!</v>
      </c>
      <c r="AB30" s="351" t="e">
        <f t="shared" si="9"/>
        <v>#REF!</v>
      </c>
      <c r="AC30" s="351" t="e">
        <f t="shared" si="10"/>
        <v>#REF!</v>
      </c>
      <c r="AD30" s="351" t="e">
        <f t="shared" si="11"/>
        <v>#REF!</v>
      </c>
      <c r="AE30" s="332">
        <f t="shared" si="12"/>
        <v>2001</v>
      </c>
      <c r="AF30" s="352" t="e">
        <f t="shared" si="13"/>
        <v>#REF!</v>
      </c>
      <c r="AG30" s="353" t="e">
        <f t="shared" si="4"/>
        <v>#REF!</v>
      </c>
    </row>
    <row r="31" spans="1:35" s="313" customFormat="1" ht="19.5" customHeight="1">
      <c r="A31" s="431">
        <v>12</v>
      </c>
      <c r="B31" s="345" t="s">
        <v>2046</v>
      </c>
      <c r="C31" s="346" t="s">
        <v>124</v>
      </c>
      <c r="D31" s="308"/>
      <c r="E31" s="347" t="s">
        <v>316</v>
      </c>
      <c r="F31" s="334"/>
      <c r="G31" s="347" t="s">
        <v>368</v>
      </c>
      <c r="H31" s="348">
        <v>2001</v>
      </c>
      <c r="I31" s="308"/>
      <c r="J31" s="308"/>
      <c r="K31" s="308"/>
      <c r="L31" s="308"/>
      <c r="M31" s="308"/>
      <c r="N31" s="348" t="s">
        <v>114</v>
      </c>
      <c r="O31" s="356">
        <v>2160000</v>
      </c>
      <c r="P31" s="336"/>
      <c r="T31" s="332" t="e">
        <f>#REF!</f>
        <v>#REF!</v>
      </c>
      <c r="U31" s="313" t="e">
        <f t="shared" si="1"/>
        <v>#REF!</v>
      </c>
      <c r="V31" s="313" t="e">
        <f t="shared" si="2"/>
        <v>#REF!</v>
      </c>
      <c r="W31" s="350" t="e">
        <f t="shared" si="5"/>
        <v>#REF!</v>
      </c>
      <c r="X31" s="351">
        <f t="shared" si="6"/>
        <v>12</v>
      </c>
      <c r="Y31" s="350" t="e">
        <f t="shared" si="7"/>
        <v>#REF!</v>
      </c>
      <c r="Z31" s="350">
        <f t="shared" si="3"/>
        <v>13</v>
      </c>
      <c r="AA31" s="350" t="e">
        <f t="shared" si="8"/>
        <v>#REF!</v>
      </c>
      <c r="AB31" s="351" t="e">
        <f t="shared" si="9"/>
        <v>#REF!</v>
      </c>
      <c r="AC31" s="351" t="e">
        <f t="shared" si="10"/>
        <v>#REF!</v>
      </c>
      <c r="AD31" s="351" t="e">
        <f t="shared" si="11"/>
        <v>#REF!</v>
      </c>
      <c r="AE31" s="332">
        <f t="shared" si="12"/>
        <v>2001</v>
      </c>
      <c r="AF31" s="352" t="e">
        <f t="shared" si="13"/>
        <v>#REF!</v>
      </c>
      <c r="AG31" s="353" t="e">
        <f t="shared" si="4"/>
        <v>#REF!</v>
      </c>
    </row>
    <row r="32" spans="1:35" s="313" customFormat="1" ht="19.5" customHeight="1">
      <c r="A32" s="431">
        <v>13</v>
      </c>
      <c r="B32" s="345" t="s">
        <v>2036</v>
      </c>
      <c r="C32" s="346" t="s">
        <v>125</v>
      </c>
      <c r="D32" s="308"/>
      <c r="E32" s="347" t="s">
        <v>316</v>
      </c>
      <c r="F32" s="334"/>
      <c r="G32" s="347" t="s">
        <v>373</v>
      </c>
      <c r="H32" s="348">
        <v>2001</v>
      </c>
      <c r="I32" s="308"/>
      <c r="J32" s="308"/>
      <c r="K32" s="308"/>
      <c r="L32" s="308"/>
      <c r="M32" s="308"/>
      <c r="N32" s="348" t="s">
        <v>114</v>
      </c>
      <c r="O32" s="356">
        <v>510000</v>
      </c>
      <c r="P32" s="336"/>
      <c r="T32" s="332" t="e">
        <f>#REF!</f>
        <v>#REF!</v>
      </c>
      <c r="U32" s="313" t="e">
        <f t="shared" si="1"/>
        <v>#REF!</v>
      </c>
      <c r="V32" s="313" t="e">
        <f t="shared" si="2"/>
        <v>#REF!</v>
      </c>
      <c r="W32" s="350" t="e">
        <f t="shared" si="5"/>
        <v>#REF!</v>
      </c>
      <c r="X32" s="351">
        <f t="shared" si="6"/>
        <v>12</v>
      </c>
      <c r="Y32" s="350" t="e">
        <f t="shared" si="7"/>
        <v>#REF!</v>
      </c>
      <c r="Z32" s="350">
        <f t="shared" si="3"/>
        <v>13</v>
      </c>
      <c r="AA32" s="350" t="e">
        <f t="shared" si="8"/>
        <v>#REF!</v>
      </c>
      <c r="AB32" s="351" t="e">
        <f t="shared" si="9"/>
        <v>#REF!</v>
      </c>
      <c r="AC32" s="351" t="e">
        <f t="shared" si="10"/>
        <v>#REF!</v>
      </c>
      <c r="AD32" s="351" t="e">
        <f t="shared" si="11"/>
        <v>#REF!</v>
      </c>
      <c r="AE32" s="332">
        <f t="shared" si="12"/>
        <v>2001</v>
      </c>
      <c r="AF32" s="352" t="e">
        <f t="shared" si="13"/>
        <v>#REF!</v>
      </c>
      <c r="AG32" s="353" t="e">
        <f t="shared" si="4"/>
        <v>#REF!</v>
      </c>
    </row>
    <row r="33" spans="1:34" s="313" customFormat="1" ht="19.5" customHeight="1">
      <c r="A33" s="431">
        <v>14</v>
      </c>
      <c r="B33" s="345" t="s">
        <v>2025</v>
      </c>
      <c r="C33" s="346" t="s">
        <v>126</v>
      </c>
      <c r="D33" s="308"/>
      <c r="E33" s="347" t="s">
        <v>318</v>
      </c>
      <c r="F33" s="334"/>
      <c r="G33" s="347" t="s">
        <v>369</v>
      </c>
      <c r="H33" s="348">
        <v>2001</v>
      </c>
      <c r="I33" s="308"/>
      <c r="J33" s="308"/>
      <c r="K33" s="308"/>
      <c r="L33" s="308"/>
      <c r="M33" s="308"/>
      <c r="N33" s="348" t="s">
        <v>114</v>
      </c>
      <c r="O33" s="356">
        <v>1650000</v>
      </c>
      <c r="P33" s="336"/>
      <c r="T33" s="332" t="e">
        <f>#REF!</f>
        <v>#REF!</v>
      </c>
      <c r="U33" s="313" t="e">
        <f t="shared" si="1"/>
        <v>#REF!</v>
      </c>
      <c r="V33" s="313" t="e">
        <f t="shared" si="2"/>
        <v>#REF!</v>
      </c>
      <c r="W33" s="350" t="e">
        <f t="shared" si="5"/>
        <v>#REF!</v>
      </c>
      <c r="X33" s="351">
        <f t="shared" si="6"/>
        <v>12</v>
      </c>
      <c r="Y33" s="350" t="e">
        <f t="shared" si="7"/>
        <v>#REF!</v>
      </c>
      <c r="Z33" s="350">
        <f t="shared" si="3"/>
        <v>13</v>
      </c>
      <c r="AA33" s="350" t="e">
        <f t="shared" si="8"/>
        <v>#REF!</v>
      </c>
      <c r="AB33" s="351" t="e">
        <f t="shared" si="9"/>
        <v>#REF!</v>
      </c>
      <c r="AC33" s="351" t="e">
        <f t="shared" si="10"/>
        <v>#REF!</v>
      </c>
      <c r="AD33" s="351" t="e">
        <f t="shared" si="11"/>
        <v>#REF!</v>
      </c>
      <c r="AE33" s="332">
        <f t="shared" si="12"/>
        <v>2001</v>
      </c>
      <c r="AF33" s="352" t="e">
        <f t="shared" si="13"/>
        <v>#REF!</v>
      </c>
      <c r="AG33" s="353" t="e">
        <f t="shared" si="4"/>
        <v>#REF!</v>
      </c>
    </row>
    <row r="34" spans="1:34" s="313" customFormat="1" ht="19.5" customHeight="1">
      <c r="A34" s="431">
        <v>15</v>
      </c>
      <c r="B34" s="345" t="s">
        <v>2083</v>
      </c>
      <c r="C34" s="346" t="s">
        <v>127</v>
      </c>
      <c r="D34" s="308"/>
      <c r="E34" s="347" t="s">
        <v>316</v>
      </c>
      <c r="F34" s="334"/>
      <c r="G34" s="347" t="s">
        <v>375</v>
      </c>
      <c r="H34" s="348">
        <v>2001</v>
      </c>
      <c r="I34" s="308"/>
      <c r="J34" s="308"/>
      <c r="K34" s="308"/>
      <c r="L34" s="308"/>
      <c r="M34" s="308"/>
      <c r="N34" s="348" t="s">
        <v>114</v>
      </c>
      <c r="O34" s="356">
        <v>975000</v>
      </c>
      <c r="P34" s="346" t="s">
        <v>127</v>
      </c>
      <c r="T34" s="332" t="e">
        <f>#REF!</f>
        <v>#REF!</v>
      </c>
      <c r="U34" s="313" t="e">
        <f t="shared" si="1"/>
        <v>#REF!</v>
      </c>
      <c r="V34" s="313" t="e">
        <f t="shared" si="2"/>
        <v>#REF!</v>
      </c>
      <c r="W34" s="350" t="e">
        <f t="shared" si="5"/>
        <v>#REF!</v>
      </c>
      <c r="X34" s="351">
        <f t="shared" si="6"/>
        <v>12</v>
      </c>
      <c r="Y34" s="350" t="e">
        <f t="shared" si="7"/>
        <v>#REF!</v>
      </c>
      <c r="Z34" s="350">
        <f t="shared" si="3"/>
        <v>13</v>
      </c>
      <c r="AA34" s="350" t="e">
        <f t="shared" si="8"/>
        <v>#REF!</v>
      </c>
      <c r="AB34" s="351" t="e">
        <f t="shared" si="9"/>
        <v>#REF!</v>
      </c>
      <c r="AC34" s="351" t="e">
        <f t="shared" si="10"/>
        <v>#REF!</v>
      </c>
      <c r="AD34" s="351" t="e">
        <f t="shared" si="11"/>
        <v>#REF!</v>
      </c>
      <c r="AE34" s="332">
        <f t="shared" si="12"/>
        <v>2001</v>
      </c>
      <c r="AF34" s="352" t="e">
        <f t="shared" si="13"/>
        <v>#REF!</v>
      </c>
      <c r="AG34" s="353" t="e">
        <f t="shared" si="4"/>
        <v>#REF!</v>
      </c>
      <c r="AH34" s="353"/>
    </row>
    <row r="35" spans="1:34" s="313" customFormat="1" ht="19.5" customHeight="1">
      <c r="A35" s="431">
        <v>16</v>
      </c>
      <c r="B35" s="345" t="s">
        <v>2033</v>
      </c>
      <c r="C35" s="346" t="s">
        <v>117</v>
      </c>
      <c r="D35" s="308"/>
      <c r="E35" s="347" t="s">
        <v>313</v>
      </c>
      <c r="F35" s="334"/>
      <c r="G35" s="347" t="s">
        <v>370</v>
      </c>
      <c r="H35" s="348">
        <v>2001</v>
      </c>
      <c r="I35" s="308"/>
      <c r="J35" s="308"/>
      <c r="K35" s="308"/>
      <c r="L35" s="308"/>
      <c r="M35" s="308"/>
      <c r="N35" s="348" t="s">
        <v>114</v>
      </c>
      <c r="O35" s="356">
        <v>422500</v>
      </c>
      <c r="P35" s="346" t="s">
        <v>140</v>
      </c>
      <c r="T35" s="332" t="e">
        <f>#REF!</f>
        <v>#REF!</v>
      </c>
      <c r="U35" s="313" t="e">
        <f t="shared" si="1"/>
        <v>#REF!</v>
      </c>
      <c r="V35" s="313" t="e">
        <f t="shared" si="2"/>
        <v>#REF!</v>
      </c>
      <c r="W35" s="350" t="e">
        <f t="shared" si="5"/>
        <v>#REF!</v>
      </c>
      <c r="X35" s="351">
        <f t="shared" si="6"/>
        <v>12</v>
      </c>
      <c r="Y35" s="350" t="e">
        <f t="shared" si="7"/>
        <v>#REF!</v>
      </c>
      <c r="Z35" s="350">
        <f t="shared" si="3"/>
        <v>13</v>
      </c>
      <c r="AA35" s="350" t="e">
        <f t="shared" si="8"/>
        <v>#REF!</v>
      </c>
      <c r="AB35" s="351" t="e">
        <f t="shared" si="9"/>
        <v>#REF!</v>
      </c>
      <c r="AC35" s="351" t="e">
        <f t="shared" si="10"/>
        <v>#REF!</v>
      </c>
      <c r="AD35" s="351" t="e">
        <f t="shared" si="11"/>
        <v>#REF!</v>
      </c>
      <c r="AE35" s="332">
        <f t="shared" si="12"/>
        <v>2001</v>
      </c>
      <c r="AF35" s="352" t="e">
        <f t="shared" si="13"/>
        <v>#REF!</v>
      </c>
      <c r="AG35" s="353" t="e">
        <f t="shared" si="4"/>
        <v>#REF!</v>
      </c>
    </row>
    <row r="36" spans="1:34" s="313" customFormat="1" ht="19.5" customHeight="1">
      <c r="A36" s="431">
        <v>17</v>
      </c>
      <c r="B36" s="345" t="s">
        <v>2036</v>
      </c>
      <c r="C36" s="346" t="s">
        <v>125</v>
      </c>
      <c r="D36" s="308"/>
      <c r="E36" s="347" t="s">
        <v>316</v>
      </c>
      <c r="F36" s="334"/>
      <c r="G36" s="347" t="s">
        <v>373</v>
      </c>
      <c r="H36" s="348">
        <v>2001</v>
      </c>
      <c r="I36" s="308"/>
      <c r="J36" s="308"/>
      <c r="K36" s="308"/>
      <c r="L36" s="308"/>
      <c r="M36" s="308"/>
      <c r="N36" s="348" t="s">
        <v>114</v>
      </c>
      <c r="O36" s="356">
        <v>1500000</v>
      </c>
      <c r="P36" s="346" t="s">
        <v>144</v>
      </c>
      <c r="T36" s="332" t="e">
        <f>#REF!</f>
        <v>#REF!</v>
      </c>
      <c r="U36" s="313" t="e">
        <f t="shared" si="1"/>
        <v>#REF!</v>
      </c>
      <c r="V36" s="313" t="e">
        <f t="shared" si="2"/>
        <v>#REF!</v>
      </c>
      <c r="W36" s="350" t="e">
        <f t="shared" si="5"/>
        <v>#REF!</v>
      </c>
      <c r="X36" s="351">
        <f t="shared" si="6"/>
        <v>12</v>
      </c>
      <c r="Y36" s="350" t="e">
        <f t="shared" si="7"/>
        <v>#REF!</v>
      </c>
      <c r="Z36" s="350">
        <f t="shared" si="3"/>
        <v>13</v>
      </c>
      <c r="AA36" s="350" t="e">
        <f t="shared" si="8"/>
        <v>#REF!</v>
      </c>
      <c r="AB36" s="351" t="e">
        <f t="shared" si="9"/>
        <v>#REF!</v>
      </c>
      <c r="AC36" s="351" t="e">
        <f t="shared" si="10"/>
        <v>#REF!</v>
      </c>
      <c r="AD36" s="351" t="e">
        <f t="shared" si="11"/>
        <v>#REF!</v>
      </c>
      <c r="AE36" s="332">
        <f t="shared" si="12"/>
        <v>2001</v>
      </c>
      <c r="AF36" s="352" t="e">
        <f t="shared" si="13"/>
        <v>#REF!</v>
      </c>
      <c r="AG36" s="353" t="e">
        <f t="shared" si="4"/>
        <v>#REF!</v>
      </c>
    </row>
    <row r="37" spans="1:34" s="313" customFormat="1" ht="19.5" customHeight="1">
      <c r="A37" s="431">
        <v>18</v>
      </c>
      <c r="B37" s="345" t="s">
        <v>2033</v>
      </c>
      <c r="C37" s="346" t="s">
        <v>117</v>
      </c>
      <c r="D37" s="308"/>
      <c r="E37" s="347" t="s">
        <v>313</v>
      </c>
      <c r="F37" s="334"/>
      <c r="G37" s="347" t="s">
        <v>368</v>
      </c>
      <c r="H37" s="348">
        <v>2001</v>
      </c>
      <c r="I37" s="308"/>
      <c r="J37" s="308"/>
      <c r="K37" s="308"/>
      <c r="L37" s="308"/>
      <c r="M37" s="308"/>
      <c r="N37" s="348" t="s">
        <v>114</v>
      </c>
      <c r="O37" s="356">
        <v>1050000</v>
      </c>
      <c r="P37" s="346" t="s">
        <v>416</v>
      </c>
      <c r="T37" s="332" t="e">
        <f>#REF!</f>
        <v>#REF!</v>
      </c>
      <c r="U37" s="313" t="e">
        <f t="shared" si="1"/>
        <v>#REF!</v>
      </c>
      <c r="V37" s="313" t="e">
        <f t="shared" si="2"/>
        <v>#REF!</v>
      </c>
      <c r="W37" s="350" t="e">
        <f t="shared" si="5"/>
        <v>#REF!</v>
      </c>
      <c r="X37" s="351">
        <f t="shared" si="6"/>
        <v>12</v>
      </c>
      <c r="Y37" s="350" t="e">
        <f t="shared" si="7"/>
        <v>#REF!</v>
      </c>
      <c r="Z37" s="350">
        <f t="shared" si="3"/>
        <v>13</v>
      </c>
      <c r="AA37" s="350" t="e">
        <f t="shared" si="8"/>
        <v>#REF!</v>
      </c>
      <c r="AB37" s="351" t="e">
        <f t="shared" si="9"/>
        <v>#REF!</v>
      </c>
      <c r="AC37" s="351" t="e">
        <f t="shared" si="10"/>
        <v>#REF!</v>
      </c>
      <c r="AD37" s="351" t="e">
        <f t="shared" si="11"/>
        <v>#REF!</v>
      </c>
      <c r="AE37" s="332">
        <f t="shared" si="12"/>
        <v>2001</v>
      </c>
      <c r="AF37" s="352" t="e">
        <f t="shared" si="13"/>
        <v>#REF!</v>
      </c>
      <c r="AG37" s="353" t="e">
        <f t="shared" si="4"/>
        <v>#REF!</v>
      </c>
    </row>
    <row r="38" spans="1:34" s="313" customFormat="1" ht="19.5" customHeight="1">
      <c r="A38" s="431">
        <v>19</v>
      </c>
      <c r="B38" s="345" t="s">
        <v>298</v>
      </c>
      <c r="C38" s="346" t="s">
        <v>128</v>
      </c>
      <c r="D38" s="308"/>
      <c r="E38" s="347" t="s">
        <v>319</v>
      </c>
      <c r="F38" s="334"/>
      <c r="G38" s="347" t="s">
        <v>369</v>
      </c>
      <c r="H38" s="348">
        <v>2001</v>
      </c>
      <c r="I38" s="308"/>
      <c r="J38" s="308"/>
      <c r="K38" s="308"/>
      <c r="L38" s="308"/>
      <c r="M38" s="308"/>
      <c r="N38" s="348" t="s">
        <v>114</v>
      </c>
      <c r="O38" s="356">
        <v>1155000</v>
      </c>
      <c r="P38" s="346" t="s">
        <v>417</v>
      </c>
      <c r="T38" s="332" t="e">
        <f>#REF!</f>
        <v>#REF!</v>
      </c>
      <c r="U38" s="313" t="e">
        <f t="shared" si="1"/>
        <v>#REF!</v>
      </c>
      <c r="V38" s="313" t="e">
        <f t="shared" si="2"/>
        <v>#REF!</v>
      </c>
      <c r="W38" s="350" t="e">
        <f t="shared" si="5"/>
        <v>#REF!</v>
      </c>
      <c r="X38" s="351">
        <f t="shared" si="6"/>
        <v>12</v>
      </c>
      <c r="Y38" s="350" t="e">
        <f t="shared" si="7"/>
        <v>#REF!</v>
      </c>
      <c r="Z38" s="350">
        <f t="shared" si="3"/>
        <v>13</v>
      </c>
      <c r="AA38" s="350" t="e">
        <f t="shared" si="8"/>
        <v>#REF!</v>
      </c>
      <c r="AB38" s="351" t="e">
        <f t="shared" si="9"/>
        <v>#REF!</v>
      </c>
      <c r="AC38" s="351" t="e">
        <f t="shared" si="10"/>
        <v>#REF!</v>
      </c>
      <c r="AD38" s="351" t="e">
        <f t="shared" si="11"/>
        <v>#REF!</v>
      </c>
      <c r="AE38" s="332">
        <f t="shared" si="12"/>
        <v>2001</v>
      </c>
      <c r="AF38" s="352" t="e">
        <f t="shared" si="13"/>
        <v>#REF!</v>
      </c>
      <c r="AG38" s="353" t="e">
        <f t="shared" si="4"/>
        <v>#REF!</v>
      </c>
    </row>
    <row r="39" spans="1:34" s="313" customFormat="1" ht="19.5" customHeight="1">
      <c r="A39" s="431">
        <v>20</v>
      </c>
      <c r="B39" s="345" t="s">
        <v>2036</v>
      </c>
      <c r="C39" s="346" t="s">
        <v>125</v>
      </c>
      <c r="D39" s="308"/>
      <c r="E39" s="347" t="s">
        <v>316</v>
      </c>
      <c r="F39" s="334"/>
      <c r="G39" s="347" t="s">
        <v>376</v>
      </c>
      <c r="H39" s="348">
        <v>2001</v>
      </c>
      <c r="I39" s="308"/>
      <c r="J39" s="308"/>
      <c r="K39" s="308"/>
      <c r="L39" s="308"/>
      <c r="M39" s="308"/>
      <c r="N39" s="348" t="s">
        <v>114</v>
      </c>
      <c r="O39" s="356">
        <v>1000000</v>
      </c>
      <c r="P39" s="346" t="s">
        <v>157</v>
      </c>
      <c r="T39" s="332" t="e">
        <f>#REF!</f>
        <v>#REF!</v>
      </c>
      <c r="U39" s="313" t="e">
        <f t="shared" si="1"/>
        <v>#REF!</v>
      </c>
      <c r="V39" s="313" t="e">
        <f t="shared" si="2"/>
        <v>#REF!</v>
      </c>
      <c r="W39" s="350" t="e">
        <f t="shared" si="5"/>
        <v>#REF!</v>
      </c>
      <c r="X39" s="351">
        <f t="shared" si="6"/>
        <v>12</v>
      </c>
      <c r="Y39" s="350" t="e">
        <f t="shared" si="7"/>
        <v>#REF!</v>
      </c>
      <c r="Z39" s="350">
        <f t="shared" si="3"/>
        <v>13</v>
      </c>
      <c r="AA39" s="350" t="e">
        <f t="shared" si="8"/>
        <v>#REF!</v>
      </c>
      <c r="AB39" s="351" t="e">
        <f t="shared" si="9"/>
        <v>#REF!</v>
      </c>
      <c r="AC39" s="351" t="e">
        <f t="shared" si="10"/>
        <v>#REF!</v>
      </c>
      <c r="AD39" s="351" t="e">
        <f t="shared" si="11"/>
        <v>#REF!</v>
      </c>
      <c r="AE39" s="332">
        <f t="shared" si="12"/>
        <v>2001</v>
      </c>
      <c r="AF39" s="352" t="e">
        <f t="shared" si="13"/>
        <v>#REF!</v>
      </c>
      <c r="AG39" s="353" t="e">
        <f t="shared" si="4"/>
        <v>#REF!</v>
      </c>
    </row>
    <row r="40" spans="1:34" s="313" customFormat="1" ht="28.5" customHeight="1">
      <c r="A40" s="431">
        <v>21</v>
      </c>
      <c r="B40" s="345" t="s">
        <v>2036</v>
      </c>
      <c r="C40" s="346" t="s">
        <v>125</v>
      </c>
      <c r="D40" s="308"/>
      <c r="E40" s="347" t="s">
        <v>316</v>
      </c>
      <c r="F40" s="334"/>
      <c r="G40" s="347" t="s">
        <v>377</v>
      </c>
      <c r="H40" s="348">
        <v>2001</v>
      </c>
      <c r="I40" s="308"/>
      <c r="J40" s="308"/>
      <c r="K40" s="308"/>
      <c r="L40" s="308"/>
      <c r="M40" s="308"/>
      <c r="N40" s="348" t="s">
        <v>114</v>
      </c>
      <c r="O40" s="349">
        <v>1190000</v>
      </c>
      <c r="P40" s="346" t="s">
        <v>159</v>
      </c>
      <c r="T40" s="332" t="e">
        <f>#REF!</f>
        <v>#REF!</v>
      </c>
      <c r="U40" s="313" t="e">
        <f t="shared" si="1"/>
        <v>#REF!</v>
      </c>
      <c r="V40" s="313" t="e">
        <f t="shared" si="2"/>
        <v>#REF!</v>
      </c>
      <c r="W40" s="350" t="e">
        <f t="shared" si="5"/>
        <v>#REF!</v>
      </c>
      <c r="X40" s="351">
        <f t="shared" si="6"/>
        <v>12</v>
      </c>
      <c r="Y40" s="350" t="e">
        <f t="shared" si="7"/>
        <v>#REF!</v>
      </c>
      <c r="Z40" s="350">
        <f t="shared" si="3"/>
        <v>13</v>
      </c>
      <c r="AA40" s="350" t="e">
        <f t="shared" si="8"/>
        <v>#REF!</v>
      </c>
      <c r="AB40" s="351" t="e">
        <f t="shared" si="9"/>
        <v>#REF!</v>
      </c>
      <c r="AC40" s="351" t="e">
        <f t="shared" si="10"/>
        <v>#REF!</v>
      </c>
      <c r="AD40" s="351" t="e">
        <f t="shared" si="11"/>
        <v>#REF!</v>
      </c>
      <c r="AE40" s="332">
        <f t="shared" si="12"/>
        <v>2001</v>
      </c>
      <c r="AF40" s="352" t="e">
        <f t="shared" si="13"/>
        <v>#REF!</v>
      </c>
      <c r="AG40" s="353" t="e">
        <f t="shared" si="4"/>
        <v>#REF!</v>
      </c>
    </row>
    <row r="41" spans="1:34" s="313" customFormat="1" ht="21.75" customHeight="1" thickBot="1">
      <c r="A41" s="433">
        <v>22</v>
      </c>
      <c r="B41" s="358" t="s">
        <v>2033</v>
      </c>
      <c r="C41" s="359" t="s">
        <v>117</v>
      </c>
      <c r="D41" s="360"/>
      <c r="E41" s="362" t="s">
        <v>313</v>
      </c>
      <c r="F41" s="361"/>
      <c r="G41" s="362" t="s">
        <v>368</v>
      </c>
      <c r="H41" s="363">
        <v>2001</v>
      </c>
      <c r="I41" s="360"/>
      <c r="J41" s="360"/>
      <c r="K41" s="360"/>
      <c r="L41" s="360"/>
      <c r="M41" s="360"/>
      <c r="N41" s="363" t="s">
        <v>114</v>
      </c>
      <c r="O41" s="373">
        <v>1820000</v>
      </c>
      <c r="P41" s="346" t="s">
        <v>160</v>
      </c>
      <c r="T41" s="332" t="e">
        <f>#REF!</f>
        <v>#REF!</v>
      </c>
      <c r="U41" s="313" t="e">
        <f t="shared" si="1"/>
        <v>#REF!</v>
      </c>
      <c r="V41" s="313" t="e">
        <f t="shared" si="2"/>
        <v>#REF!</v>
      </c>
      <c r="W41" s="350" t="e">
        <f t="shared" si="5"/>
        <v>#REF!</v>
      </c>
      <c r="X41" s="351">
        <f t="shared" si="6"/>
        <v>12</v>
      </c>
      <c r="Y41" s="350" t="e">
        <f t="shared" si="7"/>
        <v>#REF!</v>
      </c>
      <c r="Z41" s="350">
        <f t="shared" si="3"/>
        <v>13</v>
      </c>
      <c r="AA41" s="350" t="e">
        <f t="shared" si="8"/>
        <v>#REF!</v>
      </c>
      <c r="AB41" s="351" t="e">
        <f t="shared" si="9"/>
        <v>#REF!</v>
      </c>
      <c r="AC41" s="351" t="e">
        <f t="shared" si="10"/>
        <v>#REF!</v>
      </c>
      <c r="AD41" s="351" t="e">
        <f t="shared" si="11"/>
        <v>#REF!</v>
      </c>
      <c r="AE41" s="332">
        <f t="shared" si="12"/>
        <v>2001</v>
      </c>
      <c r="AF41" s="352" t="e">
        <f t="shared" si="13"/>
        <v>#REF!</v>
      </c>
      <c r="AG41" s="353" t="e">
        <f t="shared" si="4"/>
        <v>#REF!</v>
      </c>
    </row>
    <row r="42" spans="1:34" s="313" customFormat="1" ht="21.75" customHeight="1">
      <c r="A42" s="432">
        <v>23</v>
      </c>
      <c r="B42" s="374" t="s">
        <v>298</v>
      </c>
      <c r="C42" s="366" t="s">
        <v>128</v>
      </c>
      <c r="D42" s="367"/>
      <c r="E42" s="369" t="s">
        <v>318</v>
      </c>
      <c r="F42" s="368"/>
      <c r="G42" s="369" t="s">
        <v>369</v>
      </c>
      <c r="H42" s="370">
        <v>2001</v>
      </c>
      <c r="I42" s="367"/>
      <c r="J42" s="367"/>
      <c r="K42" s="367"/>
      <c r="L42" s="367"/>
      <c r="M42" s="367"/>
      <c r="N42" s="370" t="s">
        <v>114</v>
      </c>
      <c r="O42" s="375">
        <v>1540000</v>
      </c>
      <c r="P42" s="346" t="s">
        <v>162</v>
      </c>
      <c r="T42" s="332" t="e">
        <f>#REF!</f>
        <v>#REF!</v>
      </c>
      <c r="U42" s="313" t="e">
        <f t="shared" si="1"/>
        <v>#REF!</v>
      </c>
      <c r="V42" s="313" t="e">
        <f t="shared" si="2"/>
        <v>#REF!</v>
      </c>
      <c r="W42" s="350" t="e">
        <f t="shared" si="5"/>
        <v>#REF!</v>
      </c>
      <c r="X42" s="351">
        <f t="shared" si="6"/>
        <v>12</v>
      </c>
      <c r="Y42" s="350" t="e">
        <f t="shared" si="7"/>
        <v>#REF!</v>
      </c>
      <c r="Z42" s="350">
        <f t="shared" si="3"/>
        <v>13</v>
      </c>
      <c r="AA42" s="350" t="e">
        <f t="shared" si="8"/>
        <v>#REF!</v>
      </c>
      <c r="AB42" s="351" t="e">
        <f t="shared" si="9"/>
        <v>#REF!</v>
      </c>
      <c r="AC42" s="351" t="e">
        <f t="shared" si="10"/>
        <v>#REF!</v>
      </c>
      <c r="AD42" s="351" t="e">
        <f t="shared" si="11"/>
        <v>#REF!</v>
      </c>
      <c r="AE42" s="332">
        <f t="shared" si="12"/>
        <v>2001</v>
      </c>
      <c r="AF42" s="352" t="e">
        <f t="shared" si="13"/>
        <v>#REF!</v>
      </c>
      <c r="AG42" s="353" t="e">
        <f t="shared" si="4"/>
        <v>#REF!</v>
      </c>
    </row>
    <row r="43" spans="1:34" s="313" customFormat="1" ht="21.75" customHeight="1">
      <c r="A43" s="431">
        <v>24</v>
      </c>
      <c r="B43" s="345" t="s">
        <v>2033</v>
      </c>
      <c r="C43" s="346" t="s">
        <v>117</v>
      </c>
      <c r="D43" s="308"/>
      <c r="E43" s="347" t="s">
        <v>313</v>
      </c>
      <c r="F43" s="334"/>
      <c r="G43" s="347" t="s">
        <v>368</v>
      </c>
      <c r="H43" s="348">
        <v>2001</v>
      </c>
      <c r="I43" s="308"/>
      <c r="J43" s="308"/>
      <c r="K43" s="308"/>
      <c r="L43" s="308"/>
      <c r="M43" s="308"/>
      <c r="N43" s="348" t="s">
        <v>114</v>
      </c>
      <c r="O43" s="349">
        <v>1820000</v>
      </c>
      <c r="P43" s="346" t="s">
        <v>162</v>
      </c>
      <c r="T43" s="332" t="e">
        <f>#REF!</f>
        <v>#REF!</v>
      </c>
      <c r="U43" s="313" t="e">
        <f t="shared" si="1"/>
        <v>#REF!</v>
      </c>
      <c r="V43" s="313" t="e">
        <f t="shared" si="2"/>
        <v>#REF!</v>
      </c>
      <c r="W43" s="350" t="e">
        <f t="shared" si="5"/>
        <v>#REF!</v>
      </c>
      <c r="X43" s="351">
        <f t="shared" si="6"/>
        <v>12</v>
      </c>
      <c r="Y43" s="350" t="e">
        <f t="shared" si="7"/>
        <v>#REF!</v>
      </c>
      <c r="Z43" s="350">
        <f t="shared" si="3"/>
        <v>13</v>
      </c>
      <c r="AA43" s="350" t="e">
        <f t="shared" si="8"/>
        <v>#REF!</v>
      </c>
      <c r="AB43" s="351" t="e">
        <f t="shared" si="9"/>
        <v>#REF!</v>
      </c>
      <c r="AC43" s="351" t="e">
        <f t="shared" si="10"/>
        <v>#REF!</v>
      </c>
      <c r="AD43" s="351" t="e">
        <f t="shared" si="11"/>
        <v>#REF!</v>
      </c>
      <c r="AE43" s="332">
        <f t="shared" si="12"/>
        <v>2001</v>
      </c>
      <c r="AF43" s="352" t="e">
        <f t="shared" si="13"/>
        <v>#REF!</v>
      </c>
      <c r="AG43" s="353" t="e">
        <f t="shared" si="4"/>
        <v>#REF!</v>
      </c>
    </row>
    <row r="44" spans="1:34" s="313" customFormat="1" ht="21.75" customHeight="1">
      <c r="A44" s="431">
        <v>25</v>
      </c>
      <c r="B44" s="345" t="s">
        <v>298</v>
      </c>
      <c r="C44" s="346" t="s">
        <v>128</v>
      </c>
      <c r="D44" s="308"/>
      <c r="E44" s="347" t="s">
        <v>318</v>
      </c>
      <c r="F44" s="334"/>
      <c r="G44" s="347" t="s">
        <v>369</v>
      </c>
      <c r="H44" s="348">
        <v>2001</v>
      </c>
      <c r="I44" s="308"/>
      <c r="J44" s="308"/>
      <c r="K44" s="308"/>
      <c r="L44" s="308"/>
      <c r="M44" s="308"/>
      <c r="N44" s="348" t="s">
        <v>114</v>
      </c>
      <c r="O44" s="349">
        <v>1540000</v>
      </c>
      <c r="P44" s="346" t="s">
        <v>166</v>
      </c>
      <c r="T44" s="332" t="e">
        <f>#REF!</f>
        <v>#REF!</v>
      </c>
      <c r="U44" s="313" t="e">
        <f t="shared" si="1"/>
        <v>#REF!</v>
      </c>
      <c r="V44" s="313" t="e">
        <f t="shared" si="2"/>
        <v>#REF!</v>
      </c>
      <c r="W44" s="350" t="e">
        <f t="shared" si="5"/>
        <v>#REF!</v>
      </c>
      <c r="X44" s="351">
        <f t="shared" si="6"/>
        <v>12</v>
      </c>
      <c r="Y44" s="350" t="e">
        <f t="shared" si="7"/>
        <v>#REF!</v>
      </c>
      <c r="Z44" s="350">
        <f t="shared" si="3"/>
        <v>13</v>
      </c>
      <c r="AA44" s="350" t="e">
        <f t="shared" si="8"/>
        <v>#REF!</v>
      </c>
      <c r="AB44" s="351" t="e">
        <f t="shared" si="9"/>
        <v>#REF!</v>
      </c>
      <c r="AC44" s="351" t="e">
        <f t="shared" si="10"/>
        <v>#REF!</v>
      </c>
      <c r="AD44" s="351" t="e">
        <f t="shared" si="11"/>
        <v>#REF!</v>
      </c>
      <c r="AE44" s="332">
        <f t="shared" si="12"/>
        <v>2001</v>
      </c>
      <c r="AF44" s="352" t="e">
        <f t="shared" si="13"/>
        <v>#REF!</v>
      </c>
      <c r="AG44" s="353" t="e">
        <f t="shared" si="4"/>
        <v>#REF!</v>
      </c>
    </row>
    <row r="45" spans="1:34" s="313" customFormat="1" ht="21.75" customHeight="1">
      <c r="A45" s="431">
        <v>26</v>
      </c>
      <c r="B45" s="345" t="s">
        <v>2023</v>
      </c>
      <c r="C45" s="346" t="s">
        <v>129</v>
      </c>
      <c r="D45" s="308"/>
      <c r="E45" s="347" t="s">
        <v>316</v>
      </c>
      <c r="F45" s="334"/>
      <c r="G45" s="347" t="s">
        <v>376</v>
      </c>
      <c r="H45" s="348">
        <v>2001</v>
      </c>
      <c r="I45" s="308"/>
      <c r="J45" s="308"/>
      <c r="K45" s="308"/>
      <c r="L45" s="308"/>
      <c r="M45" s="308"/>
      <c r="N45" s="348" t="s">
        <v>114</v>
      </c>
      <c r="O45" s="349">
        <v>160000</v>
      </c>
      <c r="P45" s="346" t="s">
        <v>167</v>
      </c>
      <c r="T45" s="332" t="e">
        <f>#REF!</f>
        <v>#REF!</v>
      </c>
      <c r="U45" s="313" t="e">
        <f t="shared" si="1"/>
        <v>#REF!</v>
      </c>
      <c r="V45" s="313" t="e">
        <f t="shared" si="2"/>
        <v>#REF!</v>
      </c>
      <c r="W45" s="350" t="e">
        <f t="shared" si="5"/>
        <v>#REF!</v>
      </c>
      <c r="X45" s="351">
        <f t="shared" si="6"/>
        <v>12</v>
      </c>
      <c r="Y45" s="350" t="e">
        <f t="shared" si="7"/>
        <v>#REF!</v>
      </c>
      <c r="Z45" s="350">
        <f t="shared" si="3"/>
        <v>13</v>
      </c>
      <c r="AA45" s="350" t="e">
        <f t="shared" si="8"/>
        <v>#REF!</v>
      </c>
      <c r="AB45" s="351" t="e">
        <f t="shared" si="9"/>
        <v>#REF!</v>
      </c>
      <c r="AC45" s="351" t="e">
        <f t="shared" si="10"/>
        <v>#REF!</v>
      </c>
      <c r="AD45" s="351" t="e">
        <f t="shared" si="11"/>
        <v>#REF!</v>
      </c>
      <c r="AE45" s="332">
        <f t="shared" si="12"/>
        <v>2001</v>
      </c>
      <c r="AF45" s="352" t="e">
        <f t="shared" si="13"/>
        <v>#REF!</v>
      </c>
      <c r="AG45" s="353" t="e">
        <f t="shared" si="4"/>
        <v>#REF!</v>
      </c>
    </row>
    <row r="46" spans="1:34" s="313" customFormat="1" ht="21.75" customHeight="1">
      <c r="A46" s="431">
        <v>27</v>
      </c>
      <c r="B46" s="345" t="s">
        <v>2036</v>
      </c>
      <c r="C46" s="346" t="s">
        <v>120</v>
      </c>
      <c r="D46" s="308"/>
      <c r="E46" s="347" t="s">
        <v>320</v>
      </c>
      <c r="F46" s="334"/>
      <c r="G46" s="347" t="s">
        <v>378</v>
      </c>
      <c r="H46" s="348">
        <v>2001</v>
      </c>
      <c r="I46" s="308"/>
      <c r="J46" s="308"/>
      <c r="K46" s="308"/>
      <c r="L46" s="308"/>
      <c r="M46" s="308"/>
      <c r="N46" s="348" t="s">
        <v>114</v>
      </c>
      <c r="O46" s="349">
        <v>130000</v>
      </c>
      <c r="P46" s="346" t="s">
        <v>171</v>
      </c>
      <c r="T46" s="332" t="e">
        <f>#REF!</f>
        <v>#REF!</v>
      </c>
      <c r="U46" s="313" t="e">
        <f t="shared" si="1"/>
        <v>#REF!</v>
      </c>
      <c r="V46" s="313" t="e">
        <f t="shared" si="2"/>
        <v>#REF!</v>
      </c>
      <c r="W46" s="350" t="e">
        <f t="shared" si="5"/>
        <v>#REF!</v>
      </c>
      <c r="X46" s="351">
        <f t="shared" si="6"/>
        <v>12</v>
      </c>
      <c r="Y46" s="350" t="e">
        <f t="shared" si="7"/>
        <v>#REF!</v>
      </c>
      <c r="Z46" s="350">
        <f t="shared" si="3"/>
        <v>13</v>
      </c>
      <c r="AA46" s="350" t="e">
        <f t="shared" si="8"/>
        <v>#REF!</v>
      </c>
      <c r="AB46" s="351" t="e">
        <f t="shared" si="9"/>
        <v>#REF!</v>
      </c>
      <c r="AC46" s="351" t="e">
        <f t="shared" si="10"/>
        <v>#REF!</v>
      </c>
      <c r="AD46" s="351" t="e">
        <f t="shared" si="11"/>
        <v>#REF!</v>
      </c>
      <c r="AE46" s="332">
        <f t="shared" si="12"/>
        <v>2001</v>
      </c>
      <c r="AF46" s="352" t="e">
        <f t="shared" si="13"/>
        <v>#REF!</v>
      </c>
      <c r="AG46" s="353" t="e">
        <f t="shared" si="4"/>
        <v>#REF!</v>
      </c>
    </row>
    <row r="47" spans="1:34" s="313" customFormat="1" ht="21.75" customHeight="1">
      <c r="A47" s="431">
        <v>28</v>
      </c>
      <c r="B47" s="345" t="s">
        <v>2033</v>
      </c>
      <c r="C47" s="346" t="s">
        <v>117</v>
      </c>
      <c r="D47" s="308"/>
      <c r="E47" s="347" t="s">
        <v>319</v>
      </c>
      <c r="F47" s="334"/>
      <c r="G47" s="347" t="s">
        <v>369</v>
      </c>
      <c r="H47" s="348">
        <v>2001</v>
      </c>
      <c r="I47" s="308"/>
      <c r="J47" s="308"/>
      <c r="K47" s="308"/>
      <c r="L47" s="308"/>
      <c r="M47" s="308"/>
      <c r="N47" s="348" t="s">
        <v>114</v>
      </c>
      <c r="O47" s="349">
        <v>1500000</v>
      </c>
      <c r="P47" s="346" t="s">
        <v>418</v>
      </c>
      <c r="T47" s="332" t="e">
        <f>#REF!</f>
        <v>#REF!</v>
      </c>
      <c r="U47" s="313" t="e">
        <f t="shared" si="1"/>
        <v>#REF!</v>
      </c>
      <c r="V47" s="313" t="e">
        <f t="shared" si="2"/>
        <v>#REF!</v>
      </c>
      <c r="W47" s="350" t="e">
        <f t="shared" si="5"/>
        <v>#REF!</v>
      </c>
      <c r="X47" s="351">
        <f t="shared" si="6"/>
        <v>12</v>
      </c>
      <c r="Y47" s="350" t="e">
        <f t="shared" si="7"/>
        <v>#REF!</v>
      </c>
      <c r="Z47" s="350">
        <f t="shared" si="3"/>
        <v>13</v>
      </c>
      <c r="AA47" s="350" t="e">
        <f t="shared" si="8"/>
        <v>#REF!</v>
      </c>
      <c r="AB47" s="351" t="e">
        <f t="shared" si="9"/>
        <v>#REF!</v>
      </c>
      <c r="AC47" s="351" t="e">
        <f t="shared" si="10"/>
        <v>#REF!</v>
      </c>
      <c r="AD47" s="351" t="e">
        <f t="shared" si="11"/>
        <v>#REF!</v>
      </c>
      <c r="AE47" s="332">
        <f t="shared" si="12"/>
        <v>2001</v>
      </c>
      <c r="AF47" s="352" t="e">
        <f t="shared" si="13"/>
        <v>#REF!</v>
      </c>
      <c r="AG47" s="353" t="e">
        <f t="shared" si="4"/>
        <v>#REF!</v>
      </c>
    </row>
    <row r="48" spans="1:34" s="313" customFormat="1" ht="21.75" customHeight="1">
      <c r="A48" s="431">
        <v>29</v>
      </c>
      <c r="B48" s="345" t="s">
        <v>2047</v>
      </c>
      <c r="C48" s="346" t="s">
        <v>130</v>
      </c>
      <c r="D48" s="308"/>
      <c r="E48" s="347" t="s">
        <v>316</v>
      </c>
      <c r="F48" s="334"/>
      <c r="G48" s="347" t="s">
        <v>374</v>
      </c>
      <c r="H48" s="348">
        <v>2001</v>
      </c>
      <c r="I48" s="308"/>
      <c r="J48" s="308"/>
      <c r="K48" s="308"/>
      <c r="L48" s="308"/>
      <c r="M48" s="308"/>
      <c r="N48" s="348" t="s">
        <v>114</v>
      </c>
      <c r="O48" s="349">
        <v>2450000</v>
      </c>
      <c r="P48" s="346" t="s">
        <v>176</v>
      </c>
      <c r="T48" s="332" t="e">
        <f>#REF!</f>
        <v>#REF!</v>
      </c>
      <c r="U48" s="313" t="e">
        <f t="shared" si="1"/>
        <v>#REF!</v>
      </c>
      <c r="V48" s="313" t="e">
        <f t="shared" si="2"/>
        <v>#REF!</v>
      </c>
      <c r="W48" s="350" t="e">
        <f t="shared" si="5"/>
        <v>#REF!</v>
      </c>
      <c r="X48" s="351">
        <f t="shared" si="6"/>
        <v>12</v>
      </c>
      <c r="Y48" s="350" t="e">
        <f t="shared" si="7"/>
        <v>#REF!</v>
      </c>
      <c r="Z48" s="350">
        <f t="shared" si="3"/>
        <v>13</v>
      </c>
      <c r="AA48" s="350" t="e">
        <f t="shared" si="8"/>
        <v>#REF!</v>
      </c>
      <c r="AB48" s="351" t="e">
        <f t="shared" si="9"/>
        <v>#REF!</v>
      </c>
      <c r="AC48" s="351" t="e">
        <f t="shared" si="10"/>
        <v>#REF!</v>
      </c>
      <c r="AD48" s="351" t="e">
        <f t="shared" si="11"/>
        <v>#REF!</v>
      </c>
      <c r="AE48" s="332">
        <f t="shared" si="12"/>
        <v>2001</v>
      </c>
      <c r="AF48" s="352" t="e">
        <f t="shared" si="13"/>
        <v>#REF!</v>
      </c>
      <c r="AG48" s="353" t="e">
        <f t="shared" si="4"/>
        <v>#REF!</v>
      </c>
    </row>
    <row r="49" spans="1:33" s="313" customFormat="1" ht="21.75" customHeight="1">
      <c r="A49" s="431">
        <v>30</v>
      </c>
      <c r="B49" s="357" t="s">
        <v>301</v>
      </c>
      <c r="C49" s="346" t="s">
        <v>122</v>
      </c>
      <c r="D49" s="308"/>
      <c r="E49" s="347" t="s">
        <v>321</v>
      </c>
      <c r="F49" s="334"/>
      <c r="G49" s="347" t="s">
        <v>379</v>
      </c>
      <c r="H49" s="348">
        <v>2001</v>
      </c>
      <c r="I49" s="308"/>
      <c r="J49" s="308"/>
      <c r="K49" s="308"/>
      <c r="L49" s="308"/>
      <c r="M49" s="308"/>
      <c r="N49" s="348" t="s">
        <v>114</v>
      </c>
      <c r="O49" s="349">
        <v>1020000</v>
      </c>
      <c r="P49" s="346" t="s">
        <v>421</v>
      </c>
      <c r="T49" s="332" t="e">
        <f>#REF!</f>
        <v>#REF!</v>
      </c>
      <c r="U49" s="313" t="e">
        <f t="shared" si="1"/>
        <v>#REF!</v>
      </c>
      <c r="V49" s="313" t="e">
        <f t="shared" si="2"/>
        <v>#REF!</v>
      </c>
      <c r="W49" s="350" t="e">
        <f t="shared" si="5"/>
        <v>#REF!</v>
      </c>
      <c r="X49" s="351">
        <f t="shared" si="6"/>
        <v>12</v>
      </c>
      <c r="Y49" s="350" t="e">
        <f t="shared" si="7"/>
        <v>#REF!</v>
      </c>
      <c r="Z49" s="350">
        <f t="shared" si="3"/>
        <v>13</v>
      </c>
      <c r="AA49" s="350" t="e">
        <f t="shared" si="8"/>
        <v>#REF!</v>
      </c>
      <c r="AB49" s="351" t="e">
        <f t="shared" si="9"/>
        <v>#REF!</v>
      </c>
      <c r="AC49" s="351" t="e">
        <f t="shared" si="10"/>
        <v>#REF!</v>
      </c>
      <c r="AD49" s="351" t="e">
        <f t="shared" si="11"/>
        <v>#REF!</v>
      </c>
      <c r="AE49" s="332">
        <f t="shared" si="12"/>
        <v>2001</v>
      </c>
      <c r="AF49" s="352" t="e">
        <f t="shared" si="13"/>
        <v>#REF!</v>
      </c>
      <c r="AG49" s="353" t="e">
        <f t="shared" si="4"/>
        <v>#REF!</v>
      </c>
    </row>
    <row r="50" spans="1:33" s="313" customFormat="1" ht="21.75" customHeight="1">
      <c r="A50" s="431">
        <v>31</v>
      </c>
      <c r="B50" s="345" t="s">
        <v>298</v>
      </c>
      <c r="C50" s="346" t="s">
        <v>131</v>
      </c>
      <c r="D50" s="308"/>
      <c r="E50" s="347" t="s">
        <v>315</v>
      </c>
      <c r="F50" s="334"/>
      <c r="G50" s="347" t="s">
        <v>379</v>
      </c>
      <c r="H50" s="348">
        <v>2001</v>
      </c>
      <c r="I50" s="308"/>
      <c r="J50" s="308"/>
      <c r="K50" s="308"/>
      <c r="L50" s="308"/>
      <c r="M50" s="308"/>
      <c r="N50" s="348" t="s">
        <v>114</v>
      </c>
      <c r="O50" s="349">
        <v>350000</v>
      </c>
      <c r="P50" s="336"/>
      <c r="T50" s="332" t="e">
        <f>#REF!</f>
        <v>#REF!</v>
      </c>
      <c r="U50" s="313" t="e">
        <f t="shared" si="1"/>
        <v>#REF!</v>
      </c>
      <c r="V50" s="313" t="e">
        <f t="shared" si="2"/>
        <v>#REF!</v>
      </c>
      <c r="W50" s="350" t="e">
        <f t="shared" si="5"/>
        <v>#REF!</v>
      </c>
      <c r="X50" s="351">
        <f t="shared" si="6"/>
        <v>12</v>
      </c>
      <c r="Y50" s="350" t="e">
        <f t="shared" si="7"/>
        <v>#REF!</v>
      </c>
      <c r="Z50" s="350">
        <f t="shared" si="3"/>
        <v>13</v>
      </c>
      <c r="AA50" s="350" t="e">
        <f t="shared" si="8"/>
        <v>#REF!</v>
      </c>
      <c r="AB50" s="351" t="e">
        <f t="shared" si="9"/>
        <v>#REF!</v>
      </c>
      <c r="AC50" s="351" t="e">
        <f t="shared" si="10"/>
        <v>#REF!</v>
      </c>
      <c r="AD50" s="351" t="e">
        <f t="shared" si="11"/>
        <v>#REF!</v>
      </c>
      <c r="AE50" s="332">
        <f t="shared" si="12"/>
        <v>2001</v>
      </c>
      <c r="AF50" s="352" t="e">
        <f t="shared" si="13"/>
        <v>#REF!</v>
      </c>
      <c r="AG50" s="353" t="e">
        <f t="shared" si="4"/>
        <v>#REF!</v>
      </c>
    </row>
    <row r="51" spans="1:33" s="313" customFormat="1" ht="21.75" customHeight="1">
      <c r="A51" s="431">
        <v>32</v>
      </c>
      <c r="B51" s="345" t="s">
        <v>2036</v>
      </c>
      <c r="C51" s="346" t="s">
        <v>120</v>
      </c>
      <c r="D51" s="308"/>
      <c r="E51" s="347" t="s">
        <v>313</v>
      </c>
      <c r="F51" s="334"/>
      <c r="G51" s="347" t="s">
        <v>380</v>
      </c>
      <c r="H51" s="348">
        <v>2001</v>
      </c>
      <c r="I51" s="308"/>
      <c r="J51" s="308"/>
      <c r="K51" s="308"/>
      <c r="L51" s="308"/>
      <c r="M51" s="308"/>
      <c r="N51" s="348" t="s">
        <v>114</v>
      </c>
      <c r="O51" s="349">
        <v>390000</v>
      </c>
      <c r="P51" s="336"/>
      <c r="T51" s="332" t="e">
        <f>#REF!</f>
        <v>#REF!</v>
      </c>
      <c r="U51" s="313" t="e">
        <f t="shared" si="1"/>
        <v>#REF!</v>
      </c>
      <c r="V51" s="313" t="e">
        <f t="shared" si="2"/>
        <v>#REF!</v>
      </c>
      <c r="W51" s="350" t="e">
        <f t="shared" si="5"/>
        <v>#REF!</v>
      </c>
      <c r="X51" s="351">
        <f t="shared" si="6"/>
        <v>12</v>
      </c>
      <c r="Y51" s="350" t="e">
        <f t="shared" si="7"/>
        <v>#REF!</v>
      </c>
      <c r="Z51" s="350">
        <f t="shared" si="3"/>
        <v>13</v>
      </c>
      <c r="AA51" s="350" t="e">
        <f t="shared" si="8"/>
        <v>#REF!</v>
      </c>
      <c r="AB51" s="351" t="e">
        <f t="shared" si="9"/>
        <v>#REF!</v>
      </c>
      <c r="AC51" s="351" t="e">
        <f t="shared" si="10"/>
        <v>#REF!</v>
      </c>
      <c r="AD51" s="351" t="e">
        <f t="shared" si="11"/>
        <v>#REF!</v>
      </c>
      <c r="AE51" s="332">
        <f t="shared" si="12"/>
        <v>2001</v>
      </c>
      <c r="AF51" s="352" t="e">
        <f t="shared" si="13"/>
        <v>#REF!</v>
      </c>
      <c r="AG51" s="353" t="e">
        <f t="shared" si="4"/>
        <v>#REF!</v>
      </c>
    </row>
    <row r="52" spans="1:33" s="313" customFormat="1" ht="21.75" customHeight="1">
      <c r="A52" s="431">
        <v>33</v>
      </c>
      <c r="B52" s="345" t="s">
        <v>2025</v>
      </c>
      <c r="C52" s="346" t="s">
        <v>126</v>
      </c>
      <c r="D52" s="308"/>
      <c r="E52" s="347" t="s">
        <v>316</v>
      </c>
      <c r="F52" s="334"/>
      <c r="G52" s="347" t="s">
        <v>380</v>
      </c>
      <c r="H52" s="348">
        <v>2001</v>
      </c>
      <c r="I52" s="308"/>
      <c r="J52" s="308"/>
      <c r="K52" s="308"/>
      <c r="L52" s="308"/>
      <c r="M52" s="308"/>
      <c r="N52" s="348" t="s">
        <v>114</v>
      </c>
      <c r="O52" s="349">
        <v>105000</v>
      </c>
      <c r="P52" s="336"/>
      <c r="T52" s="332" t="e">
        <f>#REF!</f>
        <v>#REF!</v>
      </c>
      <c r="U52" s="313" t="e">
        <f t="shared" si="1"/>
        <v>#REF!</v>
      </c>
      <c r="V52" s="313" t="e">
        <f t="shared" si="2"/>
        <v>#REF!</v>
      </c>
      <c r="W52" s="350" t="e">
        <f t="shared" si="5"/>
        <v>#REF!</v>
      </c>
      <c r="X52" s="351">
        <f t="shared" si="6"/>
        <v>12</v>
      </c>
      <c r="Y52" s="350" t="e">
        <f t="shared" si="7"/>
        <v>#REF!</v>
      </c>
      <c r="Z52" s="350">
        <f t="shared" si="3"/>
        <v>13</v>
      </c>
      <c r="AA52" s="350" t="e">
        <f t="shared" si="8"/>
        <v>#REF!</v>
      </c>
      <c r="AB52" s="351" t="e">
        <f t="shared" si="9"/>
        <v>#REF!</v>
      </c>
      <c r="AC52" s="351" t="e">
        <f t="shared" si="10"/>
        <v>#REF!</v>
      </c>
      <c r="AD52" s="351" t="e">
        <f t="shared" si="11"/>
        <v>#REF!</v>
      </c>
      <c r="AE52" s="332">
        <f t="shared" si="12"/>
        <v>2001</v>
      </c>
      <c r="AF52" s="352" t="e">
        <f t="shared" si="13"/>
        <v>#REF!</v>
      </c>
      <c r="AG52" s="353" t="e">
        <f t="shared" si="4"/>
        <v>#REF!</v>
      </c>
    </row>
    <row r="53" spans="1:33" s="313" customFormat="1" ht="21.75" customHeight="1">
      <c r="A53" s="431">
        <v>34</v>
      </c>
      <c r="B53" s="345" t="s">
        <v>2041</v>
      </c>
      <c r="C53" s="346" t="s">
        <v>132</v>
      </c>
      <c r="D53" s="308"/>
      <c r="E53" s="347" t="s">
        <v>316</v>
      </c>
      <c r="F53" s="334"/>
      <c r="G53" s="347" t="s">
        <v>372</v>
      </c>
      <c r="H53" s="348">
        <v>2001</v>
      </c>
      <c r="I53" s="308"/>
      <c r="J53" s="308"/>
      <c r="K53" s="308"/>
      <c r="L53" s="308"/>
      <c r="M53" s="308"/>
      <c r="N53" s="348" t="s">
        <v>114</v>
      </c>
      <c r="O53" s="349">
        <v>1260000</v>
      </c>
      <c r="P53" s="336"/>
      <c r="T53" s="332" t="e">
        <f>#REF!</f>
        <v>#REF!</v>
      </c>
      <c r="U53" s="313" t="e">
        <f t="shared" si="1"/>
        <v>#REF!</v>
      </c>
      <c r="V53" s="313" t="e">
        <f t="shared" si="2"/>
        <v>#REF!</v>
      </c>
      <c r="W53" s="350" t="e">
        <f t="shared" si="5"/>
        <v>#REF!</v>
      </c>
      <c r="X53" s="351">
        <f t="shared" si="6"/>
        <v>12</v>
      </c>
      <c r="Y53" s="350" t="e">
        <f t="shared" si="7"/>
        <v>#REF!</v>
      </c>
      <c r="Z53" s="350">
        <f t="shared" si="3"/>
        <v>13</v>
      </c>
      <c r="AA53" s="350" t="e">
        <f t="shared" si="8"/>
        <v>#REF!</v>
      </c>
      <c r="AB53" s="351" t="e">
        <f t="shared" si="9"/>
        <v>#REF!</v>
      </c>
      <c r="AC53" s="351" t="e">
        <f t="shared" si="10"/>
        <v>#REF!</v>
      </c>
      <c r="AD53" s="351" t="e">
        <f t="shared" si="11"/>
        <v>#REF!</v>
      </c>
      <c r="AE53" s="332">
        <f t="shared" si="12"/>
        <v>2001</v>
      </c>
      <c r="AF53" s="352" t="e">
        <f t="shared" si="13"/>
        <v>#REF!</v>
      </c>
      <c r="AG53" s="353" t="e">
        <f t="shared" si="4"/>
        <v>#REF!</v>
      </c>
    </row>
    <row r="54" spans="1:33" s="313" customFormat="1" ht="21.75" customHeight="1">
      <c r="A54" s="431">
        <v>35</v>
      </c>
      <c r="B54" s="345" t="s">
        <v>2032</v>
      </c>
      <c r="C54" s="346" t="s">
        <v>118</v>
      </c>
      <c r="D54" s="308"/>
      <c r="E54" s="347" t="s">
        <v>316</v>
      </c>
      <c r="F54" s="334"/>
      <c r="G54" s="347" t="s">
        <v>373</v>
      </c>
      <c r="H54" s="348">
        <v>2001</v>
      </c>
      <c r="I54" s="308"/>
      <c r="J54" s="308"/>
      <c r="K54" s="308"/>
      <c r="L54" s="308"/>
      <c r="M54" s="308"/>
      <c r="N54" s="348" t="s">
        <v>114</v>
      </c>
      <c r="O54" s="349">
        <v>510000</v>
      </c>
      <c r="P54" s="336"/>
      <c r="T54" s="332" t="e">
        <f>#REF!</f>
        <v>#REF!</v>
      </c>
      <c r="U54" s="313" t="e">
        <f t="shared" si="1"/>
        <v>#REF!</v>
      </c>
      <c r="V54" s="313" t="e">
        <f t="shared" si="2"/>
        <v>#REF!</v>
      </c>
      <c r="W54" s="350" t="e">
        <f t="shared" si="5"/>
        <v>#REF!</v>
      </c>
      <c r="X54" s="351">
        <f t="shared" si="6"/>
        <v>12</v>
      </c>
      <c r="Y54" s="350" t="e">
        <f t="shared" si="7"/>
        <v>#REF!</v>
      </c>
      <c r="Z54" s="350">
        <f t="shared" si="3"/>
        <v>13</v>
      </c>
      <c r="AA54" s="350" t="e">
        <f t="shared" si="8"/>
        <v>#REF!</v>
      </c>
      <c r="AB54" s="351" t="e">
        <f t="shared" si="9"/>
        <v>#REF!</v>
      </c>
      <c r="AC54" s="351" t="e">
        <f t="shared" si="10"/>
        <v>#REF!</v>
      </c>
      <c r="AD54" s="351" t="e">
        <f t="shared" si="11"/>
        <v>#REF!</v>
      </c>
      <c r="AE54" s="332">
        <f t="shared" si="12"/>
        <v>2001</v>
      </c>
      <c r="AF54" s="352" t="e">
        <f t="shared" si="13"/>
        <v>#REF!</v>
      </c>
      <c r="AG54" s="353" t="e">
        <f t="shared" si="4"/>
        <v>#REF!</v>
      </c>
    </row>
    <row r="55" spans="1:33" s="313" customFormat="1" ht="21.75" customHeight="1">
      <c r="A55" s="431">
        <v>36</v>
      </c>
      <c r="B55" s="345" t="s">
        <v>2025</v>
      </c>
      <c r="C55" s="346" t="s">
        <v>133</v>
      </c>
      <c r="D55" s="308"/>
      <c r="E55" s="347" t="s">
        <v>316</v>
      </c>
      <c r="F55" s="334"/>
      <c r="G55" s="347" t="s">
        <v>368</v>
      </c>
      <c r="H55" s="348">
        <v>2001</v>
      </c>
      <c r="I55" s="308"/>
      <c r="J55" s="308"/>
      <c r="K55" s="308"/>
      <c r="L55" s="308"/>
      <c r="M55" s="308"/>
      <c r="N55" s="348" t="s">
        <v>114</v>
      </c>
      <c r="O55" s="349">
        <v>420000</v>
      </c>
      <c r="P55" s="336"/>
      <c r="T55" s="332" t="e">
        <f>#REF!</f>
        <v>#REF!</v>
      </c>
      <c r="U55" s="313" t="e">
        <f t="shared" si="1"/>
        <v>#REF!</v>
      </c>
      <c r="V55" s="313" t="e">
        <f t="shared" si="2"/>
        <v>#REF!</v>
      </c>
      <c r="W55" s="350" t="e">
        <f t="shared" si="5"/>
        <v>#REF!</v>
      </c>
      <c r="X55" s="351">
        <f t="shared" si="6"/>
        <v>12</v>
      </c>
      <c r="Y55" s="350" t="e">
        <f t="shared" si="7"/>
        <v>#REF!</v>
      </c>
      <c r="Z55" s="350">
        <f t="shared" si="3"/>
        <v>13</v>
      </c>
      <c r="AA55" s="350" t="e">
        <f t="shared" si="8"/>
        <v>#REF!</v>
      </c>
      <c r="AB55" s="351" t="e">
        <f t="shared" si="9"/>
        <v>#REF!</v>
      </c>
      <c r="AC55" s="351" t="e">
        <f t="shared" si="10"/>
        <v>#REF!</v>
      </c>
      <c r="AD55" s="351" t="e">
        <f t="shared" si="11"/>
        <v>#REF!</v>
      </c>
      <c r="AE55" s="332">
        <f t="shared" si="12"/>
        <v>2001</v>
      </c>
      <c r="AF55" s="352" t="e">
        <f t="shared" si="13"/>
        <v>#REF!</v>
      </c>
      <c r="AG55" s="353" t="e">
        <f t="shared" si="4"/>
        <v>#REF!</v>
      </c>
    </row>
    <row r="56" spans="1:33" s="313" customFormat="1" ht="21.75" customHeight="1">
      <c r="A56" s="431">
        <v>37</v>
      </c>
      <c r="B56" s="345" t="s">
        <v>2044</v>
      </c>
      <c r="C56" s="346" t="s">
        <v>134</v>
      </c>
      <c r="D56" s="308"/>
      <c r="E56" s="347" t="s">
        <v>313</v>
      </c>
      <c r="F56" s="334"/>
      <c r="G56" s="347" t="s">
        <v>368</v>
      </c>
      <c r="H56" s="348">
        <v>2001</v>
      </c>
      <c r="I56" s="308"/>
      <c r="J56" s="308"/>
      <c r="K56" s="308"/>
      <c r="L56" s="308"/>
      <c r="M56" s="308"/>
      <c r="N56" s="348" t="s">
        <v>114</v>
      </c>
      <c r="O56" s="349">
        <v>780000</v>
      </c>
      <c r="P56" s="336"/>
      <c r="T56" s="332" t="e">
        <f>#REF!</f>
        <v>#REF!</v>
      </c>
      <c r="U56" s="313" t="e">
        <f t="shared" si="1"/>
        <v>#REF!</v>
      </c>
      <c r="V56" s="313" t="e">
        <f t="shared" si="2"/>
        <v>#REF!</v>
      </c>
      <c r="W56" s="350" t="e">
        <f t="shared" si="5"/>
        <v>#REF!</v>
      </c>
      <c r="X56" s="351">
        <f t="shared" si="6"/>
        <v>12</v>
      </c>
      <c r="Y56" s="350" t="e">
        <f t="shared" si="7"/>
        <v>#REF!</v>
      </c>
      <c r="Z56" s="350">
        <f t="shared" si="3"/>
        <v>13</v>
      </c>
      <c r="AA56" s="350" t="e">
        <f t="shared" si="8"/>
        <v>#REF!</v>
      </c>
      <c r="AB56" s="351" t="e">
        <f t="shared" si="9"/>
        <v>#REF!</v>
      </c>
      <c r="AC56" s="351" t="e">
        <f t="shared" si="10"/>
        <v>#REF!</v>
      </c>
      <c r="AD56" s="351" t="e">
        <f t="shared" si="11"/>
        <v>#REF!</v>
      </c>
      <c r="AE56" s="332">
        <f t="shared" si="12"/>
        <v>2001</v>
      </c>
      <c r="AF56" s="352" t="e">
        <f t="shared" si="13"/>
        <v>#REF!</v>
      </c>
      <c r="AG56" s="353" t="e">
        <f t="shared" si="4"/>
        <v>#REF!</v>
      </c>
    </row>
    <row r="57" spans="1:33" s="313" customFormat="1" ht="21.75" customHeight="1">
      <c r="A57" s="431">
        <v>38</v>
      </c>
      <c r="B57" s="345" t="s">
        <v>2039</v>
      </c>
      <c r="C57" s="346" t="s">
        <v>135</v>
      </c>
      <c r="D57" s="308"/>
      <c r="E57" s="347" t="s">
        <v>317</v>
      </c>
      <c r="F57" s="334"/>
      <c r="G57" s="347" t="s">
        <v>381</v>
      </c>
      <c r="H57" s="348">
        <v>2001</v>
      </c>
      <c r="I57" s="308"/>
      <c r="J57" s="308"/>
      <c r="K57" s="308"/>
      <c r="L57" s="308"/>
      <c r="M57" s="308"/>
      <c r="N57" s="348" t="s">
        <v>114</v>
      </c>
      <c r="O57" s="349">
        <v>131250</v>
      </c>
      <c r="P57" s="336"/>
      <c r="T57" s="332" t="e">
        <f>#REF!</f>
        <v>#REF!</v>
      </c>
      <c r="U57" s="313" t="e">
        <f t="shared" si="1"/>
        <v>#REF!</v>
      </c>
      <c r="V57" s="313" t="e">
        <f t="shared" si="2"/>
        <v>#REF!</v>
      </c>
      <c r="W57" s="350" t="e">
        <f t="shared" si="5"/>
        <v>#REF!</v>
      </c>
      <c r="X57" s="351">
        <f t="shared" si="6"/>
        <v>12</v>
      </c>
      <c r="Y57" s="350" t="e">
        <f t="shared" si="7"/>
        <v>#REF!</v>
      </c>
      <c r="Z57" s="350">
        <f t="shared" si="3"/>
        <v>13</v>
      </c>
      <c r="AA57" s="350" t="e">
        <f t="shared" si="8"/>
        <v>#REF!</v>
      </c>
      <c r="AB57" s="351" t="e">
        <f t="shared" si="9"/>
        <v>#REF!</v>
      </c>
      <c r="AC57" s="351" t="e">
        <f t="shared" si="10"/>
        <v>#REF!</v>
      </c>
      <c r="AD57" s="351" t="e">
        <f t="shared" si="11"/>
        <v>#REF!</v>
      </c>
      <c r="AE57" s="332">
        <f t="shared" si="12"/>
        <v>2001</v>
      </c>
      <c r="AF57" s="352" t="e">
        <f t="shared" si="13"/>
        <v>#REF!</v>
      </c>
      <c r="AG57" s="353" t="e">
        <f t="shared" si="4"/>
        <v>#REF!</v>
      </c>
    </row>
    <row r="58" spans="1:33" s="313" customFormat="1" ht="21.75" customHeight="1">
      <c r="A58" s="431">
        <v>39</v>
      </c>
      <c r="B58" s="345" t="s">
        <v>2029</v>
      </c>
      <c r="C58" s="346" t="s">
        <v>136</v>
      </c>
      <c r="D58" s="308"/>
      <c r="E58" s="347" t="s">
        <v>316</v>
      </c>
      <c r="F58" s="334"/>
      <c r="G58" s="347" t="s">
        <v>374</v>
      </c>
      <c r="H58" s="348">
        <v>2001</v>
      </c>
      <c r="I58" s="308"/>
      <c r="J58" s="308"/>
      <c r="K58" s="308"/>
      <c r="L58" s="308"/>
      <c r="M58" s="308"/>
      <c r="N58" s="348" t="s">
        <v>114</v>
      </c>
      <c r="O58" s="349">
        <v>2800000</v>
      </c>
      <c r="P58" s="336"/>
      <c r="T58" s="332" t="e">
        <f>#REF!</f>
        <v>#REF!</v>
      </c>
      <c r="U58" s="313" t="e">
        <f t="shared" si="1"/>
        <v>#REF!</v>
      </c>
      <c r="V58" s="313" t="e">
        <f t="shared" si="2"/>
        <v>#REF!</v>
      </c>
      <c r="W58" s="350" t="e">
        <f t="shared" si="5"/>
        <v>#REF!</v>
      </c>
      <c r="X58" s="351">
        <f t="shared" si="6"/>
        <v>12</v>
      </c>
      <c r="Y58" s="350" t="e">
        <f t="shared" si="7"/>
        <v>#REF!</v>
      </c>
      <c r="Z58" s="350">
        <f t="shared" si="3"/>
        <v>13</v>
      </c>
      <c r="AA58" s="350" t="e">
        <f t="shared" si="8"/>
        <v>#REF!</v>
      </c>
      <c r="AB58" s="351" t="e">
        <f t="shared" si="9"/>
        <v>#REF!</v>
      </c>
      <c r="AC58" s="351" t="e">
        <f t="shared" si="10"/>
        <v>#REF!</v>
      </c>
      <c r="AD58" s="351" t="e">
        <f t="shared" si="11"/>
        <v>#REF!</v>
      </c>
      <c r="AE58" s="332">
        <f t="shared" si="12"/>
        <v>2001</v>
      </c>
      <c r="AF58" s="352" t="e">
        <f t="shared" si="13"/>
        <v>#REF!</v>
      </c>
      <c r="AG58" s="353" t="e">
        <f t="shared" si="4"/>
        <v>#REF!</v>
      </c>
    </row>
    <row r="59" spans="1:33" s="313" customFormat="1" ht="25.5" customHeight="1">
      <c r="A59" s="431">
        <v>40</v>
      </c>
      <c r="B59" s="345" t="s">
        <v>2036</v>
      </c>
      <c r="C59" s="346" t="s">
        <v>125</v>
      </c>
      <c r="D59" s="308"/>
      <c r="E59" s="347" t="s">
        <v>316</v>
      </c>
      <c r="F59" s="334"/>
      <c r="G59" s="347" t="s">
        <v>382</v>
      </c>
      <c r="H59" s="348">
        <v>2001</v>
      </c>
      <c r="I59" s="308"/>
      <c r="J59" s="308"/>
      <c r="K59" s="308"/>
      <c r="L59" s="308"/>
      <c r="M59" s="308"/>
      <c r="N59" s="348" t="s">
        <v>114</v>
      </c>
      <c r="O59" s="349">
        <v>1470000</v>
      </c>
      <c r="P59" s="336"/>
      <c r="T59" s="332" t="e">
        <f>#REF!</f>
        <v>#REF!</v>
      </c>
      <c r="U59" s="313" t="e">
        <f t="shared" si="1"/>
        <v>#REF!</v>
      </c>
      <c r="V59" s="313" t="e">
        <f t="shared" si="2"/>
        <v>#REF!</v>
      </c>
      <c r="W59" s="350" t="e">
        <f t="shared" si="5"/>
        <v>#REF!</v>
      </c>
      <c r="X59" s="351">
        <f t="shared" si="6"/>
        <v>12</v>
      </c>
      <c r="Y59" s="350" t="e">
        <f t="shared" si="7"/>
        <v>#REF!</v>
      </c>
      <c r="Z59" s="350">
        <f t="shared" si="3"/>
        <v>13</v>
      </c>
      <c r="AA59" s="350" t="e">
        <f t="shared" si="8"/>
        <v>#REF!</v>
      </c>
      <c r="AB59" s="351" t="e">
        <f t="shared" si="9"/>
        <v>#REF!</v>
      </c>
      <c r="AC59" s="351" t="e">
        <f t="shared" si="10"/>
        <v>#REF!</v>
      </c>
      <c r="AD59" s="351" t="e">
        <f t="shared" si="11"/>
        <v>#REF!</v>
      </c>
      <c r="AE59" s="332">
        <f t="shared" si="12"/>
        <v>2001</v>
      </c>
      <c r="AF59" s="352" t="e">
        <f t="shared" si="13"/>
        <v>#REF!</v>
      </c>
      <c r="AG59" s="353" t="e">
        <f t="shared" si="4"/>
        <v>#REF!</v>
      </c>
    </row>
    <row r="60" spans="1:33" s="313" customFormat="1" ht="21.75" customHeight="1">
      <c r="A60" s="431">
        <v>41</v>
      </c>
      <c r="B60" s="345" t="s">
        <v>298</v>
      </c>
      <c r="C60" s="346" t="s">
        <v>131</v>
      </c>
      <c r="D60" s="308"/>
      <c r="E60" s="347" t="s">
        <v>321</v>
      </c>
      <c r="F60" s="334"/>
      <c r="G60" s="347" t="s">
        <v>371</v>
      </c>
      <c r="H60" s="348">
        <v>2001</v>
      </c>
      <c r="I60" s="308"/>
      <c r="J60" s="308"/>
      <c r="K60" s="308"/>
      <c r="L60" s="308"/>
      <c r="M60" s="308"/>
      <c r="N60" s="348" t="s">
        <v>114</v>
      </c>
      <c r="O60" s="349">
        <v>3040000</v>
      </c>
      <c r="P60" s="336"/>
      <c r="T60" s="332" t="e">
        <f>#REF!</f>
        <v>#REF!</v>
      </c>
      <c r="U60" s="313" t="e">
        <f t="shared" si="1"/>
        <v>#REF!</v>
      </c>
      <c r="V60" s="313" t="e">
        <f t="shared" si="2"/>
        <v>#REF!</v>
      </c>
      <c r="W60" s="350" t="e">
        <f t="shared" si="5"/>
        <v>#REF!</v>
      </c>
      <c r="X60" s="351">
        <f t="shared" si="6"/>
        <v>12</v>
      </c>
      <c r="Y60" s="350" t="e">
        <f t="shared" si="7"/>
        <v>#REF!</v>
      </c>
      <c r="Z60" s="350">
        <f t="shared" si="3"/>
        <v>13</v>
      </c>
      <c r="AA60" s="350" t="e">
        <f t="shared" si="8"/>
        <v>#REF!</v>
      </c>
      <c r="AB60" s="351" t="e">
        <f t="shared" si="9"/>
        <v>#REF!</v>
      </c>
      <c r="AC60" s="351" t="e">
        <f t="shared" si="10"/>
        <v>#REF!</v>
      </c>
      <c r="AD60" s="351" t="e">
        <f t="shared" si="11"/>
        <v>#REF!</v>
      </c>
      <c r="AE60" s="332">
        <f t="shared" si="12"/>
        <v>2001</v>
      </c>
      <c r="AF60" s="352" t="e">
        <f t="shared" si="13"/>
        <v>#REF!</v>
      </c>
      <c r="AG60" s="353" t="e">
        <f t="shared" si="4"/>
        <v>#REF!</v>
      </c>
    </row>
    <row r="61" spans="1:33" s="313" customFormat="1" ht="21.75" customHeight="1">
      <c r="A61" s="431">
        <v>42</v>
      </c>
      <c r="B61" s="345" t="s">
        <v>298</v>
      </c>
      <c r="C61" s="346" t="s">
        <v>131</v>
      </c>
      <c r="D61" s="308"/>
      <c r="E61" s="347" t="s">
        <v>315</v>
      </c>
      <c r="F61" s="334"/>
      <c r="G61" s="347" t="s">
        <v>369</v>
      </c>
      <c r="H61" s="348">
        <v>2001</v>
      </c>
      <c r="I61" s="308"/>
      <c r="J61" s="308"/>
      <c r="K61" s="308"/>
      <c r="L61" s="308"/>
      <c r="M61" s="308"/>
      <c r="N61" s="348" t="s">
        <v>114</v>
      </c>
      <c r="O61" s="349">
        <v>7600000</v>
      </c>
      <c r="P61" s="336"/>
      <c r="T61" s="332" t="e">
        <f>#REF!</f>
        <v>#REF!</v>
      </c>
      <c r="U61" s="313" t="e">
        <f t="shared" si="1"/>
        <v>#REF!</v>
      </c>
      <c r="V61" s="313" t="e">
        <f t="shared" si="2"/>
        <v>#REF!</v>
      </c>
      <c r="W61" s="350" t="e">
        <f t="shared" si="5"/>
        <v>#REF!</v>
      </c>
      <c r="X61" s="351">
        <f t="shared" si="6"/>
        <v>12</v>
      </c>
      <c r="Y61" s="350" t="e">
        <f t="shared" si="7"/>
        <v>#REF!</v>
      </c>
      <c r="Z61" s="350">
        <f t="shared" si="3"/>
        <v>13</v>
      </c>
      <c r="AA61" s="350" t="e">
        <f t="shared" si="8"/>
        <v>#REF!</v>
      </c>
      <c r="AB61" s="351" t="e">
        <f t="shared" si="9"/>
        <v>#REF!</v>
      </c>
      <c r="AC61" s="351" t="e">
        <f t="shared" si="10"/>
        <v>#REF!</v>
      </c>
      <c r="AD61" s="351" t="e">
        <f t="shared" si="11"/>
        <v>#REF!</v>
      </c>
      <c r="AE61" s="332">
        <f t="shared" si="12"/>
        <v>2001</v>
      </c>
      <c r="AF61" s="352" t="e">
        <f t="shared" si="13"/>
        <v>#REF!</v>
      </c>
      <c r="AG61" s="353" t="e">
        <f t="shared" si="4"/>
        <v>#REF!</v>
      </c>
    </row>
    <row r="62" spans="1:33" s="313" customFormat="1" ht="21.75" customHeight="1">
      <c r="A62" s="431">
        <v>43</v>
      </c>
      <c r="B62" s="345" t="s">
        <v>2036</v>
      </c>
      <c r="C62" s="346" t="s">
        <v>120</v>
      </c>
      <c r="D62" s="308"/>
      <c r="E62" s="347" t="s">
        <v>322</v>
      </c>
      <c r="F62" s="334"/>
      <c r="G62" s="347" t="s">
        <v>379</v>
      </c>
      <c r="H62" s="348">
        <v>2001</v>
      </c>
      <c r="I62" s="308"/>
      <c r="J62" s="308"/>
      <c r="K62" s="308"/>
      <c r="L62" s="308"/>
      <c r="M62" s="308"/>
      <c r="N62" s="348" t="s">
        <v>114</v>
      </c>
      <c r="O62" s="349">
        <v>750000</v>
      </c>
      <c r="P62" s="336"/>
      <c r="T62" s="332" t="e">
        <f>#REF!</f>
        <v>#REF!</v>
      </c>
      <c r="U62" s="313" t="e">
        <f t="shared" si="1"/>
        <v>#REF!</v>
      </c>
      <c r="V62" s="313" t="e">
        <f t="shared" si="2"/>
        <v>#REF!</v>
      </c>
      <c r="W62" s="350" t="e">
        <f t="shared" si="5"/>
        <v>#REF!</v>
      </c>
      <c r="X62" s="351">
        <f t="shared" si="6"/>
        <v>12</v>
      </c>
      <c r="Y62" s="350" t="e">
        <f t="shared" si="7"/>
        <v>#REF!</v>
      </c>
      <c r="Z62" s="350">
        <f t="shared" si="3"/>
        <v>13</v>
      </c>
      <c r="AA62" s="350" t="e">
        <f t="shared" si="8"/>
        <v>#REF!</v>
      </c>
      <c r="AB62" s="351" t="e">
        <f t="shared" si="9"/>
        <v>#REF!</v>
      </c>
      <c r="AC62" s="351" t="e">
        <f t="shared" si="10"/>
        <v>#REF!</v>
      </c>
      <c r="AD62" s="351" t="e">
        <f t="shared" si="11"/>
        <v>#REF!</v>
      </c>
      <c r="AE62" s="332">
        <f t="shared" si="12"/>
        <v>2001</v>
      </c>
      <c r="AF62" s="352" t="e">
        <f t="shared" si="13"/>
        <v>#REF!</v>
      </c>
      <c r="AG62" s="353" t="e">
        <f t="shared" si="4"/>
        <v>#REF!</v>
      </c>
    </row>
    <row r="63" spans="1:33" s="313" customFormat="1" ht="21.75" customHeight="1">
      <c r="A63" s="431">
        <v>44</v>
      </c>
      <c r="B63" s="345" t="s">
        <v>2033</v>
      </c>
      <c r="C63" s="346" t="s">
        <v>117</v>
      </c>
      <c r="D63" s="308"/>
      <c r="E63" s="347" t="s">
        <v>315</v>
      </c>
      <c r="F63" s="334"/>
      <c r="G63" s="347" t="s">
        <v>379</v>
      </c>
      <c r="H63" s="348">
        <v>2001</v>
      </c>
      <c r="I63" s="308"/>
      <c r="J63" s="308"/>
      <c r="K63" s="308"/>
      <c r="L63" s="308"/>
      <c r="M63" s="308"/>
      <c r="N63" s="348" t="s">
        <v>114</v>
      </c>
      <c r="O63" s="349">
        <v>2450000</v>
      </c>
      <c r="P63" s="336"/>
      <c r="T63" s="332" t="e">
        <f>#REF!</f>
        <v>#REF!</v>
      </c>
      <c r="U63" s="313" t="e">
        <f t="shared" si="1"/>
        <v>#REF!</v>
      </c>
      <c r="V63" s="313" t="e">
        <f t="shared" si="2"/>
        <v>#REF!</v>
      </c>
      <c r="W63" s="350" t="e">
        <f t="shared" si="5"/>
        <v>#REF!</v>
      </c>
      <c r="X63" s="351">
        <f t="shared" si="6"/>
        <v>12</v>
      </c>
      <c r="Y63" s="350" t="e">
        <f t="shared" si="7"/>
        <v>#REF!</v>
      </c>
      <c r="Z63" s="350">
        <f t="shared" si="3"/>
        <v>13</v>
      </c>
      <c r="AA63" s="350" t="e">
        <f t="shared" si="8"/>
        <v>#REF!</v>
      </c>
      <c r="AB63" s="351" t="e">
        <f t="shared" si="9"/>
        <v>#REF!</v>
      </c>
      <c r="AC63" s="351" t="e">
        <f t="shared" si="10"/>
        <v>#REF!</v>
      </c>
      <c r="AD63" s="351" t="e">
        <f t="shared" si="11"/>
        <v>#REF!</v>
      </c>
      <c r="AE63" s="332">
        <f t="shared" si="12"/>
        <v>2001</v>
      </c>
      <c r="AF63" s="352" t="e">
        <f t="shared" si="13"/>
        <v>#REF!</v>
      </c>
      <c r="AG63" s="353" t="e">
        <f t="shared" si="4"/>
        <v>#REF!</v>
      </c>
    </row>
    <row r="64" spans="1:33" s="313" customFormat="1" ht="21.75" customHeight="1">
      <c r="A64" s="431">
        <v>45</v>
      </c>
      <c r="B64" s="357" t="s">
        <v>300</v>
      </c>
      <c r="C64" s="346" t="s">
        <v>137</v>
      </c>
      <c r="D64" s="308"/>
      <c r="E64" s="347" t="s">
        <v>323</v>
      </c>
      <c r="F64" s="334"/>
      <c r="G64" s="347" t="s">
        <v>383</v>
      </c>
      <c r="H64" s="348">
        <v>2001</v>
      </c>
      <c r="I64" s="308"/>
      <c r="J64" s="308"/>
      <c r="K64" s="308"/>
      <c r="L64" s="308"/>
      <c r="M64" s="308"/>
      <c r="N64" s="348" t="s">
        <v>114</v>
      </c>
      <c r="O64" s="349">
        <v>3000000</v>
      </c>
      <c r="P64" s="336"/>
      <c r="T64" s="332" t="e">
        <f>#REF!</f>
        <v>#REF!</v>
      </c>
      <c r="U64" s="313" t="e">
        <f t="shared" si="1"/>
        <v>#REF!</v>
      </c>
      <c r="V64" s="313" t="e">
        <f t="shared" si="2"/>
        <v>#REF!</v>
      </c>
      <c r="W64" s="350" t="e">
        <f t="shared" si="5"/>
        <v>#REF!</v>
      </c>
      <c r="X64" s="351">
        <f t="shared" si="6"/>
        <v>12</v>
      </c>
      <c r="Y64" s="350" t="e">
        <f t="shared" si="7"/>
        <v>#REF!</v>
      </c>
      <c r="Z64" s="350">
        <f t="shared" si="3"/>
        <v>13</v>
      </c>
      <c r="AA64" s="350" t="e">
        <f t="shared" si="8"/>
        <v>#REF!</v>
      </c>
      <c r="AB64" s="351" t="e">
        <f t="shared" si="9"/>
        <v>#REF!</v>
      </c>
      <c r="AC64" s="351" t="e">
        <f t="shared" si="10"/>
        <v>#REF!</v>
      </c>
      <c r="AD64" s="351" t="e">
        <f t="shared" si="11"/>
        <v>#REF!</v>
      </c>
      <c r="AE64" s="332">
        <f t="shared" si="12"/>
        <v>2001</v>
      </c>
      <c r="AF64" s="352" t="e">
        <f t="shared" si="13"/>
        <v>#REF!</v>
      </c>
      <c r="AG64" s="353" t="e">
        <f t="shared" si="4"/>
        <v>#REF!</v>
      </c>
    </row>
    <row r="65" spans="1:33" s="313" customFormat="1" ht="21.75" customHeight="1">
      <c r="A65" s="431">
        <v>46</v>
      </c>
      <c r="B65" s="345" t="s">
        <v>2027</v>
      </c>
      <c r="C65" s="346" t="s">
        <v>138</v>
      </c>
      <c r="D65" s="308"/>
      <c r="E65" s="347" t="s">
        <v>316</v>
      </c>
      <c r="F65" s="334"/>
      <c r="G65" s="347" t="s">
        <v>373</v>
      </c>
      <c r="H65" s="348">
        <v>2001</v>
      </c>
      <c r="I65" s="308"/>
      <c r="J65" s="308"/>
      <c r="K65" s="308"/>
      <c r="L65" s="308"/>
      <c r="M65" s="308"/>
      <c r="N65" s="348" t="s">
        <v>114</v>
      </c>
      <c r="O65" s="349">
        <v>1020000</v>
      </c>
      <c r="P65" s="336"/>
      <c r="T65" s="332" t="e">
        <f>#REF!</f>
        <v>#REF!</v>
      </c>
      <c r="U65" s="313" t="e">
        <f t="shared" si="1"/>
        <v>#REF!</v>
      </c>
      <c r="V65" s="313" t="e">
        <f t="shared" si="2"/>
        <v>#REF!</v>
      </c>
      <c r="W65" s="350" t="e">
        <f t="shared" si="5"/>
        <v>#REF!</v>
      </c>
      <c r="X65" s="351">
        <f t="shared" si="6"/>
        <v>12</v>
      </c>
      <c r="Y65" s="350" t="e">
        <f t="shared" si="7"/>
        <v>#REF!</v>
      </c>
      <c r="Z65" s="350">
        <f t="shared" si="3"/>
        <v>13</v>
      </c>
      <c r="AA65" s="350" t="e">
        <f t="shared" si="8"/>
        <v>#REF!</v>
      </c>
      <c r="AB65" s="351" t="e">
        <f t="shared" si="9"/>
        <v>#REF!</v>
      </c>
      <c r="AC65" s="351" t="e">
        <f t="shared" si="10"/>
        <v>#REF!</v>
      </c>
      <c r="AD65" s="351" t="e">
        <f t="shared" si="11"/>
        <v>#REF!</v>
      </c>
      <c r="AE65" s="332">
        <f t="shared" si="12"/>
        <v>2001</v>
      </c>
      <c r="AF65" s="352" t="e">
        <f t="shared" si="13"/>
        <v>#REF!</v>
      </c>
      <c r="AG65" s="353" t="e">
        <f t="shared" si="4"/>
        <v>#REF!</v>
      </c>
    </row>
    <row r="66" spans="1:33" s="313" customFormat="1" ht="21.75" customHeight="1">
      <c r="A66" s="431">
        <v>47</v>
      </c>
      <c r="B66" s="345" t="s">
        <v>304</v>
      </c>
      <c r="C66" s="346" t="s">
        <v>119</v>
      </c>
      <c r="D66" s="308"/>
      <c r="E66" s="347" t="s">
        <v>313</v>
      </c>
      <c r="F66" s="334"/>
      <c r="G66" s="347" t="s">
        <v>368</v>
      </c>
      <c r="H66" s="348">
        <v>2001</v>
      </c>
      <c r="I66" s="308"/>
      <c r="J66" s="308"/>
      <c r="K66" s="308"/>
      <c r="L66" s="308"/>
      <c r="M66" s="308"/>
      <c r="N66" s="348" t="s">
        <v>114</v>
      </c>
      <c r="O66" s="349">
        <v>1440000</v>
      </c>
      <c r="P66" s="336"/>
      <c r="T66" s="332" t="e">
        <f>#REF!</f>
        <v>#REF!</v>
      </c>
      <c r="U66" s="313" t="e">
        <f t="shared" si="1"/>
        <v>#REF!</v>
      </c>
      <c r="V66" s="313" t="e">
        <f t="shared" si="2"/>
        <v>#REF!</v>
      </c>
      <c r="W66" s="350" t="e">
        <f t="shared" si="5"/>
        <v>#REF!</v>
      </c>
      <c r="X66" s="351">
        <f t="shared" si="6"/>
        <v>12</v>
      </c>
      <c r="Y66" s="350" t="e">
        <f t="shared" si="7"/>
        <v>#REF!</v>
      </c>
      <c r="Z66" s="350">
        <f t="shared" si="3"/>
        <v>13</v>
      </c>
      <c r="AA66" s="350" t="e">
        <f t="shared" si="8"/>
        <v>#REF!</v>
      </c>
      <c r="AB66" s="351" t="e">
        <f t="shared" si="9"/>
        <v>#REF!</v>
      </c>
      <c r="AC66" s="351" t="e">
        <f t="shared" si="10"/>
        <v>#REF!</v>
      </c>
      <c r="AD66" s="351" t="e">
        <f t="shared" si="11"/>
        <v>#REF!</v>
      </c>
      <c r="AE66" s="332">
        <f t="shared" si="12"/>
        <v>2001</v>
      </c>
      <c r="AF66" s="352" t="e">
        <f t="shared" si="13"/>
        <v>#REF!</v>
      </c>
      <c r="AG66" s="353" t="e">
        <f t="shared" si="4"/>
        <v>#REF!</v>
      </c>
    </row>
    <row r="67" spans="1:33" s="313" customFormat="1" ht="21.75" customHeight="1">
      <c r="A67" s="431">
        <v>48</v>
      </c>
      <c r="B67" s="345" t="s">
        <v>2031</v>
      </c>
      <c r="C67" s="346" t="s">
        <v>139</v>
      </c>
      <c r="D67" s="308"/>
      <c r="E67" s="347" t="s">
        <v>319</v>
      </c>
      <c r="F67" s="334"/>
      <c r="G67" s="347" t="s">
        <v>369</v>
      </c>
      <c r="H67" s="348">
        <v>2001</v>
      </c>
      <c r="I67" s="308"/>
      <c r="J67" s="308"/>
      <c r="K67" s="308"/>
      <c r="L67" s="308"/>
      <c r="M67" s="308"/>
      <c r="N67" s="348" t="s">
        <v>114</v>
      </c>
      <c r="O67" s="349">
        <v>1650000</v>
      </c>
      <c r="P67" s="336"/>
      <c r="T67" s="332" t="e">
        <f>#REF!</f>
        <v>#REF!</v>
      </c>
      <c r="U67" s="313" t="e">
        <f t="shared" si="1"/>
        <v>#REF!</v>
      </c>
      <c r="V67" s="313" t="e">
        <f t="shared" si="2"/>
        <v>#REF!</v>
      </c>
      <c r="W67" s="350" t="e">
        <f t="shared" si="5"/>
        <v>#REF!</v>
      </c>
      <c r="X67" s="351">
        <f t="shared" si="6"/>
        <v>12</v>
      </c>
      <c r="Y67" s="350" t="e">
        <f t="shared" si="7"/>
        <v>#REF!</v>
      </c>
      <c r="Z67" s="350">
        <f t="shared" si="3"/>
        <v>13</v>
      </c>
      <c r="AA67" s="350" t="e">
        <f t="shared" si="8"/>
        <v>#REF!</v>
      </c>
      <c r="AB67" s="351" t="e">
        <f t="shared" si="9"/>
        <v>#REF!</v>
      </c>
      <c r="AC67" s="351" t="e">
        <f t="shared" si="10"/>
        <v>#REF!</v>
      </c>
      <c r="AD67" s="351" t="e">
        <f t="shared" si="11"/>
        <v>#REF!</v>
      </c>
      <c r="AE67" s="332">
        <f t="shared" si="12"/>
        <v>2001</v>
      </c>
      <c r="AF67" s="352" t="e">
        <f t="shared" si="13"/>
        <v>#REF!</v>
      </c>
      <c r="AG67" s="353" t="e">
        <f t="shared" si="4"/>
        <v>#REF!</v>
      </c>
    </row>
    <row r="68" spans="1:33" s="313" customFormat="1" ht="21.75" customHeight="1">
      <c r="A68" s="431">
        <v>49</v>
      </c>
      <c r="B68" s="345" t="s">
        <v>2083</v>
      </c>
      <c r="C68" s="346" t="s">
        <v>140</v>
      </c>
      <c r="D68" s="308"/>
      <c r="E68" s="347" t="s">
        <v>316</v>
      </c>
      <c r="F68" s="334"/>
      <c r="G68" s="347" t="s">
        <v>373</v>
      </c>
      <c r="H68" s="348">
        <v>2001</v>
      </c>
      <c r="I68" s="308"/>
      <c r="J68" s="308"/>
      <c r="K68" s="308"/>
      <c r="L68" s="308"/>
      <c r="M68" s="308"/>
      <c r="N68" s="348" t="s">
        <v>114</v>
      </c>
      <c r="O68" s="349">
        <v>1530000</v>
      </c>
      <c r="P68" s="346" t="s">
        <v>140</v>
      </c>
      <c r="T68" s="332" t="e">
        <f>#REF!</f>
        <v>#REF!</v>
      </c>
      <c r="U68" s="313" t="e">
        <f t="shared" si="1"/>
        <v>#REF!</v>
      </c>
      <c r="V68" s="313" t="e">
        <f t="shared" si="2"/>
        <v>#REF!</v>
      </c>
      <c r="W68" s="350" t="e">
        <f t="shared" si="5"/>
        <v>#REF!</v>
      </c>
      <c r="X68" s="351">
        <f t="shared" si="6"/>
        <v>12</v>
      </c>
      <c r="Y68" s="350" t="e">
        <f t="shared" si="7"/>
        <v>#REF!</v>
      </c>
      <c r="Z68" s="350">
        <f t="shared" si="3"/>
        <v>13</v>
      </c>
      <c r="AA68" s="350" t="e">
        <f t="shared" si="8"/>
        <v>#REF!</v>
      </c>
      <c r="AB68" s="351" t="e">
        <f t="shared" si="9"/>
        <v>#REF!</v>
      </c>
      <c r="AC68" s="351" t="e">
        <f t="shared" si="10"/>
        <v>#REF!</v>
      </c>
      <c r="AD68" s="351" t="e">
        <f t="shared" si="11"/>
        <v>#REF!</v>
      </c>
      <c r="AE68" s="332">
        <f t="shared" si="12"/>
        <v>2001</v>
      </c>
      <c r="AF68" s="352" t="e">
        <f t="shared" si="13"/>
        <v>#REF!</v>
      </c>
      <c r="AG68" s="353" t="e">
        <f t="shared" si="4"/>
        <v>#REF!</v>
      </c>
    </row>
    <row r="69" spans="1:33" s="313" customFormat="1" ht="21.75" customHeight="1">
      <c r="A69" s="431">
        <v>50</v>
      </c>
      <c r="B69" s="345" t="s">
        <v>562</v>
      </c>
      <c r="C69" s="346" t="s">
        <v>141</v>
      </c>
      <c r="D69" s="308"/>
      <c r="E69" s="347" t="s">
        <v>313</v>
      </c>
      <c r="F69" s="334"/>
      <c r="G69" s="347" t="s">
        <v>368</v>
      </c>
      <c r="H69" s="348">
        <v>2001</v>
      </c>
      <c r="I69" s="308"/>
      <c r="J69" s="308"/>
      <c r="K69" s="308"/>
      <c r="L69" s="308"/>
      <c r="M69" s="308"/>
      <c r="N69" s="348" t="s">
        <v>114</v>
      </c>
      <c r="O69" s="349">
        <v>2160000</v>
      </c>
      <c r="P69" s="336"/>
      <c r="T69" s="332" t="e">
        <f>#REF!</f>
        <v>#REF!</v>
      </c>
      <c r="U69" s="313" t="e">
        <f t="shared" si="1"/>
        <v>#REF!</v>
      </c>
      <c r="V69" s="313" t="e">
        <f t="shared" si="2"/>
        <v>#REF!</v>
      </c>
      <c r="W69" s="350" t="e">
        <f t="shared" si="5"/>
        <v>#REF!</v>
      </c>
      <c r="X69" s="351">
        <f t="shared" si="6"/>
        <v>12</v>
      </c>
      <c r="Y69" s="350" t="e">
        <f t="shared" si="7"/>
        <v>#REF!</v>
      </c>
      <c r="Z69" s="350">
        <f t="shared" si="3"/>
        <v>13</v>
      </c>
      <c r="AA69" s="350" t="e">
        <f t="shared" si="8"/>
        <v>#REF!</v>
      </c>
      <c r="AB69" s="351" t="e">
        <f t="shared" si="9"/>
        <v>#REF!</v>
      </c>
      <c r="AC69" s="351" t="e">
        <f t="shared" si="10"/>
        <v>#REF!</v>
      </c>
      <c r="AD69" s="351" t="e">
        <f t="shared" si="11"/>
        <v>#REF!</v>
      </c>
      <c r="AE69" s="332">
        <f t="shared" si="12"/>
        <v>2001</v>
      </c>
      <c r="AF69" s="352" t="e">
        <f t="shared" si="13"/>
        <v>#REF!</v>
      </c>
      <c r="AG69" s="353" t="e">
        <f t="shared" si="4"/>
        <v>#REF!</v>
      </c>
    </row>
    <row r="70" spans="1:33" s="313" customFormat="1" ht="21.75" customHeight="1">
      <c r="A70" s="431">
        <v>51</v>
      </c>
      <c r="B70" s="345" t="s">
        <v>2023</v>
      </c>
      <c r="C70" s="346" t="s">
        <v>129</v>
      </c>
      <c r="D70" s="308"/>
      <c r="E70" s="347" t="s">
        <v>318</v>
      </c>
      <c r="F70" s="334"/>
      <c r="G70" s="347" t="s">
        <v>369</v>
      </c>
      <c r="H70" s="348">
        <v>2001</v>
      </c>
      <c r="I70" s="308"/>
      <c r="J70" s="308"/>
      <c r="K70" s="308"/>
      <c r="L70" s="308"/>
      <c r="M70" s="308"/>
      <c r="N70" s="348" t="s">
        <v>114</v>
      </c>
      <c r="O70" s="349">
        <v>3300000</v>
      </c>
      <c r="P70" s="336"/>
      <c r="T70" s="332" t="e">
        <f>#REF!</f>
        <v>#REF!</v>
      </c>
      <c r="U70" s="313" t="e">
        <f t="shared" si="1"/>
        <v>#REF!</v>
      </c>
      <c r="V70" s="313" t="e">
        <f t="shared" si="2"/>
        <v>#REF!</v>
      </c>
      <c r="W70" s="350" t="e">
        <f t="shared" si="5"/>
        <v>#REF!</v>
      </c>
      <c r="X70" s="351">
        <f t="shared" si="6"/>
        <v>12</v>
      </c>
      <c r="Y70" s="350" t="e">
        <f t="shared" si="7"/>
        <v>#REF!</v>
      </c>
      <c r="Z70" s="350">
        <f t="shared" si="3"/>
        <v>13</v>
      </c>
      <c r="AA70" s="350" t="e">
        <f t="shared" si="8"/>
        <v>#REF!</v>
      </c>
      <c r="AB70" s="351" t="e">
        <f t="shared" si="9"/>
        <v>#REF!</v>
      </c>
      <c r="AC70" s="351" t="e">
        <f t="shared" si="10"/>
        <v>#REF!</v>
      </c>
      <c r="AD70" s="351" t="e">
        <f t="shared" si="11"/>
        <v>#REF!</v>
      </c>
      <c r="AE70" s="332">
        <f t="shared" si="12"/>
        <v>2001</v>
      </c>
      <c r="AF70" s="352" t="e">
        <f t="shared" si="13"/>
        <v>#REF!</v>
      </c>
      <c r="AG70" s="353" t="e">
        <f t="shared" si="4"/>
        <v>#REF!</v>
      </c>
    </row>
    <row r="71" spans="1:33" s="313" customFormat="1" ht="21.75" customHeight="1">
      <c r="A71" s="431">
        <v>52</v>
      </c>
      <c r="B71" s="345" t="s">
        <v>2023</v>
      </c>
      <c r="C71" s="346" t="s">
        <v>129</v>
      </c>
      <c r="D71" s="308"/>
      <c r="E71" s="347" t="s">
        <v>318</v>
      </c>
      <c r="F71" s="334"/>
      <c r="G71" s="347" t="s">
        <v>369</v>
      </c>
      <c r="H71" s="348">
        <v>2001</v>
      </c>
      <c r="I71" s="308"/>
      <c r="J71" s="308"/>
      <c r="K71" s="308"/>
      <c r="L71" s="308"/>
      <c r="M71" s="308"/>
      <c r="N71" s="348" t="s">
        <v>114</v>
      </c>
      <c r="O71" s="349">
        <v>2200000</v>
      </c>
      <c r="P71" s="336"/>
      <c r="T71" s="332" t="e">
        <f>#REF!</f>
        <v>#REF!</v>
      </c>
      <c r="U71" s="313" t="e">
        <f t="shared" si="1"/>
        <v>#REF!</v>
      </c>
      <c r="V71" s="313" t="e">
        <f t="shared" si="2"/>
        <v>#REF!</v>
      </c>
      <c r="W71" s="350" t="e">
        <f t="shared" si="5"/>
        <v>#REF!</v>
      </c>
      <c r="X71" s="351">
        <f t="shared" si="6"/>
        <v>12</v>
      </c>
      <c r="Y71" s="350" t="e">
        <f t="shared" si="7"/>
        <v>#REF!</v>
      </c>
      <c r="Z71" s="350">
        <f t="shared" si="3"/>
        <v>13</v>
      </c>
      <c r="AA71" s="350" t="e">
        <f t="shared" si="8"/>
        <v>#REF!</v>
      </c>
      <c r="AB71" s="351" t="e">
        <f t="shared" si="9"/>
        <v>#REF!</v>
      </c>
      <c r="AC71" s="351" t="e">
        <f t="shared" si="10"/>
        <v>#REF!</v>
      </c>
      <c r="AD71" s="351" t="e">
        <f t="shared" si="11"/>
        <v>#REF!</v>
      </c>
      <c r="AE71" s="332">
        <f t="shared" si="12"/>
        <v>2001</v>
      </c>
      <c r="AF71" s="352" t="e">
        <f t="shared" si="13"/>
        <v>#REF!</v>
      </c>
      <c r="AG71" s="353" t="e">
        <f t="shared" si="4"/>
        <v>#REF!</v>
      </c>
    </row>
    <row r="72" spans="1:33" s="313" customFormat="1" ht="21.75" customHeight="1">
      <c r="A72" s="431">
        <v>53</v>
      </c>
      <c r="B72" s="345" t="s">
        <v>2025</v>
      </c>
      <c r="C72" s="346" t="s">
        <v>133</v>
      </c>
      <c r="D72" s="308"/>
      <c r="E72" s="347" t="s">
        <v>316</v>
      </c>
      <c r="F72" s="334"/>
      <c r="G72" s="347" t="s">
        <v>380</v>
      </c>
      <c r="H72" s="348">
        <v>2001</v>
      </c>
      <c r="I72" s="308"/>
      <c r="J72" s="308"/>
      <c r="K72" s="308"/>
      <c r="L72" s="308"/>
      <c r="M72" s="308"/>
      <c r="N72" s="348" t="s">
        <v>114</v>
      </c>
      <c r="O72" s="349">
        <v>90000</v>
      </c>
      <c r="P72" s="336"/>
      <c r="T72" s="332" t="e">
        <f>#REF!</f>
        <v>#REF!</v>
      </c>
      <c r="U72" s="313" t="e">
        <f t="shared" si="1"/>
        <v>#REF!</v>
      </c>
      <c r="V72" s="313" t="e">
        <f t="shared" si="2"/>
        <v>#REF!</v>
      </c>
      <c r="W72" s="350" t="e">
        <f t="shared" si="5"/>
        <v>#REF!</v>
      </c>
      <c r="X72" s="351">
        <f t="shared" si="6"/>
        <v>12</v>
      </c>
      <c r="Y72" s="350" t="e">
        <f t="shared" si="7"/>
        <v>#REF!</v>
      </c>
      <c r="Z72" s="350">
        <f t="shared" si="3"/>
        <v>13</v>
      </c>
      <c r="AA72" s="350" t="e">
        <f t="shared" si="8"/>
        <v>#REF!</v>
      </c>
      <c r="AB72" s="351" t="e">
        <f t="shared" si="9"/>
        <v>#REF!</v>
      </c>
      <c r="AC72" s="351" t="e">
        <f t="shared" si="10"/>
        <v>#REF!</v>
      </c>
      <c r="AD72" s="351" t="e">
        <f t="shared" si="11"/>
        <v>#REF!</v>
      </c>
      <c r="AE72" s="332">
        <f t="shared" si="12"/>
        <v>2001</v>
      </c>
      <c r="AF72" s="352" t="e">
        <f t="shared" si="13"/>
        <v>#REF!</v>
      </c>
      <c r="AG72" s="353" t="e">
        <f t="shared" si="4"/>
        <v>#REF!</v>
      </c>
    </row>
    <row r="73" spans="1:33" s="313" customFormat="1" ht="27" customHeight="1">
      <c r="A73" s="431">
        <v>54</v>
      </c>
      <c r="B73" s="345" t="s">
        <v>2033</v>
      </c>
      <c r="C73" s="346" t="s">
        <v>117</v>
      </c>
      <c r="D73" s="308"/>
      <c r="E73" s="347" t="s">
        <v>316</v>
      </c>
      <c r="F73" s="334"/>
      <c r="G73" s="347" t="s">
        <v>377</v>
      </c>
      <c r="H73" s="348">
        <v>2001</v>
      </c>
      <c r="I73" s="308"/>
      <c r="J73" s="308"/>
      <c r="K73" s="308"/>
      <c r="L73" s="308"/>
      <c r="M73" s="308"/>
      <c r="N73" s="348" t="s">
        <v>114</v>
      </c>
      <c r="O73" s="349">
        <v>595000</v>
      </c>
      <c r="P73" s="336"/>
      <c r="T73" s="332" t="e">
        <f>#REF!</f>
        <v>#REF!</v>
      </c>
      <c r="U73" s="313" t="e">
        <f t="shared" si="1"/>
        <v>#REF!</v>
      </c>
      <c r="V73" s="313" t="e">
        <f t="shared" si="2"/>
        <v>#REF!</v>
      </c>
      <c r="W73" s="350" t="e">
        <f t="shared" si="5"/>
        <v>#REF!</v>
      </c>
      <c r="X73" s="351">
        <f t="shared" si="6"/>
        <v>12</v>
      </c>
      <c r="Y73" s="350" t="e">
        <f t="shared" si="7"/>
        <v>#REF!</v>
      </c>
      <c r="Z73" s="350">
        <f t="shared" si="3"/>
        <v>13</v>
      </c>
      <c r="AA73" s="350" t="e">
        <f t="shared" si="8"/>
        <v>#REF!</v>
      </c>
      <c r="AB73" s="351" t="e">
        <f t="shared" si="9"/>
        <v>#REF!</v>
      </c>
      <c r="AC73" s="351" t="e">
        <f t="shared" si="10"/>
        <v>#REF!</v>
      </c>
      <c r="AD73" s="351" t="e">
        <f t="shared" si="11"/>
        <v>#REF!</v>
      </c>
      <c r="AE73" s="332">
        <f t="shared" si="12"/>
        <v>2001</v>
      </c>
      <c r="AF73" s="352" t="e">
        <f t="shared" si="13"/>
        <v>#REF!</v>
      </c>
      <c r="AG73" s="353" t="e">
        <f t="shared" si="4"/>
        <v>#REF!</v>
      </c>
    </row>
    <row r="74" spans="1:33" s="313" customFormat="1" ht="21.75" customHeight="1">
      <c r="A74" s="431">
        <v>55</v>
      </c>
      <c r="B74" s="345" t="s">
        <v>298</v>
      </c>
      <c r="C74" s="346" t="s">
        <v>128</v>
      </c>
      <c r="D74" s="308"/>
      <c r="E74" s="347" t="s">
        <v>322</v>
      </c>
      <c r="F74" s="334"/>
      <c r="G74" s="347" t="s">
        <v>379</v>
      </c>
      <c r="H74" s="348">
        <v>2001</v>
      </c>
      <c r="I74" s="308"/>
      <c r="J74" s="308"/>
      <c r="K74" s="308"/>
      <c r="L74" s="308"/>
      <c r="M74" s="308"/>
      <c r="N74" s="348" t="s">
        <v>114</v>
      </c>
      <c r="O74" s="349">
        <v>600000</v>
      </c>
      <c r="P74" s="336"/>
      <c r="T74" s="332" t="e">
        <f>#REF!</f>
        <v>#REF!</v>
      </c>
      <c r="U74" s="313" t="e">
        <f t="shared" si="1"/>
        <v>#REF!</v>
      </c>
      <c r="V74" s="313" t="e">
        <f t="shared" si="2"/>
        <v>#REF!</v>
      </c>
      <c r="W74" s="350" t="e">
        <f t="shared" si="5"/>
        <v>#REF!</v>
      </c>
      <c r="X74" s="351">
        <f t="shared" si="6"/>
        <v>12</v>
      </c>
      <c r="Y74" s="350" t="e">
        <f t="shared" si="7"/>
        <v>#REF!</v>
      </c>
      <c r="Z74" s="350">
        <f t="shared" si="3"/>
        <v>13</v>
      </c>
      <c r="AA74" s="350" t="e">
        <f t="shared" si="8"/>
        <v>#REF!</v>
      </c>
      <c r="AB74" s="351" t="e">
        <f t="shared" si="9"/>
        <v>#REF!</v>
      </c>
      <c r="AC74" s="351" t="e">
        <f t="shared" si="10"/>
        <v>#REF!</v>
      </c>
      <c r="AD74" s="351" t="e">
        <f t="shared" si="11"/>
        <v>#REF!</v>
      </c>
      <c r="AE74" s="332">
        <f t="shared" si="12"/>
        <v>2001</v>
      </c>
      <c r="AF74" s="352" t="e">
        <f t="shared" si="13"/>
        <v>#REF!</v>
      </c>
      <c r="AG74" s="353" t="e">
        <f t="shared" si="4"/>
        <v>#REF!</v>
      </c>
    </row>
    <row r="75" spans="1:33" s="313" customFormat="1" ht="21.75" customHeight="1">
      <c r="A75" s="431">
        <v>56</v>
      </c>
      <c r="B75" s="345" t="s">
        <v>2025</v>
      </c>
      <c r="C75" s="346" t="s">
        <v>133</v>
      </c>
      <c r="D75" s="308"/>
      <c r="E75" s="347" t="s">
        <v>324</v>
      </c>
      <c r="F75" s="334"/>
      <c r="G75" s="347" t="s">
        <v>369</v>
      </c>
      <c r="H75" s="348">
        <v>2001</v>
      </c>
      <c r="I75" s="308"/>
      <c r="J75" s="308"/>
      <c r="K75" s="308"/>
      <c r="L75" s="308"/>
      <c r="M75" s="308"/>
      <c r="N75" s="348" t="s">
        <v>114</v>
      </c>
      <c r="O75" s="349">
        <v>1650000</v>
      </c>
      <c r="P75" s="336"/>
      <c r="T75" s="332" t="e">
        <f>#REF!</f>
        <v>#REF!</v>
      </c>
      <c r="U75" s="313" t="e">
        <f t="shared" si="1"/>
        <v>#REF!</v>
      </c>
      <c r="V75" s="313" t="e">
        <f t="shared" si="2"/>
        <v>#REF!</v>
      </c>
      <c r="W75" s="350" t="e">
        <f t="shared" si="5"/>
        <v>#REF!</v>
      </c>
      <c r="X75" s="351">
        <f t="shared" si="6"/>
        <v>12</v>
      </c>
      <c r="Y75" s="350" t="e">
        <f t="shared" si="7"/>
        <v>#REF!</v>
      </c>
      <c r="Z75" s="350">
        <f t="shared" si="3"/>
        <v>13</v>
      </c>
      <c r="AA75" s="350" t="e">
        <f t="shared" si="8"/>
        <v>#REF!</v>
      </c>
      <c r="AB75" s="351" t="e">
        <f t="shared" si="9"/>
        <v>#REF!</v>
      </c>
      <c r="AC75" s="351" t="e">
        <f t="shared" si="10"/>
        <v>#REF!</v>
      </c>
      <c r="AD75" s="351" t="e">
        <f t="shared" si="11"/>
        <v>#REF!</v>
      </c>
      <c r="AE75" s="332">
        <f t="shared" si="12"/>
        <v>2001</v>
      </c>
      <c r="AF75" s="352" t="e">
        <f t="shared" si="13"/>
        <v>#REF!</v>
      </c>
      <c r="AG75" s="353" t="e">
        <f t="shared" si="4"/>
        <v>#REF!</v>
      </c>
    </row>
    <row r="76" spans="1:33" s="313" customFormat="1" ht="21.75" customHeight="1" thickBot="1">
      <c r="A76" s="433">
        <v>57</v>
      </c>
      <c r="B76" s="358" t="s">
        <v>2048</v>
      </c>
      <c r="C76" s="359" t="s">
        <v>142</v>
      </c>
      <c r="D76" s="360"/>
      <c r="E76" s="362" t="s">
        <v>321</v>
      </c>
      <c r="F76" s="361"/>
      <c r="G76" s="362" t="s">
        <v>379</v>
      </c>
      <c r="H76" s="363">
        <v>2001</v>
      </c>
      <c r="I76" s="360"/>
      <c r="J76" s="360"/>
      <c r="K76" s="360"/>
      <c r="L76" s="360"/>
      <c r="M76" s="360"/>
      <c r="N76" s="363" t="s">
        <v>114</v>
      </c>
      <c r="O76" s="373">
        <v>1190000</v>
      </c>
      <c r="P76" s="365"/>
      <c r="T76" s="332" t="e">
        <f>#REF!</f>
        <v>#REF!</v>
      </c>
      <c r="U76" s="313" t="e">
        <f t="shared" si="1"/>
        <v>#REF!</v>
      </c>
      <c r="V76" s="313" t="e">
        <f t="shared" si="2"/>
        <v>#REF!</v>
      </c>
      <c r="W76" s="350" t="e">
        <f t="shared" si="5"/>
        <v>#REF!</v>
      </c>
      <c r="X76" s="351">
        <f t="shared" si="6"/>
        <v>12</v>
      </c>
      <c r="Y76" s="350" t="e">
        <f t="shared" si="7"/>
        <v>#REF!</v>
      </c>
      <c r="Z76" s="350">
        <f t="shared" si="3"/>
        <v>13</v>
      </c>
      <c r="AA76" s="350" t="e">
        <f t="shared" si="8"/>
        <v>#REF!</v>
      </c>
      <c r="AB76" s="351" t="e">
        <f t="shared" si="9"/>
        <v>#REF!</v>
      </c>
      <c r="AC76" s="351" t="e">
        <f t="shared" si="10"/>
        <v>#REF!</v>
      </c>
      <c r="AD76" s="351" t="e">
        <f t="shared" si="11"/>
        <v>#REF!</v>
      </c>
      <c r="AE76" s="332">
        <f t="shared" si="12"/>
        <v>2001</v>
      </c>
      <c r="AF76" s="352" t="e">
        <f t="shared" si="13"/>
        <v>#REF!</v>
      </c>
      <c r="AG76" s="353" t="e">
        <f t="shared" si="4"/>
        <v>#REF!</v>
      </c>
    </row>
    <row r="77" spans="1:33" s="313" customFormat="1" ht="21.75" customHeight="1">
      <c r="A77" s="432">
        <v>58</v>
      </c>
      <c r="B77" s="374" t="s">
        <v>2023</v>
      </c>
      <c r="C77" s="366" t="s">
        <v>129</v>
      </c>
      <c r="D77" s="367"/>
      <c r="E77" s="369" t="s">
        <v>316</v>
      </c>
      <c r="F77" s="368"/>
      <c r="G77" s="369" t="s">
        <v>373</v>
      </c>
      <c r="H77" s="370">
        <v>2001</v>
      </c>
      <c r="I77" s="367"/>
      <c r="J77" s="367"/>
      <c r="K77" s="367"/>
      <c r="L77" s="367"/>
      <c r="M77" s="367"/>
      <c r="N77" s="370" t="s">
        <v>114</v>
      </c>
      <c r="O77" s="375">
        <v>875000</v>
      </c>
      <c r="P77" s="372"/>
      <c r="T77" s="332" t="e">
        <f>#REF!</f>
        <v>#REF!</v>
      </c>
      <c r="U77" s="313" t="e">
        <f t="shared" si="1"/>
        <v>#REF!</v>
      </c>
      <c r="V77" s="313" t="e">
        <f t="shared" si="2"/>
        <v>#REF!</v>
      </c>
      <c r="W77" s="350" t="e">
        <f t="shared" si="5"/>
        <v>#REF!</v>
      </c>
      <c r="X77" s="351">
        <f t="shared" si="6"/>
        <v>12</v>
      </c>
      <c r="Y77" s="350" t="e">
        <f t="shared" si="7"/>
        <v>#REF!</v>
      </c>
      <c r="Z77" s="350">
        <f t="shared" si="3"/>
        <v>13</v>
      </c>
      <c r="AA77" s="350" t="e">
        <f t="shared" si="8"/>
        <v>#REF!</v>
      </c>
      <c r="AB77" s="351" t="e">
        <f t="shared" si="9"/>
        <v>#REF!</v>
      </c>
      <c r="AC77" s="351" t="e">
        <f t="shared" si="10"/>
        <v>#REF!</v>
      </c>
      <c r="AD77" s="351" t="e">
        <f t="shared" si="11"/>
        <v>#REF!</v>
      </c>
      <c r="AE77" s="332">
        <f t="shared" si="12"/>
        <v>2001</v>
      </c>
      <c r="AF77" s="352" t="e">
        <f t="shared" si="13"/>
        <v>#REF!</v>
      </c>
      <c r="AG77" s="353" t="e">
        <f t="shared" si="4"/>
        <v>#REF!</v>
      </c>
    </row>
    <row r="78" spans="1:33" s="313" customFormat="1" ht="21.75" customHeight="1">
      <c r="A78" s="431">
        <v>59</v>
      </c>
      <c r="B78" s="345" t="s">
        <v>2044</v>
      </c>
      <c r="C78" s="346" t="s">
        <v>134</v>
      </c>
      <c r="D78" s="308"/>
      <c r="E78" s="347" t="s">
        <v>316</v>
      </c>
      <c r="F78" s="334"/>
      <c r="G78" s="347" t="s">
        <v>373</v>
      </c>
      <c r="H78" s="348">
        <v>2001</v>
      </c>
      <c r="I78" s="308"/>
      <c r="J78" s="308"/>
      <c r="K78" s="308"/>
      <c r="L78" s="308"/>
      <c r="M78" s="308"/>
      <c r="N78" s="348" t="s">
        <v>114</v>
      </c>
      <c r="O78" s="349">
        <v>595000</v>
      </c>
      <c r="P78" s="336"/>
      <c r="T78" s="332" t="e">
        <f>#REF!</f>
        <v>#REF!</v>
      </c>
      <c r="U78" s="313" t="e">
        <f t="shared" si="1"/>
        <v>#REF!</v>
      </c>
      <c r="V78" s="313" t="e">
        <f t="shared" si="2"/>
        <v>#REF!</v>
      </c>
      <c r="W78" s="350" t="e">
        <f t="shared" si="5"/>
        <v>#REF!</v>
      </c>
      <c r="X78" s="351">
        <f t="shared" si="6"/>
        <v>12</v>
      </c>
      <c r="Y78" s="350" t="e">
        <f t="shared" si="7"/>
        <v>#REF!</v>
      </c>
      <c r="Z78" s="350">
        <f t="shared" si="3"/>
        <v>13</v>
      </c>
      <c r="AA78" s="350" t="e">
        <f t="shared" si="8"/>
        <v>#REF!</v>
      </c>
      <c r="AB78" s="351" t="e">
        <f t="shared" si="9"/>
        <v>#REF!</v>
      </c>
      <c r="AC78" s="351" t="e">
        <f t="shared" si="10"/>
        <v>#REF!</v>
      </c>
      <c r="AD78" s="351" t="e">
        <f t="shared" si="11"/>
        <v>#REF!</v>
      </c>
      <c r="AE78" s="332">
        <f t="shared" si="12"/>
        <v>2001</v>
      </c>
      <c r="AF78" s="352" t="e">
        <f t="shared" si="13"/>
        <v>#REF!</v>
      </c>
      <c r="AG78" s="353" t="e">
        <f t="shared" si="4"/>
        <v>#REF!</v>
      </c>
    </row>
    <row r="79" spans="1:33" s="313" customFormat="1" ht="21.75" customHeight="1">
      <c r="A79" s="431">
        <v>60</v>
      </c>
      <c r="B79" s="345" t="s">
        <v>2026</v>
      </c>
      <c r="C79" s="346" t="s">
        <v>143</v>
      </c>
      <c r="D79" s="308"/>
      <c r="E79" s="347" t="s">
        <v>313</v>
      </c>
      <c r="F79" s="334"/>
      <c r="G79" s="347" t="s">
        <v>370</v>
      </c>
      <c r="H79" s="348">
        <v>2001</v>
      </c>
      <c r="I79" s="308"/>
      <c r="J79" s="308"/>
      <c r="K79" s="308"/>
      <c r="L79" s="308"/>
      <c r="M79" s="308"/>
      <c r="N79" s="348" t="s">
        <v>114</v>
      </c>
      <c r="O79" s="349">
        <v>910000</v>
      </c>
      <c r="P79" s="336"/>
      <c r="T79" s="332" t="e">
        <f>#REF!</f>
        <v>#REF!</v>
      </c>
      <c r="U79" s="313" t="e">
        <f t="shared" si="1"/>
        <v>#REF!</v>
      </c>
      <c r="V79" s="313" t="e">
        <f t="shared" si="2"/>
        <v>#REF!</v>
      </c>
      <c r="W79" s="350" t="e">
        <f t="shared" si="5"/>
        <v>#REF!</v>
      </c>
      <c r="X79" s="351">
        <f t="shared" si="6"/>
        <v>12</v>
      </c>
      <c r="Y79" s="350" t="e">
        <f t="shared" si="7"/>
        <v>#REF!</v>
      </c>
      <c r="Z79" s="350">
        <f t="shared" si="3"/>
        <v>13</v>
      </c>
      <c r="AA79" s="350" t="e">
        <f t="shared" si="8"/>
        <v>#REF!</v>
      </c>
      <c r="AB79" s="351" t="e">
        <f t="shared" si="9"/>
        <v>#REF!</v>
      </c>
      <c r="AC79" s="351" t="e">
        <f t="shared" si="10"/>
        <v>#REF!</v>
      </c>
      <c r="AD79" s="351" t="e">
        <f t="shared" si="11"/>
        <v>#REF!</v>
      </c>
      <c r="AE79" s="332">
        <f t="shared" si="12"/>
        <v>2001</v>
      </c>
      <c r="AF79" s="352" t="e">
        <f t="shared" si="13"/>
        <v>#REF!</v>
      </c>
      <c r="AG79" s="353" t="e">
        <f t="shared" si="4"/>
        <v>#REF!</v>
      </c>
    </row>
    <row r="80" spans="1:33" s="313" customFormat="1" ht="21.75" customHeight="1">
      <c r="A80" s="431">
        <v>61</v>
      </c>
      <c r="B80" s="345" t="s">
        <v>2083</v>
      </c>
      <c r="C80" s="346" t="s">
        <v>144</v>
      </c>
      <c r="D80" s="308"/>
      <c r="E80" s="347" t="s">
        <v>319</v>
      </c>
      <c r="F80" s="334"/>
      <c r="G80" s="347" t="s">
        <v>369</v>
      </c>
      <c r="H80" s="348">
        <v>2001</v>
      </c>
      <c r="I80" s="308"/>
      <c r="J80" s="308"/>
      <c r="K80" s="308"/>
      <c r="L80" s="308"/>
      <c r="M80" s="308"/>
      <c r="N80" s="348" t="s">
        <v>114</v>
      </c>
      <c r="O80" s="349">
        <v>1155000</v>
      </c>
      <c r="P80" s="346" t="s">
        <v>144</v>
      </c>
      <c r="T80" s="332" t="e">
        <f>#REF!</f>
        <v>#REF!</v>
      </c>
      <c r="U80" s="313" t="e">
        <f t="shared" si="1"/>
        <v>#REF!</v>
      </c>
      <c r="V80" s="313" t="e">
        <f t="shared" si="2"/>
        <v>#REF!</v>
      </c>
      <c r="W80" s="350" t="e">
        <f t="shared" si="5"/>
        <v>#REF!</v>
      </c>
      <c r="X80" s="351">
        <f t="shared" si="6"/>
        <v>12</v>
      </c>
      <c r="Y80" s="350" t="e">
        <f t="shared" si="7"/>
        <v>#REF!</v>
      </c>
      <c r="Z80" s="350">
        <f t="shared" si="3"/>
        <v>13</v>
      </c>
      <c r="AA80" s="350" t="e">
        <f t="shared" si="8"/>
        <v>#REF!</v>
      </c>
      <c r="AB80" s="351" t="e">
        <f t="shared" si="9"/>
        <v>#REF!</v>
      </c>
      <c r="AC80" s="351" t="e">
        <f t="shared" si="10"/>
        <v>#REF!</v>
      </c>
      <c r="AD80" s="351" t="e">
        <f t="shared" si="11"/>
        <v>#REF!</v>
      </c>
      <c r="AE80" s="332">
        <f t="shared" si="12"/>
        <v>2001</v>
      </c>
      <c r="AF80" s="352" t="e">
        <f t="shared" si="13"/>
        <v>#REF!</v>
      </c>
      <c r="AG80" s="353" t="e">
        <f t="shared" si="4"/>
        <v>#REF!</v>
      </c>
    </row>
    <row r="81" spans="1:33" s="313" customFormat="1" ht="21.75" customHeight="1">
      <c r="A81" s="431">
        <v>62</v>
      </c>
      <c r="B81" s="345" t="s">
        <v>304</v>
      </c>
      <c r="C81" s="346" t="s">
        <v>119</v>
      </c>
      <c r="D81" s="308"/>
      <c r="E81" s="347" t="s">
        <v>325</v>
      </c>
      <c r="F81" s="334"/>
      <c r="G81" s="347" t="s">
        <v>379</v>
      </c>
      <c r="H81" s="348">
        <v>2001</v>
      </c>
      <c r="I81" s="308"/>
      <c r="J81" s="308"/>
      <c r="K81" s="308"/>
      <c r="L81" s="308"/>
      <c r="M81" s="308"/>
      <c r="N81" s="348" t="s">
        <v>114</v>
      </c>
      <c r="O81" s="349">
        <v>2450000</v>
      </c>
      <c r="P81" s="336"/>
      <c r="T81" s="332" t="e">
        <f>#REF!</f>
        <v>#REF!</v>
      </c>
      <c r="U81" s="313" t="e">
        <f t="shared" si="1"/>
        <v>#REF!</v>
      </c>
      <c r="V81" s="313" t="e">
        <f t="shared" si="2"/>
        <v>#REF!</v>
      </c>
      <c r="W81" s="350" t="e">
        <f t="shared" si="5"/>
        <v>#REF!</v>
      </c>
      <c r="X81" s="351">
        <f t="shared" si="6"/>
        <v>12</v>
      </c>
      <c r="Y81" s="350" t="e">
        <f t="shared" si="7"/>
        <v>#REF!</v>
      </c>
      <c r="Z81" s="350">
        <f t="shared" si="3"/>
        <v>13</v>
      </c>
      <c r="AA81" s="350" t="e">
        <f t="shared" si="8"/>
        <v>#REF!</v>
      </c>
      <c r="AB81" s="351" t="e">
        <f t="shared" si="9"/>
        <v>#REF!</v>
      </c>
      <c r="AC81" s="351" t="e">
        <f t="shared" si="10"/>
        <v>#REF!</v>
      </c>
      <c r="AD81" s="351" t="e">
        <f t="shared" si="11"/>
        <v>#REF!</v>
      </c>
      <c r="AE81" s="332">
        <f t="shared" si="12"/>
        <v>2001</v>
      </c>
      <c r="AF81" s="352" t="e">
        <f t="shared" si="13"/>
        <v>#REF!</v>
      </c>
      <c r="AG81" s="353" t="e">
        <f t="shared" si="4"/>
        <v>#REF!</v>
      </c>
    </row>
    <row r="82" spans="1:33" s="313" customFormat="1" ht="21.75" customHeight="1">
      <c r="A82" s="431">
        <v>63</v>
      </c>
      <c r="B82" s="345" t="s">
        <v>2083</v>
      </c>
      <c r="C82" s="346" t="s">
        <v>416</v>
      </c>
      <c r="D82" s="308"/>
      <c r="E82" s="347" t="s">
        <v>335</v>
      </c>
      <c r="F82" s="334"/>
      <c r="G82" s="347" t="s">
        <v>458</v>
      </c>
      <c r="H82" s="348">
        <v>2001</v>
      </c>
      <c r="I82" s="308"/>
      <c r="J82" s="308"/>
      <c r="K82" s="308"/>
      <c r="L82" s="308"/>
      <c r="M82" s="308"/>
      <c r="N82" s="348" t="s">
        <v>114</v>
      </c>
      <c r="O82" s="349">
        <v>975000</v>
      </c>
      <c r="P82" s="346" t="s">
        <v>416</v>
      </c>
      <c r="T82" s="332" t="e">
        <f>#REF!</f>
        <v>#REF!</v>
      </c>
      <c r="U82" s="313" t="e">
        <f t="shared" si="1"/>
        <v>#REF!</v>
      </c>
      <c r="V82" s="313" t="e">
        <f t="shared" si="2"/>
        <v>#REF!</v>
      </c>
      <c r="W82" s="350" t="e">
        <f t="shared" si="5"/>
        <v>#REF!</v>
      </c>
      <c r="X82" s="351">
        <f t="shared" si="6"/>
        <v>12</v>
      </c>
      <c r="Y82" s="350" t="e">
        <f t="shared" si="7"/>
        <v>#REF!</v>
      </c>
      <c r="Z82" s="350">
        <f t="shared" si="3"/>
        <v>13</v>
      </c>
      <c r="AA82" s="350" t="e">
        <f t="shared" si="8"/>
        <v>#REF!</v>
      </c>
      <c r="AB82" s="351" t="e">
        <f t="shared" si="9"/>
        <v>#REF!</v>
      </c>
      <c r="AC82" s="351" t="e">
        <f t="shared" si="10"/>
        <v>#REF!</v>
      </c>
      <c r="AD82" s="351" t="e">
        <f t="shared" si="11"/>
        <v>#REF!</v>
      </c>
      <c r="AE82" s="332">
        <f t="shared" si="12"/>
        <v>2001</v>
      </c>
      <c r="AF82" s="352" t="e">
        <f t="shared" si="13"/>
        <v>#REF!</v>
      </c>
      <c r="AG82" s="353" t="e">
        <f t="shared" si="4"/>
        <v>#REF!</v>
      </c>
    </row>
    <row r="83" spans="1:33" s="313" customFormat="1" ht="21.75" customHeight="1">
      <c r="A83" s="431">
        <v>64</v>
      </c>
      <c r="B83" s="345" t="s">
        <v>304</v>
      </c>
      <c r="C83" s="346" t="s">
        <v>119</v>
      </c>
      <c r="D83" s="308"/>
      <c r="E83" s="347" t="s">
        <v>313</v>
      </c>
      <c r="F83" s="334"/>
      <c r="G83" s="347" t="s">
        <v>370</v>
      </c>
      <c r="H83" s="348">
        <v>2001</v>
      </c>
      <c r="I83" s="308"/>
      <c r="J83" s="308"/>
      <c r="K83" s="308"/>
      <c r="L83" s="308"/>
      <c r="M83" s="308"/>
      <c r="N83" s="348" t="s">
        <v>114</v>
      </c>
      <c r="O83" s="349">
        <v>910000</v>
      </c>
      <c r="P83" s="336"/>
      <c r="T83" s="332" t="e">
        <f>#REF!</f>
        <v>#REF!</v>
      </c>
      <c r="U83" s="313" t="e">
        <f t="shared" si="1"/>
        <v>#REF!</v>
      </c>
      <c r="V83" s="313" t="e">
        <f t="shared" si="2"/>
        <v>#REF!</v>
      </c>
      <c r="W83" s="350" t="e">
        <f t="shared" si="5"/>
        <v>#REF!</v>
      </c>
      <c r="X83" s="351">
        <f t="shared" si="6"/>
        <v>12</v>
      </c>
      <c r="Y83" s="350" t="e">
        <f t="shared" si="7"/>
        <v>#REF!</v>
      </c>
      <c r="Z83" s="350">
        <f t="shared" si="3"/>
        <v>13</v>
      </c>
      <c r="AA83" s="350" t="e">
        <f t="shared" si="8"/>
        <v>#REF!</v>
      </c>
      <c r="AB83" s="351" t="e">
        <f t="shared" si="9"/>
        <v>#REF!</v>
      </c>
      <c r="AC83" s="351" t="e">
        <f t="shared" si="10"/>
        <v>#REF!</v>
      </c>
      <c r="AD83" s="351" t="e">
        <f t="shared" si="11"/>
        <v>#REF!</v>
      </c>
      <c r="AE83" s="332">
        <f t="shared" si="12"/>
        <v>2001</v>
      </c>
      <c r="AF83" s="352" t="e">
        <f t="shared" si="13"/>
        <v>#REF!</v>
      </c>
      <c r="AG83" s="353" t="e">
        <f t="shared" si="4"/>
        <v>#REF!</v>
      </c>
    </row>
    <row r="84" spans="1:33" s="313" customFormat="1" ht="21.75" customHeight="1">
      <c r="A84" s="431">
        <v>65</v>
      </c>
      <c r="B84" s="345" t="s">
        <v>2083</v>
      </c>
      <c r="C84" s="346" t="s">
        <v>417</v>
      </c>
      <c r="D84" s="308"/>
      <c r="E84" s="347" t="s">
        <v>313</v>
      </c>
      <c r="F84" s="334"/>
      <c r="G84" s="347" t="s">
        <v>370</v>
      </c>
      <c r="H84" s="348">
        <v>2001</v>
      </c>
      <c r="I84" s="308"/>
      <c r="J84" s="308"/>
      <c r="K84" s="308"/>
      <c r="L84" s="308"/>
      <c r="M84" s="308"/>
      <c r="N84" s="348" t="s">
        <v>114</v>
      </c>
      <c r="O84" s="349">
        <v>175000</v>
      </c>
      <c r="P84" s="346" t="s">
        <v>417</v>
      </c>
      <c r="T84" s="332" t="e">
        <f>#REF!</f>
        <v>#REF!</v>
      </c>
      <c r="U84" s="313" t="e">
        <f t="shared" ref="U84:U147" si="14">VLOOKUP(T84,kelompok,2,0)</f>
        <v>#REF!</v>
      </c>
      <c r="V84" s="313" t="e">
        <f t="shared" ref="V84:V147" si="15">VLOOKUP(T84,MASAMANFAAT,4,0)</f>
        <v>#REF!</v>
      </c>
      <c r="W84" s="350" t="e">
        <f t="shared" si="5"/>
        <v>#REF!</v>
      </c>
      <c r="X84" s="351">
        <f t="shared" si="6"/>
        <v>12</v>
      </c>
      <c r="Y84" s="350" t="e">
        <f t="shared" si="7"/>
        <v>#REF!</v>
      </c>
      <c r="Z84" s="350">
        <f t="shared" ref="Z84:Z147" si="16">2014-AE84</f>
        <v>13</v>
      </c>
      <c r="AA84" s="350" t="e">
        <f t="shared" si="8"/>
        <v>#REF!</v>
      </c>
      <c r="AB84" s="351" t="e">
        <f t="shared" si="9"/>
        <v>#REF!</v>
      </c>
      <c r="AC84" s="351" t="e">
        <f t="shared" si="10"/>
        <v>#REF!</v>
      </c>
      <c r="AD84" s="351" t="e">
        <f t="shared" si="11"/>
        <v>#REF!</v>
      </c>
      <c r="AE84" s="332">
        <f t="shared" si="12"/>
        <v>2001</v>
      </c>
      <c r="AF84" s="352" t="e">
        <f t="shared" si="13"/>
        <v>#REF!</v>
      </c>
      <c r="AG84" s="353" t="e">
        <f t="shared" ref="AG84:AG147" si="17">AD84+AC84+AB84+AA84+Y84</f>
        <v>#REF!</v>
      </c>
    </row>
    <row r="85" spans="1:33" s="313" customFormat="1" ht="30" customHeight="1">
      <c r="A85" s="431">
        <v>66</v>
      </c>
      <c r="B85" s="345" t="s">
        <v>2036</v>
      </c>
      <c r="C85" s="346" t="s">
        <v>125</v>
      </c>
      <c r="D85" s="308"/>
      <c r="E85" s="347" t="s">
        <v>316</v>
      </c>
      <c r="F85" s="334"/>
      <c r="G85" s="347" t="s">
        <v>377</v>
      </c>
      <c r="H85" s="348">
        <v>2001</v>
      </c>
      <c r="I85" s="308"/>
      <c r="J85" s="308"/>
      <c r="K85" s="308"/>
      <c r="L85" s="308"/>
      <c r="M85" s="308"/>
      <c r="N85" s="348" t="s">
        <v>114</v>
      </c>
      <c r="O85" s="349">
        <v>1190000</v>
      </c>
      <c r="P85" s="336"/>
      <c r="T85" s="332" t="e">
        <f>#REF!</f>
        <v>#REF!</v>
      </c>
      <c r="U85" s="313" t="e">
        <f t="shared" si="14"/>
        <v>#REF!</v>
      </c>
      <c r="V85" s="313" t="e">
        <f t="shared" si="15"/>
        <v>#REF!</v>
      </c>
      <c r="W85" s="350" t="e">
        <f t="shared" ref="W85:W148" si="18">(O85-10)/V85</f>
        <v>#REF!</v>
      </c>
      <c r="X85" s="351">
        <f t="shared" ref="X85:X148" si="19">2013-AE85</f>
        <v>12</v>
      </c>
      <c r="Y85" s="350" t="e">
        <f t="shared" ref="Y85:Y148" si="20">IF(X85&gt;V85,O85-10,W85*X85)</f>
        <v>#REF!</v>
      </c>
      <c r="Z85" s="350">
        <f t="shared" si="16"/>
        <v>13</v>
      </c>
      <c r="AA85" s="350" t="e">
        <f t="shared" ref="AA85:AA148" si="21">IF(O85-10=Y85,0,W85)</f>
        <v>#REF!</v>
      </c>
      <c r="AB85" s="351" t="e">
        <f t="shared" ref="AB85:AB148" si="22">IF(O85-10=Y85+AA85,0,W85)</f>
        <v>#REF!</v>
      </c>
      <c r="AC85" s="351" t="e">
        <f t="shared" ref="AC85:AC148" si="23">IF(O85-10=Y85+AA85+AB85,0,W85)</f>
        <v>#REF!</v>
      </c>
      <c r="AD85" s="351" t="e">
        <f t="shared" ref="AD85:AD148" si="24">IF(O85-10=Y85+AA85+AB85+AC85,0,W85)</f>
        <v>#REF!</v>
      </c>
      <c r="AE85" s="332">
        <f t="shared" ref="AE85:AE148" si="25">H85</f>
        <v>2001</v>
      </c>
      <c r="AF85" s="352" t="e">
        <f t="shared" ref="AF85:AF148" si="26">O85-(AA85+AB85+Y85+AC85+AD85)</f>
        <v>#REF!</v>
      </c>
      <c r="AG85" s="353" t="e">
        <f t="shared" si="17"/>
        <v>#REF!</v>
      </c>
    </row>
    <row r="86" spans="1:33" s="313" customFormat="1" ht="21.75" customHeight="1">
      <c r="A86" s="431">
        <v>67</v>
      </c>
      <c r="B86" s="345" t="s">
        <v>2036</v>
      </c>
      <c r="C86" s="346" t="s">
        <v>125</v>
      </c>
      <c r="D86" s="308"/>
      <c r="E86" s="347" t="s">
        <v>318</v>
      </c>
      <c r="F86" s="334"/>
      <c r="G86" s="347" t="s">
        <v>369</v>
      </c>
      <c r="H86" s="348">
        <v>2001</v>
      </c>
      <c r="I86" s="308"/>
      <c r="J86" s="308"/>
      <c r="K86" s="308"/>
      <c r="L86" s="308"/>
      <c r="M86" s="308"/>
      <c r="N86" s="348" t="s">
        <v>114</v>
      </c>
      <c r="O86" s="349">
        <v>1540000</v>
      </c>
      <c r="P86" s="336"/>
      <c r="T86" s="332" t="e">
        <f>#REF!</f>
        <v>#REF!</v>
      </c>
      <c r="U86" s="313" t="e">
        <f t="shared" si="14"/>
        <v>#REF!</v>
      </c>
      <c r="V86" s="313" t="e">
        <f t="shared" si="15"/>
        <v>#REF!</v>
      </c>
      <c r="W86" s="350" t="e">
        <f t="shared" si="18"/>
        <v>#REF!</v>
      </c>
      <c r="X86" s="351">
        <f t="shared" si="19"/>
        <v>12</v>
      </c>
      <c r="Y86" s="350" t="e">
        <f t="shared" si="20"/>
        <v>#REF!</v>
      </c>
      <c r="Z86" s="350">
        <f t="shared" si="16"/>
        <v>13</v>
      </c>
      <c r="AA86" s="350" t="e">
        <f t="shared" si="21"/>
        <v>#REF!</v>
      </c>
      <c r="AB86" s="351" t="e">
        <f t="shared" si="22"/>
        <v>#REF!</v>
      </c>
      <c r="AC86" s="351" t="e">
        <f t="shared" si="23"/>
        <v>#REF!</v>
      </c>
      <c r="AD86" s="351" t="e">
        <f t="shared" si="24"/>
        <v>#REF!</v>
      </c>
      <c r="AE86" s="332">
        <f t="shared" si="25"/>
        <v>2001</v>
      </c>
      <c r="AF86" s="352" t="e">
        <f t="shared" si="26"/>
        <v>#REF!</v>
      </c>
      <c r="AG86" s="353" t="e">
        <f t="shared" si="17"/>
        <v>#REF!</v>
      </c>
    </row>
    <row r="87" spans="1:33" s="313" customFormat="1" ht="21.75" customHeight="1">
      <c r="A87" s="431">
        <v>68</v>
      </c>
      <c r="B87" s="345" t="s">
        <v>2033</v>
      </c>
      <c r="C87" s="346" t="s">
        <v>117</v>
      </c>
      <c r="D87" s="308"/>
      <c r="E87" s="347" t="s">
        <v>315</v>
      </c>
      <c r="F87" s="334"/>
      <c r="G87" s="347" t="s">
        <v>379</v>
      </c>
      <c r="H87" s="348">
        <v>2001</v>
      </c>
      <c r="I87" s="308"/>
      <c r="J87" s="308"/>
      <c r="K87" s="308"/>
      <c r="L87" s="308"/>
      <c r="M87" s="308"/>
      <c r="N87" s="348" t="s">
        <v>114</v>
      </c>
      <c r="O87" s="349">
        <v>2275000</v>
      </c>
      <c r="P87" s="336"/>
      <c r="T87" s="332" t="e">
        <f>#REF!</f>
        <v>#REF!</v>
      </c>
      <c r="U87" s="313" t="e">
        <f t="shared" si="14"/>
        <v>#REF!</v>
      </c>
      <c r="V87" s="313" t="e">
        <f t="shared" si="15"/>
        <v>#REF!</v>
      </c>
      <c r="W87" s="350" t="e">
        <f t="shared" si="18"/>
        <v>#REF!</v>
      </c>
      <c r="X87" s="351">
        <f t="shared" si="19"/>
        <v>12</v>
      </c>
      <c r="Y87" s="350" t="e">
        <f t="shared" si="20"/>
        <v>#REF!</v>
      </c>
      <c r="Z87" s="350">
        <f t="shared" si="16"/>
        <v>13</v>
      </c>
      <c r="AA87" s="350" t="e">
        <f t="shared" si="21"/>
        <v>#REF!</v>
      </c>
      <c r="AB87" s="351" t="e">
        <f t="shared" si="22"/>
        <v>#REF!</v>
      </c>
      <c r="AC87" s="351" t="e">
        <f t="shared" si="23"/>
        <v>#REF!</v>
      </c>
      <c r="AD87" s="351" t="e">
        <f t="shared" si="24"/>
        <v>#REF!</v>
      </c>
      <c r="AE87" s="332">
        <f t="shared" si="25"/>
        <v>2001</v>
      </c>
      <c r="AF87" s="352" t="e">
        <f t="shared" si="26"/>
        <v>#REF!</v>
      </c>
      <c r="AG87" s="353" t="e">
        <f t="shared" si="17"/>
        <v>#REF!</v>
      </c>
    </row>
    <row r="88" spans="1:33" s="313" customFormat="1" ht="21.75" customHeight="1">
      <c r="A88" s="431">
        <v>69</v>
      </c>
      <c r="B88" s="345" t="s">
        <v>298</v>
      </c>
      <c r="C88" s="346" t="s">
        <v>128</v>
      </c>
      <c r="D88" s="308"/>
      <c r="E88" s="347" t="s">
        <v>316</v>
      </c>
      <c r="F88" s="334"/>
      <c r="G88" s="347" t="s">
        <v>372</v>
      </c>
      <c r="H88" s="348">
        <v>2001</v>
      </c>
      <c r="I88" s="308"/>
      <c r="J88" s="308"/>
      <c r="K88" s="308"/>
      <c r="L88" s="308"/>
      <c r="M88" s="308"/>
      <c r="N88" s="348" t="s">
        <v>114</v>
      </c>
      <c r="O88" s="349">
        <v>162500</v>
      </c>
      <c r="P88" s="336"/>
      <c r="T88" s="332" t="e">
        <f>#REF!</f>
        <v>#REF!</v>
      </c>
      <c r="U88" s="313" t="e">
        <f t="shared" si="14"/>
        <v>#REF!</v>
      </c>
      <c r="V88" s="313" t="e">
        <f t="shared" si="15"/>
        <v>#REF!</v>
      </c>
      <c r="W88" s="350" t="e">
        <f t="shared" si="18"/>
        <v>#REF!</v>
      </c>
      <c r="X88" s="351">
        <f t="shared" si="19"/>
        <v>12</v>
      </c>
      <c r="Y88" s="350" t="e">
        <f t="shared" si="20"/>
        <v>#REF!</v>
      </c>
      <c r="Z88" s="350">
        <f t="shared" si="16"/>
        <v>13</v>
      </c>
      <c r="AA88" s="350" t="e">
        <f t="shared" si="21"/>
        <v>#REF!</v>
      </c>
      <c r="AB88" s="351" t="e">
        <f t="shared" si="22"/>
        <v>#REF!</v>
      </c>
      <c r="AC88" s="351" t="e">
        <f t="shared" si="23"/>
        <v>#REF!</v>
      </c>
      <c r="AD88" s="351" t="e">
        <f t="shared" si="24"/>
        <v>#REF!</v>
      </c>
      <c r="AE88" s="332">
        <f t="shared" si="25"/>
        <v>2001</v>
      </c>
      <c r="AF88" s="352" t="e">
        <f t="shared" si="26"/>
        <v>#REF!</v>
      </c>
      <c r="AG88" s="353" t="e">
        <f t="shared" si="17"/>
        <v>#REF!</v>
      </c>
    </row>
    <row r="89" spans="1:33" s="313" customFormat="1" ht="21.75" customHeight="1">
      <c r="A89" s="431">
        <v>70</v>
      </c>
      <c r="B89" s="345" t="s">
        <v>2023</v>
      </c>
      <c r="C89" s="346" t="s">
        <v>129</v>
      </c>
      <c r="D89" s="308"/>
      <c r="E89" s="347" t="s">
        <v>313</v>
      </c>
      <c r="F89" s="334"/>
      <c r="G89" s="347" t="s">
        <v>370</v>
      </c>
      <c r="H89" s="348">
        <v>2001</v>
      </c>
      <c r="I89" s="308"/>
      <c r="J89" s="308"/>
      <c r="K89" s="308"/>
      <c r="L89" s="308"/>
      <c r="M89" s="308"/>
      <c r="N89" s="348" t="s">
        <v>114</v>
      </c>
      <c r="O89" s="349">
        <v>1462500</v>
      </c>
      <c r="P89" s="336"/>
      <c r="T89" s="332" t="e">
        <f>#REF!</f>
        <v>#REF!</v>
      </c>
      <c r="U89" s="313" t="e">
        <f t="shared" si="14"/>
        <v>#REF!</v>
      </c>
      <c r="V89" s="313" t="e">
        <f t="shared" si="15"/>
        <v>#REF!</v>
      </c>
      <c r="W89" s="350" t="e">
        <f t="shared" si="18"/>
        <v>#REF!</v>
      </c>
      <c r="X89" s="351">
        <f t="shared" si="19"/>
        <v>12</v>
      </c>
      <c r="Y89" s="350" t="e">
        <f t="shared" si="20"/>
        <v>#REF!</v>
      </c>
      <c r="Z89" s="350">
        <f t="shared" si="16"/>
        <v>13</v>
      </c>
      <c r="AA89" s="350" t="e">
        <f t="shared" si="21"/>
        <v>#REF!</v>
      </c>
      <c r="AB89" s="351" t="e">
        <f t="shared" si="22"/>
        <v>#REF!</v>
      </c>
      <c r="AC89" s="351" t="e">
        <f t="shared" si="23"/>
        <v>#REF!</v>
      </c>
      <c r="AD89" s="351" t="e">
        <f t="shared" si="24"/>
        <v>#REF!</v>
      </c>
      <c r="AE89" s="332">
        <f t="shared" si="25"/>
        <v>2001</v>
      </c>
      <c r="AF89" s="352" t="e">
        <f t="shared" si="26"/>
        <v>#REF!</v>
      </c>
      <c r="AG89" s="353" t="e">
        <f t="shared" si="17"/>
        <v>#REF!</v>
      </c>
    </row>
    <row r="90" spans="1:33" s="313" customFormat="1" ht="21.75" customHeight="1">
      <c r="A90" s="431">
        <v>71</v>
      </c>
      <c r="B90" s="345" t="s">
        <v>2049</v>
      </c>
      <c r="C90" s="346" t="s">
        <v>145</v>
      </c>
      <c r="D90" s="308"/>
      <c r="E90" s="347" t="s">
        <v>316</v>
      </c>
      <c r="F90" s="334"/>
      <c r="G90" s="347" t="s">
        <v>372</v>
      </c>
      <c r="H90" s="348">
        <v>2001</v>
      </c>
      <c r="I90" s="308"/>
      <c r="J90" s="308"/>
      <c r="K90" s="308"/>
      <c r="L90" s="308"/>
      <c r="M90" s="308"/>
      <c r="N90" s="348" t="s">
        <v>114</v>
      </c>
      <c r="O90" s="349">
        <v>1080000</v>
      </c>
      <c r="P90" s="336"/>
      <c r="T90" s="332" t="e">
        <f>#REF!</f>
        <v>#REF!</v>
      </c>
      <c r="U90" s="313" t="e">
        <f t="shared" si="14"/>
        <v>#REF!</v>
      </c>
      <c r="V90" s="313" t="e">
        <f t="shared" si="15"/>
        <v>#REF!</v>
      </c>
      <c r="W90" s="350" t="e">
        <f t="shared" si="18"/>
        <v>#REF!</v>
      </c>
      <c r="X90" s="351">
        <f t="shared" si="19"/>
        <v>12</v>
      </c>
      <c r="Y90" s="350" t="e">
        <f t="shared" si="20"/>
        <v>#REF!</v>
      </c>
      <c r="Z90" s="350">
        <f t="shared" si="16"/>
        <v>13</v>
      </c>
      <c r="AA90" s="350" t="e">
        <f t="shared" si="21"/>
        <v>#REF!</v>
      </c>
      <c r="AB90" s="351" t="e">
        <f t="shared" si="22"/>
        <v>#REF!</v>
      </c>
      <c r="AC90" s="351" t="e">
        <f t="shared" si="23"/>
        <v>#REF!</v>
      </c>
      <c r="AD90" s="351" t="e">
        <f t="shared" si="24"/>
        <v>#REF!</v>
      </c>
      <c r="AE90" s="332">
        <f t="shared" si="25"/>
        <v>2001</v>
      </c>
      <c r="AF90" s="352" t="e">
        <f t="shared" si="26"/>
        <v>#REF!</v>
      </c>
      <c r="AG90" s="353" t="e">
        <f t="shared" si="17"/>
        <v>#REF!</v>
      </c>
    </row>
    <row r="91" spans="1:33" s="313" customFormat="1" ht="21.75" customHeight="1">
      <c r="A91" s="431">
        <v>72</v>
      </c>
      <c r="B91" s="345" t="s">
        <v>2033</v>
      </c>
      <c r="C91" s="346" t="s">
        <v>117</v>
      </c>
      <c r="D91" s="308"/>
      <c r="E91" s="347" t="s">
        <v>316</v>
      </c>
      <c r="F91" s="334"/>
      <c r="G91" s="347" t="s">
        <v>373</v>
      </c>
      <c r="H91" s="348">
        <v>2001</v>
      </c>
      <c r="I91" s="308"/>
      <c r="J91" s="308"/>
      <c r="K91" s="308"/>
      <c r="L91" s="308"/>
      <c r="M91" s="308"/>
      <c r="N91" s="348" t="s">
        <v>114</v>
      </c>
      <c r="O91" s="349">
        <v>1125000</v>
      </c>
      <c r="P91" s="336"/>
      <c r="T91" s="332" t="e">
        <f>#REF!</f>
        <v>#REF!</v>
      </c>
      <c r="U91" s="313" t="e">
        <f t="shared" si="14"/>
        <v>#REF!</v>
      </c>
      <c r="V91" s="313" t="e">
        <f t="shared" si="15"/>
        <v>#REF!</v>
      </c>
      <c r="W91" s="350" t="e">
        <f t="shared" si="18"/>
        <v>#REF!</v>
      </c>
      <c r="X91" s="351">
        <f t="shared" si="19"/>
        <v>12</v>
      </c>
      <c r="Y91" s="350" t="e">
        <f t="shared" si="20"/>
        <v>#REF!</v>
      </c>
      <c r="Z91" s="350">
        <f t="shared" si="16"/>
        <v>13</v>
      </c>
      <c r="AA91" s="350" t="e">
        <f t="shared" si="21"/>
        <v>#REF!</v>
      </c>
      <c r="AB91" s="351" t="e">
        <f t="shared" si="22"/>
        <v>#REF!</v>
      </c>
      <c r="AC91" s="351" t="e">
        <f t="shared" si="23"/>
        <v>#REF!</v>
      </c>
      <c r="AD91" s="351" t="e">
        <f t="shared" si="24"/>
        <v>#REF!</v>
      </c>
      <c r="AE91" s="332">
        <f t="shared" si="25"/>
        <v>2001</v>
      </c>
      <c r="AF91" s="352" t="e">
        <f t="shared" si="26"/>
        <v>#REF!</v>
      </c>
      <c r="AG91" s="353" t="e">
        <f t="shared" si="17"/>
        <v>#REF!</v>
      </c>
    </row>
    <row r="92" spans="1:33" s="313" customFormat="1" ht="21.75" customHeight="1">
      <c r="A92" s="431">
        <v>73</v>
      </c>
      <c r="B92" s="345" t="s">
        <v>2032</v>
      </c>
      <c r="C92" s="346" t="s">
        <v>118</v>
      </c>
      <c r="D92" s="308"/>
      <c r="E92" s="347" t="s">
        <v>316</v>
      </c>
      <c r="F92" s="334"/>
      <c r="G92" s="347" t="s">
        <v>374</v>
      </c>
      <c r="H92" s="348">
        <v>2001</v>
      </c>
      <c r="I92" s="308"/>
      <c r="J92" s="308"/>
      <c r="K92" s="308"/>
      <c r="L92" s="308"/>
      <c r="M92" s="308"/>
      <c r="N92" s="348" t="s">
        <v>114</v>
      </c>
      <c r="O92" s="349">
        <v>2625000</v>
      </c>
      <c r="P92" s="336"/>
      <c r="T92" s="332" t="e">
        <f>#REF!</f>
        <v>#REF!</v>
      </c>
      <c r="U92" s="313" t="e">
        <f t="shared" si="14"/>
        <v>#REF!</v>
      </c>
      <c r="V92" s="313" t="e">
        <f t="shared" si="15"/>
        <v>#REF!</v>
      </c>
      <c r="W92" s="350" t="e">
        <f t="shared" si="18"/>
        <v>#REF!</v>
      </c>
      <c r="X92" s="351">
        <f t="shared" si="19"/>
        <v>12</v>
      </c>
      <c r="Y92" s="350" t="e">
        <f t="shared" si="20"/>
        <v>#REF!</v>
      </c>
      <c r="Z92" s="350">
        <f t="shared" si="16"/>
        <v>13</v>
      </c>
      <c r="AA92" s="350" t="e">
        <f t="shared" si="21"/>
        <v>#REF!</v>
      </c>
      <c r="AB92" s="351" t="e">
        <f t="shared" si="22"/>
        <v>#REF!</v>
      </c>
      <c r="AC92" s="351" t="e">
        <f t="shared" si="23"/>
        <v>#REF!</v>
      </c>
      <c r="AD92" s="351" t="e">
        <f t="shared" si="24"/>
        <v>#REF!</v>
      </c>
      <c r="AE92" s="332">
        <f t="shared" si="25"/>
        <v>2001</v>
      </c>
      <c r="AF92" s="352" t="e">
        <f t="shared" si="26"/>
        <v>#REF!</v>
      </c>
      <c r="AG92" s="353" t="e">
        <f t="shared" si="17"/>
        <v>#REF!</v>
      </c>
    </row>
    <row r="93" spans="1:33" s="313" customFormat="1" ht="21.75" customHeight="1">
      <c r="A93" s="431">
        <v>74</v>
      </c>
      <c r="B93" s="345" t="s">
        <v>2037</v>
      </c>
      <c r="C93" s="346" t="s">
        <v>146</v>
      </c>
      <c r="D93" s="308"/>
      <c r="E93" s="347" t="s">
        <v>313</v>
      </c>
      <c r="F93" s="334"/>
      <c r="G93" s="347" t="s">
        <v>368</v>
      </c>
      <c r="H93" s="348">
        <v>2001</v>
      </c>
      <c r="I93" s="308"/>
      <c r="J93" s="308"/>
      <c r="K93" s="308"/>
      <c r="L93" s="308"/>
      <c r="M93" s="308"/>
      <c r="N93" s="348" t="s">
        <v>114</v>
      </c>
      <c r="O93" s="349">
        <v>245000</v>
      </c>
      <c r="P93" s="336"/>
      <c r="T93" s="332" t="e">
        <f>#REF!</f>
        <v>#REF!</v>
      </c>
      <c r="U93" s="313" t="e">
        <f t="shared" si="14"/>
        <v>#REF!</v>
      </c>
      <c r="V93" s="313" t="e">
        <f t="shared" si="15"/>
        <v>#REF!</v>
      </c>
      <c r="W93" s="350" t="e">
        <f t="shared" si="18"/>
        <v>#REF!</v>
      </c>
      <c r="X93" s="351">
        <f t="shared" si="19"/>
        <v>12</v>
      </c>
      <c r="Y93" s="350" t="e">
        <f t="shared" si="20"/>
        <v>#REF!</v>
      </c>
      <c r="Z93" s="350">
        <f t="shared" si="16"/>
        <v>13</v>
      </c>
      <c r="AA93" s="350" t="e">
        <f t="shared" si="21"/>
        <v>#REF!</v>
      </c>
      <c r="AB93" s="351" t="e">
        <f t="shared" si="22"/>
        <v>#REF!</v>
      </c>
      <c r="AC93" s="351" t="e">
        <f t="shared" si="23"/>
        <v>#REF!</v>
      </c>
      <c r="AD93" s="351" t="e">
        <f t="shared" si="24"/>
        <v>#REF!</v>
      </c>
      <c r="AE93" s="332">
        <f t="shared" si="25"/>
        <v>2001</v>
      </c>
      <c r="AF93" s="352" t="e">
        <f t="shared" si="26"/>
        <v>#REF!</v>
      </c>
      <c r="AG93" s="353" t="e">
        <f t="shared" si="17"/>
        <v>#REF!</v>
      </c>
    </row>
    <row r="94" spans="1:33" s="313" customFormat="1" ht="21.75" customHeight="1">
      <c r="A94" s="431">
        <v>75</v>
      </c>
      <c r="B94" s="345" t="s">
        <v>298</v>
      </c>
      <c r="C94" s="346" t="s">
        <v>128</v>
      </c>
      <c r="D94" s="308"/>
      <c r="E94" s="347" t="s">
        <v>316</v>
      </c>
      <c r="F94" s="334"/>
      <c r="G94" s="347" t="s">
        <v>373</v>
      </c>
      <c r="H94" s="348">
        <v>2001</v>
      </c>
      <c r="I94" s="308"/>
      <c r="J94" s="308"/>
      <c r="K94" s="308"/>
      <c r="L94" s="308"/>
      <c r="M94" s="308"/>
      <c r="N94" s="348" t="s">
        <v>114</v>
      </c>
      <c r="O94" s="349">
        <v>140000</v>
      </c>
      <c r="P94" s="336"/>
      <c r="T94" s="332" t="e">
        <f>#REF!</f>
        <v>#REF!</v>
      </c>
      <c r="U94" s="313" t="e">
        <f t="shared" si="14"/>
        <v>#REF!</v>
      </c>
      <c r="V94" s="313" t="e">
        <f t="shared" si="15"/>
        <v>#REF!</v>
      </c>
      <c r="W94" s="350" t="e">
        <f t="shared" si="18"/>
        <v>#REF!</v>
      </c>
      <c r="X94" s="351">
        <f t="shared" si="19"/>
        <v>12</v>
      </c>
      <c r="Y94" s="350" t="e">
        <f t="shared" si="20"/>
        <v>#REF!</v>
      </c>
      <c r="Z94" s="350">
        <f t="shared" si="16"/>
        <v>13</v>
      </c>
      <c r="AA94" s="350" t="e">
        <f t="shared" si="21"/>
        <v>#REF!</v>
      </c>
      <c r="AB94" s="351" t="e">
        <f t="shared" si="22"/>
        <v>#REF!</v>
      </c>
      <c r="AC94" s="351" t="e">
        <f t="shared" si="23"/>
        <v>#REF!</v>
      </c>
      <c r="AD94" s="351" t="e">
        <f t="shared" si="24"/>
        <v>#REF!</v>
      </c>
      <c r="AE94" s="332">
        <f t="shared" si="25"/>
        <v>2001</v>
      </c>
      <c r="AF94" s="352" t="e">
        <f t="shared" si="26"/>
        <v>#REF!</v>
      </c>
      <c r="AG94" s="353" t="e">
        <f t="shared" si="17"/>
        <v>#REF!</v>
      </c>
    </row>
    <row r="95" spans="1:33" s="313" customFormat="1" ht="21.75" customHeight="1">
      <c r="A95" s="431">
        <v>76</v>
      </c>
      <c r="B95" s="345" t="s">
        <v>2023</v>
      </c>
      <c r="C95" s="346" t="s">
        <v>129</v>
      </c>
      <c r="D95" s="308"/>
      <c r="E95" s="347" t="s">
        <v>316</v>
      </c>
      <c r="F95" s="334"/>
      <c r="G95" s="347" t="s">
        <v>373</v>
      </c>
      <c r="H95" s="348">
        <v>2001</v>
      </c>
      <c r="I95" s="308"/>
      <c r="J95" s="308"/>
      <c r="K95" s="308"/>
      <c r="L95" s="308"/>
      <c r="M95" s="308"/>
      <c r="N95" s="348" t="s">
        <v>114</v>
      </c>
      <c r="O95" s="349">
        <v>700000</v>
      </c>
      <c r="P95" s="336"/>
      <c r="T95" s="332" t="e">
        <f>#REF!</f>
        <v>#REF!</v>
      </c>
      <c r="U95" s="313" t="e">
        <f t="shared" si="14"/>
        <v>#REF!</v>
      </c>
      <c r="V95" s="313" t="e">
        <f t="shared" si="15"/>
        <v>#REF!</v>
      </c>
      <c r="W95" s="350" t="e">
        <f t="shared" si="18"/>
        <v>#REF!</v>
      </c>
      <c r="X95" s="351">
        <f t="shared" si="19"/>
        <v>12</v>
      </c>
      <c r="Y95" s="350" t="e">
        <f t="shared" si="20"/>
        <v>#REF!</v>
      </c>
      <c r="Z95" s="350">
        <f t="shared" si="16"/>
        <v>13</v>
      </c>
      <c r="AA95" s="350" t="e">
        <f t="shared" si="21"/>
        <v>#REF!</v>
      </c>
      <c r="AB95" s="351" t="e">
        <f t="shared" si="22"/>
        <v>#REF!</v>
      </c>
      <c r="AC95" s="351" t="e">
        <f t="shared" si="23"/>
        <v>#REF!</v>
      </c>
      <c r="AD95" s="351" t="e">
        <f t="shared" si="24"/>
        <v>#REF!</v>
      </c>
      <c r="AE95" s="332">
        <f t="shared" si="25"/>
        <v>2001</v>
      </c>
      <c r="AF95" s="352" t="e">
        <f t="shared" si="26"/>
        <v>#REF!</v>
      </c>
      <c r="AG95" s="353" t="e">
        <f t="shared" si="17"/>
        <v>#REF!</v>
      </c>
    </row>
    <row r="96" spans="1:33" s="313" customFormat="1" ht="21.75" customHeight="1">
      <c r="A96" s="431">
        <v>77</v>
      </c>
      <c r="B96" s="345" t="s">
        <v>2038</v>
      </c>
      <c r="C96" s="346" t="s">
        <v>147</v>
      </c>
      <c r="D96" s="308"/>
      <c r="E96" s="347" t="s">
        <v>316</v>
      </c>
      <c r="F96" s="334"/>
      <c r="G96" s="347" t="s">
        <v>373</v>
      </c>
      <c r="H96" s="348">
        <v>2001</v>
      </c>
      <c r="I96" s="308"/>
      <c r="J96" s="308"/>
      <c r="K96" s="308"/>
      <c r="L96" s="308"/>
      <c r="M96" s="308"/>
      <c r="N96" s="348" t="s">
        <v>114</v>
      </c>
      <c r="O96" s="349">
        <v>175000</v>
      </c>
      <c r="P96" s="336"/>
      <c r="T96" s="332" t="e">
        <f>#REF!</f>
        <v>#REF!</v>
      </c>
      <c r="U96" s="313" t="e">
        <f t="shared" si="14"/>
        <v>#REF!</v>
      </c>
      <c r="V96" s="313" t="e">
        <f t="shared" si="15"/>
        <v>#REF!</v>
      </c>
      <c r="W96" s="350" t="e">
        <f t="shared" si="18"/>
        <v>#REF!</v>
      </c>
      <c r="X96" s="351">
        <f t="shared" si="19"/>
        <v>12</v>
      </c>
      <c r="Y96" s="350" t="e">
        <f t="shared" si="20"/>
        <v>#REF!</v>
      </c>
      <c r="Z96" s="350">
        <f t="shared" si="16"/>
        <v>13</v>
      </c>
      <c r="AA96" s="350" t="e">
        <f t="shared" si="21"/>
        <v>#REF!</v>
      </c>
      <c r="AB96" s="351" t="e">
        <f t="shared" si="22"/>
        <v>#REF!</v>
      </c>
      <c r="AC96" s="351" t="e">
        <f t="shared" si="23"/>
        <v>#REF!</v>
      </c>
      <c r="AD96" s="351" t="e">
        <f t="shared" si="24"/>
        <v>#REF!</v>
      </c>
      <c r="AE96" s="332">
        <f t="shared" si="25"/>
        <v>2001</v>
      </c>
      <c r="AF96" s="352" t="e">
        <f t="shared" si="26"/>
        <v>#REF!</v>
      </c>
      <c r="AG96" s="353" t="e">
        <f t="shared" si="17"/>
        <v>#REF!</v>
      </c>
    </row>
    <row r="97" spans="1:33" s="313" customFormat="1" ht="21.75" customHeight="1">
      <c r="A97" s="431">
        <v>78</v>
      </c>
      <c r="B97" s="345" t="s">
        <v>2033</v>
      </c>
      <c r="C97" s="346" t="s">
        <v>117</v>
      </c>
      <c r="D97" s="308"/>
      <c r="E97" s="347" t="s">
        <v>316</v>
      </c>
      <c r="F97" s="334"/>
      <c r="G97" s="347" t="s">
        <v>372</v>
      </c>
      <c r="H97" s="348">
        <v>2001</v>
      </c>
      <c r="I97" s="308"/>
      <c r="J97" s="308"/>
      <c r="K97" s="308"/>
      <c r="L97" s="308"/>
      <c r="M97" s="308"/>
      <c r="N97" s="348" t="s">
        <v>114</v>
      </c>
      <c r="O97" s="349">
        <v>1470000</v>
      </c>
      <c r="P97" s="336"/>
      <c r="T97" s="332" t="e">
        <f>#REF!</f>
        <v>#REF!</v>
      </c>
      <c r="U97" s="313" t="e">
        <f t="shared" si="14"/>
        <v>#REF!</v>
      </c>
      <c r="V97" s="313" t="e">
        <f t="shared" si="15"/>
        <v>#REF!</v>
      </c>
      <c r="W97" s="350" t="e">
        <f t="shared" si="18"/>
        <v>#REF!</v>
      </c>
      <c r="X97" s="351">
        <f t="shared" si="19"/>
        <v>12</v>
      </c>
      <c r="Y97" s="350" t="e">
        <f t="shared" si="20"/>
        <v>#REF!</v>
      </c>
      <c r="Z97" s="350">
        <f t="shared" si="16"/>
        <v>13</v>
      </c>
      <c r="AA97" s="350" t="e">
        <f t="shared" si="21"/>
        <v>#REF!</v>
      </c>
      <c r="AB97" s="351" t="e">
        <f t="shared" si="22"/>
        <v>#REF!</v>
      </c>
      <c r="AC97" s="351" t="e">
        <f t="shared" si="23"/>
        <v>#REF!</v>
      </c>
      <c r="AD97" s="351" t="e">
        <f t="shared" si="24"/>
        <v>#REF!</v>
      </c>
      <c r="AE97" s="332">
        <f t="shared" si="25"/>
        <v>2001</v>
      </c>
      <c r="AF97" s="352" t="e">
        <f t="shared" si="26"/>
        <v>#REF!</v>
      </c>
      <c r="AG97" s="353" t="e">
        <f t="shared" si="17"/>
        <v>#REF!</v>
      </c>
    </row>
    <row r="98" spans="1:33" s="313" customFormat="1" ht="21.75" customHeight="1">
      <c r="A98" s="431">
        <v>79</v>
      </c>
      <c r="B98" s="345" t="s">
        <v>2036</v>
      </c>
      <c r="C98" s="346" t="s">
        <v>125</v>
      </c>
      <c r="D98" s="308"/>
      <c r="E98" s="347" t="s">
        <v>316</v>
      </c>
      <c r="F98" s="334"/>
      <c r="G98" s="347" t="s">
        <v>376</v>
      </c>
      <c r="H98" s="348">
        <v>2001</v>
      </c>
      <c r="I98" s="308"/>
      <c r="J98" s="308"/>
      <c r="K98" s="308"/>
      <c r="L98" s="308"/>
      <c r="M98" s="308"/>
      <c r="N98" s="348" t="s">
        <v>114</v>
      </c>
      <c r="O98" s="349">
        <v>875000</v>
      </c>
      <c r="P98" s="336"/>
      <c r="T98" s="332" t="e">
        <f>#REF!</f>
        <v>#REF!</v>
      </c>
      <c r="U98" s="313" t="e">
        <f t="shared" si="14"/>
        <v>#REF!</v>
      </c>
      <c r="V98" s="313" t="e">
        <f t="shared" si="15"/>
        <v>#REF!</v>
      </c>
      <c r="W98" s="350" t="e">
        <f t="shared" si="18"/>
        <v>#REF!</v>
      </c>
      <c r="X98" s="351">
        <f t="shared" si="19"/>
        <v>12</v>
      </c>
      <c r="Y98" s="350" t="e">
        <f t="shared" si="20"/>
        <v>#REF!</v>
      </c>
      <c r="Z98" s="350">
        <f t="shared" si="16"/>
        <v>13</v>
      </c>
      <c r="AA98" s="350" t="e">
        <f t="shared" si="21"/>
        <v>#REF!</v>
      </c>
      <c r="AB98" s="351" t="e">
        <f t="shared" si="22"/>
        <v>#REF!</v>
      </c>
      <c r="AC98" s="351" t="e">
        <f t="shared" si="23"/>
        <v>#REF!</v>
      </c>
      <c r="AD98" s="351" t="e">
        <f t="shared" si="24"/>
        <v>#REF!</v>
      </c>
      <c r="AE98" s="332">
        <f t="shared" si="25"/>
        <v>2001</v>
      </c>
      <c r="AF98" s="352" t="e">
        <f t="shared" si="26"/>
        <v>#REF!</v>
      </c>
      <c r="AG98" s="353" t="e">
        <f t="shared" si="17"/>
        <v>#REF!</v>
      </c>
    </row>
    <row r="99" spans="1:33" s="313" customFormat="1" ht="21.75" customHeight="1">
      <c r="A99" s="431">
        <v>80</v>
      </c>
      <c r="B99" s="345" t="s">
        <v>285</v>
      </c>
      <c r="C99" s="346" t="s">
        <v>148</v>
      </c>
      <c r="D99" s="308"/>
      <c r="E99" s="347" t="s">
        <v>313</v>
      </c>
      <c r="F99" s="334"/>
      <c r="G99" s="347" t="s">
        <v>370</v>
      </c>
      <c r="H99" s="348">
        <v>2001</v>
      </c>
      <c r="I99" s="308"/>
      <c r="J99" s="308"/>
      <c r="K99" s="308"/>
      <c r="L99" s="308"/>
      <c r="M99" s="308"/>
      <c r="N99" s="348" t="s">
        <v>114</v>
      </c>
      <c r="O99" s="349">
        <v>1690000</v>
      </c>
      <c r="P99" s="336"/>
      <c r="T99" s="332" t="e">
        <f>#REF!</f>
        <v>#REF!</v>
      </c>
      <c r="U99" s="313" t="e">
        <f t="shared" si="14"/>
        <v>#REF!</v>
      </c>
      <c r="V99" s="313" t="e">
        <f t="shared" si="15"/>
        <v>#REF!</v>
      </c>
      <c r="W99" s="350" t="e">
        <f t="shared" si="18"/>
        <v>#REF!</v>
      </c>
      <c r="X99" s="351">
        <f t="shared" si="19"/>
        <v>12</v>
      </c>
      <c r="Y99" s="350" t="e">
        <f t="shared" si="20"/>
        <v>#REF!</v>
      </c>
      <c r="Z99" s="350">
        <f t="shared" si="16"/>
        <v>13</v>
      </c>
      <c r="AA99" s="350" t="e">
        <f t="shared" si="21"/>
        <v>#REF!</v>
      </c>
      <c r="AB99" s="351" t="e">
        <f t="shared" si="22"/>
        <v>#REF!</v>
      </c>
      <c r="AC99" s="351" t="e">
        <f t="shared" si="23"/>
        <v>#REF!</v>
      </c>
      <c r="AD99" s="351" t="e">
        <f t="shared" si="24"/>
        <v>#REF!</v>
      </c>
      <c r="AE99" s="332">
        <f t="shared" si="25"/>
        <v>2001</v>
      </c>
      <c r="AF99" s="352" t="e">
        <f t="shared" si="26"/>
        <v>#REF!</v>
      </c>
      <c r="AG99" s="353" t="e">
        <f t="shared" si="17"/>
        <v>#REF!</v>
      </c>
    </row>
    <row r="100" spans="1:33" s="313" customFormat="1" ht="21.75" customHeight="1">
      <c r="A100" s="431">
        <v>81</v>
      </c>
      <c r="B100" s="357" t="s">
        <v>301</v>
      </c>
      <c r="C100" s="346" t="s">
        <v>122</v>
      </c>
      <c r="D100" s="308"/>
      <c r="E100" s="347" t="s">
        <v>313</v>
      </c>
      <c r="F100" s="334"/>
      <c r="G100" s="347" t="s">
        <v>370</v>
      </c>
      <c r="H100" s="348">
        <v>2001</v>
      </c>
      <c r="I100" s="308"/>
      <c r="J100" s="308"/>
      <c r="K100" s="308"/>
      <c r="L100" s="308"/>
      <c r="M100" s="308"/>
      <c r="N100" s="348" t="s">
        <v>114</v>
      </c>
      <c r="O100" s="349">
        <v>455000</v>
      </c>
      <c r="P100" s="336"/>
      <c r="T100" s="332" t="e">
        <f>#REF!</f>
        <v>#REF!</v>
      </c>
      <c r="U100" s="313" t="e">
        <f t="shared" si="14"/>
        <v>#REF!</v>
      </c>
      <c r="V100" s="313" t="e">
        <f t="shared" si="15"/>
        <v>#REF!</v>
      </c>
      <c r="W100" s="350" t="e">
        <f t="shared" si="18"/>
        <v>#REF!</v>
      </c>
      <c r="X100" s="351">
        <f t="shared" si="19"/>
        <v>12</v>
      </c>
      <c r="Y100" s="350" t="e">
        <f t="shared" si="20"/>
        <v>#REF!</v>
      </c>
      <c r="Z100" s="350">
        <f t="shared" si="16"/>
        <v>13</v>
      </c>
      <c r="AA100" s="350" t="e">
        <f t="shared" si="21"/>
        <v>#REF!</v>
      </c>
      <c r="AB100" s="351" t="e">
        <f t="shared" si="22"/>
        <v>#REF!</v>
      </c>
      <c r="AC100" s="351" t="e">
        <f t="shared" si="23"/>
        <v>#REF!</v>
      </c>
      <c r="AD100" s="351" t="e">
        <f t="shared" si="24"/>
        <v>#REF!</v>
      </c>
      <c r="AE100" s="332">
        <f t="shared" si="25"/>
        <v>2001</v>
      </c>
      <c r="AF100" s="352" t="e">
        <f t="shared" si="26"/>
        <v>#REF!</v>
      </c>
      <c r="AG100" s="353" t="e">
        <f t="shared" si="17"/>
        <v>#REF!</v>
      </c>
    </row>
    <row r="101" spans="1:33" s="313" customFormat="1" ht="21.75" customHeight="1">
      <c r="A101" s="431">
        <v>82</v>
      </c>
      <c r="B101" s="345" t="s">
        <v>2032</v>
      </c>
      <c r="C101" s="346" t="s">
        <v>118</v>
      </c>
      <c r="D101" s="308"/>
      <c r="E101" s="347" t="s">
        <v>313</v>
      </c>
      <c r="F101" s="334"/>
      <c r="G101" s="347" t="s">
        <v>368</v>
      </c>
      <c r="H101" s="348">
        <v>2001</v>
      </c>
      <c r="I101" s="308"/>
      <c r="J101" s="308"/>
      <c r="K101" s="308"/>
      <c r="L101" s="308"/>
      <c r="M101" s="308"/>
      <c r="N101" s="348" t="s">
        <v>114</v>
      </c>
      <c r="O101" s="349">
        <v>1225000</v>
      </c>
      <c r="P101" s="336"/>
      <c r="T101" s="332" t="e">
        <f>#REF!</f>
        <v>#REF!</v>
      </c>
      <c r="U101" s="313" t="e">
        <f t="shared" si="14"/>
        <v>#REF!</v>
      </c>
      <c r="V101" s="313" t="e">
        <f t="shared" si="15"/>
        <v>#REF!</v>
      </c>
      <c r="W101" s="350" t="e">
        <f t="shared" si="18"/>
        <v>#REF!</v>
      </c>
      <c r="X101" s="351">
        <f t="shared" si="19"/>
        <v>12</v>
      </c>
      <c r="Y101" s="350" t="e">
        <f t="shared" si="20"/>
        <v>#REF!</v>
      </c>
      <c r="Z101" s="350">
        <f t="shared" si="16"/>
        <v>13</v>
      </c>
      <c r="AA101" s="350" t="e">
        <f t="shared" si="21"/>
        <v>#REF!</v>
      </c>
      <c r="AB101" s="351" t="e">
        <f t="shared" si="22"/>
        <v>#REF!</v>
      </c>
      <c r="AC101" s="351" t="e">
        <f t="shared" si="23"/>
        <v>#REF!</v>
      </c>
      <c r="AD101" s="351" t="e">
        <f t="shared" si="24"/>
        <v>#REF!</v>
      </c>
      <c r="AE101" s="332">
        <f t="shared" si="25"/>
        <v>2001</v>
      </c>
      <c r="AF101" s="352" t="e">
        <f t="shared" si="26"/>
        <v>#REF!</v>
      </c>
      <c r="AG101" s="353" t="e">
        <f t="shared" si="17"/>
        <v>#REF!</v>
      </c>
    </row>
    <row r="102" spans="1:33" s="313" customFormat="1" ht="21.75" customHeight="1">
      <c r="A102" s="431">
        <v>83</v>
      </c>
      <c r="B102" s="345" t="s">
        <v>2050</v>
      </c>
      <c r="C102" s="346" t="s">
        <v>149</v>
      </c>
      <c r="D102" s="308"/>
      <c r="E102" s="347" t="s">
        <v>313</v>
      </c>
      <c r="F102" s="334"/>
      <c r="G102" s="347" t="s">
        <v>370</v>
      </c>
      <c r="H102" s="348">
        <v>2001</v>
      </c>
      <c r="I102" s="308"/>
      <c r="J102" s="308"/>
      <c r="K102" s="308"/>
      <c r="L102" s="308"/>
      <c r="M102" s="308"/>
      <c r="N102" s="348" t="s">
        <v>114</v>
      </c>
      <c r="O102" s="349">
        <v>455000</v>
      </c>
      <c r="P102" s="336"/>
      <c r="T102" s="332" t="e">
        <f>#REF!</f>
        <v>#REF!</v>
      </c>
      <c r="U102" s="313" t="e">
        <f t="shared" si="14"/>
        <v>#REF!</v>
      </c>
      <c r="V102" s="313" t="e">
        <f t="shared" si="15"/>
        <v>#REF!</v>
      </c>
      <c r="W102" s="350" t="e">
        <f t="shared" si="18"/>
        <v>#REF!</v>
      </c>
      <c r="X102" s="351">
        <f t="shared" si="19"/>
        <v>12</v>
      </c>
      <c r="Y102" s="350" t="e">
        <f t="shared" si="20"/>
        <v>#REF!</v>
      </c>
      <c r="Z102" s="350">
        <f t="shared" si="16"/>
        <v>13</v>
      </c>
      <c r="AA102" s="350" t="e">
        <f t="shared" si="21"/>
        <v>#REF!</v>
      </c>
      <c r="AB102" s="351" t="e">
        <f t="shared" si="22"/>
        <v>#REF!</v>
      </c>
      <c r="AC102" s="351" t="e">
        <f t="shared" si="23"/>
        <v>#REF!</v>
      </c>
      <c r="AD102" s="351" t="e">
        <f t="shared" si="24"/>
        <v>#REF!</v>
      </c>
      <c r="AE102" s="332">
        <f t="shared" si="25"/>
        <v>2001</v>
      </c>
      <c r="AF102" s="352" t="e">
        <f t="shared" si="26"/>
        <v>#REF!</v>
      </c>
      <c r="AG102" s="353" t="e">
        <f t="shared" si="17"/>
        <v>#REF!</v>
      </c>
    </row>
    <row r="103" spans="1:33" s="313" customFormat="1" ht="21.75" customHeight="1">
      <c r="A103" s="431">
        <v>84</v>
      </c>
      <c r="B103" s="345" t="s">
        <v>2051</v>
      </c>
      <c r="C103" s="346" t="s">
        <v>150</v>
      </c>
      <c r="D103" s="308"/>
      <c r="E103" s="347" t="s">
        <v>316</v>
      </c>
      <c r="F103" s="334"/>
      <c r="G103" s="347" t="s">
        <v>373</v>
      </c>
      <c r="H103" s="348">
        <v>2001</v>
      </c>
      <c r="I103" s="308"/>
      <c r="J103" s="308"/>
      <c r="K103" s="308"/>
      <c r="L103" s="308"/>
      <c r="M103" s="308"/>
      <c r="N103" s="348" t="s">
        <v>114</v>
      </c>
      <c r="O103" s="349">
        <v>595000</v>
      </c>
      <c r="P103" s="336"/>
      <c r="T103" s="332" t="e">
        <f>#REF!</f>
        <v>#REF!</v>
      </c>
      <c r="U103" s="313" t="e">
        <f t="shared" si="14"/>
        <v>#REF!</v>
      </c>
      <c r="V103" s="313" t="e">
        <f t="shared" si="15"/>
        <v>#REF!</v>
      </c>
      <c r="W103" s="350" t="e">
        <f t="shared" si="18"/>
        <v>#REF!</v>
      </c>
      <c r="X103" s="351">
        <f t="shared" si="19"/>
        <v>12</v>
      </c>
      <c r="Y103" s="350" t="e">
        <f t="shared" si="20"/>
        <v>#REF!</v>
      </c>
      <c r="Z103" s="350">
        <f t="shared" si="16"/>
        <v>13</v>
      </c>
      <c r="AA103" s="350" t="e">
        <f t="shared" si="21"/>
        <v>#REF!</v>
      </c>
      <c r="AB103" s="351" t="e">
        <f t="shared" si="22"/>
        <v>#REF!</v>
      </c>
      <c r="AC103" s="351" t="e">
        <f t="shared" si="23"/>
        <v>#REF!</v>
      </c>
      <c r="AD103" s="351" t="e">
        <f t="shared" si="24"/>
        <v>#REF!</v>
      </c>
      <c r="AE103" s="332">
        <f t="shared" si="25"/>
        <v>2001</v>
      </c>
      <c r="AF103" s="352" t="e">
        <f t="shared" si="26"/>
        <v>#REF!</v>
      </c>
      <c r="AG103" s="353" t="e">
        <f t="shared" si="17"/>
        <v>#REF!</v>
      </c>
    </row>
    <row r="104" spans="1:33" s="313" customFormat="1" ht="21.75" customHeight="1">
      <c r="A104" s="431">
        <v>85</v>
      </c>
      <c r="B104" s="345" t="s">
        <v>2041</v>
      </c>
      <c r="C104" s="346" t="s">
        <v>132</v>
      </c>
      <c r="D104" s="308"/>
      <c r="E104" s="347" t="s">
        <v>316</v>
      </c>
      <c r="F104" s="334"/>
      <c r="G104" s="347" t="s">
        <v>373</v>
      </c>
      <c r="H104" s="348">
        <v>2001</v>
      </c>
      <c r="I104" s="308"/>
      <c r="J104" s="308"/>
      <c r="K104" s="308"/>
      <c r="L104" s="308"/>
      <c r="M104" s="308"/>
      <c r="N104" s="348" t="s">
        <v>114</v>
      </c>
      <c r="O104" s="349">
        <v>140000</v>
      </c>
      <c r="P104" s="336"/>
      <c r="T104" s="332" t="e">
        <f>#REF!</f>
        <v>#REF!</v>
      </c>
      <c r="U104" s="313" t="e">
        <f t="shared" si="14"/>
        <v>#REF!</v>
      </c>
      <c r="V104" s="313" t="e">
        <f t="shared" si="15"/>
        <v>#REF!</v>
      </c>
      <c r="W104" s="350" t="e">
        <f t="shared" si="18"/>
        <v>#REF!</v>
      </c>
      <c r="X104" s="351">
        <f t="shared" si="19"/>
        <v>12</v>
      </c>
      <c r="Y104" s="350" t="e">
        <f t="shared" si="20"/>
        <v>#REF!</v>
      </c>
      <c r="Z104" s="350">
        <f t="shared" si="16"/>
        <v>13</v>
      </c>
      <c r="AA104" s="350" t="e">
        <f t="shared" si="21"/>
        <v>#REF!</v>
      </c>
      <c r="AB104" s="351" t="e">
        <f t="shared" si="22"/>
        <v>#REF!</v>
      </c>
      <c r="AC104" s="351" t="e">
        <f t="shared" si="23"/>
        <v>#REF!</v>
      </c>
      <c r="AD104" s="351" t="e">
        <f t="shared" si="24"/>
        <v>#REF!</v>
      </c>
      <c r="AE104" s="332">
        <f t="shared" si="25"/>
        <v>2001</v>
      </c>
      <c r="AF104" s="352" t="e">
        <f t="shared" si="26"/>
        <v>#REF!</v>
      </c>
      <c r="AG104" s="353" t="e">
        <f t="shared" si="17"/>
        <v>#REF!</v>
      </c>
    </row>
    <row r="105" spans="1:33" s="313" customFormat="1" ht="21.75" customHeight="1">
      <c r="A105" s="431">
        <v>86</v>
      </c>
      <c r="B105" s="345" t="s">
        <v>2051</v>
      </c>
      <c r="C105" s="346" t="s">
        <v>151</v>
      </c>
      <c r="D105" s="308"/>
      <c r="E105" s="347" t="s">
        <v>318</v>
      </c>
      <c r="F105" s="334"/>
      <c r="G105" s="347" t="s">
        <v>369</v>
      </c>
      <c r="H105" s="348">
        <v>2001</v>
      </c>
      <c r="I105" s="308"/>
      <c r="J105" s="308"/>
      <c r="K105" s="308"/>
      <c r="L105" s="308"/>
      <c r="M105" s="308"/>
      <c r="N105" s="348" t="s">
        <v>114</v>
      </c>
      <c r="O105" s="349">
        <v>2860000</v>
      </c>
      <c r="P105" s="336"/>
      <c r="T105" s="332" t="e">
        <f>#REF!</f>
        <v>#REF!</v>
      </c>
      <c r="U105" s="313" t="e">
        <f t="shared" si="14"/>
        <v>#REF!</v>
      </c>
      <c r="V105" s="313" t="e">
        <f t="shared" si="15"/>
        <v>#REF!</v>
      </c>
      <c r="W105" s="350" t="e">
        <f t="shared" si="18"/>
        <v>#REF!</v>
      </c>
      <c r="X105" s="351">
        <f t="shared" si="19"/>
        <v>12</v>
      </c>
      <c r="Y105" s="350" t="e">
        <f t="shared" si="20"/>
        <v>#REF!</v>
      </c>
      <c r="Z105" s="350">
        <f t="shared" si="16"/>
        <v>13</v>
      </c>
      <c r="AA105" s="350" t="e">
        <f t="shared" si="21"/>
        <v>#REF!</v>
      </c>
      <c r="AB105" s="351" t="e">
        <f t="shared" si="22"/>
        <v>#REF!</v>
      </c>
      <c r="AC105" s="351" t="e">
        <f t="shared" si="23"/>
        <v>#REF!</v>
      </c>
      <c r="AD105" s="351" t="e">
        <f t="shared" si="24"/>
        <v>#REF!</v>
      </c>
      <c r="AE105" s="332">
        <f t="shared" si="25"/>
        <v>2001</v>
      </c>
      <c r="AF105" s="352" t="e">
        <f t="shared" si="26"/>
        <v>#REF!</v>
      </c>
      <c r="AG105" s="353" t="e">
        <f t="shared" si="17"/>
        <v>#REF!</v>
      </c>
    </row>
    <row r="106" spans="1:33" s="313" customFormat="1" ht="21.75" customHeight="1">
      <c r="A106" s="431">
        <v>87</v>
      </c>
      <c r="B106" s="345" t="s">
        <v>2036</v>
      </c>
      <c r="C106" s="346" t="s">
        <v>125</v>
      </c>
      <c r="D106" s="308"/>
      <c r="E106" s="347" t="s">
        <v>316</v>
      </c>
      <c r="F106" s="334"/>
      <c r="G106" s="347" t="s">
        <v>376</v>
      </c>
      <c r="H106" s="348">
        <v>2001</v>
      </c>
      <c r="I106" s="308"/>
      <c r="J106" s="308"/>
      <c r="K106" s="308"/>
      <c r="L106" s="308"/>
      <c r="M106" s="308"/>
      <c r="N106" s="348" t="s">
        <v>114</v>
      </c>
      <c r="O106" s="349">
        <v>937500</v>
      </c>
      <c r="P106" s="336"/>
      <c r="T106" s="332" t="e">
        <f>#REF!</f>
        <v>#REF!</v>
      </c>
      <c r="U106" s="313" t="e">
        <f t="shared" si="14"/>
        <v>#REF!</v>
      </c>
      <c r="V106" s="313" t="e">
        <f t="shared" si="15"/>
        <v>#REF!</v>
      </c>
      <c r="W106" s="350" t="e">
        <f t="shared" si="18"/>
        <v>#REF!</v>
      </c>
      <c r="X106" s="351">
        <f t="shared" si="19"/>
        <v>12</v>
      </c>
      <c r="Y106" s="350" t="e">
        <f t="shared" si="20"/>
        <v>#REF!</v>
      </c>
      <c r="Z106" s="350">
        <f t="shared" si="16"/>
        <v>13</v>
      </c>
      <c r="AA106" s="350" t="e">
        <f t="shared" si="21"/>
        <v>#REF!</v>
      </c>
      <c r="AB106" s="351" t="e">
        <f t="shared" si="22"/>
        <v>#REF!</v>
      </c>
      <c r="AC106" s="351" t="e">
        <f t="shared" si="23"/>
        <v>#REF!</v>
      </c>
      <c r="AD106" s="351" t="e">
        <f t="shared" si="24"/>
        <v>#REF!</v>
      </c>
      <c r="AE106" s="332">
        <f t="shared" si="25"/>
        <v>2001</v>
      </c>
      <c r="AF106" s="352" t="e">
        <f t="shared" si="26"/>
        <v>#REF!</v>
      </c>
      <c r="AG106" s="353" t="e">
        <f t="shared" si="17"/>
        <v>#REF!</v>
      </c>
    </row>
    <row r="107" spans="1:33" s="313" customFormat="1" ht="21.75" customHeight="1">
      <c r="A107" s="431">
        <v>88</v>
      </c>
      <c r="B107" s="357" t="s">
        <v>301</v>
      </c>
      <c r="C107" s="346" t="s">
        <v>122</v>
      </c>
      <c r="D107" s="308"/>
      <c r="E107" s="347" t="s">
        <v>316</v>
      </c>
      <c r="F107" s="334"/>
      <c r="G107" s="347" t="s">
        <v>372</v>
      </c>
      <c r="H107" s="348">
        <v>2001</v>
      </c>
      <c r="I107" s="308"/>
      <c r="J107" s="308"/>
      <c r="K107" s="308"/>
      <c r="L107" s="308"/>
      <c r="M107" s="308"/>
      <c r="N107" s="348" t="s">
        <v>114</v>
      </c>
      <c r="O107" s="349">
        <v>350000</v>
      </c>
      <c r="P107" s="336"/>
      <c r="T107" s="332" t="e">
        <f>#REF!</f>
        <v>#REF!</v>
      </c>
      <c r="U107" s="313" t="e">
        <f t="shared" si="14"/>
        <v>#REF!</v>
      </c>
      <c r="V107" s="313" t="e">
        <f t="shared" si="15"/>
        <v>#REF!</v>
      </c>
      <c r="W107" s="350" t="e">
        <f t="shared" si="18"/>
        <v>#REF!</v>
      </c>
      <c r="X107" s="351">
        <f t="shared" si="19"/>
        <v>12</v>
      </c>
      <c r="Y107" s="350" t="e">
        <f t="shared" si="20"/>
        <v>#REF!</v>
      </c>
      <c r="Z107" s="350">
        <f t="shared" si="16"/>
        <v>13</v>
      </c>
      <c r="AA107" s="350" t="e">
        <f t="shared" si="21"/>
        <v>#REF!</v>
      </c>
      <c r="AB107" s="351" t="e">
        <f t="shared" si="22"/>
        <v>#REF!</v>
      </c>
      <c r="AC107" s="351" t="e">
        <f t="shared" si="23"/>
        <v>#REF!</v>
      </c>
      <c r="AD107" s="351" t="e">
        <f t="shared" si="24"/>
        <v>#REF!</v>
      </c>
      <c r="AE107" s="332">
        <f t="shared" si="25"/>
        <v>2001</v>
      </c>
      <c r="AF107" s="352" t="e">
        <f t="shared" si="26"/>
        <v>#REF!</v>
      </c>
      <c r="AG107" s="353" t="e">
        <f t="shared" si="17"/>
        <v>#REF!</v>
      </c>
    </row>
    <row r="108" spans="1:33" s="313" customFormat="1" ht="21.75" customHeight="1">
      <c r="A108" s="431">
        <v>89</v>
      </c>
      <c r="B108" s="345" t="s">
        <v>2033</v>
      </c>
      <c r="C108" s="346" t="s">
        <v>117</v>
      </c>
      <c r="D108" s="308"/>
      <c r="E108" s="347" t="s">
        <v>316</v>
      </c>
      <c r="F108" s="334"/>
      <c r="G108" s="347" t="s">
        <v>372</v>
      </c>
      <c r="H108" s="348">
        <v>2001</v>
      </c>
      <c r="I108" s="308"/>
      <c r="J108" s="308"/>
      <c r="K108" s="308"/>
      <c r="L108" s="308"/>
      <c r="M108" s="308"/>
      <c r="N108" s="348" t="s">
        <v>114</v>
      </c>
      <c r="O108" s="349">
        <v>562500</v>
      </c>
      <c r="P108" s="336"/>
      <c r="T108" s="332" t="e">
        <f>#REF!</f>
        <v>#REF!</v>
      </c>
      <c r="U108" s="313" t="e">
        <f t="shared" si="14"/>
        <v>#REF!</v>
      </c>
      <c r="V108" s="313" t="e">
        <f t="shared" si="15"/>
        <v>#REF!</v>
      </c>
      <c r="W108" s="350" t="e">
        <f t="shared" si="18"/>
        <v>#REF!</v>
      </c>
      <c r="X108" s="351">
        <f t="shared" si="19"/>
        <v>12</v>
      </c>
      <c r="Y108" s="350" t="e">
        <f t="shared" si="20"/>
        <v>#REF!</v>
      </c>
      <c r="Z108" s="350">
        <f t="shared" si="16"/>
        <v>13</v>
      </c>
      <c r="AA108" s="350" t="e">
        <f t="shared" si="21"/>
        <v>#REF!</v>
      </c>
      <c r="AB108" s="351" t="e">
        <f t="shared" si="22"/>
        <v>#REF!</v>
      </c>
      <c r="AC108" s="351" t="e">
        <f t="shared" si="23"/>
        <v>#REF!</v>
      </c>
      <c r="AD108" s="351" t="e">
        <f t="shared" si="24"/>
        <v>#REF!</v>
      </c>
      <c r="AE108" s="332">
        <f t="shared" si="25"/>
        <v>2001</v>
      </c>
      <c r="AF108" s="352" t="e">
        <f t="shared" si="26"/>
        <v>#REF!</v>
      </c>
      <c r="AG108" s="353" t="e">
        <f t="shared" si="17"/>
        <v>#REF!</v>
      </c>
    </row>
    <row r="109" spans="1:33" s="313" customFormat="1" ht="21.75" customHeight="1">
      <c r="A109" s="431">
        <v>90</v>
      </c>
      <c r="B109" s="345" t="s">
        <v>2033</v>
      </c>
      <c r="C109" s="346" t="s">
        <v>117</v>
      </c>
      <c r="D109" s="308"/>
      <c r="E109" s="347" t="s">
        <v>316</v>
      </c>
      <c r="F109" s="334"/>
      <c r="G109" s="347" t="s">
        <v>382</v>
      </c>
      <c r="H109" s="348">
        <v>2001</v>
      </c>
      <c r="I109" s="308"/>
      <c r="J109" s="308"/>
      <c r="K109" s="308"/>
      <c r="L109" s="308"/>
      <c r="M109" s="308"/>
      <c r="N109" s="348" t="s">
        <v>114</v>
      </c>
      <c r="O109" s="349">
        <v>1120000</v>
      </c>
      <c r="P109" s="336"/>
      <c r="T109" s="332" t="e">
        <f>#REF!</f>
        <v>#REF!</v>
      </c>
      <c r="U109" s="313" t="e">
        <f t="shared" si="14"/>
        <v>#REF!</v>
      </c>
      <c r="V109" s="313" t="e">
        <f t="shared" si="15"/>
        <v>#REF!</v>
      </c>
      <c r="W109" s="350" t="e">
        <f t="shared" si="18"/>
        <v>#REF!</v>
      </c>
      <c r="X109" s="351">
        <f t="shared" si="19"/>
        <v>12</v>
      </c>
      <c r="Y109" s="350" t="e">
        <f t="shared" si="20"/>
        <v>#REF!</v>
      </c>
      <c r="Z109" s="350">
        <f t="shared" si="16"/>
        <v>13</v>
      </c>
      <c r="AA109" s="350" t="e">
        <f t="shared" si="21"/>
        <v>#REF!</v>
      </c>
      <c r="AB109" s="351" t="e">
        <f t="shared" si="22"/>
        <v>#REF!</v>
      </c>
      <c r="AC109" s="351" t="e">
        <f t="shared" si="23"/>
        <v>#REF!</v>
      </c>
      <c r="AD109" s="351" t="e">
        <f t="shared" si="24"/>
        <v>#REF!</v>
      </c>
      <c r="AE109" s="332">
        <f t="shared" si="25"/>
        <v>2001</v>
      </c>
      <c r="AF109" s="352" t="e">
        <f t="shared" si="26"/>
        <v>#REF!</v>
      </c>
      <c r="AG109" s="353" t="e">
        <f t="shared" si="17"/>
        <v>#REF!</v>
      </c>
    </row>
    <row r="110" spans="1:33" s="313" customFormat="1" ht="21.75" customHeight="1">
      <c r="A110" s="431">
        <v>91</v>
      </c>
      <c r="B110" s="345" t="s">
        <v>2033</v>
      </c>
      <c r="C110" s="346" t="s">
        <v>117</v>
      </c>
      <c r="D110" s="308"/>
      <c r="E110" s="347" t="s">
        <v>326</v>
      </c>
      <c r="F110" s="334"/>
      <c r="G110" s="347" t="s">
        <v>379</v>
      </c>
      <c r="H110" s="348">
        <v>2001</v>
      </c>
      <c r="I110" s="308"/>
      <c r="J110" s="308"/>
      <c r="K110" s="308"/>
      <c r="L110" s="308"/>
      <c r="M110" s="308"/>
      <c r="N110" s="348" t="s">
        <v>114</v>
      </c>
      <c r="O110" s="349">
        <v>100000</v>
      </c>
      <c r="P110" s="336"/>
      <c r="T110" s="332" t="e">
        <f>#REF!</f>
        <v>#REF!</v>
      </c>
      <c r="U110" s="313" t="e">
        <f t="shared" si="14"/>
        <v>#REF!</v>
      </c>
      <c r="V110" s="313" t="e">
        <f t="shared" si="15"/>
        <v>#REF!</v>
      </c>
      <c r="W110" s="350" t="e">
        <f t="shared" si="18"/>
        <v>#REF!</v>
      </c>
      <c r="X110" s="351">
        <f t="shared" si="19"/>
        <v>12</v>
      </c>
      <c r="Y110" s="350" t="e">
        <f t="shared" si="20"/>
        <v>#REF!</v>
      </c>
      <c r="Z110" s="350">
        <f t="shared" si="16"/>
        <v>13</v>
      </c>
      <c r="AA110" s="350" t="e">
        <f t="shared" si="21"/>
        <v>#REF!</v>
      </c>
      <c r="AB110" s="351" t="e">
        <f t="shared" si="22"/>
        <v>#REF!</v>
      </c>
      <c r="AC110" s="351" t="e">
        <f t="shared" si="23"/>
        <v>#REF!</v>
      </c>
      <c r="AD110" s="351" t="e">
        <f t="shared" si="24"/>
        <v>#REF!</v>
      </c>
      <c r="AE110" s="332">
        <f t="shared" si="25"/>
        <v>2001</v>
      </c>
      <c r="AF110" s="352" t="e">
        <f t="shared" si="26"/>
        <v>#REF!</v>
      </c>
      <c r="AG110" s="353" t="e">
        <f t="shared" si="17"/>
        <v>#REF!</v>
      </c>
    </row>
    <row r="111" spans="1:33" s="313" customFormat="1" ht="21.75" customHeight="1" thickBot="1">
      <c r="A111" s="433">
        <v>92</v>
      </c>
      <c r="B111" s="358" t="s">
        <v>2036</v>
      </c>
      <c r="C111" s="359" t="s">
        <v>125</v>
      </c>
      <c r="D111" s="360"/>
      <c r="E111" s="362" t="s">
        <v>317</v>
      </c>
      <c r="F111" s="361"/>
      <c r="G111" s="362" t="s">
        <v>368</v>
      </c>
      <c r="H111" s="363">
        <v>2001</v>
      </c>
      <c r="I111" s="360"/>
      <c r="J111" s="360"/>
      <c r="K111" s="360"/>
      <c r="L111" s="360"/>
      <c r="M111" s="360"/>
      <c r="N111" s="363" t="s">
        <v>114</v>
      </c>
      <c r="O111" s="373">
        <v>700000</v>
      </c>
      <c r="P111" s="365"/>
      <c r="T111" s="332" t="e">
        <f>#REF!</f>
        <v>#REF!</v>
      </c>
      <c r="U111" s="313" t="e">
        <f t="shared" si="14"/>
        <v>#REF!</v>
      </c>
      <c r="V111" s="313" t="e">
        <f t="shared" si="15"/>
        <v>#REF!</v>
      </c>
      <c r="W111" s="350" t="e">
        <f t="shared" si="18"/>
        <v>#REF!</v>
      </c>
      <c r="X111" s="351">
        <f t="shared" si="19"/>
        <v>12</v>
      </c>
      <c r="Y111" s="350" t="e">
        <f t="shared" si="20"/>
        <v>#REF!</v>
      </c>
      <c r="Z111" s="350">
        <f t="shared" si="16"/>
        <v>13</v>
      </c>
      <c r="AA111" s="350" t="e">
        <f t="shared" si="21"/>
        <v>#REF!</v>
      </c>
      <c r="AB111" s="351" t="e">
        <f t="shared" si="22"/>
        <v>#REF!</v>
      </c>
      <c r="AC111" s="351" t="e">
        <f t="shared" si="23"/>
        <v>#REF!</v>
      </c>
      <c r="AD111" s="351" t="e">
        <f t="shared" si="24"/>
        <v>#REF!</v>
      </c>
      <c r="AE111" s="332">
        <f t="shared" si="25"/>
        <v>2001</v>
      </c>
      <c r="AF111" s="352" t="e">
        <f t="shared" si="26"/>
        <v>#REF!</v>
      </c>
      <c r="AG111" s="353" t="e">
        <f t="shared" si="17"/>
        <v>#REF!</v>
      </c>
    </row>
    <row r="112" spans="1:33" s="313" customFormat="1" ht="21.75" customHeight="1">
      <c r="A112" s="432">
        <v>93</v>
      </c>
      <c r="B112" s="374" t="s">
        <v>286</v>
      </c>
      <c r="C112" s="366" t="s">
        <v>152</v>
      </c>
      <c r="D112" s="367"/>
      <c r="E112" s="369" t="s">
        <v>316</v>
      </c>
      <c r="F112" s="368"/>
      <c r="G112" s="369" t="s">
        <v>374</v>
      </c>
      <c r="H112" s="370">
        <v>2001</v>
      </c>
      <c r="I112" s="367"/>
      <c r="J112" s="367"/>
      <c r="K112" s="367"/>
      <c r="L112" s="367"/>
      <c r="M112" s="367"/>
      <c r="N112" s="370" t="s">
        <v>114</v>
      </c>
      <c r="O112" s="375">
        <v>1650000</v>
      </c>
      <c r="P112" s="372"/>
      <c r="T112" s="332" t="e">
        <f>#REF!</f>
        <v>#REF!</v>
      </c>
      <c r="U112" s="313" t="e">
        <f t="shared" si="14"/>
        <v>#REF!</v>
      </c>
      <c r="V112" s="313" t="e">
        <f t="shared" si="15"/>
        <v>#REF!</v>
      </c>
      <c r="W112" s="350" t="e">
        <f t="shared" si="18"/>
        <v>#REF!</v>
      </c>
      <c r="X112" s="351">
        <f t="shared" si="19"/>
        <v>12</v>
      </c>
      <c r="Y112" s="350" t="e">
        <f t="shared" si="20"/>
        <v>#REF!</v>
      </c>
      <c r="Z112" s="350">
        <f t="shared" si="16"/>
        <v>13</v>
      </c>
      <c r="AA112" s="350" t="e">
        <f t="shared" si="21"/>
        <v>#REF!</v>
      </c>
      <c r="AB112" s="351" t="e">
        <f t="shared" si="22"/>
        <v>#REF!</v>
      </c>
      <c r="AC112" s="351" t="e">
        <f t="shared" si="23"/>
        <v>#REF!</v>
      </c>
      <c r="AD112" s="351" t="e">
        <f t="shared" si="24"/>
        <v>#REF!</v>
      </c>
      <c r="AE112" s="332">
        <f t="shared" si="25"/>
        <v>2001</v>
      </c>
      <c r="AF112" s="352" t="e">
        <f t="shared" si="26"/>
        <v>#REF!</v>
      </c>
      <c r="AG112" s="353" t="e">
        <f t="shared" si="17"/>
        <v>#REF!</v>
      </c>
    </row>
    <row r="113" spans="1:33" s="313" customFormat="1" ht="21.75" customHeight="1">
      <c r="A113" s="431">
        <v>94</v>
      </c>
      <c r="B113" s="345" t="s">
        <v>286</v>
      </c>
      <c r="C113" s="346" t="s">
        <v>153</v>
      </c>
      <c r="D113" s="308"/>
      <c r="E113" s="347" t="s">
        <v>316</v>
      </c>
      <c r="F113" s="334"/>
      <c r="G113" s="347" t="s">
        <v>384</v>
      </c>
      <c r="H113" s="348">
        <v>2001</v>
      </c>
      <c r="I113" s="308"/>
      <c r="J113" s="308"/>
      <c r="K113" s="308"/>
      <c r="L113" s="308"/>
      <c r="M113" s="308"/>
      <c r="N113" s="348" t="s">
        <v>114</v>
      </c>
      <c r="O113" s="349">
        <v>270000</v>
      </c>
      <c r="P113" s="336"/>
      <c r="T113" s="332" t="e">
        <f>#REF!</f>
        <v>#REF!</v>
      </c>
      <c r="U113" s="313" t="e">
        <f t="shared" si="14"/>
        <v>#REF!</v>
      </c>
      <c r="V113" s="313" t="e">
        <f t="shared" si="15"/>
        <v>#REF!</v>
      </c>
      <c r="W113" s="350" t="e">
        <f t="shared" si="18"/>
        <v>#REF!</v>
      </c>
      <c r="X113" s="351">
        <f t="shared" si="19"/>
        <v>12</v>
      </c>
      <c r="Y113" s="350" t="e">
        <f t="shared" si="20"/>
        <v>#REF!</v>
      </c>
      <c r="Z113" s="350">
        <f t="shared" si="16"/>
        <v>13</v>
      </c>
      <c r="AA113" s="350" t="e">
        <f t="shared" si="21"/>
        <v>#REF!</v>
      </c>
      <c r="AB113" s="351" t="e">
        <f t="shared" si="22"/>
        <v>#REF!</v>
      </c>
      <c r="AC113" s="351" t="e">
        <f t="shared" si="23"/>
        <v>#REF!</v>
      </c>
      <c r="AD113" s="351" t="e">
        <f t="shared" si="24"/>
        <v>#REF!</v>
      </c>
      <c r="AE113" s="332">
        <f t="shared" si="25"/>
        <v>2001</v>
      </c>
      <c r="AF113" s="352" t="e">
        <f t="shared" si="26"/>
        <v>#REF!</v>
      </c>
      <c r="AG113" s="353" t="e">
        <f t="shared" si="17"/>
        <v>#REF!</v>
      </c>
    </row>
    <row r="114" spans="1:33" s="313" customFormat="1" ht="21.75" customHeight="1">
      <c r="A114" s="431">
        <v>95</v>
      </c>
      <c r="B114" s="345" t="s">
        <v>2087</v>
      </c>
      <c r="C114" s="346" t="s">
        <v>154</v>
      </c>
      <c r="D114" s="308"/>
      <c r="E114" s="347" t="s">
        <v>316</v>
      </c>
      <c r="F114" s="334"/>
      <c r="G114" s="347" t="s">
        <v>372</v>
      </c>
      <c r="H114" s="348">
        <v>2001</v>
      </c>
      <c r="I114" s="308"/>
      <c r="J114" s="308"/>
      <c r="K114" s="308"/>
      <c r="L114" s="308"/>
      <c r="M114" s="308"/>
      <c r="N114" s="348" t="s">
        <v>114</v>
      </c>
      <c r="O114" s="349">
        <v>810000</v>
      </c>
      <c r="P114" s="336"/>
      <c r="T114" s="332" t="e">
        <f>#REF!</f>
        <v>#REF!</v>
      </c>
      <c r="U114" s="313" t="e">
        <f t="shared" si="14"/>
        <v>#REF!</v>
      </c>
      <c r="V114" s="313" t="e">
        <f t="shared" si="15"/>
        <v>#REF!</v>
      </c>
      <c r="W114" s="350" t="e">
        <f t="shared" si="18"/>
        <v>#REF!</v>
      </c>
      <c r="X114" s="351">
        <f t="shared" si="19"/>
        <v>12</v>
      </c>
      <c r="Y114" s="350" t="e">
        <f t="shared" si="20"/>
        <v>#REF!</v>
      </c>
      <c r="Z114" s="350">
        <f t="shared" si="16"/>
        <v>13</v>
      </c>
      <c r="AA114" s="350" t="e">
        <f t="shared" si="21"/>
        <v>#REF!</v>
      </c>
      <c r="AB114" s="351" t="e">
        <f t="shared" si="22"/>
        <v>#REF!</v>
      </c>
      <c r="AC114" s="351" t="e">
        <f t="shared" si="23"/>
        <v>#REF!</v>
      </c>
      <c r="AD114" s="351" t="e">
        <f t="shared" si="24"/>
        <v>#REF!</v>
      </c>
      <c r="AE114" s="332">
        <f t="shared" si="25"/>
        <v>2001</v>
      </c>
      <c r="AF114" s="352" t="e">
        <f t="shared" si="26"/>
        <v>#REF!</v>
      </c>
      <c r="AG114" s="353" t="e">
        <f t="shared" si="17"/>
        <v>#REF!</v>
      </c>
    </row>
    <row r="115" spans="1:33" s="313" customFormat="1" ht="21.75" customHeight="1">
      <c r="A115" s="431">
        <v>96</v>
      </c>
      <c r="B115" s="345" t="s">
        <v>2032</v>
      </c>
      <c r="C115" s="346" t="s">
        <v>118</v>
      </c>
      <c r="D115" s="308"/>
      <c r="E115" s="347" t="s">
        <v>313</v>
      </c>
      <c r="F115" s="334"/>
      <c r="G115" s="347" t="s">
        <v>370</v>
      </c>
      <c r="H115" s="348">
        <v>2001</v>
      </c>
      <c r="I115" s="308"/>
      <c r="J115" s="308"/>
      <c r="K115" s="308"/>
      <c r="L115" s="308"/>
      <c r="M115" s="308"/>
      <c r="N115" s="348" t="s">
        <v>114</v>
      </c>
      <c r="O115" s="349">
        <v>910000</v>
      </c>
      <c r="P115" s="336"/>
      <c r="T115" s="332" t="e">
        <f>#REF!</f>
        <v>#REF!</v>
      </c>
      <c r="U115" s="313" t="e">
        <f t="shared" si="14"/>
        <v>#REF!</v>
      </c>
      <c r="V115" s="313" t="e">
        <f t="shared" si="15"/>
        <v>#REF!</v>
      </c>
      <c r="W115" s="350" t="e">
        <f t="shared" si="18"/>
        <v>#REF!</v>
      </c>
      <c r="X115" s="351">
        <f t="shared" si="19"/>
        <v>12</v>
      </c>
      <c r="Y115" s="350" t="e">
        <f t="shared" si="20"/>
        <v>#REF!</v>
      </c>
      <c r="Z115" s="350">
        <f t="shared" si="16"/>
        <v>13</v>
      </c>
      <c r="AA115" s="350" t="e">
        <f t="shared" si="21"/>
        <v>#REF!</v>
      </c>
      <c r="AB115" s="351" t="e">
        <f t="shared" si="22"/>
        <v>#REF!</v>
      </c>
      <c r="AC115" s="351" t="e">
        <f t="shared" si="23"/>
        <v>#REF!</v>
      </c>
      <c r="AD115" s="351" t="e">
        <f t="shared" si="24"/>
        <v>#REF!</v>
      </c>
      <c r="AE115" s="332">
        <f t="shared" si="25"/>
        <v>2001</v>
      </c>
      <c r="AF115" s="352" t="e">
        <f t="shared" si="26"/>
        <v>#REF!</v>
      </c>
      <c r="AG115" s="353" t="e">
        <f t="shared" si="17"/>
        <v>#REF!</v>
      </c>
    </row>
    <row r="116" spans="1:33" s="313" customFormat="1" ht="21.75" customHeight="1">
      <c r="A116" s="431">
        <v>97</v>
      </c>
      <c r="B116" s="345" t="s">
        <v>2032</v>
      </c>
      <c r="C116" s="346" t="s">
        <v>118</v>
      </c>
      <c r="D116" s="308"/>
      <c r="E116" s="347" t="s">
        <v>313</v>
      </c>
      <c r="F116" s="334"/>
      <c r="G116" s="347" t="s">
        <v>368</v>
      </c>
      <c r="H116" s="348">
        <v>2001</v>
      </c>
      <c r="I116" s="308"/>
      <c r="J116" s="308"/>
      <c r="K116" s="308"/>
      <c r="L116" s="308"/>
      <c r="M116" s="308"/>
      <c r="N116" s="348" t="s">
        <v>114</v>
      </c>
      <c r="O116" s="349">
        <v>490000</v>
      </c>
      <c r="P116" s="336"/>
      <c r="T116" s="332" t="e">
        <f>#REF!</f>
        <v>#REF!</v>
      </c>
      <c r="U116" s="313" t="e">
        <f t="shared" si="14"/>
        <v>#REF!</v>
      </c>
      <c r="V116" s="313" t="e">
        <f t="shared" si="15"/>
        <v>#REF!</v>
      </c>
      <c r="W116" s="350" t="e">
        <f t="shared" si="18"/>
        <v>#REF!</v>
      </c>
      <c r="X116" s="351">
        <f t="shared" si="19"/>
        <v>12</v>
      </c>
      <c r="Y116" s="350" t="e">
        <f t="shared" si="20"/>
        <v>#REF!</v>
      </c>
      <c r="Z116" s="350">
        <f t="shared" si="16"/>
        <v>13</v>
      </c>
      <c r="AA116" s="350" t="e">
        <f t="shared" si="21"/>
        <v>#REF!</v>
      </c>
      <c r="AB116" s="351" t="e">
        <f t="shared" si="22"/>
        <v>#REF!</v>
      </c>
      <c r="AC116" s="351" t="e">
        <f t="shared" si="23"/>
        <v>#REF!</v>
      </c>
      <c r="AD116" s="351" t="e">
        <f t="shared" si="24"/>
        <v>#REF!</v>
      </c>
      <c r="AE116" s="332">
        <f t="shared" si="25"/>
        <v>2001</v>
      </c>
      <c r="AF116" s="352" t="e">
        <f t="shared" si="26"/>
        <v>#REF!</v>
      </c>
      <c r="AG116" s="353" t="e">
        <f t="shared" si="17"/>
        <v>#REF!</v>
      </c>
    </row>
    <row r="117" spans="1:33" s="313" customFormat="1" ht="21.75" customHeight="1">
      <c r="A117" s="431">
        <v>98</v>
      </c>
      <c r="B117" s="345" t="s">
        <v>2033</v>
      </c>
      <c r="C117" s="346" t="s">
        <v>117</v>
      </c>
      <c r="D117" s="308"/>
      <c r="E117" s="347" t="s">
        <v>316</v>
      </c>
      <c r="F117" s="334"/>
      <c r="G117" s="347" t="s">
        <v>373</v>
      </c>
      <c r="H117" s="348">
        <v>2001</v>
      </c>
      <c r="I117" s="308"/>
      <c r="J117" s="308"/>
      <c r="K117" s="308"/>
      <c r="L117" s="308"/>
      <c r="M117" s="308"/>
      <c r="N117" s="348" t="s">
        <v>114</v>
      </c>
      <c r="O117" s="349">
        <v>1190000</v>
      </c>
      <c r="P117" s="336"/>
      <c r="T117" s="332" t="e">
        <f>#REF!</f>
        <v>#REF!</v>
      </c>
      <c r="U117" s="313" t="e">
        <f t="shared" si="14"/>
        <v>#REF!</v>
      </c>
      <c r="V117" s="313" t="e">
        <f t="shared" si="15"/>
        <v>#REF!</v>
      </c>
      <c r="W117" s="350" t="e">
        <f t="shared" si="18"/>
        <v>#REF!</v>
      </c>
      <c r="X117" s="351">
        <f t="shared" si="19"/>
        <v>12</v>
      </c>
      <c r="Y117" s="350" t="e">
        <f t="shared" si="20"/>
        <v>#REF!</v>
      </c>
      <c r="Z117" s="350">
        <f t="shared" si="16"/>
        <v>13</v>
      </c>
      <c r="AA117" s="350" t="e">
        <f t="shared" si="21"/>
        <v>#REF!</v>
      </c>
      <c r="AB117" s="351" t="e">
        <f t="shared" si="22"/>
        <v>#REF!</v>
      </c>
      <c r="AC117" s="351" t="e">
        <f t="shared" si="23"/>
        <v>#REF!</v>
      </c>
      <c r="AD117" s="351" t="e">
        <f t="shared" si="24"/>
        <v>#REF!</v>
      </c>
      <c r="AE117" s="332">
        <f t="shared" si="25"/>
        <v>2001</v>
      </c>
      <c r="AF117" s="352" t="e">
        <f t="shared" si="26"/>
        <v>#REF!</v>
      </c>
      <c r="AG117" s="353" t="e">
        <f t="shared" si="17"/>
        <v>#REF!</v>
      </c>
    </row>
    <row r="118" spans="1:33" s="313" customFormat="1" ht="21.75" customHeight="1">
      <c r="A118" s="431">
        <v>99</v>
      </c>
      <c r="B118" s="345" t="s">
        <v>289</v>
      </c>
      <c r="C118" s="346" t="s">
        <v>155</v>
      </c>
      <c r="D118" s="308"/>
      <c r="E118" s="347" t="s">
        <v>316</v>
      </c>
      <c r="F118" s="334"/>
      <c r="G118" s="347" t="s">
        <v>374</v>
      </c>
      <c r="H118" s="348">
        <v>2001</v>
      </c>
      <c r="I118" s="308"/>
      <c r="J118" s="308"/>
      <c r="K118" s="308"/>
      <c r="L118" s="308"/>
      <c r="M118" s="308"/>
      <c r="N118" s="348" t="s">
        <v>114</v>
      </c>
      <c r="O118" s="349">
        <v>90000</v>
      </c>
      <c r="P118" s="336"/>
      <c r="T118" s="332" t="e">
        <f>#REF!</f>
        <v>#REF!</v>
      </c>
      <c r="U118" s="313" t="e">
        <f t="shared" si="14"/>
        <v>#REF!</v>
      </c>
      <c r="V118" s="313" t="e">
        <f t="shared" si="15"/>
        <v>#REF!</v>
      </c>
      <c r="W118" s="350" t="e">
        <f t="shared" si="18"/>
        <v>#REF!</v>
      </c>
      <c r="X118" s="351">
        <f t="shared" si="19"/>
        <v>12</v>
      </c>
      <c r="Y118" s="350" t="e">
        <f t="shared" si="20"/>
        <v>#REF!</v>
      </c>
      <c r="Z118" s="350">
        <f t="shared" si="16"/>
        <v>13</v>
      </c>
      <c r="AA118" s="350" t="e">
        <f t="shared" si="21"/>
        <v>#REF!</v>
      </c>
      <c r="AB118" s="351" t="e">
        <f t="shared" si="22"/>
        <v>#REF!</v>
      </c>
      <c r="AC118" s="351" t="e">
        <f t="shared" si="23"/>
        <v>#REF!</v>
      </c>
      <c r="AD118" s="351" t="e">
        <f t="shared" si="24"/>
        <v>#REF!</v>
      </c>
      <c r="AE118" s="332">
        <f t="shared" si="25"/>
        <v>2001</v>
      </c>
      <c r="AF118" s="352" t="e">
        <f t="shared" si="26"/>
        <v>#REF!</v>
      </c>
      <c r="AG118" s="353" t="e">
        <f t="shared" si="17"/>
        <v>#REF!</v>
      </c>
    </row>
    <row r="119" spans="1:33" s="313" customFormat="1" ht="21.75" customHeight="1">
      <c r="A119" s="431">
        <v>100</v>
      </c>
      <c r="B119" s="357" t="s">
        <v>301</v>
      </c>
      <c r="C119" s="346" t="s">
        <v>122</v>
      </c>
      <c r="D119" s="308"/>
      <c r="E119" s="347" t="s">
        <v>316</v>
      </c>
      <c r="F119" s="334"/>
      <c r="G119" s="347" t="s">
        <v>385</v>
      </c>
      <c r="H119" s="348">
        <v>2001</v>
      </c>
      <c r="I119" s="308"/>
      <c r="J119" s="308"/>
      <c r="K119" s="308"/>
      <c r="L119" s="308"/>
      <c r="M119" s="308"/>
      <c r="N119" s="348" t="s">
        <v>114</v>
      </c>
      <c r="O119" s="349">
        <v>750000</v>
      </c>
      <c r="P119" s="336"/>
      <c r="T119" s="332" t="e">
        <f>#REF!</f>
        <v>#REF!</v>
      </c>
      <c r="U119" s="313" t="e">
        <f t="shared" si="14"/>
        <v>#REF!</v>
      </c>
      <c r="V119" s="313" t="e">
        <f t="shared" si="15"/>
        <v>#REF!</v>
      </c>
      <c r="W119" s="350" t="e">
        <f t="shared" si="18"/>
        <v>#REF!</v>
      </c>
      <c r="X119" s="351">
        <f t="shared" si="19"/>
        <v>12</v>
      </c>
      <c r="Y119" s="350" t="e">
        <f t="shared" si="20"/>
        <v>#REF!</v>
      </c>
      <c r="Z119" s="350">
        <f t="shared" si="16"/>
        <v>13</v>
      </c>
      <c r="AA119" s="350" t="e">
        <f t="shared" si="21"/>
        <v>#REF!</v>
      </c>
      <c r="AB119" s="351" t="e">
        <f t="shared" si="22"/>
        <v>#REF!</v>
      </c>
      <c r="AC119" s="351" t="e">
        <f t="shared" si="23"/>
        <v>#REF!</v>
      </c>
      <c r="AD119" s="351" t="e">
        <f t="shared" si="24"/>
        <v>#REF!</v>
      </c>
      <c r="AE119" s="332">
        <f t="shared" si="25"/>
        <v>2001</v>
      </c>
      <c r="AF119" s="352" t="e">
        <f t="shared" si="26"/>
        <v>#REF!</v>
      </c>
      <c r="AG119" s="353" t="e">
        <f t="shared" si="17"/>
        <v>#REF!</v>
      </c>
    </row>
    <row r="120" spans="1:33" s="313" customFormat="1" ht="21.75" customHeight="1">
      <c r="A120" s="431">
        <v>101</v>
      </c>
      <c r="B120" s="345" t="s">
        <v>2040</v>
      </c>
      <c r="C120" s="346" t="s">
        <v>156</v>
      </c>
      <c r="D120" s="308"/>
      <c r="E120" s="347" t="s">
        <v>313</v>
      </c>
      <c r="F120" s="334"/>
      <c r="G120" s="347" t="s">
        <v>368</v>
      </c>
      <c r="H120" s="348">
        <v>2001</v>
      </c>
      <c r="I120" s="308"/>
      <c r="J120" s="308"/>
      <c r="K120" s="308"/>
      <c r="L120" s="308"/>
      <c r="M120" s="308"/>
      <c r="N120" s="348" t="s">
        <v>114</v>
      </c>
      <c r="O120" s="349">
        <v>245000</v>
      </c>
      <c r="P120" s="336"/>
      <c r="T120" s="332" t="e">
        <f>#REF!</f>
        <v>#REF!</v>
      </c>
      <c r="U120" s="313" t="e">
        <f t="shared" si="14"/>
        <v>#REF!</v>
      </c>
      <c r="V120" s="313" t="e">
        <f t="shared" si="15"/>
        <v>#REF!</v>
      </c>
      <c r="W120" s="350" t="e">
        <f t="shared" si="18"/>
        <v>#REF!</v>
      </c>
      <c r="X120" s="351">
        <f t="shared" si="19"/>
        <v>12</v>
      </c>
      <c r="Y120" s="350" t="e">
        <f t="shared" si="20"/>
        <v>#REF!</v>
      </c>
      <c r="Z120" s="350">
        <f t="shared" si="16"/>
        <v>13</v>
      </c>
      <c r="AA120" s="350" t="e">
        <f t="shared" si="21"/>
        <v>#REF!</v>
      </c>
      <c r="AB120" s="351" t="e">
        <f t="shared" si="22"/>
        <v>#REF!</v>
      </c>
      <c r="AC120" s="351" t="e">
        <f t="shared" si="23"/>
        <v>#REF!</v>
      </c>
      <c r="AD120" s="351" t="e">
        <f t="shared" si="24"/>
        <v>#REF!</v>
      </c>
      <c r="AE120" s="332">
        <f t="shared" si="25"/>
        <v>2001</v>
      </c>
      <c r="AF120" s="352" t="e">
        <f t="shared" si="26"/>
        <v>#REF!</v>
      </c>
      <c r="AG120" s="353" t="e">
        <f t="shared" si="17"/>
        <v>#REF!</v>
      </c>
    </row>
    <row r="121" spans="1:33" s="313" customFormat="1" ht="21.75" customHeight="1">
      <c r="A121" s="431">
        <v>102</v>
      </c>
      <c r="B121" s="345" t="s">
        <v>2083</v>
      </c>
      <c r="C121" s="346" t="s">
        <v>157</v>
      </c>
      <c r="D121" s="308"/>
      <c r="E121" s="347" t="s">
        <v>316</v>
      </c>
      <c r="F121" s="334"/>
      <c r="G121" s="347" t="s">
        <v>374</v>
      </c>
      <c r="H121" s="348">
        <v>2001</v>
      </c>
      <c r="I121" s="308"/>
      <c r="J121" s="308"/>
      <c r="K121" s="308"/>
      <c r="L121" s="308"/>
      <c r="M121" s="308"/>
      <c r="N121" s="348" t="s">
        <v>114</v>
      </c>
      <c r="O121" s="349">
        <v>2660000</v>
      </c>
      <c r="P121" s="346" t="s">
        <v>157</v>
      </c>
      <c r="T121" s="332" t="e">
        <f>#REF!</f>
        <v>#REF!</v>
      </c>
      <c r="U121" s="313" t="e">
        <f t="shared" si="14"/>
        <v>#REF!</v>
      </c>
      <c r="V121" s="313" t="e">
        <f t="shared" si="15"/>
        <v>#REF!</v>
      </c>
      <c r="W121" s="350" t="e">
        <f t="shared" si="18"/>
        <v>#REF!</v>
      </c>
      <c r="X121" s="351">
        <f t="shared" si="19"/>
        <v>12</v>
      </c>
      <c r="Y121" s="350" t="e">
        <f t="shared" si="20"/>
        <v>#REF!</v>
      </c>
      <c r="Z121" s="350">
        <f t="shared" si="16"/>
        <v>13</v>
      </c>
      <c r="AA121" s="350" t="e">
        <f t="shared" si="21"/>
        <v>#REF!</v>
      </c>
      <c r="AB121" s="351" t="e">
        <f t="shared" si="22"/>
        <v>#REF!</v>
      </c>
      <c r="AC121" s="351" t="e">
        <f t="shared" si="23"/>
        <v>#REF!</v>
      </c>
      <c r="AD121" s="351" t="e">
        <f t="shared" si="24"/>
        <v>#REF!</v>
      </c>
      <c r="AE121" s="332">
        <f t="shared" si="25"/>
        <v>2001</v>
      </c>
      <c r="AF121" s="352" t="e">
        <f t="shared" si="26"/>
        <v>#REF!</v>
      </c>
      <c r="AG121" s="353" t="e">
        <f t="shared" si="17"/>
        <v>#REF!</v>
      </c>
    </row>
    <row r="122" spans="1:33" s="313" customFormat="1" ht="21.75" customHeight="1">
      <c r="A122" s="431">
        <v>103</v>
      </c>
      <c r="B122" s="345" t="s">
        <v>2043</v>
      </c>
      <c r="C122" s="346" t="s">
        <v>123</v>
      </c>
      <c r="D122" s="308"/>
      <c r="E122" s="347" t="s">
        <v>313</v>
      </c>
      <c r="F122" s="334"/>
      <c r="G122" s="347" t="s">
        <v>370</v>
      </c>
      <c r="H122" s="348">
        <v>2001</v>
      </c>
      <c r="I122" s="308"/>
      <c r="J122" s="308"/>
      <c r="K122" s="308"/>
      <c r="L122" s="308"/>
      <c r="M122" s="308"/>
      <c r="N122" s="348" t="s">
        <v>114</v>
      </c>
      <c r="O122" s="349">
        <v>487500</v>
      </c>
      <c r="P122" s="336"/>
      <c r="T122" s="332" t="e">
        <f>#REF!</f>
        <v>#REF!</v>
      </c>
      <c r="U122" s="313" t="e">
        <f t="shared" si="14"/>
        <v>#REF!</v>
      </c>
      <c r="V122" s="313" t="e">
        <f t="shared" si="15"/>
        <v>#REF!</v>
      </c>
      <c r="W122" s="350" t="e">
        <f t="shared" si="18"/>
        <v>#REF!</v>
      </c>
      <c r="X122" s="351">
        <f t="shared" si="19"/>
        <v>12</v>
      </c>
      <c r="Y122" s="350" t="e">
        <f t="shared" si="20"/>
        <v>#REF!</v>
      </c>
      <c r="Z122" s="350">
        <f t="shared" si="16"/>
        <v>13</v>
      </c>
      <c r="AA122" s="350" t="e">
        <f t="shared" si="21"/>
        <v>#REF!</v>
      </c>
      <c r="AB122" s="351" t="e">
        <f t="shared" si="22"/>
        <v>#REF!</v>
      </c>
      <c r="AC122" s="351" t="e">
        <f t="shared" si="23"/>
        <v>#REF!</v>
      </c>
      <c r="AD122" s="351" t="e">
        <f t="shared" si="24"/>
        <v>#REF!</v>
      </c>
      <c r="AE122" s="332">
        <f t="shared" si="25"/>
        <v>2001</v>
      </c>
      <c r="AF122" s="352" t="e">
        <f t="shared" si="26"/>
        <v>#REF!</v>
      </c>
      <c r="AG122" s="353" t="e">
        <f t="shared" si="17"/>
        <v>#REF!</v>
      </c>
    </row>
    <row r="123" spans="1:33" s="313" customFormat="1" ht="21.75" customHeight="1">
      <c r="A123" s="431">
        <v>104</v>
      </c>
      <c r="B123" s="345" t="s">
        <v>2091</v>
      </c>
      <c r="C123" s="346" t="s">
        <v>158</v>
      </c>
      <c r="D123" s="308"/>
      <c r="E123" s="347" t="s">
        <v>313</v>
      </c>
      <c r="F123" s="334"/>
      <c r="G123" s="347" t="s">
        <v>368</v>
      </c>
      <c r="H123" s="348">
        <v>2001</v>
      </c>
      <c r="I123" s="308"/>
      <c r="J123" s="308"/>
      <c r="K123" s="308"/>
      <c r="L123" s="308"/>
      <c r="M123" s="308"/>
      <c r="N123" s="348" t="s">
        <v>114</v>
      </c>
      <c r="O123" s="349">
        <v>490000</v>
      </c>
      <c r="P123" s="336"/>
      <c r="T123" s="332" t="e">
        <f>#REF!</f>
        <v>#REF!</v>
      </c>
      <c r="U123" s="313" t="e">
        <f t="shared" si="14"/>
        <v>#REF!</v>
      </c>
      <c r="V123" s="313" t="e">
        <f t="shared" si="15"/>
        <v>#REF!</v>
      </c>
      <c r="W123" s="350" t="e">
        <f t="shared" si="18"/>
        <v>#REF!</v>
      </c>
      <c r="X123" s="351">
        <f t="shared" si="19"/>
        <v>12</v>
      </c>
      <c r="Y123" s="350" t="e">
        <f t="shared" si="20"/>
        <v>#REF!</v>
      </c>
      <c r="Z123" s="350">
        <f t="shared" si="16"/>
        <v>13</v>
      </c>
      <c r="AA123" s="350" t="e">
        <f t="shared" si="21"/>
        <v>#REF!</v>
      </c>
      <c r="AB123" s="351" t="e">
        <f t="shared" si="22"/>
        <v>#REF!</v>
      </c>
      <c r="AC123" s="351" t="e">
        <f t="shared" si="23"/>
        <v>#REF!</v>
      </c>
      <c r="AD123" s="351" t="e">
        <f t="shared" si="24"/>
        <v>#REF!</v>
      </c>
      <c r="AE123" s="332">
        <f t="shared" si="25"/>
        <v>2001</v>
      </c>
      <c r="AF123" s="352" t="e">
        <f t="shared" si="26"/>
        <v>#REF!</v>
      </c>
      <c r="AG123" s="353" t="e">
        <f t="shared" si="17"/>
        <v>#REF!</v>
      </c>
    </row>
    <row r="124" spans="1:33" s="313" customFormat="1" ht="21.75" customHeight="1">
      <c r="A124" s="431">
        <v>105</v>
      </c>
      <c r="B124" s="345" t="s">
        <v>2083</v>
      </c>
      <c r="C124" s="346" t="s">
        <v>159</v>
      </c>
      <c r="D124" s="308"/>
      <c r="E124" s="347" t="s">
        <v>316</v>
      </c>
      <c r="F124" s="334"/>
      <c r="G124" s="347" t="s">
        <v>372</v>
      </c>
      <c r="H124" s="348">
        <v>2001</v>
      </c>
      <c r="I124" s="308"/>
      <c r="J124" s="308"/>
      <c r="K124" s="308"/>
      <c r="L124" s="308"/>
      <c r="M124" s="308"/>
      <c r="N124" s="348" t="s">
        <v>114</v>
      </c>
      <c r="O124" s="349">
        <v>770000</v>
      </c>
      <c r="P124" s="346" t="s">
        <v>159</v>
      </c>
      <c r="T124" s="332" t="e">
        <f>#REF!</f>
        <v>#REF!</v>
      </c>
      <c r="U124" s="313" t="e">
        <f t="shared" si="14"/>
        <v>#REF!</v>
      </c>
      <c r="V124" s="313" t="e">
        <f t="shared" si="15"/>
        <v>#REF!</v>
      </c>
      <c r="W124" s="350" t="e">
        <f t="shared" si="18"/>
        <v>#REF!</v>
      </c>
      <c r="X124" s="351">
        <f t="shared" si="19"/>
        <v>12</v>
      </c>
      <c r="Y124" s="350" t="e">
        <f t="shared" si="20"/>
        <v>#REF!</v>
      </c>
      <c r="Z124" s="350">
        <f t="shared" si="16"/>
        <v>13</v>
      </c>
      <c r="AA124" s="350" t="e">
        <f t="shared" si="21"/>
        <v>#REF!</v>
      </c>
      <c r="AB124" s="351" t="e">
        <f t="shared" si="22"/>
        <v>#REF!</v>
      </c>
      <c r="AC124" s="351" t="e">
        <f t="shared" si="23"/>
        <v>#REF!</v>
      </c>
      <c r="AD124" s="351" t="e">
        <f t="shared" si="24"/>
        <v>#REF!</v>
      </c>
      <c r="AE124" s="332">
        <f t="shared" si="25"/>
        <v>2001</v>
      </c>
      <c r="AF124" s="352" t="e">
        <f t="shared" si="26"/>
        <v>#REF!</v>
      </c>
      <c r="AG124" s="353" t="e">
        <f t="shared" si="17"/>
        <v>#REF!</v>
      </c>
    </row>
    <row r="125" spans="1:33" s="313" customFormat="1" ht="21.75" customHeight="1">
      <c r="A125" s="431">
        <v>106</v>
      </c>
      <c r="B125" s="345" t="s">
        <v>2023</v>
      </c>
      <c r="C125" s="346" t="s">
        <v>129</v>
      </c>
      <c r="D125" s="308"/>
      <c r="E125" s="347" t="s">
        <v>316</v>
      </c>
      <c r="F125" s="334"/>
      <c r="G125" s="347" t="s">
        <v>376</v>
      </c>
      <c r="H125" s="348">
        <v>2001</v>
      </c>
      <c r="I125" s="308"/>
      <c r="J125" s="308"/>
      <c r="K125" s="308"/>
      <c r="L125" s="308"/>
      <c r="M125" s="308"/>
      <c r="N125" s="348" t="s">
        <v>114</v>
      </c>
      <c r="O125" s="349">
        <v>1000000</v>
      </c>
      <c r="P125" s="336"/>
      <c r="T125" s="332" t="e">
        <f>#REF!</f>
        <v>#REF!</v>
      </c>
      <c r="U125" s="313" t="e">
        <f t="shared" si="14"/>
        <v>#REF!</v>
      </c>
      <c r="V125" s="313" t="e">
        <f t="shared" si="15"/>
        <v>#REF!</v>
      </c>
      <c r="W125" s="350" t="e">
        <f t="shared" si="18"/>
        <v>#REF!</v>
      </c>
      <c r="X125" s="351">
        <f t="shared" si="19"/>
        <v>12</v>
      </c>
      <c r="Y125" s="350" t="e">
        <f t="shared" si="20"/>
        <v>#REF!</v>
      </c>
      <c r="Z125" s="350">
        <f t="shared" si="16"/>
        <v>13</v>
      </c>
      <c r="AA125" s="350" t="e">
        <f t="shared" si="21"/>
        <v>#REF!</v>
      </c>
      <c r="AB125" s="351" t="e">
        <f t="shared" si="22"/>
        <v>#REF!</v>
      </c>
      <c r="AC125" s="351" t="e">
        <f t="shared" si="23"/>
        <v>#REF!</v>
      </c>
      <c r="AD125" s="351" t="e">
        <f t="shared" si="24"/>
        <v>#REF!</v>
      </c>
      <c r="AE125" s="332">
        <f t="shared" si="25"/>
        <v>2001</v>
      </c>
      <c r="AF125" s="352" t="e">
        <f t="shared" si="26"/>
        <v>#REF!</v>
      </c>
      <c r="AG125" s="353" t="e">
        <f t="shared" si="17"/>
        <v>#REF!</v>
      </c>
    </row>
    <row r="126" spans="1:33" s="313" customFormat="1" ht="21.75" customHeight="1">
      <c r="A126" s="431">
        <v>107</v>
      </c>
      <c r="B126" s="357" t="s">
        <v>301</v>
      </c>
      <c r="C126" s="346" t="s">
        <v>122</v>
      </c>
      <c r="D126" s="308"/>
      <c r="E126" s="347" t="s">
        <v>316</v>
      </c>
      <c r="F126" s="334"/>
      <c r="G126" s="347" t="s">
        <v>376</v>
      </c>
      <c r="H126" s="348">
        <v>2001</v>
      </c>
      <c r="I126" s="308"/>
      <c r="J126" s="308"/>
      <c r="K126" s="308"/>
      <c r="L126" s="308"/>
      <c r="M126" s="308"/>
      <c r="N126" s="348" t="s">
        <v>114</v>
      </c>
      <c r="O126" s="349">
        <v>240000</v>
      </c>
      <c r="P126" s="336"/>
      <c r="T126" s="332" t="e">
        <f>#REF!</f>
        <v>#REF!</v>
      </c>
      <c r="U126" s="313" t="e">
        <f t="shared" si="14"/>
        <v>#REF!</v>
      </c>
      <c r="V126" s="313" t="e">
        <f t="shared" si="15"/>
        <v>#REF!</v>
      </c>
      <c r="W126" s="350" t="e">
        <f t="shared" si="18"/>
        <v>#REF!</v>
      </c>
      <c r="X126" s="351">
        <f t="shared" si="19"/>
        <v>12</v>
      </c>
      <c r="Y126" s="350" t="e">
        <f t="shared" si="20"/>
        <v>#REF!</v>
      </c>
      <c r="Z126" s="350">
        <f t="shared" si="16"/>
        <v>13</v>
      </c>
      <c r="AA126" s="350" t="e">
        <f t="shared" si="21"/>
        <v>#REF!</v>
      </c>
      <c r="AB126" s="351" t="e">
        <f t="shared" si="22"/>
        <v>#REF!</v>
      </c>
      <c r="AC126" s="351" t="e">
        <f t="shared" si="23"/>
        <v>#REF!</v>
      </c>
      <c r="AD126" s="351" t="e">
        <f t="shared" si="24"/>
        <v>#REF!</v>
      </c>
      <c r="AE126" s="332">
        <f t="shared" si="25"/>
        <v>2001</v>
      </c>
      <c r="AF126" s="352" t="e">
        <f t="shared" si="26"/>
        <v>#REF!</v>
      </c>
      <c r="AG126" s="353" t="e">
        <f t="shared" si="17"/>
        <v>#REF!</v>
      </c>
    </row>
    <row r="127" spans="1:33" s="313" customFormat="1" ht="21.75" customHeight="1">
      <c r="A127" s="431">
        <v>108</v>
      </c>
      <c r="B127" s="345" t="s">
        <v>2040</v>
      </c>
      <c r="C127" s="346" t="s">
        <v>156</v>
      </c>
      <c r="D127" s="308"/>
      <c r="E127" s="347" t="s">
        <v>316</v>
      </c>
      <c r="F127" s="334"/>
      <c r="G127" s="347" t="s">
        <v>373</v>
      </c>
      <c r="H127" s="348">
        <v>2001</v>
      </c>
      <c r="I127" s="308"/>
      <c r="J127" s="308"/>
      <c r="K127" s="308"/>
      <c r="L127" s="308"/>
      <c r="M127" s="308"/>
      <c r="N127" s="348" t="s">
        <v>114</v>
      </c>
      <c r="O127" s="349">
        <v>140000</v>
      </c>
      <c r="P127" s="336"/>
      <c r="T127" s="332" t="e">
        <f>#REF!</f>
        <v>#REF!</v>
      </c>
      <c r="U127" s="313" t="e">
        <f t="shared" si="14"/>
        <v>#REF!</v>
      </c>
      <c r="V127" s="313" t="e">
        <f t="shared" si="15"/>
        <v>#REF!</v>
      </c>
      <c r="W127" s="350" t="e">
        <f t="shared" si="18"/>
        <v>#REF!</v>
      </c>
      <c r="X127" s="351">
        <f t="shared" si="19"/>
        <v>12</v>
      </c>
      <c r="Y127" s="350" t="e">
        <f t="shared" si="20"/>
        <v>#REF!</v>
      </c>
      <c r="Z127" s="350">
        <f t="shared" si="16"/>
        <v>13</v>
      </c>
      <c r="AA127" s="350" t="e">
        <f t="shared" si="21"/>
        <v>#REF!</v>
      </c>
      <c r="AB127" s="351" t="e">
        <f t="shared" si="22"/>
        <v>#REF!</v>
      </c>
      <c r="AC127" s="351" t="e">
        <f t="shared" si="23"/>
        <v>#REF!</v>
      </c>
      <c r="AD127" s="351" t="e">
        <f t="shared" si="24"/>
        <v>#REF!</v>
      </c>
      <c r="AE127" s="332">
        <f t="shared" si="25"/>
        <v>2001</v>
      </c>
      <c r="AF127" s="352" t="e">
        <f t="shared" si="26"/>
        <v>#REF!</v>
      </c>
      <c r="AG127" s="353" t="e">
        <f t="shared" si="17"/>
        <v>#REF!</v>
      </c>
    </row>
    <row r="128" spans="1:33" s="313" customFormat="1" ht="21.75" customHeight="1">
      <c r="A128" s="431">
        <v>109</v>
      </c>
      <c r="B128" s="345" t="s">
        <v>2040</v>
      </c>
      <c r="C128" s="346" t="s">
        <v>156</v>
      </c>
      <c r="D128" s="308"/>
      <c r="E128" s="347" t="s">
        <v>318</v>
      </c>
      <c r="F128" s="334"/>
      <c r="G128" s="347" t="s">
        <v>369</v>
      </c>
      <c r="H128" s="348">
        <v>2001</v>
      </c>
      <c r="I128" s="308"/>
      <c r="J128" s="308"/>
      <c r="K128" s="308"/>
      <c r="L128" s="308"/>
      <c r="M128" s="308"/>
      <c r="N128" s="348" t="s">
        <v>114</v>
      </c>
      <c r="O128" s="349">
        <v>1540000</v>
      </c>
      <c r="P128" s="336"/>
      <c r="T128" s="332" t="e">
        <f>#REF!</f>
        <v>#REF!</v>
      </c>
      <c r="U128" s="313" t="e">
        <f t="shared" si="14"/>
        <v>#REF!</v>
      </c>
      <c r="V128" s="313" t="e">
        <f t="shared" si="15"/>
        <v>#REF!</v>
      </c>
      <c r="W128" s="350" t="e">
        <f t="shared" si="18"/>
        <v>#REF!</v>
      </c>
      <c r="X128" s="351">
        <f t="shared" si="19"/>
        <v>12</v>
      </c>
      <c r="Y128" s="350" t="e">
        <f t="shared" si="20"/>
        <v>#REF!</v>
      </c>
      <c r="Z128" s="350">
        <f t="shared" si="16"/>
        <v>13</v>
      </c>
      <c r="AA128" s="350" t="e">
        <f t="shared" si="21"/>
        <v>#REF!</v>
      </c>
      <c r="AB128" s="351" t="e">
        <f t="shared" si="22"/>
        <v>#REF!</v>
      </c>
      <c r="AC128" s="351" t="e">
        <f t="shared" si="23"/>
        <v>#REF!</v>
      </c>
      <c r="AD128" s="351" t="e">
        <f t="shared" si="24"/>
        <v>#REF!</v>
      </c>
      <c r="AE128" s="332">
        <f t="shared" si="25"/>
        <v>2001</v>
      </c>
      <c r="AF128" s="352" t="e">
        <f t="shared" si="26"/>
        <v>#REF!</v>
      </c>
      <c r="AG128" s="353" t="e">
        <f t="shared" si="17"/>
        <v>#REF!</v>
      </c>
    </row>
    <row r="129" spans="1:33" s="313" customFormat="1" ht="21.75" customHeight="1">
      <c r="A129" s="431">
        <v>110</v>
      </c>
      <c r="B129" s="345" t="s">
        <v>2083</v>
      </c>
      <c r="C129" s="346" t="s">
        <v>160</v>
      </c>
      <c r="D129" s="308"/>
      <c r="E129" s="347" t="s">
        <v>315</v>
      </c>
      <c r="F129" s="334"/>
      <c r="G129" s="347" t="s">
        <v>379</v>
      </c>
      <c r="H129" s="348">
        <v>2001</v>
      </c>
      <c r="I129" s="308"/>
      <c r="J129" s="308"/>
      <c r="K129" s="308"/>
      <c r="L129" s="308"/>
      <c r="M129" s="308"/>
      <c r="N129" s="348" t="s">
        <v>114</v>
      </c>
      <c r="O129" s="349">
        <v>2275000</v>
      </c>
      <c r="P129" s="346" t="s">
        <v>160</v>
      </c>
      <c r="T129" s="332" t="e">
        <f>#REF!</f>
        <v>#REF!</v>
      </c>
      <c r="U129" s="313" t="e">
        <f t="shared" si="14"/>
        <v>#REF!</v>
      </c>
      <c r="V129" s="313" t="e">
        <f t="shared" si="15"/>
        <v>#REF!</v>
      </c>
      <c r="W129" s="350" t="e">
        <f t="shared" si="18"/>
        <v>#REF!</v>
      </c>
      <c r="X129" s="351">
        <f t="shared" si="19"/>
        <v>12</v>
      </c>
      <c r="Y129" s="350" t="e">
        <f t="shared" si="20"/>
        <v>#REF!</v>
      </c>
      <c r="Z129" s="350">
        <f t="shared" si="16"/>
        <v>13</v>
      </c>
      <c r="AA129" s="350" t="e">
        <f t="shared" si="21"/>
        <v>#REF!</v>
      </c>
      <c r="AB129" s="351" t="e">
        <f t="shared" si="22"/>
        <v>#REF!</v>
      </c>
      <c r="AC129" s="351" t="e">
        <f t="shared" si="23"/>
        <v>#REF!</v>
      </c>
      <c r="AD129" s="351" t="e">
        <f t="shared" si="24"/>
        <v>#REF!</v>
      </c>
      <c r="AE129" s="332">
        <f t="shared" si="25"/>
        <v>2001</v>
      </c>
      <c r="AF129" s="352" t="e">
        <f t="shared" si="26"/>
        <v>#REF!</v>
      </c>
      <c r="AG129" s="353" t="e">
        <f t="shared" si="17"/>
        <v>#REF!</v>
      </c>
    </row>
    <row r="130" spans="1:33" s="313" customFormat="1" ht="21.75" customHeight="1">
      <c r="A130" s="431">
        <v>111</v>
      </c>
      <c r="B130" s="345" t="s">
        <v>2033</v>
      </c>
      <c r="C130" s="346" t="s">
        <v>117</v>
      </c>
      <c r="D130" s="308"/>
      <c r="E130" s="347" t="s">
        <v>327</v>
      </c>
      <c r="F130" s="334"/>
      <c r="G130" s="347" t="s">
        <v>369</v>
      </c>
      <c r="H130" s="348">
        <v>2001</v>
      </c>
      <c r="I130" s="308"/>
      <c r="J130" s="308"/>
      <c r="K130" s="308"/>
      <c r="L130" s="308"/>
      <c r="M130" s="308"/>
      <c r="N130" s="348" t="s">
        <v>114</v>
      </c>
      <c r="O130" s="349">
        <v>6860000</v>
      </c>
      <c r="P130" s="336"/>
      <c r="T130" s="332" t="e">
        <f>#REF!</f>
        <v>#REF!</v>
      </c>
      <c r="U130" s="313" t="e">
        <f t="shared" si="14"/>
        <v>#REF!</v>
      </c>
      <c r="V130" s="313" t="e">
        <f t="shared" si="15"/>
        <v>#REF!</v>
      </c>
      <c r="W130" s="350" t="e">
        <f t="shared" si="18"/>
        <v>#REF!</v>
      </c>
      <c r="X130" s="351">
        <f t="shared" si="19"/>
        <v>12</v>
      </c>
      <c r="Y130" s="350" t="e">
        <f t="shared" si="20"/>
        <v>#REF!</v>
      </c>
      <c r="Z130" s="350">
        <f t="shared" si="16"/>
        <v>13</v>
      </c>
      <c r="AA130" s="350" t="e">
        <f t="shared" si="21"/>
        <v>#REF!</v>
      </c>
      <c r="AB130" s="351" t="e">
        <f t="shared" si="22"/>
        <v>#REF!</v>
      </c>
      <c r="AC130" s="351" t="e">
        <f t="shared" si="23"/>
        <v>#REF!</v>
      </c>
      <c r="AD130" s="351" t="e">
        <f t="shared" si="24"/>
        <v>#REF!</v>
      </c>
      <c r="AE130" s="332">
        <f t="shared" si="25"/>
        <v>2001</v>
      </c>
      <c r="AF130" s="352" t="e">
        <f t="shared" si="26"/>
        <v>#REF!</v>
      </c>
      <c r="AG130" s="353" t="e">
        <f t="shared" si="17"/>
        <v>#REF!</v>
      </c>
    </row>
    <row r="131" spans="1:33" s="313" customFormat="1" ht="21.75" customHeight="1">
      <c r="A131" s="431">
        <v>112</v>
      </c>
      <c r="B131" s="345" t="s">
        <v>2032</v>
      </c>
      <c r="C131" s="346" t="s">
        <v>118</v>
      </c>
      <c r="D131" s="308"/>
      <c r="E131" s="347" t="s">
        <v>321</v>
      </c>
      <c r="F131" s="334"/>
      <c r="G131" s="347" t="s">
        <v>379</v>
      </c>
      <c r="H131" s="348">
        <v>2001</v>
      </c>
      <c r="I131" s="308"/>
      <c r="J131" s="308"/>
      <c r="K131" s="308"/>
      <c r="L131" s="308"/>
      <c r="M131" s="308"/>
      <c r="N131" s="348" t="s">
        <v>114</v>
      </c>
      <c r="O131" s="349">
        <v>1120000</v>
      </c>
      <c r="P131" s="336"/>
      <c r="T131" s="332" t="e">
        <f>#REF!</f>
        <v>#REF!</v>
      </c>
      <c r="U131" s="313" t="e">
        <f t="shared" si="14"/>
        <v>#REF!</v>
      </c>
      <c r="V131" s="313" t="e">
        <f t="shared" si="15"/>
        <v>#REF!</v>
      </c>
      <c r="W131" s="350" t="e">
        <f t="shared" si="18"/>
        <v>#REF!</v>
      </c>
      <c r="X131" s="351">
        <f t="shared" si="19"/>
        <v>12</v>
      </c>
      <c r="Y131" s="350" t="e">
        <f t="shared" si="20"/>
        <v>#REF!</v>
      </c>
      <c r="Z131" s="350">
        <f t="shared" si="16"/>
        <v>13</v>
      </c>
      <c r="AA131" s="350" t="e">
        <f t="shared" si="21"/>
        <v>#REF!</v>
      </c>
      <c r="AB131" s="351" t="e">
        <f t="shared" si="22"/>
        <v>#REF!</v>
      </c>
      <c r="AC131" s="351" t="e">
        <f t="shared" si="23"/>
        <v>#REF!</v>
      </c>
      <c r="AD131" s="351" t="e">
        <f t="shared" si="24"/>
        <v>#REF!</v>
      </c>
      <c r="AE131" s="332">
        <f t="shared" si="25"/>
        <v>2001</v>
      </c>
      <c r="AF131" s="352" t="e">
        <f t="shared" si="26"/>
        <v>#REF!</v>
      </c>
      <c r="AG131" s="353" t="e">
        <f t="shared" si="17"/>
        <v>#REF!</v>
      </c>
    </row>
    <row r="132" spans="1:33" s="313" customFormat="1" ht="21.75" customHeight="1">
      <c r="A132" s="431">
        <v>113</v>
      </c>
      <c r="B132" s="345" t="s">
        <v>2036</v>
      </c>
      <c r="C132" s="346" t="s">
        <v>125</v>
      </c>
      <c r="D132" s="308"/>
      <c r="E132" s="347" t="s">
        <v>315</v>
      </c>
      <c r="F132" s="334"/>
      <c r="G132" s="347" t="s">
        <v>379</v>
      </c>
      <c r="H132" s="348">
        <v>2001</v>
      </c>
      <c r="I132" s="308"/>
      <c r="J132" s="308"/>
      <c r="K132" s="308"/>
      <c r="L132" s="308"/>
      <c r="M132" s="308"/>
      <c r="N132" s="348" t="s">
        <v>114</v>
      </c>
      <c r="O132" s="349">
        <v>350000</v>
      </c>
      <c r="P132" s="336"/>
      <c r="T132" s="332" t="e">
        <f>#REF!</f>
        <v>#REF!</v>
      </c>
      <c r="U132" s="313" t="e">
        <f t="shared" si="14"/>
        <v>#REF!</v>
      </c>
      <c r="V132" s="313" t="e">
        <f t="shared" si="15"/>
        <v>#REF!</v>
      </c>
      <c r="W132" s="350" t="e">
        <f t="shared" si="18"/>
        <v>#REF!</v>
      </c>
      <c r="X132" s="351">
        <f t="shared" si="19"/>
        <v>12</v>
      </c>
      <c r="Y132" s="350" t="e">
        <f t="shared" si="20"/>
        <v>#REF!</v>
      </c>
      <c r="Z132" s="350">
        <f t="shared" si="16"/>
        <v>13</v>
      </c>
      <c r="AA132" s="350" t="e">
        <f t="shared" si="21"/>
        <v>#REF!</v>
      </c>
      <c r="AB132" s="351" t="e">
        <f t="shared" si="22"/>
        <v>#REF!</v>
      </c>
      <c r="AC132" s="351" t="e">
        <f t="shared" si="23"/>
        <v>#REF!</v>
      </c>
      <c r="AD132" s="351" t="e">
        <f t="shared" si="24"/>
        <v>#REF!</v>
      </c>
      <c r="AE132" s="332">
        <f t="shared" si="25"/>
        <v>2001</v>
      </c>
      <c r="AF132" s="352" t="e">
        <f t="shared" si="26"/>
        <v>#REF!</v>
      </c>
      <c r="AG132" s="353" t="e">
        <f t="shared" si="17"/>
        <v>#REF!</v>
      </c>
    </row>
    <row r="133" spans="1:33" s="313" customFormat="1" ht="28">
      <c r="A133" s="431">
        <v>114</v>
      </c>
      <c r="B133" s="345" t="s">
        <v>2032</v>
      </c>
      <c r="C133" s="346" t="s">
        <v>118</v>
      </c>
      <c r="D133" s="308"/>
      <c r="E133" s="347" t="s">
        <v>328</v>
      </c>
      <c r="F133" s="334"/>
      <c r="G133" s="347" t="s">
        <v>386</v>
      </c>
      <c r="H133" s="348">
        <v>2001</v>
      </c>
      <c r="I133" s="308"/>
      <c r="J133" s="308"/>
      <c r="K133" s="308"/>
      <c r="L133" s="308"/>
      <c r="M133" s="308"/>
      <c r="N133" s="348" t="s">
        <v>114</v>
      </c>
      <c r="O133" s="349">
        <v>595000</v>
      </c>
      <c r="P133" s="336"/>
      <c r="T133" s="332" t="e">
        <f>#REF!</f>
        <v>#REF!</v>
      </c>
      <c r="U133" s="313" t="e">
        <f t="shared" si="14"/>
        <v>#REF!</v>
      </c>
      <c r="V133" s="313" t="e">
        <f t="shared" si="15"/>
        <v>#REF!</v>
      </c>
      <c r="W133" s="350" t="e">
        <f t="shared" si="18"/>
        <v>#REF!</v>
      </c>
      <c r="X133" s="351">
        <f t="shared" si="19"/>
        <v>12</v>
      </c>
      <c r="Y133" s="350" t="e">
        <f t="shared" si="20"/>
        <v>#REF!</v>
      </c>
      <c r="Z133" s="350">
        <f t="shared" si="16"/>
        <v>13</v>
      </c>
      <c r="AA133" s="350" t="e">
        <f t="shared" si="21"/>
        <v>#REF!</v>
      </c>
      <c r="AB133" s="351" t="e">
        <f t="shared" si="22"/>
        <v>#REF!</v>
      </c>
      <c r="AC133" s="351" t="e">
        <f t="shared" si="23"/>
        <v>#REF!</v>
      </c>
      <c r="AD133" s="351" t="e">
        <f t="shared" si="24"/>
        <v>#REF!</v>
      </c>
      <c r="AE133" s="332">
        <f t="shared" si="25"/>
        <v>2001</v>
      </c>
      <c r="AF133" s="352" t="e">
        <f t="shared" si="26"/>
        <v>#REF!</v>
      </c>
      <c r="AG133" s="353" t="e">
        <f t="shared" si="17"/>
        <v>#REF!</v>
      </c>
    </row>
    <row r="134" spans="1:33" s="313" customFormat="1" ht="22.5" customHeight="1">
      <c r="A134" s="431">
        <v>115</v>
      </c>
      <c r="B134" s="345" t="s">
        <v>2036</v>
      </c>
      <c r="C134" s="346" t="s">
        <v>125</v>
      </c>
      <c r="D134" s="308"/>
      <c r="E134" s="347" t="s">
        <v>313</v>
      </c>
      <c r="F134" s="334"/>
      <c r="G134" s="347" t="s">
        <v>368</v>
      </c>
      <c r="H134" s="348">
        <v>2001</v>
      </c>
      <c r="I134" s="308"/>
      <c r="J134" s="308"/>
      <c r="K134" s="308"/>
      <c r="L134" s="308"/>
      <c r="M134" s="308"/>
      <c r="N134" s="348" t="s">
        <v>114</v>
      </c>
      <c r="O134" s="349">
        <v>1225000</v>
      </c>
      <c r="P134" s="336"/>
      <c r="T134" s="332" t="e">
        <f>#REF!</f>
        <v>#REF!</v>
      </c>
      <c r="U134" s="313" t="e">
        <f t="shared" si="14"/>
        <v>#REF!</v>
      </c>
      <c r="V134" s="313" t="e">
        <f t="shared" si="15"/>
        <v>#REF!</v>
      </c>
      <c r="W134" s="350" t="e">
        <f t="shared" si="18"/>
        <v>#REF!</v>
      </c>
      <c r="X134" s="351">
        <f t="shared" si="19"/>
        <v>12</v>
      </c>
      <c r="Y134" s="350" t="e">
        <f t="shared" si="20"/>
        <v>#REF!</v>
      </c>
      <c r="Z134" s="350">
        <f t="shared" si="16"/>
        <v>13</v>
      </c>
      <c r="AA134" s="350" t="e">
        <f t="shared" si="21"/>
        <v>#REF!</v>
      </c>
      <c r="AB134" s="351" t="e">
        <f t="shared" si="22"/>
        <v>#REF!</v>
      </c>
      <c r="AC134" s="351" t="e">
        <f t="shared" si="23"/>
        <v>#REF!</v>
      </c>
      <c r="AD134" s="351" t="e">
        <f t="shared" si="24"/>
        <v>#REF!</v>
      </c>
      <c r="AE134" s="332">
        <f t="shared" si="25"/>
        <v>2001</v>
      </c>
      <c r="AF134" s="352" t="e">
        <f t="shared" si="26"/>
        <v>#REF!</v>
      </c>
      <c r="AG134" s="353" t="e">
        <f t="shared" si="17"/>
        <v>#REF!</v>
      </c>
    </row>
    <row r="135" spans="1:33" s="313" customFormat="1" ht="22.5" customHeight="1">
      <c r="A135" s="431">
        <v>116</v>
      </c>
      <c r="B135" s="345" t="s">
        <v>2032</v>
      </c>
      <c r="C135" s="346" t="s">
        <v>118</v>
      </c>
      <c r="D135" s="308"/>
      <c r="E135" s="347" t="s">
        <v>315</v>
      </c>
      <c r="F135" s="334"/>
      <c r="G135" s="347" t="s">
        <v>379</v>
      </c>
      <c r="H135" s="348">
        <v>2001</v>
      </c>
      <c r="I135" s="308"/>
      <c r="J135" s="308"/>
      <c r="K135" s="308"/>
      <c r="L135" s="308"/>
      <c r="M135" s="308"/>
      <c r="N135" s="348" t="s">
        <v>114</v>
      </c>
      <c r="O135" s="349">
        <v>2275000</v>
      </c>
      <c r="P135" s="336"/>
      <c r="T135" s="332" t="e">
        <f>#REF!</f>
        <v>#REF!</v>
      </c>
      <c r="U135" s="313" t="e">
        <f t="shared" si="14"/>
        <v>#REF!</v>
      </c>
      <c r="V135" s="313" t="e">
        <f t="shared" si="15"/>
        <v>#REF!</v>
      </c>
      <c r="W135" s="350" t="e">
        <f t="shared" si="18"/>
        <v>#REF!</v>
      </c>
      <c r="X135" s="351">
        <f t="shared" si="19"/>
        <v>12</v>
      </c>
      <c r="Y135" s="350" t="e">
        <f t="shared" si="20"/>
        <v>#REF!</v>
      </c>
      <c r="Z135" s="350">
        <f t="shared" si="16"/>
        <v>13</v>
      </c>
      <c r="AA135" s="350" t="e">
        <f t="shared" si="21"/>
        <v>#REF!</v>
      </c>
      <c r="AB135" s="351" t="e">
        <f t="shared" si="22"/>
        <v>#REF!</v>
      </c>
      <c r="AC135" s="351" t="e">
        <f t="shared" si="23"/>
        <v>#REF!</v>
      </c>
      <c r="AD135" s="351" t="e">
        <f t="shared" si="24"/>
        <v>#REF!</v>
      </c>
      <c r="AE135" s="332">
        <f t="shared" si="25"/>
        <v>2001</v>
      </c>
      <c r="AF135" s="352" t="e">
        <f t="shared" si="26"/>
        <v>#REF!</v>
      </c>
      <c r="AG135" s="353" t="e">
        <f t="shared" si="17"/>
        <v>#REF!</v>
      </c>
    </row>
    <row r="136" spans="1:33" s="313" customFormat="1" ht="22.5" customHeight="1">
      <c r="A136" s="431">
        <v>117</v>
      </c>
      <c r="B136" s="357" t="s">
        <v>301</v>
      </c>
      <c r="C136" s="346" t="s">
        <v>122</v>
      </c>
      <c r="D136" s="308"/>
      <c r="E136" s="347" t="s">
        <v>313</v>
      </c>
      <c r="F136" s="334"/>
      <c r="G136" s="347" t="s">
        <v>370</v>
      </c>
      <c r="H136" s="348">
        <v>2001</v>
      </c>
      <c r="I136" s="308"/>
      <c r="J136" s="308"/>
      <c r="K136" s="308"/>
      <c r="L136" s="308"/>
      <c r="M136" s="308"/>
      <c r="N136" s="348" t="s">
        <v>114</v>
      </c>
      <c r="O136" s="349">
        <v>910000</v>
      </c>
      <c r="P136" s="336"/>
      <c r="T136" s="332" t="e">
        <f>#REF!</f>
        <v>#REF!</v>
      </c>
      <c r="U136" s="313" t="e">
        <f t="shared" si="14"/>
        <v>#REF!</v>
      </c>
      <c r="V136" s="313" t="e">
        <f t="shared" si="15"/>
        <v>#REF!</v>
      </c>
      <c r="W136" s="350" t="e">
        <f t="shared" si="18"/>
        <v>#REF!</v>
      </c>
      <c r="X136" s="351">
        <f t="shared" si="19"/>
        <v>12</v>
      </c>
      <c r="Y136" s="350" t="e">
        <f t="shared" si="20"/>
        <v>#REF!</v>
      </c>
      <c r="Z136" s="350">
        <f t="shared" si="16"/>
        <v>13</v>
      </c>
      <c r="AA136" s="350" t="e">
        <f t="shared" si="21"/>
        <v>#REF!</v>
      </c>
      <c r="AB136" s="351" t="e">
        <f t="shared" si="22"/>
        <v>#REF!</v>
      </c>
      <c r="AC136" s="351" t="e">
        <f t="shared" si="23"/>
        <v>#REF!</v>
      </c>
      <c r="AD136" s="351" t="e">
        <f t="shared" si="24"/>
        <v>#REF!</v>
      </c>
      <c r="AE136" s="332">
        <f t="shared" si="25"/>
        <v>2001</v>
      </c>
      <c r="AF136" s="352" t="e">
        <f t="shared" si="26"/>
        <v>#REF!</v>
      </c>
      <c r="AG136" s="353" t="e">
        <f t="shared" si="17"/>
        <v>#REF!</v>
      </c>
    </row>
    <row r="137" spans="1:33" s="313" customFormat="1" ht="22.5" customHeight="1">
      <c r="A137" s="431">
        <v>118</v>
      </c>
      <c r="B137" s="345" t="s">
        <v>2033</v>
      </c>
      <c r="C137" s="346" t="s">
        <v>117</v>
      </c>
      <c r="D137" s="308"/>
      <c r="E137" s="347" t="s">
        <v>316</v>
      </c>
      <c r="F137" s="334"/>
      <c r="G137" s="347" t="s">
        <v>374</v>
      </c>
      <c r="H137" s="348">
        <v>2001</v>
      </c>
      <c r="I137" s="308"/>
      <c r="J137" s="308"/>
      <c r="K137" s="308"/>
      <c r="L137" s="308"/>
      <c r="M137" s="308"/>
      <c r="N137" s="348" t="s">
        <v>114</v>
      </c>
      <c r="O137" s="349">
        <v>2450000</v>
      </c>
      <c r="P137" s="336"/>
      <c r="T137" s="332" t="e">
        <f>#REF!</f>
        <v>#REF!</v>
      </c>
      <c r="U137" s="313" t="e">
        <f t="shared" si="14"/>
        <v>#REF!</v>
      </c>
      <c r="V137" s="313" t="e">
        <f t="shared" si="15"/>
        <v>#REF!</v>
      </c>
      <c r="W137" s="350" t="e">
        <f t="shared" si="18"/>
        <v>#REF!</v>
      </c>
      <c r="X137" s="351">
        <f t="shared" si="19"/>
        <v>12</v>
      </c>
      <c r="Y137" s="350" t="e">
        <f t="shared" si="20"/>
        <v>#REF!</v>
      </c>
      <c r="Z137" s="350">
        <f t="shared" si="16"/>
        <v>13</v>
      </c>
      <c r="AA137" s="350" t="e">
        <f t="shared" si="21"/>
        <v>#REF!</v>
      </c>
      <c r="AB137" s="351" t="e">
        <f t="shared" si="22"/>
        <v>#REF!</v>
      </c>
      <c r="AC137" s="351" t="e">
        <f t="shared" si="23"/>
        <v>#REF!</v>
      </c>
      <c r="AD137" s="351" t="e">
        <f t="shared" si="24"/>
        <v>#REF!</v>
      </c>
      <c r="AE137" s="332">
        <f t="shared" si="25"/>
        <v>2001</v>
      </c>
      <c r="AF137" s="352" t="e">
        <f t="shared" si="26"/>
        <v>#REF!</v>
      </c>
      <c r="AG137" s="353" t="e">
        <f t="shared" si="17"/>
        <v>#REF!</v>
      </c>
    </row>
    <row r="138" spans="1:33" s="313" customFormat="1" ht="22.5" customHeight="1">
      <c r="A138" s="431">
        <v>119</v>
      </c>
      <c r="B138" s="345" t="s">
        <v>2032</v>
      </c>
      <c r="C138" s="346" t="s">
        <v>118</v>
      </c>
      <c r="D138" s="308"/>
      <c r="E138" s="347" t="s">
        <v>316</v>
      </c>
      <c r="F138" s="334"/>
      <c r="G138" s="347" t="s">
        <v>373</v>
      </c>
      <c r="H138" s="348">
        <v>2001</v>
      </c>
      <c r="I138" s="308"/>
      <c r="J138" s="308"/>
      <c r="K138" s="308"/>
      <c r="L138" s="308"/>
      <c r="M138" s="308"/>
      <c r="N138" s="348" t="s">
        <v>114</v>
      </c>
      <c r="O138" s="349">
        <v>875000</v>
      </c>
      <c r="P138" s="336"/>
      <c r="T138" s="332" t="e">
        <f>#REF!</f>
        <v>#REF!</v>
      </c>
      <c r="U138" s="313" t="e">
        <f t="shared" si="14"/>
        <v>#REF!</v>
      </c>
      <c r="V138" s="313" t="e">
        <f t="shared" si="15"/>
        <v>#REF!</v>
      </c>
      <c r="W138" s="350" t="e">
        <f t="shared" si="18"/>
        <v>#REF!</v>
      </c>
      <c r="X138" s="351">
        <f t="shared" si="19"/>
        <v>12</v>
      </c>
      <c r="Y138" s="350" t="e">
        <f t="shared" si="20"/>
        <v>#REF!</v>
      </c>
      <c r="Z138" s="350">
        <f t="shared" si="16"/>
        <v>13</v>
      </c>
      <c r="AA138" s="350" t="e">
        <f t="shared" si="21"/>
        <v>#REF!</v>
      </c>
      <c r="AB138" s="351" t="e">
        <f t="shared" si="22"/>
        <v>#REF!</v>
      </c>
      <c r="AC138" s="351" t="e">
        <f t="shared" si="23"/>
        <v>#REF!</v>
      </c>
      <c r="AD138" s="351" t="e">
        <f t="shared" si="24"/>
        <v>#REF!</v>
      </c>
      <c r="AE138" s="332">
        <f t="shared" si="25"/>
        <v>2001</v>
      </c>
      <c r="AF138" s="352" t="e">
        <f t="shared" si="26"/>
        <v>#REF!</v>
      </c>
      <c r="AG138" s="353" t="e">
        <f t="shared" si="17"/>
        <v>#REF!</v>
      </c>
    </row>
    <row r="139" spans="1:33" s="313" customFormat="1" ht="22.5" customHeight="1">
      <c r="A139" s="431">
        <v>120</v>
      </c>
      <c r="B139" s="345" t="s">
        <v>2052</v>
      </c>
      <c r="C139" s="346" t="s">
        <v>161</v>
      </c>
      <c r="D139" s="308"/>
      <c r="E139" s="347" t="s">
        <v>316</v>
      </c>
      <c r="F139" s="334"/>
      <c r="G139" s="347" t="s">
        <v>373</v>
      </c>
      <c r="H139" s="348">
        <v>2001</v>
      </c>
      <c r="I139" s="308"/>
      <c r="J139" s="308"/>
      <c r="K139" s="308"/>
      <c r="L139" s="308"/>
      <c r="M139" s="308"/>
      <c r="N139" s="348" t="s">
        <v>114</v>
      </c>
      <c r="O139" s="349">
        <v>595000</v>
      </c>
      <c r="P139" s="336"/>
      <c r="T139" s="332" t="e">
        <f>#REF!</f>
        <v>#REF!</v>
      </c>
      <c r="U139" s="313" t="e">
        <f t="shared" si="14"/>
        <v>#REF!</v>
      </c>
      <c r="V139" s="313" t="e">
        <f t="shared" si="15"/>
        <v>#REF!</v>
      </c>
      <c r="W139" s="350" t="e">
        <f t="shared" si="18"/>
        <v>#REF!</v>
      </c>
      <c r="X139" s="351">
        <f t="shared" si="19"/>
        <v>12</v>
      </c>
      <c r="Y139" s="350" t="e">
        <f t="shared" si="20"/>
        <v>#REF!</v>
      </c>
      <c r="Z139" s="350">
        <f t="shared" si="16"/>
        <v>13</v>
      </c>
      <c r="AA139" s="350" t="e">
        <f t="shared" si="21"/>
        <v>#REF!</v>
      </c>
      <c r="AB139" s="351" t="e">
        <f t="shared" si="22"/>
        <v>#REF!</v>
      </c>
      <c r="AC139" s="351" t="e">
        <f t="shared" si="23"/>
        <v>#REF!</v>
      </c>
      <c r="AD139" s="351" t="e">
        <f t="shared" si="24"/>
        <v>#REF!</v>
      </c>
      <c r="AE139" s="332">
        <f t="shared" si="25"/>
        <v>2001</v>
      </c>
      <c r="AF139" s="352" t="e">
        <f t="shared" si="26"/>
        <v>#REF!</v>
      </c>
      <c r="AG139" s="353" t="e">
        <f t="shared" si="17"/>
        <v>#REF!</v>
      </c>
    </row>
    <row r="140" spans="1:33" s="313" customFormat="1" ht="22.5" customHeight="1">
      <c r="A140" s="431">
        <v>121</v>
      </c>
      <c r="B140" s="345" t="s">
        <v>2036</v>
      </c>
      <c r="C140" s="346" t="s">
        <v>125</v>
      </c>
      <c r="D140" s="308"/>
      <c r="E140" s="347" t="s">
        <v>316</v>
      </c>
      <c r="F140" s="334"/>
      <c r="G140" s="347" t="s">
        <v>373</v>
      </c>
      <c r="H140" s="348">
        <v>2001</v>
      </c>
      <c r="I140" s="308"/>
      <c r="J140" s="308"/>
      <c r="K140" s="308"/>
      <c r="L140" s="308"/>
      <c r="M140" s="308"/>
      <c r="N140" s="348" t="s">
        <v>114</v>
      </c>
      <c r="O140" s="349">
        <v>1190000</v>
      </c>
      <c r="P140" s="336"/>
      <c r="T140" s="332" t="e">
        <f>#REF!</f>
        <v>#REF!</v>
      </c>
      <c r="U140" s="313" t="e">
        <f t="shared" si="14"/>
        <v>#REF!</v>
      </c>
      <c r="V140" s="313" t="e">
        <f t="shared" si="15"/>
        <v>#REF!</v>
      </c>
      <c r="W140" s="350" t="e">
        <f t="shared" si="18"/>
        <v>#REF!</v>
      </c>
      <c r="X140" s="351">
        <f t="shared" si="19"/>
        <v>12</v>
      </c>
      <c r="Y140" s="350" t="e">
        <f t="shared" si="20"/>
        <v>#REF!</v>
      </c>
      <c r="Z140" s="350">
        <f t="shared" si="16"/>
        <v>13</v>
      </c>
      <c r="AA140" s="350" t="e">
        <f t="shared" si="21"/>
        <v>#REF!</v>
      </c>
      <c r="AB140" s="351" t="e">
        <f t="shared" si="22"/>
        <v>#REF!</v>
      </c>
      <c r="AC140" s="351" t="e">
        <f t="shared" si="23"/>
        <v>#REF!</v>
      </c>
      <c r="AD140" s="351" t="e">
        <f t="shared" si="24"/>
        <v>#REF!</v>
      </c>
      <c r="AE140" s="332">
        <f t="shared" si="25"/>
        <v>2001</v>
      </c>
      <c r="AF140" s="352" t="e">
        <f t="shared" si="26"/>
        <v>#REF!</v>
      </c>
      <c r="AG140" s="353" t="e">
        <f t="shared" si="17"/>
        <v>#REF!</v>
      </c>
    </row>
    <row r="141" spans="1:33" s="313" customFormat="1" ht="22.5" customHeight="1">
      <c r="A141" s="431">
        <v>122</v>
      </c>
      <c r="B141" s="345" t="s">
        <v>2023</v>
      </c>
      <c r="C141" s="346" t="s">
        <v>129</v>
      </c>
      <c r="D141" s="308"/>
      <c r="E141" s="347" t="s">
        <v>313</v>
      </c>
      <c r="F141" s="334"/>
      <c r="G141" s="347" t="s">
        <v>380</v>
      </c>
      <c r="H141" s="348">
        <v>2001</v>
      </c>
      <c r="I141" s="308"/>
      <c r="J141" s="308"/>
      <c r="K141" s="308"/>
      <c r="L141" s="308"/>
      <c r="M141" s="308"/>
      <c r="N141" s="348" t="s">
        <v>114</v>
      </c>
      <c r="O141" s="349">
        <v>1440000</v>
      </c>
      <c r="P141" s="336"/>
      <c r="T141" s="332" t="e">
        <f>#REF!</f>
        <v>#REF!</v>
      </c>
      <c r="U141" s="313" t="e">
        <f t="shared" si="14"/>
        <v>#REF!</v>
      </c>
      <c r="V141" s="313" t="e">
        <f t="shared" si="15"/>
        <v>#REF!</v>
      </c>
      <c r="W141" s="350" t="e">
        <f t="shared" si="18"/>
        <v>#REF!</v>
      </c>
      <c r="X141" s="351">
        <f t="shared" si="19"/>
        <v>12</v>
      </c>
      <c r="Y141" s="350" t="e">
        <f t="shared" si="20"/>
        <v>#REF!</v>
      </c>
      <c r="Z141" s="350">
        <f t="shared" si="16"/>
        <v>13</v>
      </c>
      <c r="AA141" s="350" t="e">
        <f t="shared" si="21"/>
        <v>#REF!</v>
      </c>
      <c r="AB141" s="351" t="e">
        <f t="shared" si="22"/>
        <v>#REF!</v>
      </c>
      <c r="AC141" s="351" t="e">
        <f t="shared" si="23"/>
        <v>#REF!</v>
      </c>
      <c r="AD141" s="351" t="e">
        <f t="shared" si="24"/>
        <v>#REF!</v>
      </c>
      <c r="AE141" s="332">
        <f t="shared" si="25"/>
        <v>2001</v>
      </c>
      <c r="AF141" s="352" t="e">
        <f t="shared" si="26"/>
        <v>#REF!</v>
      </c>
      <c r="AG141" s="353" t="e">
        <f t="shared" si="17"/>
        <v>#REF!</v>
      </c>
    </row>
    <row r="142" spans="1:33" s="313" customFormat="1" ht="22.5" customHeight="1">
      <c r="A142" s="431">
        <v>123</v>
      </c>
      <c r="B142" s="345" t="s">
        <v>2033</v>
      </c>
      <c r="C142" s="346" t="s">
        <v>117</v>
      </c>
      <c r="D142" s="308"/>
      <c r="E142" s="347" t="s">
        <v>316</v>
      </c>
      <c r="F142" s="334"/>
      <c r="G142" s="347" t="s">
        <v>380</v>
      </c>
      <c r="H142" s="348">
        <v>2001</v>
      </c>
      <c r="I142" s="308"/>
      <c r="J142" s="308"/>
      <c r="K142" s="308"/>
      <c r="L142" s="308"/>
      <c r="M142" s="308"/>
      <c r="N142" s="348" t="s">
        <v>114</v>
      </c>
      <c r="O142" s="349">
        <v>280000</v>
      </c>
      <c r="P142" s="336"/>
      <c r="T142" s="332" t="e">
        <f>#REF!</f>
        <v>#REF!</v>
      </c>
      <c r="U142" s="313" t="e">
        <f t="shared" si="14"/>
        <v>#REF!</v>
      </c>
      <c r="V142" s="313" t="e">
        <f t="shared" si="15"/>
        <v>#REF!</v>
      </c>
      <c r="W142" s="350" t="e">
        <f t="shared" si="18"/>
        <v>#REF!</v>
      </c>
      <c r="X142" s="351">
        <f t="shared" si="19"/>
        <v>12</v>
      </c>
      <c r="Y142" s="350" t="e">
        <f t="shared" si="20"/>
        <v>#REF!</v>
      </c>
      <c r="Z142" s="350">
        <f t="shared" si="16"/>
        <v>13</v>
      </c>
      <c r="AA142" s="350" t="e">
        <f t="shared" si="21"/>
        <v>#REF!</v>
      </c>
      <c r="AB142" s="351" t="e">
        <f t="shared" si="22"/>
        <v>#REF!</v>
      </c>
      <c r="AC142" s="351" t="e">
        <f t="shared" si="23"/>
        <v>#REF!</v>
      </c>
      <c r="AD142" s="351" t="e">
        <f t="shared" si="24"/>
        <v>#REF!</v>
      </c>
      <c r="AE142" s="332">
        <f t="shared" si="25"/>
        <v>2001</v>
      </c>
      <c r="AF142" s="352" t="e">
        <f t="shared" si="26"/>
        <v>#REF!</v>
      </c>
      <c r="AG142" s="353" t="e">
        <f t="shared" si="17"/>
        <v>#REF!</v>
      </c>
    </row>
    <row r="143" spans="1:33" s="313" customFormat="1" ht="22.5" customHeight="1">
      <c r="A143" s="431">
        <v>124</v>
      </c>
      <c r="B143" s="345" t="s">
        <v>2083</v>
      </c>
      <c r="C143" s="346" t="s">
        <v>162</v>
      </c>
      <c r="D143" s="308"/>
      <c r="E143" s="347" t="s">
        <v>317</v>
      </c>
      <c r="F143" s="334"/>
      <c r="G143" s="347" t="s">
        <v>381</v>
      </c>
      <c r="H143" s="348">
        <v>2001</v>
      </c>
      <c r="I143" s="308"/>
      <c r="J143" s="308"/>
      <c r="K143" s="308"/>
      <c r="L143" s="308"/>
      <c r="M143" s="308"/>
      <c r="N143" s="348" t="s">
        <v>114</v>
      </c>
      <c r="O143" s="349">
        <v>245000</v>
      </c>
      <c r="P143" s="346" t="s">
        <v>162</v>
      </c>
      <c r="T143" s="332" t="e">
        <f>#REF!</f>
        <v>#REF!</v>
      </c>
      <c r="U143" s="313" t="e">
        <f t="shared" si="14"/>
        <v>#REF!</v>
      </c>
      <c r="V143" s="313" t="e">
        <f t="shared" si="15"/>
        <v>#REF!</v>
      </c>
      <c r="W143" s="350" t="e">
        <f t="shared" si="18"/>
        <v>#REF!</v>
      </c>
      <c r="X143" s="351">
        <f t="shared" si="19"/>
        <v>12</v>
      </c>
      <c r="Y143" s="350" t="e">
        <f t="shared" si="20"/>
        <v>#REF!</v>
      </c>
      <c r="Z143" s="350">
        <f t="shared" si="16"/>
        <v>13</v>
      </c>
      <c r="AA143" s="350" t="e">
        <f t="shared" si="21"/>
        <v>#REF!</v>
      </c>
      <c r="AB143" s="351" t="e">
        <f t="shared" si="22"/>
        <v>#REF!</v>
      </c>
      <c r="AC143" s="351" t="e">
        <f t="shared" si="23"/>
        <v>#REF!</v>
      </c>
      <c r="AD143" s="351" t="e">
        <f t="shared" si="24"/>
        <v>#REF!</v>
      </c>
      <c r="AE143" s="332">
        <f t="shared" si="25"/>
        <v>2001</v>
      </c>
      <c r="AF143" s="352" t="e">
        <f t="shared" si="26"/>
        <v>#REF!</v>
      </c>
      <c r="AG143" s="353" t="e">
        <f t="shared" si="17"/>
        <v>#REF!</v>
      </c>
    </row>
    <row r="144" spans="1:33" s="313" customFormat="1" ht="22.5" customHeight="1">
      <c r="A144" s="431">
        <v>125</v>
      </c>
      <c r="B144" s="355" t="s">
        <v>2082</v>
      </c>
      <c r="C144" s="346" t="s">
        <v>116</v>
      </c>
      <c r="D144" s="308"/>
      <c r="E144" s="347" t="s">
        <v>316</v>
      </c>
      <c r="F144" s="334"/>
      <c r="G144" s="347" t="s">
        <v>370</v>
      </c>
      <c r="H144" s="348">
        <v>2001</v>
      </c>
      <c r="I144" s="308"/>
      <c r="J144" s="308"/>
      <c r="K144" s="308"/>
      <c r="L144" s="308"/>
      <c r="M144" s="308"/>
      <c r="N144" s="348" t="s">
        <v>114</v>
      </c>
      <c r="O144" s="349">
        <v>490000</v>
      </c>
      <c r="P144" s="336"/>
      <c r="T144" s="332" t="e">
        <f>#REF!</f>
        <v>#REF!</v>
      </c>
      <c r="U144" s="313" t="e">
        <f t="shared" si="14"/>
        <v>#REF!</v>
      </c>
      <c r="V144" s="313" t="e">
        <f t="shared" si="15"/>
        <v>#REF!</v>
      </c>
      <c r="W144" s="350" t="e">
        <f t="shared" si="18"/>
        <v>#REF!</v>
      </c>
      <c r="X144" s="351">
        <f t="shared" si="19"/>
        <v>12</v>
      </c>
      <c r="Y144" s="350" t="e">
        <f t="shared" si="20"/>
        <v>#REF!</v>
      </c>
      <c r="Z144" s="350">
        <f t="shared" si="16"/>
        <v>13</v>
      </c>
      <c r="AA144" s="350" t="e">
        <f t="shared" si="21"/>
        <v>#REF!</v>
      </c>
      <c r="AB144" s="351" t="e">
        <f t="shared" si="22"/>
        <v>#REF!</v>
      </c>
      <c r="AC144" s="351" t="e">
        <f t="shared" si="23"/>
        <v>#REF!</v>
      </c>
      <c r="AD144" s="351" t="e">
        <f t="shared" si="24"/>
        <v>#REF!</v>
      </c>
      <c r="AE144" s="332">
        <f t="shared" si="25"/>
        <v>2001</v>
      </c>
      <c r="AF144" s="352" t="e">
        <f t="shared" si="26"/>
        <v>#REF!</v>
      </c>
      <c r="AG144" s="353" t="e">
        <f t="shared" si="17"/>
        <v>#REF!</v>
      </c>
    </row>
    <row r="145" spans="1:33" s="313" customFormat="1" ht="22.5" customHeight="1">
      <c r="A145" s="431">
        <v>126</v>
      </c>
      <c r="B145" s="345" t="s">
        <v>2033</v>
      </c>
      <c r="C145" s="346" t="s">
        <v>117</v>
      </c>
      <c r="D145" s="308"/>
      <c r="E145" s="347" t="s">
        <v>329</v>
      </c>
      <c r="F145" s="334"/>
      <c r="G145" s="347" t="s">
        <v>383</v>
      </c>
      <c r="H145" s="348">
        <v>2001</v>
      </c>
      <c r="I145" s="308"/>
      <c r="J145" s="308"/>
      <c r="K145" s="308"/>
      <c r="L145" s="308"/>
      <c r="M145" s="308"/>
      <c r="N145" s="348" t="s">
        <v>114</v>
      </c>
      <c r="O145" s="349">
        <v>2800000</v>
      </c>
      <c r="P145" s="336"/>
      <c r="T145" s="332" t="e">
        <f>#REF!</f>
        <v>#REF!</v>
      </c>
      <c r="U145" s="313" t="e">
        <f t="shared" si="14"/>
        <v>#REF!</v>
      </c>
      <c r="V145" s="313" t="e">
        <f t="shared" si="15"/>
        <v>#REF!</v>
      </c>
      <c r="W145" s="350" t="e">
        <f t="shared" si="18"/>
        <v>#REF!</v>
      </c>
      <c r="X145" s="351">
        <f t="shared" si="19"/>
        <v>12</v>
      </c>
      <c r="Y145" s="350" t="e">
        <f t="shared" si="20"/>
        <v>#REF!</v>
      </c>
      <c r="Z145" s="350">
        <f t="shared" si="16"/>
        <v>13</v>
      </c>
      <c r="AA145" s="350" t="e">
        <f t="shared" si="21"/>
        <v>#REF!</v>
      </c>
      <c r="AB145" s="351" t="e">
        <f t="shared" si="22"/>
        <v>#REF!</v>
      </c>
      <c r="AC145" s="351" t="e">
        <f t="shared" si="23"/>
        <v>#REF!</v>
      </c>
      <c r="AD145" s="351" t="e">
        <f t="shared" si="24"/>
        <v>#REF!</v>
      </c>
      <c r="AE145" s="332">
        <f t="shared" si="25"/>
        <v>2001</v>
      </c>
      <c r="AF145" s="352" t="e">
        <f t="shared" si="26"/>
        <v>#REF!</v>
      </c>
      <c r="AG145" s="353" t="e">
        <f t="shared" si="17"/>
        <v>#REF!</v>
      </c>
    </row>
    <row r="146" spans="1:33" s="313" customFormat="1" ht="22.5" customHeight="1" thickBot="1">
      <c r="A146" s="433">
        <v>127</v>
      </c>
      <c r="B146" s="358" t="s">
        <v>303</v>
      </c>
      <c r="C146" s="359" t="s">
        <v>163</v>
      </c>
      <c r="D146" s="360"/>
      <c r="E146" s="362" t="s">
        <v>315</v>
      </c>
      <c r="F146" s="361"/>
      <c r="G146" s="362" t="s">
        <v>379</v>
      </c>
      <c r="H146" s="363">
        <v>2002</v>
      </c>
      <c r="I146" s="360"/>
      <c r="J146" s="360"/>
      <c r="K146" s="360"/>
      <c r="L146" s="360"/>
      <c r="M146" s="360"/>
      <c r="N146" s="363" t="s">
        <v>114</v>
      </c>
      <c r="O146" s="364">
        <v>27500000</v>
      </c>
      <c r="P146" s="365"/>
      <c r="T146" s="332" t="e">
        <f>#REF!</f>
        <v>#REF!</v>
      </c>
      <c r="U146" s="313" t="e">
        <f t="shared" si="14"/>
        <v>#REF!</v>
      </c>
      <c r="V146" s="313" t="e">
        <f t="shared" si="15"/>
        <v>#REF!</v>
      </c>
      <c r="W146" s="350" t="e">
        <f t="shared" si="18"/>
        <v>#REF!</v>
      </c>
      <c r="X146" s="351">
        <f t="shared" si="19"/>
        <v>11</v>
      </c>
      <c r="Y146" s="350" t="e">
        <f t="shared" si="20"/>
        <v>#REF!</v>
      </c>
      <c r="Z146" s="350">
        <f t="shared" si="16"/>
        <v>12</v>
      </c>
      <c r="AA146" s="350" t="e">
        <f t="shared" si="21"/>
        <v>#REF!</v>
      </c>
      <c r="AB146" s="351" t="e">
        <f t="shared" si="22"/>
        <v>#REF!</v>
      </c>
      <c r="AC146" s="351" t="e">
        <f t="shared" si="23"/>
        <v>#REF!</v>
      </c>
      <c r="AD146" s="351" t="e">
        <f t="shared" si="24"/>
        <v>#REF!</v>
      </c>
      <c r="AE146" s="332">
        <f t="shared" si="25"/>
        <v>2002</v>
      </c>
      <c r="AF146" s="352" t="e">
        <f t="shared" si="26"/>
        <v>#REF!</v>
      </c>
      <c r="AG146" s="353" t="e">
        <f t="shared" si="17"/>
        <v>#REF!</v>
      </c>
    </row>
    <row r="147" spans="1:33" s="313" customFormat="1" ht="22.5" customHeight="1">
      <c r="A147" s="432">
        <v>128</v>
      </c>
      <c r="B147" s="374" t="s">
        <v>2036</v>
      </c>
      <c r="C147" s="366" t="s">
        <v>125</v>
      </c>
      <c r="D147" s="367"/>
      <c r="E147" s="369" t="s">
        <v>316</v>
      </c>
      <c r="F147" s="368"/>
      <c r="G147" s="369" t="s">
        <v>373</v>
      </c>
      <c r="H147" s="370">
        <v>2002</v>
      </c>
      <c r="I147" s="367"/>
      <c r="J147" s="367"/>
      <c r="K147" s="367"/>
      <c r="L147" s="367"/>
      <c r="M147" s="367"/>
      <c r="N147" s="370" t="s">
        <v>114</v>
      </c>
      <c r="O147" s="371">
        <v>750000</v>
      </c>
      <c r="P147" s="372"/>
      <c r="T147" s="332" t="e">
        <f>#REF!</f>
        <v>#REF!</v>
      </c>
      <c r="U147" s="313" t="e">
        <f t="shared" si="14"/>
        <v>#REF!</v>
      </c>
      <c r="V147" s="313" t="e">
        <f t="shared" si="15"/>
        <v>#REF!</v>
      </c>
      <c r="W147" s="350" t="e">
        <f t="shared" si="18"/>
        <v>#REF!</v>
      </c>
      <c r="X147" s="351">
        <f t="shared" si="19"/>
        <v>11</v>
      </c>
      <c r="Y147" s="350" t="e">
        <f t="shared" si="20"/>
        <v>#REF!</v>
      </c>
      <c r="Z147" s="350">
        <f t="shared" si="16"/>
        <v>12</v>
      </c>
      <c r="AA147" s="350" t="e">
        <f t="shared" si="21"/>
        <v>#REF!</v>
      </c>
      <c r="AB147" s="351" t="e">
        <f t="shared" si="22"/>
        <v>#REF!</v>
      </c>
      <c r="AC147" s="351" t="e">
        <f t="shared" si="23"/>
        <v>#REF!</v>
      </c>
      <c r="AD147" s="351" t="e">
        <f t="shared" si="24"/>
        <v>#REF!</v>
      </c>
      <c r="AE147" s="332">
        <f t="shared" si="25"/>
        <v>2002</v>
      </c>
      <c r="AF147" s="352" t="e">
        <f t="shared" si="26"/>
        <v>#REF!</v>
      </c>
      <c r="AG147" s="353" t="e">
        <f t="shared" si="17"/>
        <v>#REF!</v>
      </c>
    </row>
    <row r="148" spans="1:33" s="313" customFormat="1" ht="22.5" customHeight="1">
      <c r="A148" s="431">
        <v>129</v>
      </c>
      <c r="B148" s="345" t="s">
        <v>2036</v>
      </c>
      <c r="C148" s="346" t="s">
        <v>120</v>
      </c>
      <c r="D148" s="308"/>
      <c r="E148" s="347" t="s">
        <v>316</v>
      </c>
      <c r="F148" s="334"/>
      <c r="G148" s="347" t="s">
        <v>373</v>
      </c>
      <c r="H148" s="348">
        <v>2002</v>
      </c>
      <c r="I148" s="308"/>
      <c r="J148" s="308"/>
      <c r="K148" s="308"/>
      <c r="L148" s="308"/>
      <c r="M148" s="308"/>
      <c r="N148" s="348" t="s">
        <v>114</v>
      </c>
      <c r="O148" s="349">
        <v>640000</v>
      </c>
      <c r="P148" s="336"/>
      <c r="T148" s="332" t="e">
        <f>#REF!</f>
        <v>#REF!</v>
      </c>
      <c r="U148" s="313" t="e">
        <f t="shared" ref="U148:U211" si="27">VLOOKUP(T148,kelompok,2,0)</f>
        <v>#REF!</v>
      </c>
      <c r="V148" s="313" t="e">
        <f t="shared" ref="V148:V211" si="28">VLOOKUP(T148,MASAMANFAAT,4,0)</f>
        <v>#REF!</v>
      </c>
      <c r="W148" s="350" t="e">
        <f t="shared" si="18"/>
        <v>#REF!</v>
      </c>
      <c r="X148" s="351">
        <f t="shared" si="19"/>
        <v>11</v>
      </c>
      <c r="Y148" s="350" t="e">
        <f t="shared" si="20"/>
        <v>#REF!</v>
      </c>
      <c r="Z148" s="350">
        <f t="shared" ref="Z148:Z211" si="29">2014-AE148</f>
        <v>12</v>
      </c>
      <c r="AA148" s="350" t="e">
        <f t="shared" si="21"/>
        <v>#REF!</v>
      </c>
      <c r="AB148" s="351" t="e">
        <f t="shared" si="22"/>
        <v>#REF!</v>
      </c>
      <c r="AC148" s="351" t="e">
        <f t="shared" si="23"/>
        <v>#REF!</v>
      </c>
      <c r="AD148" s="351" t="e">
        <f t="shared" si="24"/>
        <v>#REF!</v>
      </c>
      <c r="AE148" s="332">
        <f t="shared" si="25"/>
        <v>2002</v>
      </c>
      <c r="AF148" s="352" t="e">
        <f t="shared" si="26"/>
        <v>#REF!</v>
      </c>
      <c r="AG148" s="353" t="e">
        <f t="shared" ref="AG148:AG211" si="30">AD148+AC148+AB148+AA148+Y148</f>
        <v>#REF!</v>
      </c>
    </row>
    <row r="149" spans="1:33" s="313" customFormat="1" ht="22.5" customHeight="1">
      <c r="A149" s="431">
        <v>130</v>
      </c>
      <c r="B149" s="345" t="s">
        <v>2083</v>
      </c>
      <c r="C149" s="346" t="s">
        <v>162</v>
      </c>
      <c r="D149" s="308"/>
      <c r="E149" s="347" t="s">
        <v>330</v>
      </c>
      <c r="F149" s="334"/>
      <c r="G149" s="347" t="s">
        <v>369</v>
      </c>
      <c r="H149" s="348">
        <v>2002</v>
      </c>
      <c r="I149" s="308"/>
      <c r="J149" s="308"/>
      <c r="K149" s="308"/>
      <c r="L149" s="308"/>
      <c r="M149" s="308"/>
      <c r="N149" s="348" t="s">
        <v>114</v>
      </c>
      <c r="O149" s="349">
        <v>875000</v>
      </c>
      <c r="P149" s="346" t="s">
        <v>162</v>
      </c>
      <c r="T149" s="332" t="e">
        <f>#REF!</f>
        <v>#REF!</v>
      </c>
      <c r="U149" s="313" t="e">
        <f t="shared" si="27"/>
        <v>#REF!</v>
      </c>
      <c r="V149" s="313" t="e">
        <f t="shared" si="28"/>
        <v>#REF!</v>
      </c>
      <c r="W149" s="350" t="e">
        <f t="shared" ref="W149:W212" si="31">(O149-10)/V149</f>
        <v>#REF!</v>
      </c>
      <c r="X149" s="351">
        <f t="shared" ref="X149:X212" si="32">2013-AE149</f>
        <v>11</v>
      </c>
      <c r="Y149" s="350" t="e">
        <f t="shared" ref="Y149:Y212" si="33">IF(X149&gt;V149,O149-10,W149*X149)</f>
        <v>#REF!</v>
      </c>
      <c r="Z149" s="350">
        <f t="shared" si="29"/>
        <v>12</v>
      </c>
      <c r="AA149" s="350" t="e">
        <f t="shared" ref="AA149:AA212" si="34">IF(O149-10=Y149,0,W149)</f>
        <v>#REF!</v>
      </c>
      <c r="AB149" s="351" t="e">
        <f t="shared" ref="AB149:AB212" si="35">IF(O149-10=Y149+AA149,0,W149)</f>
        <v>#REF!</v>
      </c>
      <c r="AC149" s="351" t="e">
        <f t="shared" ref="AC149:AC212" si="36">IF(O149-10=Y149+AA149+AB149,0,W149)</f>
        <v>#REF!</v>
      </c>
      <c r="AD149" s="351" t="e">
        <f t="shared" ref="AD149:AD212" si="37">IF(O149-10=Y149+AA149+AB149+AC149,0,W149)</f>
        <v>#REF!</v>
      </c>
      <c r="AE149" s="332">
        <f t="shared" ref="AE149:AE212" si="38">H149</f>
        <v>2002</v>
      </c>
      <c r="AF149" s="352" t="e">
        <f t="shared" ref="AF149:AF212" si="39">O149-(AA149+AB149+Y149+AC149+AD149)</f>
        <v>#REF!</v>
      </c>
      <c r="AG149" s="353" t="e">
        <f t="shared" si="30"/>
        <v>#REF!</v>
      </c>
    </row>
    <row r="150" spans="1:33" s="313" customFormat="1" ht="22.5" customHeight="1">
      <c r="A150" s="431">
        <v>131</v>
      </c>
      <c r="B150" s="345" t="s">
        <v>2033</v>
      </c>
      <c r="C150" s="346" t="s">
        <v>117</v>
      </c>
      <c r="D150" s="308"/>
      <c r="E150" s="347" t="s">
        <v>331</v>
      </c>
      <c r="F150" s="334"/>
      <c r="G150" s="347" t="s">
        <v>387</v>
      </c>
      <c r="H150" s="348">
        <v>2002</v>
      </c>
      <c r="I150" s="308"/>
      <c r="J150" s="308"/>
      <c r="K150" s="308"/>
      <c r="L150" s="308"/>
      <c r="M150" s="308"/>
      <c r="N150" s="348" t="s">
        <v>114</v>
      </c>
      <c r="O150" s="349">
        <v>120000</v>
      </c>
      <c r="P150" s="336"/>
      <c r="T150" s="332" t="e">
        <f>#REF!</f>
        <v>#REF!</v>
      </c>
      <c r="U150" s="313" t="e">
        <f t="shared" si="27"/>
        <v>#REF!</v>
      </c>
      <c r="V150" s="313" t="e">
        <f t="shared" si="28"/>
        <v>#REF!</v>
      </c>
      <c r="W150" s="350" t="e">
        <f t="shared" si="31"/>
        <v>#REF!</v>
      </c>
      <c r="X150" s="351">
        <f t="shared" si="32"/>
        <v>11</v>
      </c>
      <c r="Y150" s="350" t="e">
        <f t="shared" si="33"/>
        <v>#REF!</v>
      </c>
      <c r="Z150" s="350">
        <f t="shared" si="29"/>
        <v>12</v>
      </c>
      <c r="AA150" s="350" t="e">
        <f t="shared" si="34"/>
        <v>#REF!</v>
      </c>
      <c r="AB150" s="351" t="e">
        <f t="shared" si="35"/>
        <v>#REF!</v>
      </c>
      <c r="AC150" s="351" t="e">
        <f t="shared" si="36"/>
        <v>#REF!</v>
      </c>
      <c r="AD150" s="351" t="e">
        <f t="shared" si="37"/>
        <v>#REF!</v>
      </c>
      <c r="AE150" s="332">
        <f t="shared" si="38"/>
        <v>2002</v>
      </c>
      <c r="AF150" s="352" t="e">
        <f t="shared" si="39"/>
        <v>#REF!</v>
      </c>
      <c r="AG150" s="353" t="e">
        <f t="shared" si="30"/>
        <v>#REF!</v>
      </c>
    </row>
    <row r="151" spans="1:33" s="313" customFormat="1" ht="22.5" customHeight="1">
      <c r="A151" s="431">
        <v>132</v>
      </c>
      <c r="B151" s="345" t="s">
        <v>2026</v>
      </c>
      <c r="C151" s="346" t="s">
        <v>143</v>
      </c>
      <c r="D151" s="308"/>
      <c r="E151" s="347" t="s">
        <v>318</v>
      </c>
      <c r="F151" s="334"/>
      <c r="G151" s="347" t="s">
        <v>369</v>
      </c>
      <c r="H151" s="348">
        <v>2002</v>
      </c>
      <c r="I151" s="308"/>
      <c r="J151" s="308"/>
      <c r="K151" s="308"/>
      <c r="L151" s="308"/>
      <c r="M151" s="308"/>
      <c r="N151" s="348" t="s">
        <v>114</v>
      </c>
      <c r="O151" s="349">
        <v>1925000</v>
      </c>
      <c r="P151" s="336"/>
      <c r="T151" s="332" t="e">
        <f>#REF!</f>
        <v>#REF!</v>
      </c>
      <c r="U151" s="313" t="e">
        <f t="shared" si="27"/>
        <v>#REF!</v>
      </c>
      <c r="V151" s="313" t="e">
        <f t="shared" si="28"/>
        <v>#REF!</v>
      </c>
      <c r="W151" s="350" t="e">
        <f t="shared" si="31"/>
        <v>#REF!</v>
      </c>
      <c r="X151" s="351">
        <f t="shared" si="32"/>
        <v>11</v>
      </c>
      <c r="Y151" s="350" t="e">
        <f t="shared" si="33"/>
        <v>#REF!</v>
      </c>
      <c r="Z151" s="350">
        <f t="shared" si="29"/>
        <v>12</v>
      </c>
      <c r="AA151" s="350" t="e">
        <f t="shared" si="34"/>
        <v>#REF!</v>
      </c>
      <c r="AB151" s="351" t="e">
        <f t="shared" si="35"/>
        <v>#REF!</v>
      </c>
      <c r="AC151" s="351" t="e">
        <f t="shared" si="36"/>
        <v>#REF!</v>
      </c>
      <c r="AD151" s="351" t="e">
        <f t="shared" si="37"/>
        <v>#REF!</v>
      </c>
      <c r="AE151" s="332">
        <f t="shared" si="38"/>
        <v>2002</v>
      </c>
      <c r="AF151" s="352" t="e">
        <f t="shared" si="39"/>
        <v>#REF!</v>
      </c>
      <c r="AG151" s="353" t="e">
        <f t="shared" si="30"/>
        <v>#REF!</v>
      </c>
    </row>
    <row r="152" spans="1:33" s="313" customFormat="1" ht="22.5" customHeight="1">
      <c r="A152" s="431">
        <v>133</v>
      </c>
      <c r="B152" s="345" t="s">
        <v>298</v>
      </c>
      <c r="C152" s="346" t="s">
        <v>128</v>
      </c>
      <c r="D152" s="308"/>
      <c r="E152" s="347" t="s">
        <v>313</v>
      </c>
      <c r="F152" s="334"/>
      <c r="G152" s="347" t="s">
        <v>368</v>
      </c>
      <c r="H152" s="348">
        <v>2002</v>
      </c>
      <c r="I152" s="308"/>
      <c r="J152" s="308"/>
      <c r="K152" s="308"/>
      <c r="L152" s="308"/>
      <c r="M152" s="308"/>
      <c r="N152" s="348" t="s">
        <v>114</v>
      </c>
      <c r="O152" s="349">
        <v>2730000</v>
      </c>
      <c r="P152" s="336"/>
      <c r="T152" s="332" t="e">
        <f>#REF!</f>
        <v>#REF!</v>
      </c>
      <c r="U152" s="313" t="e">
        <f t="shared" si="27"/>
        <v>#REF!</v>
      </c>
      <c r="V152" s="313" t="e">
        <f t="shared" si="28"/>
        <v>#REF!</v>
      </c>
      <c r="W152" s="350" t="e">
        <f t="shared" si="31"/>
        <v>#REF!</v>
      </c>
      <c r="X152" s="351">
        <f t="shared" si="32"/>
        <v>11</v>
      </c>
      <c r="Y152" s="350" t="e">
        <f t="shared" si="33"/>
        <v>#REF!</v>
      </c>
      <c r="Z152" s="350">
        <f t="shared" si="29"/>
        <v>12</v>
      </c>
      <c r="AA152" s="350" t="e">
        <f t="shared" si="34"/>
        <v>#REF!</v>
      </c>
      <c r="AB152" s="351" t="e">
        <f t="shared" si="35"/>
        <v>#REF!</v>
      </c>
      <c r="AC152" s="351" t="e">
        <f t="shared" si="36"/>
        <v>#REF!</v>
      </c>
      <c r="AD152" s="351" t="e">
        <f t="shared" si="37"/>
        <v>#REF!</v>
      </c>
      <c r="AE152" s="332">
        <f t="shared" si="38"/>
        <v>2002</v>
      </c>
      <c r="AF152" s="352" t="e">
        <f t="shared" si="39"/>
        <v>#REF!</v>
      </c>
      <c r="AG152" s="353" t="e">
        <f t="shared" si="30"/>
        <v>#REF!</v>
      </c>
    </row>
    <row r="153" spans="1:33" s="313" customFormat="1" ht="22.5" customHeight="1">
      <c r="A153" s="431">
        <v>134</v>
      </c>
      <c r="B153" s="345" t="s">
        <v>285</v>
      </c>
      <c r="C153" s="346" t="s">
        <v>148</v>
      </c>
      <c r="D153" s="308"/>
      <c r="E153" s="347" t="s">
        <v>316</v>
      </c>
      <c r="F153" s="334"/>
      <c r="G153" s="347" t="s">
        <v>376</v>
      </c>
      <c r="H153" s="348">
        <v>2002</v>
      </c>
      <c r="I153" s="308"/>
      <c r="J153" s="308"/>
      <c r="K153" s="308"/>
      <c r="L153" s="308"/>
      <c r="M153" s="308"/>
      <c r="N153" s="348" t="s">
        <v>114</v>
      </c>
      <c r="O153" s="349">
        <v>1200000</v>
      </c>
      <c r="P153" s="336"/>
      <c r="T153" s="332" t="e">
        <f>#REF!</f>
        <v>#REF!</v>
      </c>
      <c r="U153" s="313" t="e">
        <f t="shared" si="27"/>
        <v>#REF!</v>
      </c>
      <c r="V153" s="313" t="e">
        <f t="shared" si="28"/>
        <v>#REF!</v>
      </c>
      <c r="W153" s="350" t="e">
        <f t="shared" si="31"/>
        <v>#REF!</v>
      </c>
      <c r="X153" s="351">
        <f t="shared" si="32"/>
        <v>11</v>
      </c>
      <c r="Y153" s="350" t="e">
        <f t="shared" si="33"/>
        <v>#REF!</v>
      </c>
      <c r="Z153" s="350">
        <f t="shared" si="29"/>
        <v>12</v>
      </c>
      <c r="AA153" s="350" t="e">
        <f t="shared" si="34"/>
        <v>#REF!</v>
      </c>
      <c r="AB153" s="351" t="e">
        <f t="shared" si="35"/>
        <v>#REF!</v>
      </c>
      <c r="AC153" s="351" t="e">
        <f t="shared" si="36"/>
        <v>#REF!</v>
      </c>
      <c r="AD153" s="351" t="e">
        <f t="shared" si="37"/>
        <v>#REF!</v>
      </c>
      <c r="AE153" s="332">
        <f t="shared" si="38"/>
        <v>2002</v>
      </c>
      <c r="AF153" s="352" t="e">
        <f t="shared" si="39"/>
        <v>#REF!</v>
      </c>
      <c r="AG153" s="353" t="e">
        <f t="shared" si="30"/>
        <v>#REF!</v>
      </c>
    </row>
    <row r="154" spans="1:33" s="313" customFormat="1" ht="22.5" customHeight="1">
      <c r="A154" s="431">
        <v>135</v>
      </c>
      <c r="B154" s="345" t="s">
        <v>2036</v>
      </c>
      <c r="C154" s="346" t="s">
        <v>125</v>
      </c>
      <c r="D154" s="308"/>
      <c r="E154" s="347" t="s">
        <v>318</v>
      </c>
      <c r="F154" s="334"/>
      <c r="G154" s="347" t="s">
        <v>369</v>
      </c>
      <c r="H154" s="348">
        <v>2002</v>
      </c>
      <c r="I154" s="308"/>
      <c r="J154" s="308"/>
      <c r="K154" s="308"/>
      <c r="L154" s="308"/>
      <c r="M154" s="308"/>
      <c r="N154" s="348" t="s">
        <v>114</v>
      </c>
      <c r="O154" s="349">
        <v>1650000</v>
      </c>
      <c r="P154" s="336"/>
      <c r="T154" s="332" t="e">
        <f>#REF!</f>
        <v>#REF!</v>
      </c>
      <c r="U154" s="313" t="e">
        <f t="shared" si="27"/>
        <v>#REF!</v>
      </c>
      <c r="V154" s="313" t="e">
        <f t="shared" si="28"/>
        <v>#REF!</v>
      </c>
      <c r="W154" s="350" t="e">
        <f t="shared" si="31"/>
        <v>#REF!</v>
      </c>
      <c r="X154" s="351">
        <f t="shared" si="32"/>
        <v>11</v>
      </c>
      <c r="Y154" s="350" t="e">
        <f t="shared" si="33"/>
        <v>#REF!</v>
      </c>
      <c r="Z154" s="350">
        <f t="shared" si="29"/>
        <v>12</v>
      </c>
      <c r="AA154" s="350" t="e">
        <f t="shared" si="34"/>
        <v>#REF!</v>
      </c>
      <c r="AB154" s="351" t="e">
        <f t="shared" si="35"/>
        <v>#REF!</v>
      </c>
      <c r="AC154" s="351" t="e">
        <f t="shared" si="36"/>
        <v>#REF!</v>
      </c>
      <c r="AD154" s="351" t="e">
        <f t="shared" si="37"/>
        <v>#REF!</v>
      </c>
      <c r="AE154" s="332">
        <f t="shared" si="38"/>
        <v>2002</v>
      </c>
      <c r="AF154" s="352" t="e">
        <f t="shared" si="39"/>
        <v>#REF!</v>
      </c>
      <c r="AG154" s="353" t="e">
        <f t="shared" si="30"/>
        <v>#REF!</v>
      </c>
    </row>
    <row r="155" spans="1:33" s="313" customFormat="1" ht="22.5" customHeight="1">
      <c r="A155" s="431">
        <v>136</v>
      </c>
      <c r="B155" s="345" t="s">
        <v>2033</v>
      </c>
      <c r="C155" s="346" t="s">
        <v>117</v>
      </c>
      <c r="D155" s="308"/>
      <c r="E155" s="347" t="s">
        <v>332</v>
      </c>
      <c r="F155" s="334"/>
      <c r="G155" s="347" t="s">
        <v>379</v>
      </c>
      <c r="H155" s="348">
        <v>2002</v>
      </c>
      <c r="I155" s="308"/>
      <c r="J155" s="308"/>
      <c r="K155" s="308"/>
      <c r="L155" s="308"/>
      <c r="M155" s="308"/>
      <c r="N155" s="348" t="s">
        <v>114</v>
      </c>
      <c r="O155" s="349">
        <v>140000</v>
      </c>
      <c r="P155" s="336"/>
      <c r="T155" s="332" t="e">
        <f>#REF!</f>
        <v>#REF!</v>
      </c>
      <c r="U155" s="313" t="e">
        <f t="shared" si="27"/>
        <v>#REF!</v>
      </c>
      <c r="V155" s="313" t="e">
        <f t="shared" si="28"/>
        <v>#REF!</v>
      </c>
      <c r="W155" s="350" t="e">
        <f t="shared" si="31"/>
        <v>#REF!</v>
      </c>
      <c r="X155" s="351">
        <f t="shared" si="32"/>
        <v>11</v>
      </c>
      <c r="Y155" s="350" t="e">
        <f t="shared" si="33"/>
        <v>#REF!</v>
      </c>
      <c r="Z155" s="350">
        <f t="shared" si="29"/>
        <v>12</v>
      </c>
      <c r="AA155" s="350" t="e">
        <f t="shared" si="34"/>
        <v>#REF!</v>
      </c>
      <c r="AB155" s="351" t="e">
        <f t="shared" si="35"/>
        <v>#REF!</v>
      </c>
      <c r="AC155" s="351" t="e">
        <f t="shared" si="36"/>
        <v>#REF!</v>
      </c>
      <c r="AD155" s="351" t="e">
        <f t="shared" si="37"/>
        <v>#REF!</v>
      </c>
      <c r="AE155" s="332">
        <f t="shared" si="38"/>
        <v>2002</v>
      </c>
      <c r="AF155" s="352" t="e">
        <f t="shared" si="39"/>
        <v>#REF!</v>
      </c>
      <c r="AG155" s="353" t="e">
        <f t="shared" si="30"/>
        <v>#REF!</v>
      </c>
    </row>
    <row r="156" spans="1:33" s="313" customFormat="1" ht="22.5" customHeight="1">
      <c r="A156" s="431">
        <v>137</v>
      </c>
      <c r="B156" s="345" t="s">
        <v>298</v>
      </c>
      <c r="C156" s="346" t="s">
        <v>128</v>
      </c>
      <c r="D156" s="308"/>
      <c r="E156" s="347" t="s">
        <v>333</v>
      </c>
      <c r="F156" s="334"/>
      <c r="G156" s="347" t="s">
        <v>369</v>
      </c>
      <c r="H156" s="348">
        <v>2002</v>
      </c>
      <c r="I156" s="308"/>
      <c r="J156" s="308"/>
      <c r="K156" s="308"/>
      <c r="L156" s="308"/>
      <c r="M156" s="308"/>
      <c r="N156" s="348" t="s">
        <v>114</v>
      </c>
      <c r="O156" s="349">
        <v>740000</v>
      </c>
      <c r="P156" s="336"/>
      <c r="T156" s="332" t="e">
        <f>#REF!</f>
        <v>#REF!</v>
      </c>
      <c r="U156" s="313" t="e">
        <f t="shared" si="27"/>
        <v>#REF!</v>
      </c>
      <c r="V156" s="313" t="e">
        <f t="shared" si="28"/>
        <v>#REF!</v>
      </c>
      <c r="W156" s="350" t="e">
        <f t="shared" si="31"/>
        <v>#REF!</v>
      </c>
      <c r="X156" s="351">
        <f t="shared" si="32"/>
        <v>11</v>
      </c>
      <c r="Y156" s="350" t="e">
        <f t="shared" si="33"/>
        <v>#REF!</v>
      </c>
      <c r="Z156" s="350">
        <f t="shared" si="29"/>
        <v>12</v>
      </c>
      <c r="AA156" s="350" t="e">
        <f t="shared" si="34"/>
        <v>#REF!</v>
      </c>
      <c r="AB156" s="351" t="e">
        <f t="shared" si="35"/>
        <v>#REF!</v>
      </c>
      <c r="AC156" s="351" t="e">
        <f t="shared" si="36"/>
        <v>#REF!</v>
      </c>
      <c r="AD156" s="351" t="e">
        <f t="shared" si="37"/>
        <v>#REF!</v>
      </c>
      <c r="AE156" s="332">
        <f t="shared" si="38"/>
        <v>2002</v>
      </c>
      <c r="AF156" s="352" t="e">
        <f t="shared" si="39"/>
        <v>#REF!</v>
      </c>
      <c r="AG156" s="353" t="e">
        <f t="shared" si="30"/>
        <v>#REF!</v>
      </c>
    </row>
    <row r="157" spans="1:33" s="313" customFormat="1" ht="22.5" customHeight="1">
      <c r="A157" s="431">
        <v>138</v>
      </c>
      <c r="B157" s="345" t="s">
        <v>2023</v>
      </c>
      <c r="C157" s="346" t="s">
        <v>129</v>
      </c>
      <c r="D157" s="308"/>
      <c r="E157" s="347" t="s">
        <v>316</v>
      </c>
      <c r="F157" s="334"/>
      <c r="G157" s="347" t="s">
        <v>373</v>
      </c>
      <c r="H157" s="348">
        <v>2002</v>
      </c>
      <c r="I157" s="308"/>
      <c r="J157" s="308"/>
      <c r="K157" s="308"/>
      <c r="L157" s="308"/>
      <c r="M157" s="308"/>
      <c r="N157" s="348" t="s">
        <v>114</v>
      </c>
      <c r="O157" s="349">
        <v>120000</v>
      </c>
      <c r="P157" s="336"/>
      <c r="T157" s="332" t="e">
        <f>#REF!</f>
        <v>#REF!</v>
      </c>
      <c r="U157" s="313" t="e">
        <f t="shared" si="27"/>
        <v>#REF!</v>
      </c>
      <c r="V157" s="313" t="e">
        <f t="shared" si="28"/>
        <v>#REF!</v>
      </c>
      <c r="W157" s="350" t="e">
        <f t="shared" si="31"/>
        <v>#REF!</v>
      </c>
      <c r="X157" s="351">
        <f t="shared" si="32"/>
        <v>11</v>
      </c>
      <c r="Y157" s="350" t="e">
        <f t="shared" si="33"/>
        <v>#REF!</v>
      </c>
      <c r="Z157" s="350">
        <f t="shared" si="29"/>
        <v>12</v>
      </c>
      <c r="AA157" s="350" t="e">
        <f t="shared" si="34"/>
        <v>#REF!</v>
      </c>
      <c r="AB157" s="351" t="e">
        <f t="shared" si="35"/>
        <v>#REF!</v>
      </c>
      <c r="AC157" s="351" t="e">
        <f t="shared" si="36"/>
        <v>#REF!</v>
      </c>
      <c r="AD157" s="351" t="e">
        <f t="shared" si="37"/>
        <v>#REF!</v>
      </c>
      <c r="AE157" s="332">
        <f t="shared" si="38"/>
        <v>2002</v>
      </c>
      <c r="AF157" s="352" t="e">
        <f t="shared" si="39"/>
        <v>#REF!</v>
      </c>
      <c r="AG157" s="353" t="e">
        <f t="shared" si="30"/>
        <v>#REF!</v>
      </c>
    </row>
    <row r="158" spans="1:33" s="313" customFormat="1" ht="22.5" customHeight="1">
      <c r="A158" s="431">
        <v>139</v>
      </c>
      <c r="B158" s="345" t="s">
        <v>2036</v>
      </c>
      <c r="C158" s="346" t="s">
        <v>125</v>
      </c>
      <c r="D158" s="308"/>
      <c r="E158" s="347" t="s">
        <v>316</v>
      </c>
      <c r="F158" s="334"/>
      <c r="G158" s="347" t="s">
        <v>373</v>
      </c>
      <c r="H158" s="348">
        <v>2002</v>
      </c>
      <c r="I158" s="308"/>
      <c r="J158" s="308"/>
      <c r="K158" s="308"/>
      <c r="L158" s="308"/>
      <c r="M158" s="308"/>
      <c r="N158" s="348" t="s">
        <v>114</v>
      </c>
      <c r="O158" s="349">
        <v>8400000</v>
      </c>
      <c r="P158" s="336"/>
      <c r="T158" s="332" t="e">
        <f>#REF!</f>
        <v>#REF!</v>
      </c>
      <c r="U158" s="313" t="e">
        <f t="shared" si="27"/>
        <v>#REF!</v>
      </c>
      <c r="V158" s="313" t="e">
        <f t="shared" si="28"/>
        <v>#REF!</v>
      </c>
      <c r="W158" s="350" t="e">
        <f t="shared" si="31"/>
        <v>#REF!</v>
      </c>
      <c r="X158" s="351">
        <f t="shared" si="32"/>
        <v>11</v>
      </c>
      <c r="Y158" s="350" t="e">
        <f t="shared" si="33"/>
        <v>#REF!</v>
      </c>
      <c r="Z158" s="350">
        <f t="shared" si="29"/>
        <v>12</v>
      </c>
      <c r="AA158" s="350" t="e">
        <f t="shared" si="34"/>
        <v>#REF!</v>
      </c>
      <c r="AB158" s="351" t="e">
        <f t="shared" si="35"/>
        <v>#REF!</v>
      </c>
      <c r="AC158" s="351" t="e">
        <f t="shared" si="36"/>
        <v>#REF!</v>
      </c>
      <c r="AD158" s="351" t="e">
        <f t="shared" si="37"/>
        <v>#REF!</v>
      </c>
      <c r="AE158" s="332">
        <f t="shared" si="38"/>
        <v>2002</v>
      </c>
      <c r="AF158" s="352" t="e">
        <f t="shared" si="39"/>
        <v>#REF!</v>
      </c>
      <c r="AG158" s="353" t="e">
        <f t="shared" si="30"/>
        <v>#REF!</v>
      </c>
    </row>
    <row r="159" spans="1:33" s="313" customFormat="1" ht="22.5" customHeight="1">
      <c r="A159" s="431">
        <v>140</v>
      </c>
      <c r="B159" s="345" t="s">
        <v>2050</v>
      </c>
      <c r="C159" s="346" t="s">
        <v>149</v>
      </c>
      <c r="D159" s="308"/>
      <c r="E159" s="347" t="s">
        <v>316</v>
      </c>
      <c r="F159" s="334"/>
      <c r="G159" s="347" t="s">
        <v>373</v>
      </c>
      <c r="H159" s="348">
        <v>2002</v>
      </c>
      <c r="I159" s="308"/>
      <c r="J159" s="308"/>
      <c r="K159" s="308"/>
      <c r="L159" s="308"/>
      <c r="M159" s="308"/>
      <c r="N159" s="348" t="s">
        <v>114</v>
      </c>
      <c r="O159" s="349">
        <v>1190000</v>
      </c>
      <c r="P159" s="336"/>
      <c r="T159" s="332" t="e">
        <f>#REF!</f>
        <v>#REF!</v>
      </c>
      <c r="U159" s="313" t="e">
        <f t="shared" si="27"/>
        <v>#REF!</v>
      </c>
      <c r="V159" s="313" t="e">
        <f t="shared" si="28"/>
        <v>#REF!</v>
      </c>
      <c r="W159" s="350" t="e">
        <f t="shared" si="31"/>
        <v>#REF!</v>
      </c>
      <c r="X159" s="351">
        <f t="shared" si="32"/>
        <v>11</v>
      </c>
      <c r="Y159" s="350" t="e">
        <f t="shared" si="33"/>
        <v>#REF!</v>
      </c>
      <c r="Z159" s="350">
        <f t="shared" si="29"/>
        <v>12</v>
      </c>
      <c r="AA159" s="350" t="e">
        <f t="shared" si="34"/>
        <v>#REF!</v>
      </c>
      <c r="AB159" s="351" t="e">
        <f t="shared" si="35"/>
        <v>#REF!</v>
      </c>
      <c r="AC159" s="351" t="e">
        <f t="shared" si="36"/>
        <v>#REF!</v>
      </c>
      <c r="AD159" s="351" t="e">
        <f t="shared" si="37"/>
        <v>#REF!</v>
      </c>
      <c r="AE159" s="332">
        <f t="shared" si="38"/>
        <v>2002</v>
      </c>
      <c r="AF159" s="352" t="e">
        <f t="shared" si="39"/>
        <v>#REF!</v>
      </c>
      <c r="AG159" s="353" t="e">
        <f t="shared" si="30"/>
        <v>#REF!</v>
      </c>
    </row>
    <row r="160" spans="1:33" s="313" customFormat="1" ht="22.5" customHeight="1">
      <c r="A160" s="431">
        <v>141</v>
      </c>
      <c r="B160" s="345" t="s">
        <v>298</v>
      </c>
      <c r="C160" s="346" t="s">
        <v>128</v>
      </c>
      <c r="D160" s="308"/>
      <c r="E160" s="347" t="s">
        <v>316</v>
      </c>
      <c r="F160" s="334"/>
      <c r="G160" s="347" t="s">
        <v>368</v>
      </c>
      <c r="H160" s="348">
        <v>2002</v>
      </c>
      <c r="I160" s="308"/>
      <c r="J160" s="308"/>
      <c r="K160" s="308"/>
      <c r="L160" s="308"/>
      <c r="M160" s="308"/>
      <c r="N160" s="348" t="s">
        <v>114</v>
      </c>
      <c r="O160" s="349">
        <v>1400000</v>
      </c>
      <c r="P160" s="336"/>
      <c r="T160" s="332" t="e">
        <f>#REF!</f>
        <v>#REF!</v>
      </c>
      <c r="U160" s="313" t="e">
        <f t="shared" si="27"/>
        <v>#REF!</v>
      </c>
      <c r="V160" s="313" t="e">
        <f t="shared" si="28"/>
        <v>#REF!</v>
      </c>
      <c r="W160" s="350" t="e">
        <f t="shared" si="31"/>
        <v>#REF!</v>
      </c>
      <c r="X160" s="351">
        <f t="shared" si="32"/>
        <v>11</v>
      </c>
      <c r="Y160" s="350" t="e">
        <f t="shared" si="33"/>
        <v>#REF!</v>
      </c>
      <c r="Z160" s="350">
        <f t="shared" si="29"/>
        <v>12</v>
      </c>
      <c r="AA160" s="350" t="e">
        <f t="shared" si="34"/>
        <v>#REF!</v>
      </c>
      <c r="AB160" s="351" t="e">
        <f t="shared" si="35"/>
        <v>#REF!</v>
      </c>
      <c r="AC160" s="351" t="e">
        <f t="shared" si="36"/>
        <v>#REF!</v>
      </c>
      <c r="AD160" s="351" t="e">
        <f t="shared" si="37"/>
        <v>#REF!</v>
      </c>
      <c r="AE160" s="332">
        <f t="shared" si="38"/>
        <v>2002</v>
      </c>
      <c r="AF160" s="352" t="e">
        <f t="shared" si="39"/>
        <v>#REF!</v>
      </c>
      <c r="AG160" s="353" t="e">
        <f t="shared" si="30"/>
        <v>#REF!</v>
      </c>
    </row>
    <row r="161" spans="1:33" s="313" customFormat="1" ht="22.5" customHeight="1">
      <c r="A161" s="431">
        <v>142</v>
      </c>
      <c r="B161" s="345" t="s">
        <v>2036</v>
      </c>
      <c r="C161" s="346" t="s">
        <v>125</v>
      </c>
      <c r="D161" s="308"/>
      <c r="E161" s="347" t="s">
        <v>313</v>
      </c>
      <c r="F161" s="334"/>
      <c r="G161" s="347" t="s">
        <v>368</v>
      </c>
      <c r="H161" s="348">
        <v>2002</v>
      </c>
      <c r="I161" s="308"/>
      <c r="J161" s="308"/>
      <c r="K161" s="308"/>
      <c r="L161" s="308"/>
      <c r="M161" s="308"/>
      <c r="N161" s="348" t="s">
        <v>114</v>
      </c>
      <c r="O161" s="349">
        <v>9100000</v>
      </c>
      <c r="P161" s="336"/>
      <c r="T161" s="332" t="e">
        <f>#REF!</f>
        <v>#REF!</v>
      </c>
      <c r="U161" s="313" t="e">
        <f t="shared" si="27"/>
        <v>#REF!</v>
      </c>
      <c r="V161" s="313" t="e">
        <f t="shared" si="28"/>
        <v>#REF!</v>
      </c>
      <c r="W161" s="350" t="e">
        <f t="shared" si="31"/>
        <v>#REF!</v>
      </c>
      <c r="X161" s="351">
        <f t="shared" si="32"/>
        <v>11</v>
      </c>
      <c r="Y161" s="350" t="e">
        <f t="shared" si="33"/>
        <v>#REF!</v>
      </c>
      <c r="Z161" s="350">
        <f t="shared" si="29"/>
        <v>12</v>
      </c>
      <c r="AA161" s="350" t="e">
        <f t="shared" si="34"/>
        <v>#REF!</v>
      </c>
      <c r="AB161" s="351" t="e">
        <f t="shared" si="35"/>
        <v>#REF!</v>
      </c>
      <c r="AC161" s="351" t="e">
        <f t="shared" si="36"/>
        <v>#REF!</v>
      </c>
      <c r="AD161" s="351" t="e">
        <f t="shared" si="37"/>
        <v>#REF!</v>
      </c>
      <c r="AE161" s="332">
        <f t="shared" si="38"/>
        <v>2002</v>
      </c>
      <c r="AF161" s="352" t="e">
        <f t="shared" si="39"/>
        <v>#REF!</v>
      </c>
      <c r="AG161" s="353" t="e">
        <f t="shared" si="30"/>
        <v>#REF!</v>
      </c>
    </row>
    <row r="162" spans="1:33" s="313" customFormat="1" ht="22.5" customHeight="1">
      <c r="A162" s="431">
        <v>143</v>
      </c>
      <c r="B162" s="345" t="s">
        <v>2051</v>
      </c>
      <c r="C162" s="346" t="s">
        <v>164</v>
      </c>
      <c r="D162" s="308"/>
      <c r="E162" s="347" t="s">
        <v>316</v>
      </c>
      <c r="F162" s="334"/>
      <c r="G162" s="347" t="s">
        <v>373</v>
      </c>
      <c r="H162" s="348">
        <v>2002</v>
      </c>
      <c r="I162" s="308"/>
      <c r="J162" s="308"/>
      <c r="K162" s="308"/>
      <c r="L162" s="308"/>
      <c r="M162" s="308"/>
      <c r="N162" s="348" t="s">
        <v>114</v>
      </c>
      <c r="O162" s="349">
        <v>7700000</v>
      </c>
      <c r="P162" s="336"/>
      <c r="T162" s="332" t="e">
        <f>#REF!</f>
        <v>#REF!</v>
      </c>
      <c r="U162" s="313" t="e">
        <f t="shared" si="27"/>
        <v>#REF!</v>
      </c>
      <c r="V162" s="313" t="e">
        <f t="shared" si="28"/>
        <v>#REF!</v>
      </c>
      <c r="W162" s="350" t="e">
        <f t="shared" si="31"/>
        <v>#REF!</v>
      </c>
      <c r="X162" s="351">
        <f t="shared" si="32"/>
        <v>11</v>
      </c>
      <c r="Y162" s="350" t="e">
        <f t="shared" si="33"/>
        <v>#REF!</v>
      </c>
      <c r="Z162" s="350">
        <f t="shared" si="29"/>
        <v>12</v>
      </c>
      <c r="AA162" s="350" t="e">
        <f t="shared" si="34"/>
        <v>#REF!</v>
      </c>
      <c r="AB162" s="351" t="e">
        <f t="shared" si="35"/>
        <v>#REF!</v>
      </c>
      <c r="AC162" s="351" t="e">
        <f t="shared" si="36"/>
        <v>#REF!</v>
      </c>
      <c r="AD162" s="351" t="e">
        <f t="shared" si="37"/>
        <v>#REF!</v>
      </c>
      <c r="AE162" s="332">
        <f t="shared" si="38"/>
        <v>2002</v>
      </c>
      <c r="AF162" s="352" t="e">
        <f t="shared" si="39"/>
        <v>#REF!</v>
      </c>
      <c r="AG162" s="353" t="e">
        <f t="shared" si="30"/>
        <v>#REF!</v>
      </c>
    </row>
    <row r="163" spans="1:33" s="313" customFormat="1" ht="22.5" customHeight="1">
      <c r="A163" s="431">
        <v>144</v>
      </c>
      <c r="B163" s="345" t="s">
        <v>2051</v>
      </c>
      <c r="C163" s="346" t="s">
        <v>150</v>
      </c>
      <c r="D163" s="308"/>
      <c r="E163" s="347" t="s">
        <v>313</v>
      </c>
      <c r="F163" s="334"/>
      <c r="G163" s="347" t="s">
        <v>368</v>
      </c>
      <c r="H163" s="348">
        <v>2002</v>
      </c>
      <c r="I163" s="308"/>
      <c r="J163" s="308"/>
      <c r="K163" s="308"/>
      <c r="L163" s="308"/>
      <c r="M163" s="308"/>
      <c r="N163" s="348" t="s">
        <v>114</v>
      </c>
      <c r="O163" s="349">
        <v>12285000</v>
      </c>
      <c r="P163" s="336"/>
      <c r="T163" s="332" t="e">
        <f>#REF!</f>
        <v>#REF!</v>
      </c>
      <c r="U163" s="313" t="e">
        <f t="shared" si="27"/>
        <v>#REF!</v>
      </c>
      <c r="V163" s="313" t="e">
        <f t="shared" si="28"/>
        <v>#REF!</v>
      </c>
      <c r="W163" s="350" t="e">
        <f t="shared" si="31"/>
        <v>#REF!</v>
      </c>
      <c r="X163" s="351">
        <f t="shared" si="32"/>
        <v>11</v>
      </c>
      <c r="Y163" s="350" t="e">
        <f t="shared" si="33"/>
        <v>#REF!</v>
      </c>
      <c r="Z163" s="350">
        <f t="shared" si="29"/>
        <v>12</v>
      </c>
      <c r="AA163" s="350" t="e">
        <f t="shared" si="34"/>
        <v>#REF!</v>
      </c>
      <c r="AB163" s="351" t="e">
        <f t="shared" si="35"/>
        <v>#REF!</v>
      </c>
      <c r="AC163" s="351" t="e">
        <f t="shared" si="36"/>
        <v>#REF!</v>
      </c>
      <c r="AD163" s="351" t="e">
        <f t="shared" si="37"/>
        <v>#REF!</v>
      </c>
      <c r="AE163" s="332">
        <f t="shared" si="38"/>
        <v>2002</v>
      </c>
      <c r="AF163" s="352" t="e">
        <f t="shared" si="39"/>
        <v>#REF!</v>
      </c>
      <c r="AG163" s="353" t="e">
        <f t="shared" si="30"/>
        <v>#REF!</v>
      </c>
    </row>
    <row r="164" spans="1:33" s="313" customFormat="1" ht="22.5" customHeight="1">
      <c r="A164" s="431">
        <v>145</v>
      </c>
      <c r="B164" s="345" t="s">
        <v>2025</v>
      </c>
      <c r="C164" s="346" t="s">
        <v>133</v>
      </c>
      <c r="D164" s="308"/>
      <c r="E164" s="347" t="s">
        <v>313</v>
      </c>
      <c r="F164" s="334"/>
      <c r="G164" s="347" t="s">
        <v>368</v>
      </c>
      <c r="H164" s="348">
        <v>2002</v>
      </c>
      <c r="I164" s="308"/>
      <c r="J164" s="308"/>
      <c r="K164" s="308"/>
      <c r="L164" s="308"/>
      <c r="M164" s="308"/>
      <c r="N164" s="348" t="s">
        <v>114</v>
      </c>
      <c r="O164" s="349">
        <v>7350000</v>
      </c>
      <c r="P164" s="336"/>
      <c r="T164" s="332" t="e">
        <f>#REF!</f>
        <v>#REF!</v>
      </c>
      <c r="U164" s="313" t="e">
        <f t="shared" si="27"/>
        <v>#REF!</v>
      </c>
      <c r="V164" s="313" t="e">
        <f t="shared" si="28"/>
        <v>#REF!</v>
      </c>
      <c r="W164" s="350" t="e">
        <f t="shared" si="31"/>
        <v>#REF!</v>
      </c>
      <c r="X164" s="351">
        <f t="shared" si="32"/>
        <v>11</v>
      </c>
      <c r="Y164" s="350" t="e">
        <f t="shared" si="33"/>
        <v>#REF!</v>
      </c>
      <c r="Z164" s="350">
        <f t="shared" si="29"/>
        <v>12</v>
      </c>
      <c r="AA164" s="350" t="e">
        <f t="shared" si="34"/>
        <v>#REF!</v>
      </c>
      <c r="AB164" s="351" t="e">
        <f t="shared" si="35"/>
        <v>#REF!</v>
      </c>
      <c r="AC164" s="351" t="e">
        <f t="shared" si="36"/>
        <v>#REF!</v>
      </c>
      <c r="AD164" s="351" t="e">
        <f t="shared" si="37"/>
        <v>#REF!</v>
      </c>
      <c r="AE164" s="332">
        <f t="shared" si="38"/>
        <v>2002</v>
      </c>
      <c r="AF164" s="352" t="e">
        <f t="shared" si="39"/>
        <v>#REF!</v>
      </c>
      <c r="AG164" s="353" t="e">
        <f t="shared" si="30"/>
        <v>#REF!</v>
      </c>
    </row>
    <row r="165" spans="1:33" s="313" customFormat="1" ht="22.5" customHeight="1">
      <c r="A165" s="431">
        <v>146</v>
      </c>
      <c r="B165" s="345" t="s">
        <v>2023</v>
      </c>
      <c r="C165" s="346" t="s">
        <v>129</v>
      </c>
      <c r="D165" s="308"/>
      <c r="E165" s="347" t="s">
        <v>316</v>
      </c>
      <c r="F165" s="334"/>
      <c r="G165" s="347" t="s">
        <v>368</v>
      </c>
      <c r="H165" s="348">
        <v>2002</v>
      </c>
      <c r="I165" s="308"/>
      <c r="J165" s="308"/>
      <c r="K165" s="308"/>
      <c r="L165" s="308"/>
      <c r="M165" s="308"/>
      <c r="N165" s="348" t="s">
        <v>114</v>
      </c>
      <c r="O165" s="349">
        <v>4200000</v>
      </c>
      <c r="P165" s="336"/>
      <c r="T165" s="332" t="e">
        <f>#REF!</f>
        <v>#REF!</v>
      </c>
      <c r="U165" s="313" t="e">
        <f t="shared" si="27"/>
        <v>#REF!</v>
      </c>
      <c r="V165" s="313" t="e">
        <f t="shared" si="28"/>
        <v>#REF!</v>
      </c>
      <c r="W165" s="350" t="e">
        <f t="shared" si="31"/>
        <v>#REF!</v>
      </c>
      <c r="X165" s="351">
        <f t="shared" si="32"/>
        <v>11</v>
      </c>
      <c r="Y165" s="350" t="e">
        <f t="shared" si="33"/>
        <v>#REF!</v>
      </c>
      <c r="Z165" s="350">
        <f t="shared" si="29"/>
        <v>12</v>
      </c>
      <c r="AA165" s="350" t="e">
        <f t="shared" si="34"/>
        <v>#REF!</v>
      </c>
      <c r="AB165" s="351" t="e">
        <f t="shared" si="35"/>
        <v>#REF!</v>
      </c>
      <c r="AC165" s="351" t="e">
        <f t="shared" si="36"/>
        <v>#REF!</v>
      </c>
      <c r="AD165" s="351" t="e">
        <f t="shared" si="37"/>
        <v>#REF!</v>
      </c>
      <c r="AE165" s="332">
        <f t="shared" si="38"/>
        <v>2002</v>
      </c>
      <c r="AF165" s="352" t="e">
        <f t="shared" si="39"/>
        <v>#REF!</v>
      </c>
      <c r="AG165" s="353" t="e">
        <f t="shared" si="30"/>
        <v>#REF!</v>
      </c>
    </row>
    <row r="166" spans="1:33" s="313" customFormat="1" ht="22.5" customHeight="1">
      <c r="A166" s="431">
        <v>147</v>
      </c>
      <c r="B166" s="345" t="s">
        <v>2027</v>
      </c>
      <c r="C166" s="346" t="s">
        <v>138</v>
      </c>
      <c r="D166" s="308"/>
      <c r="E166" s="347" t="s">
        <v>313</v>
      </c>
      <c r="F166" s="334"/>
      <c r="G166" s="347" t="s">
        <v>368</v>
      </c>
      <c r="H166" s="348">
        <v>2002</v>
      </c>
      <c r="I166" s="308"/>
      <c r="J166" s="308"/>
      <c r="K166" s="308"/>
      <c r="L166" s="308"/>
      <c r="M166" s="308"/>
      <c r="N166" s="348" t="s">
        <v>114</v>
      </c>
      <c r="O166" s="349">
        <v>13520000</v>
      </c>
      <c r="P166" s="336"/>
      <c r="T166" s="332" t="e">
        <f>#REF!</f>
        <v>#REF!</v>
      </c>
      <c r="U166" s="313" t="e">
        <f t="shared" si="27"/>
        <v>#REF!</v>
      </c>
      <c r="V166" s="313" t="e">
        <f t="shared" si="28"/>
        <v>#REF!</v>
      </c>
      <c r="W166" s="350" t="e">
        <f t="shared" si="31"/>
        <v>#REF!</v>
      </c>
      <c r="X166" s="351">
        <f t="shared" si="32"/>
        <v>11</v>
      </c>
      <c r="Y166" s="350" t="e">
        <f t="shared" si="33"/>
        <v>#REF!</v>
      </c>
      <c r="Z166" s="350">
        <f t="shared" si="29"/>
        <v>12</v>
      </c>
      <c r="AA166" s="350" t="e">
        <f t="shared" si="34"/>
        <v>#REF!</v>
      </c>
      <c r="AB166" s="351" t="e">
        <f t="shared" si="35"/>
        <v>#REF!</v>
      </c>
      <c r="AC166" s="351" t="e">
        <f t="shared" si="36"/>
        <v>#REF!</v>
      </c>
      <c r="AD166" s="351" t="e">
        <f t="shared" si="37"/>
        <v>#REF!</v>
      </c>
      <c r="AE166" s="332">
        <f t="shared" si="38"/>
        <v>2002</v>
      </c>
      <c r="AF166" s="352" t="e">
        <f t="shared" si="39"/>
        <v>#REF!</v>
      </c>
      <c r="AG166" s="353" t="e">
        <f t="shared" si="30"/>
        <v>#REF!</v>
      </c>
    </row>
    <row r="167" spans="1:33" s="313" customFormat="1" ht="22.5" customHeight="1">
      <c r="A167" s="431">
        <v>148</v>
      </c>
      <c r="B167" s="345" t="s">
        <v>285</v>
      </c>
      <c r="C167" s="346" t="s">
        <v>148</v>
      </c>
      <c r="D167" s="308"/>
      <c r="E167" s="347" t="s">
        <v>316</v>
      </c>
      <c r="F167" s="334"/>
      <c r="G167" s="347" t="s">
        <v>373</v>
      </c>
      <c r="H167" s="348">
        <v>2002</v>
      </c>
      <c r="I167" s="308"/>
      <c r="J167" s="308"/>
      <c r="K167" s="308"/>
      <c r="L167" s="308"/>
      <c r="M167" s="308"/>
      <c r="N167" s="348" t="s">
        <v>114</v>
      </c>
      <c r="O167" s="349">
        <v>240000</v>
      </c>
      <c r="P167" s="336"/>
      <c r="T167" s="332" t="e">
        <f>#REF!</f>
        <v>#REF!</v>
      </c>
      <c r="U167" s="313" t="e">
        <f t="shared" si="27"/>
        <v>#REF!</v>
      </c>
      <c r="V167" s="313" t="e">
        <f t="shared" si="28"/>
        <v>#REF!</v>
      </c>
      <c r="W167" s="350" t="e">
        <f t="shared" si="31"/>
        <v>#REF!</v>
      </c>
      <c r="X167" s="351">
        <f t="shared" si="32"/>
        <v>11</v>
      </c>
      <c r="Y167" s="350" t="e">
        <f t="shared" si="33"/>
        <v>#REF!</v>
      </c>
      <c r="Z167" s="350">
        <f t="shared" si="29"/>
        <v>12</v>
      </c>
      <c r="AA167" s="350" t="e">
        <f t="shared" si="34"/>
        <v>#REF!</v>
      </c>
      <c r="AB167" s="351" t="e">
        <f t="shared" si="35"/>
        <v>#REF!</v>
      </c>
      <c r="AC167" s="351" t="e">
        <f t="shared" si="36"/>
        <v>#REF!</v>
      </c>
      <c r="AD167" s="351" t="e">
        <f t="shared" si="37"/>
        <v>#REF!</v>
      </c>
      <c r="AE167" s="332">
        <f t="shared" si="38"/>
        <v>2002</v>
      </c>
      <c r="AF167" s="352" t="e">
        <f t="shared" si="39"/>
        <v>#REF!</v>
      </c>
      <c r="AG167" s="353" t="e">
        <f t="shared" si="30"/>
        <v>#REF!</v>
      </c>
    </row>
    <row r="168" spans="1:33" s="313" customFormat="1" ht="22.5" customHeight="1">
      <c r="A168" s="431">
        <v>149</v>
      </c>
      <c r="B168" s="345" t="s">
        <v>304</v>
      </c>
      <c r="C168" s="346" t="s">
        <v>165</v>
      </c>
      <c r="D168" s="308"/>
      <c r="E168" s="347" t="s">
        <v>313</v>
      </c>
      <c r="F168" s="334"/>
      <c r="G168" s="347" t="s">
        <v>370</v>
      </c>
      <c r="H168" s="348">
        <v>2002</v>
      </c>
      <c r="I168" s="308"/>
      <c r="J168" s="308"/>
      <c r="K168" s="308"/>
      <c r="L168" s="308"/>
      <c r="M168" s="308"/>
      <c r="N168" s="348" t="s">
        <v>114</v>
      </c>
      <c r="O168" s="349">
        <v>455000</v>
      </c>
      <c r="P168" s="336"/>
      <c r="T168" s="332" t="e">
        <f>#REF!</f>
        <v>#REF!</v>
      </c>
      <c r="U168" s="313" t="e">
        <f t="shared" si="27"/>
        <v>#REF!</v>
      </c>
      <c r="V168" s="313" t="e">
        <f t="shared" si="28"/>
        <v>#REF!</v>
      </c>
      <c r="W168" s="350" t="e">
        <f t="shared" si="31"/>
        <v>#REF!</v>
      </c>
      <c r="X168" s="351">
        <f t="shared" si="32"/>
        <v>11</v>
      </c>
      <c r="Y168" s="350" t="e">
        <f t="shared" si="33"/>
        <v>#REF!</v>
      </c>
      <c r="Z168" s="350">
        <f t="shared" si="29"/>
        <v>12</v>
      </c>
      <c r="AA168" s="350" t="e">
        <f t="shared" si="34"/>
        <v>#REF!</v>
      </c>
      <c r="AB168" s="351" t="e">
        <f t="shared" si="35"/>
        <v>#REF!</v>
      </c>
      <c r="AC168" s="351" t="e">
        <f t="shared" si="36"/>
        <v>#REF!</v>
      </c>
      <c r="AD168" s="351" t="e">
        <f t="shared" si="37"/>
        <v>#REF!</v>
      </c>
      <c r="AE168" s="332">
        <f t="shared" si="38"/>
        <v>2002</v>
      </c>
      <c r="AF168" s="352" t="e">
        <f t="shared" si="39"/>
        <v>#REF!</v>
      </c>
      <c r="AG168" s="353" t="e">
        <f t="shared" si="30"/>
        <v>#REF!</v>
      </c>
    </row>
    <row r="169" spans="1:33" s="313" customFormat="1" ht="22.5" customHeight="1">
      <c r="A169" s="431">
        <v>150</v>
      </c>
      <c r="B169" s="345" t="s">
        <v>2033</v>
      </c>
      <c r="C169" s="346" t="s">
        <v>117</v>
      </c>
      <c r="D169" s="308"/>
      <c r="E169" s="347" t="s">
        <v>325</v>
      </c>
      <c r="F169" s="334"/>
      <c r="G169" s="347" t="s">
        <v>379</v>
      </c>
      <c r="H169" s="348">
        <v>2002</v>
      </c>
      <c r="I169" s="308"/>
      <c r="J169" s="308"/>
      <c r="K169" s="308"/>
      <c r="L169" s="308"/>
      <c r="M169" s="308"/>
      <c r="N169" s="348" t="s">
        <v>114</v>
      </c>
      <c r="O169" s="349">
        <v>3450000</v>
      </c>
      <c r="P169" s="336"/>
      <c r="T169" s="332" t="e">
        <f>#REF!</f>
        <v>#REF!</v>
      </c>
      <c r="U169" s="313" t="e">
        <f t="shared" si="27"/>
        <v>#REF!</v>
      </c>
      <c r="V169" s="313" t="e">
        <f t="shared" si="28"/>
        <v>#REF!</v>
      </c>
      <c r="W169" s="350" t="e">
        <f t="shared" si="31"/>
        <v>#REF!</v>
      </c>
      <c r="X169" s="351">
        <f t="shared" si="32"/>
        <v>11</v>
      </c>
      <c r="Y169" s="350" t="e">
        <f t="shared" si="33"/>
        <v>#REF!</v>
      </c>
      <c r="Z169" s="350">
        <f t="shared" si="29"/>
        <v>12</v>
      </c>
      <c r="AA169" s="350" t="e">
        <f t="shared" si="34"/>
        <v>#REF!</v>
      </c>
      <c r="AB169" s="351" t="e">
        <f t="shared" si="35"/>
        <v>#REF!</v>
      </c>
      <c r="AC169" s="351" t="e">
        <f t="shared" si="36"/>
        <v>#REF!</v>
      </c>
      <c r="AD169" s="351" t="e">
        <f t="shared" si="37"/>
        <v>#REF!</v>
      </c>
      <c r="AE169" s="332">
        <f t="shared" si="38"/>
        <v>2002</v>
      </c>
      <c r="AF169" s="352" t="e">
        <f t="shared" si="39"/>
        <v>#REF!</v>
      </c>
      <c r="AG169" s="353" t="e">
        <f t="shared" si="30"/>
        <v>#REF!</v>
      </c>
    </row>
    <row r="170" spans="1:33" s="313" customFormat="1" ht="22.5" customHeight="1">
      <c r="A170" s="431">
        <v>151</v>
      </c>
      <c r="B170" s="345" t="s">
        <v>2083</v>
      </c>
      <c r="C170" s="346" t="s">
        <v>166</v>
      </c>
      <c r="D170" s="308"/>
      <c r="E170" s="347" t="s">
        <v>334</v>
      </c>
      <c r="F170" s="334"/>
      <c r="G170" s="347" t="s">
        <v>369</v>
      </c>
      <c r="H170" s="348">
        <v>2003</v>
      </c>
      <c r="I170" s="308"/>
      <c r="J170" s="308"/>
      <c r="K170" s="308"/>
      <c r="L170" s="308"/>
      <c r="M170" s="308"/>
      <c r="N170" s="348" t="s">
        <v>114</v>
      </c>
      <c r="O170" s="356">
        <v>97500000</v>
      </c>
      <c r="P170" s="346" t="s">
        <v>166</v>
      </c>
      <c r="T170" s="332" t="e">
        <f>#REF!</f>
        <v>#REF!</v>
      </c>
      <c r="U170" s="313" t="e">
        <f t="shared" si="27"/>
        <v>#REF!</v>
      </c>
      <c r="V170" s="313" t="e">
        <f t="shared" si="28"/>
        <v>#REF!</v>
      </c>
      <c r="W170" s="350" t="e">
        <f t="shared" si="31"/>
        <v>#REF!</v>
      </c>
      <c r="X170" s="351">
        <f t="shared" si="32"/>
        <v>10</v>
      </c>
      <c r="Y170" s="350" t="e">
        <f t="shared" si="33"/>
        <v>#REF!</v>
      </c>
      <c r="Z170" s="350">
        <f t="shared" si="29"/>
        <v>11</v>
      </c>
      <c r="AA170" s="350" t="e">
        <f t="shared" si="34"/>
        <v>#REF!</v>
      </c>
      <c r="AB170" s="351" t="e">
        <f t="shared" si="35"/>
        <v>#REF!</v>
      </c>
      <c r="AC170" s="351" t="e">
        <f t="shared" si="36"/>
        <v>#REF!</v>
      </c>
      <c r="AD170" s="351" t="e">
        <f t="shared" si="37"/>
        <v>#REF!</v>
      </c>
      <c r="AE170" s="332">
        <f t="shared" si="38"/>
        <v>2003</v>
      </c>
      <c r="AF170" s="352" t="e">
        <f t="shared" si="39"/>
        <v>#REF!</v>
      </c>
      <c r="AG170" s="353" t="e">
        <f t="shared" si="30"/>
        <v>#REF!</v>
      </c>
    </row>
    <row r="171" spans="1:33" s="313" customFormat="1" ht="22.5" customHeight="1">
      <c r="A171" s="431">
        <v>152</v>
      </c>
      <c r="B171" s="345" t="s">
        <v>2049</v>
      </c>
      <c r="C171" s="346" t="s">
        <v>145</v>
      </c>
      <c r="D171" s="308"/>
      <c r="E171" s="347" t="s">
        <v>335</v>
      </c>
      <c r="F171" s="334"/>
      <c r="G171" s="347" t="s">
        <v>388</v>
      </c>
      <c r="H171" s="348">
        <v>2003</v>
      </c>
      <c r="I171" s="308"/>
      <c r="J171" s="308"/>
      <c r="K171" s="308"/>
      <c r="L171" s="308"/>
      <c r="M171" s="308"/>
      <c r="N171" s="348" t="s">
        <v>114</v>
      </c>
      <c r="O171" s="356">
        <v>900000</v>
      </c>
      <c r="P171" s="336"/>
      <c r="T171" s="332" t="e">
        <f>#REF!</f>
        <v>#REF!</v>
      </c>
      <c r="U171" s="313" t="e">
        <f t="shared" si="27"/>
        <v>#REF!</v>
      </c>
      <c r="V171" s="313" t="e">
        <f t="shared" si="28"/>
        <v>#REF!</v>
      </c>
      <c r="W171" s="350" t="e">
        <f t="shared" si="31"/>
        <v>#REF!</v>
      </c>
      <c r="X171" s="351">
        <f t="shared" si="32"/>
        <v>10</v>
      </c>
      <c r="Y171" s="350" t="e">
        <f t="shared" si="33"/>
        <v>#REF!</v>
      </c>
      <c r="Z171" s="350">
        <f t="shared" si="29"/>
        <v>11</v>
      </c>
      <c r="AA171" s="350" t="e">
        <f t="shared" si="34"/>
        <v>#REF!</v>
      </c>
      <c r="AB171" s="351" t="e">
        <f t="shared" si="35"/>
        <v>#REF!</v>
      </c>
      <c r="AC171" s="351" t="e">
        <f t="shared" si="36"/>
        <v>#REF!</v>
      </c>
      <c r="AD171" s="351" t="e">
        <f t="shared" si="37"/>
        <v>#REF!</v>
      </c>
      <c r="AE171" s="332">
        <f t="shared" si="38"/>
        <v>2003</v>
      </c>
      <c r="AF171" s="352" t="e">
        <f t="shared" si="39"/>
        <v>#REF!</v>
      </c>
      <c r="AG171" s="353" t="e">
        <f t="shared" si="30"/>
        <v>#REF!</v>
      </c>
    </row>
    <row r="172" spans="1:33" s="313" customFormat="1" ht="22.5" customHeight="1">
      <c r="A172" s="431">
        <v>153</v>
      </c>
      <c r="B172" s="345" t="s">
        <v>2036</v>
      </c>
      <c r="C172" s="346" t="s">
        <v>125</v>
      </c>
      <c r="D172" s="308"/>
      <c r="E172" s="347" t="s">
        <v>316</v>
      </c>
      <c r="F172" s="334"/>
      <c r="G172" s="347" t="s">
        <v>373</v>
      </c>
      <c r="H172" s="348">
        <v>2003</v>
      </c>
      <c r="I172" s="308"/>
      <c r="J172" s="308"/>
      <c r="K172" s="308"/>
      <c r="L172" s="308"/>
      <c r="M172" s="308"/>
      <c r="N172" s="348" t="s">
        <v>114</v>
      </c>
      <c r="O172" s="356">
        <v>2380000</v>
      </c>
      <c r="P172" s="336"/>
      <c r="T172" s="332" t="e">
        <f>#REF!</f>
        <v>#REF!</v>
      </c>
      <c r="U172" s="313" t="e">
        <f t="shared" si="27"/>
        <v>#REF!</v>
      </c>
      <c r="V172" s="313" t="e">
        <f t="shared" si="28"/>
        <v>#REF!</v>
      </c>
      <c r="W172" s="350" t="e">
        <f t="shared" si="31"/>
        <v>#REF!</v>
      </c>
      <c r="X172" s="351">
        <f t="shared" si="32"/>
        <v>10</v>
      </c>
      <c r="Y172" s="350" t="e">
        <f t="shared" si="33"/>
        <v>#REF!</v>
      </c>
      <c r="Z172" s="350">
        <f t="shared" si="29"/>
        <v>11</v>
      </c>
      <c r="AA172" s="350" t="e">
        <f t="shared" si="34"/>
        <v>#REF!</v>
      </c>
      <c r="AB172" s="351" t="e">
        <f t="shared" si="35"/>
        <v>#REF!</v>
      </c>
      <c r="AC172" s="351" t="e">
        <f t="shared" si="36"/>
        <v>#REF!</v>
      </c>
      <c r="AD172" s="351" t="e">
        <f t="shared" si="37"/>
        <v>#REF!</v>
      </c>
      <c r="AE172" s="332">
        <f t="shared" si="38"/>
        <v>2003</v>
      </c>
      <c r="AF172" s="352" t="e">
        <f t="shared" si="39"/>
        <v>#REF!</v>
      </c>
      <c r="AG172" s="353" t="e">
        <f t="shared" si="30"/>
        <v>#REF!</v>
      </c>
    </row>
    <row r="173" spans="1:33" s="313" customFormat="1" ht="22.5" customHeight="1">
      <c r="A173" s="431">
        <v>154</v>
      </c>
      <c r="B173" s="345" t="s">
        <v>2033</v>
      </c>
      <c r="C173" s="346" t="s">
        <v>117</v>
      </c>
      <c r="D173" s="308"/>
      <c r="E173" s="347" t="s">
        <v>313</v>
      </c>
      <c r="F173" s="334"/>
      <c r="G173" s="347" t="s">
        <v>370</v>
      </c>
      <c r="H173" s="348">
        <v>2003</v>
      </c>
      <c r="I173" s="308"/>
      <c r="J173" s="308"/>
      <c r="K173" s="308"/>
      <c r="L173" s="308"/>
      <c r="M173" s="308"/>
      <c r="N173" s="348" t="s">
        <v>114</v>
      </c>
      <c r="O173" s="356">
        <v>1365000</v>
      </c>
      <c r="P173" s="336"/>
      <c r="T173" s="332" t="e">
        <f>#REF!</f>
        <v>#REF!</v>
      </c>
      <c r="U173" s="313" t="e">
        <f t="shared" si="27"/>
        <v>#REF!</v>
      </c>
      <c r="V173" s="313" t="e">
        <f t="shared" si="28"/>
        <v>#REF!</v>
      </c>
      <c r="W173" s="350" t="e">
        <f t="shared" si="31"/>
        <v>#REF!</v>
      </c>
      <c r="X173" s="351">
        <f t="shared" si="32"/>
        <v>10</v>
      </c>
      <c r="Y173" s="350" t="e">
        <f t="shared" si="33"/>
        <v>#REF!</v>
      </c>
      <c r="Z173" s="350">
        <f t="shared" si="29"/>
        <v>11</v>
      </c>
      <c r="AA173" s="350" t="e">
        <f t="shared" si="34"/>
        <v>#REF!</v>
      </c>
      <c r="AB173" s="351" t="e">
        <f t="shared" si="35"/>
        <v>#REF!</v>
      </c>
      <c r="AC173" s="351" t="e">
        <f t="shared" si="36"/>
        <v>#REF!</v>
      </c>
      <c r="AD173" s="351" t="e">
        <f t="shared" si="37"/>
        <v>#REF!</v>
      </c>
      <c r="AE173" s="332">
        <f t="shared" si="38"/>
        <v>2003</v>
      </c>
      <c r="AF173" s="352" t="e">
        <f t="shared" si="39"/>
        <v>#REF!</v>
      </c>
      <c r="AG173" s="353" t="e">
        <f t="shared" si="30"/>
        <v>#REF!</v>
      </c>
    </row>
    <row r="174" spans="1:33" s="313" customFormat="1" ht="22.5" customHeight="1">
      <c r="A174" s="431">
        <v>155</v>
      </c>
      <c r="B174" s="357" t="s">
        <v>301</v>
      </c>
      <c r="C174" s="346" t="s">
        <v>122</v>
      </c>
      <c r="D174" s="308"/>
      <c r="E174" s="347" t="s">
        <v>316</v>
      </c>
      <c r="F174" s="334"/>
      <c r="G174" s="347" t="s">
        <v>374</v>
      </c>
      <c r="H174" s="348">
        <v>2003</v>
      </c>
      <c r="I174" s="308"/>
      <c r="J174" s="308"/>
      <c r="K174" s="308"/>
      <c r="L174" s="308"/>
      <c r="M174" s="308"/>
      <c r="N174" s="348" t="s">
        <v>114</v>
      </c>
      <c r="O174" s="356">
        <v>2850000</v>
      </c>
      <c r="P174" s="336"/>
      <c r="T174" s="332" t="e">
        <f>#REF!</f>
        <v>#REF!</v>
      </c>
      <c r="U174" s="313" t="e">
        <f t="shared" si="27"/>
        <v>#REF!</v>
      </c>
      <c r="V174" s="313" t="e">
        <f t="shared" si="28"/>
        <v>#REF!</v>
      </c>
      <c r="W174" s="350" t="e">
        <f t="shared" si="31"/>
        <v>#REF!</v>
      </c>
      <c r="X174" s="351">
        <f t="shared" si="32"/>
        <v>10</v>
      </c>
      <c r="Y174" s="350" t="e">
        <f t="shared" si="33"/>
        <v>#REF!</v>
      </c>
      <c r="Z174" s="350">
        <f t="shared" si="29"/>
        <v>11</v>
      </c>
      <c r="AA174" s="350" t="e">
        <f t="shared" si="34"/>
        <v>#REF!</v>
      </c>
      <c r="AB174" s="351" t="e">
        <f t="shared" si="35"/>
        <v>#REF!</v>
      </c>
      <c r="AC174" s="351" t="e">
        <f t="shared" si="36"/>
        <v>#REF!</v>
      </c>
      <c r="AD174" s="351" t="e">
        <f t="shared" si="37"/>
        <v>#REF!</v>
      </c>
      <c r="AE174" s="332">
        <f t="shared" si="38"/>
        <v>2003</v>
      </c>
      <c r="AF174" s="352" t="e">
        <f t="shared" si="39"/>
        <v>#REF!</v>
      </c>
      <c r="AG174" s="353" t="e">
        <f t="shared" si="30"/>
        <v>#REF!</v>
      </c>
    </row>
    <row r="175" spans="1:33" s="313" customFormat="1" ht="22.5" customHeight="1">
      <c r="A175" s="431">
        <v>156</v>
      </c>
      <c r="B175" s="357" t="s">
        <v>301</v>
      </c>
      <c r="C175" s="346" t="s">
        <v>122</v>
      </c>
      <c r="D175" s="308"/>
      <c r="E175" s="347" t="s">
        <v>316</v>
      </c>
      <c r="F175" s="334"/>
      <c r="G175" s="347" t="s">
        <v>374</v>
      </c>
      <c r="H175" s="348">
        <v>2003</v>
      </c>
      <c r="I175" s="308"/>
      <c r="J175" s="308"/>
      <c r="K175" s="308"/>
      <c r="L175" s="308"/>
      <c r="M175" s="308"/>
      <c r="N175" s="348" t="s">
        <v>114</v>
      </c>
      <c r="O175" s="356">
        <v>5250000</v>
      </c>
      <c r="P175" s="336"/>
      <c r="T175" s="332" t="e">
        <f>#REF!</f>
        <v>#REF!</v>
      </c>
      <c r="U175" s="313" t="e">
        <f t="shared" si="27"/>
        <v>#REF!</v>
      </c>
      <c r="V175" s="313" t="e">
        <f t="shared" si="28"/>
        <v>#REF!</v>
      </c>
      <c r="W175" s="350" t="e">
        <f t="shared" si="31"/>
        <v>#REF!</v>
      </c>
      <c r="X175" s="351">
        <f t="shared" si="32"/>
        <v>10</v>
      </c>
      <c r="Y175" s="350" t="e">
        <f t="shared" si="33"/>
        <v>#REF!</v>
      </c>
      <c r="Z175" s="350">
        <f t="shared" si="29"/>
        <v>11</v>
      </c>
      <c r="AA175" s="350" t="e">
        <f t="shared" si="34"/>
        <v>#REF!</v>
      </c>
      <c r="AB175" s="351" t="e">
        <f t="shared" si="35"/>
        <v>#REF!</v>
      </c>
      <c r="AC175" s="351" t="e">
        <f t="shared" si="36"/>
        <v>#REF!</v>
      </c>
      <c r="AD175" s="351" t="e">
        <f t="shared" si="37"/>
        <v>#REF!</v>
      </c>
      <c r="AE175" s="332">
        <f t="shared" si="38"/>
        <v>2003</v>
      </c>
      <c r="AF175" s="352" t="e">
        <f t="shared" si="39"/>
        <v>#REF!</v>
      </c>
      <c r="AG175" s="353" t="e">
        <f t="shared" si="30"/>
        <v>#REF!</v>
      </c>
    </row>
    <row r="176" spans="1:33" s="313" customFormat="1" ht="22.5" customHeight="1">
      <c r="A176" s="431">
        <v>157</v>
      </c>
      <c r="B176" s="345" t="s">
        <v>2036</v>
      </c>
      <c r="C176" s="346" t="s">
        <v>120</v>
      </c>
      <c r="D176" s="308"/>
      <c r="E176" s="347" t="s">
        <v>316</v>
      </c>
      <c r="F176" s="334"/>
      <c r="G176" s="347" t="s">
        <v>373</v>
      </c>
      <c r="H176" s="348">
        <v>2003</v>
      </c>
      <c r="I176" s="308"/>
      <c r="J176" s="308"/>
      <c r="K176" s="308"/>
      <c r="L176" s="308"/>
      <c r="M176" s="308"/>
      <c r="N176" s="348" t="s">
        <v>114</v>
      </c>
      <c r="O176" s="356">
        <v>900000</v>
      </c>
      <c r="P176" s="336"/>
      <c r="T176" s="332" t="e">
        <f>#REF!</f>
        <v>#REF!</v>
      </c>
      <c r="U176" s="313" t="e">
        <f t="shared" si="27"/>
        <v>#REF!</v>
      </c>
      <c r="V176" s="313" t="e">
        <f t="shared" si="28"/>
        <v>#REF!</v>
      </c>
      <c r="W176" s="350" t="e">
        <f t="shared" si="31"/>
        <v>#REF!</v>
      </c>
      <c r="X176" s="351">
        <f t="shared" si="32"/>
        <v>10</v>
      </c>
      <c r="Y176" s="350" t="e">
        <f t="shared" si="33"/>
        <v>#REF!</v>
      </c>
      <c r="Z176" s="350">
        <f t="shared" si="29"/>
        <v>11</v>
      </c>
      <c r="AA176" s="350" t="e">
        <f t="shared" si="34"/>
        <v>#REF!</v>
      </c>
      <c r="AB176" s="351" t="e">
        <f t="shared" si="35"/>
        <v>#REF!</v>
      </c>
      <c r="AC176" s="351" t="e">
        <f t="shared" si="36"/>
        <v>#REF!</v>
      </c>
      <c r="AD176" s="351" t="e">
        <f t="shared" si="37"/>
        <v>#REF!</v>
      </c>
      <c r="AE176" s="332">
        <f t="shared" si="38"/>
        <v>2003</v>
      </c>
      <c r="AF176" s="352" t="e">
        <f t="shared" si="39"/>
        <v>#REF!</v>
      </c>
      <c r="AG176" s="353" t="e">
        <f t="shared" si="30"/>
        <v>#REF!</v>
      </c>
    </row>
    <row r="177" spans="1:33" s="313" customFormat="1" ht="22.5" customHeight="1">
      <c r="A177" s="431">
        <v>158</v>
      </c>
      <c r="B177" s="345" t="s">
        <v>2036</v>
      </c>
      <c r="C177" s="346" t="s">
        <v>120</v>
      </c>
      <c r="D177" s="308"/>
      <c r="E177" s="347" t="s">
        <v>316</v>
      </c>
      <c r="F177" s="334"/>
      <c r="G177" s="347" t="s">
        <v>374</v>
      </c>
      <c r="H177" s="348">
        <v>2003</v>
      </c>
      <c r="I177" s="308"/>
      <c r="J177" s="308"/>
      <c r="K177" s="308"/>
      <c r="L177" s="308"/>
      <c r="M177" s="308"/>
      <c r="N177" s="348" t="s">
        <v>114</v>
      </c>
      <c r="O177" s="356">
        <v>300000</v>
      </c>
      <c r="P177" s="336"/>
      <c r="T177" s="332" t="e">
        <f>#REF!</f>
        <v>#REF!</v>
      </c>
      <c r="U177" s="313" t="e">
        <f t="shared" si="27"/>
        <v>#REF!</v>
      </c>
      <c r="V177" s="313" t="e">
        <f t="shared" si="28"/>
        <v>#REF!</v>
      </c>
      <c r="W177" s="350" t="e">
        <f t="shared" si="31"/>
        <v>#REF!</v>
      </c>
      <c r="X177" s="351">
        <f t="shared" si="32"/>
        <v>10</v>
      </c>
      <c r="Y177" s="350" t="e">
        <f t="shared" si="33"/>
        <v>#REF!</v>
      </c>
      <c r="Z177" s="350">
        <f t="shared" si="29"/>
        <v>11</v>
      </c>
      <c r="AA177" s="350" t="e">
        <f t="shared" si="34"/>
        <v>#REF!</v>
      </c>
      <c r="AB177" s="351" t="e">
        <f t="shared" si="35"/>
        <v>#REF!</v>
      </c>
      <c r="AC177" s="351" t="e">
        <f t="shared" si="36"/>
        <v>#REF!</v>
      </c>
      <c r="AD177" s="351" t="e">
        <f t="shared" si="37"/>
        <v>#REF!</v>
      </c>
      <c r="AE177" s="332">
        <f t="shared" si="38"/>
        <v>2003</v>
      </c>
      <c r="AF177" s="352" t="e">
        <f t="shared" si="39"/>
        <v>#REF!</v>
      </c>
      <c r="AG177" s="353" t="e">
        <f t="shared" si="30"/>
        <v>#REF!</v>
      </c>
    </row>
    <row r="178" spans="1:33" s="313" customFormat="1" ht="22.5" customHeight="1">
      <c r="A178" s="431">
        <v>159</v>
      </c>
      <c r="B178" s="345" t="s">
        <v>2083</v>
      </c>
      <c r="C178" s="346" t="s">
        <v>167</v>
      </c>
      <c r="D178" s="308"/>
      <c r="E178" s="347" t="s">
        <v>316</v>
      </c>
      <c r="F178" s="334"/>
      <c r="G178" s="347" t="s">
        <v>384</v>
      </c>
      <c r="H178" s="348">
        <v>2003</v>
      </c>
      <c r="I178" s="308"/>
      <c r="J178" s="308"/>
      <c r="K178" s="308"/>
      <c r="L178" s="308"/>
      <c r="M178" s="308"/>
      <c r="N178" s="348" t="s">
        <v>114</v>
      </c>
      <c r="O178" s="356">
        <v>2000000</v>
      </c>
      <c r="P178" s="346" t="s">
        <v>167</v>
      </c>
      <c r="T178" s="332" t="e">
        <f>#REF!</f>
        <v>#REF!</v>
      </c>
      <c r="U178" s="313" t="e">
        <f t="shared" si="27"/>
        <v>#REF!</v>
      </c>
      <c r="V178" s="313" t="e">
        <f t="shared" si="28"/>
        <v>#REF!</v>
      </c>
      <c r="W178" s="350" t="e">
        <f t="shared" si="31"/>
        <v>#REF!</v>
      </c>
      <c r="X178" s="351">
        <f t="shared" si="32"/>
        <v>10</v>
      </c>
      <c r="Y178" s="350" t="e">
        <f t="shared" si="33"/>
        <v>#REF!</v>
      </c>
      <c r="Z178" s="350">
        <f t="shared" si="29"/>
        <v>11</v>
      </c>
      <c r="AA178" s="350" t="e">
        <f t="shared" si="34"/>
        <v>#REF!</v>
      </c>
      <c r="AB178" s="351" t="e">
        <f t="shared" si="35"/>
        <v>#REF!</v>
      </c>
      <c r="AC178" s="351" t="e">
        <f t="shared" si="36"/>
        <v>#REF!</v>
      </c>
      <c r="AD178" s="351" t="e">
        <f t="shared" si="37"/>
        <v>#REF!</v>
      </c>
      <c r="AE178" s="332">
        <f t="shared" si="38"/>
        <v>2003</v>
      </c>
      <c r="AF178" s="352" t="e">
        <f t="shared" si="39"/>
        <v>#REF!</v>
      </c>
      <c r="AG178" s="353" t="e">
        <f t="shared" si="30"/>
        <v>#REF!</v>
      </c>
    </row>
    <row r="179" spans="1:33" s="313" customFormat="1" ht="22.5" customHeight="1">
      <c r="A179" s="431">
        <v>160</v>
      </c>
      <c r="B179" s="345" t="s">
        <v>2037</v>
      </c>
      <c r="C179" s="346" t="s">
        <v>168</v>
      </c>
      <c r="D179" s="308"/>
      <c r="E179" s="347" t="s">
        <v>316</v>
      </c>
      <c r="F179" s="334"/>
      <c r="G179" s="347" t="s">
        <v>373</v>
      </c>
      <c r="H179" s="348">
        <v>2003</v>
      </c>
      <c r="I179" s="308"/>
      <c r="J179" s="308"/>
      <c r="K179" s="308"/>
      <c r="L179" s="308"/>
      <c r="M179" s="308"/>
      <c r="N179" s="348" t="s">
        <v>114</v>
      </c>
      <c r="O179" s="356">
        <v>2700000</v>
      </c>
      <c r="P179" s="336"/>
      <c r="T179" s="332" t="e">
        <f>#REF!</f>
        <v>#REF!</v>
      </c>
      <c r="U179" s="313" t="e">
        <f t="shared" si="27"/>
        <v>#REF!</v>
      </c>
      <c r="V179" s="313" t="e">
        <f t="shared" si="28"/>
        <v>#REF!</v>
      </c>
      <c r="W179" s="350" t="e">
        <f t="shared" si="31"/>
        <v>#REF!</v>
      </c>
      <c r="X179" s="351">
        <f t="shared" si="32"/>
        <v>10</v>
      </c>
      <c r="Y179" s="350" t="e">
        <f t="shared" si="33"/>
        <v>#REF!</v>
      </c>
      <c r="Z179" s="350">
        <f t="shared" si="29"/>
        <v>11</v>
      </c>
      <c r="AA179" s="350" t="e">
        <f t="shared" si="34"/>
        <v>#REF!</v>
      </c>
      <c r="AB179" s="351" t="e">
        <f t="shared" si="35"/>
        <v>#REF!</v>
      </c>
      <c r="AC179" s="351" t="e">
        <f t="shared" si="36"/>
        <v>#REF!</v>
      </c>
      <c r="AD179" s="351" t="e">
        <f t="shared" si="37"/>
        <v>#REF!</v>
      </c>
      <c r="AE179" s="332">
        <f t="shared" si="38"/>
        <v>2003</v>
      </c>
      <c r="AF179" s="352" t="e">
        <f t="shared" si="39"/>
        <v>#REF!</v>
      </c>
      <c r="AG179" s="353" t="e">
        <f t="shared" si="30"/>
        <v>#REF!</v>
      </c>
    </row>
    <row r="180" spans="1:33" s="313" customFormat="1" ht="22.5" customHeight="1" thickBot="1">
      <c r="A180" s="433">
        <v>161</v>
      </c>
      <c r="B180" s="358" t="s">
        <v>2052</v>
      </c>
      <c r="C180" s="359" t="s">
        <v>169</v>
      </c>
      <c r="D180" s="360"/>
      <c r="E180" s="362" t="s">
        <v>316</v>
      </c>
      <c r="F180" s="361"/>
      <c r="G180" s="362" t="s">
        <v>382</v>
      </c>
      <c r="H180" s="363">
        <v>2003</v>
      </c>
      <c r="I180" s="360"/>
      <c r="J180" s="360"/>
      <c r="K180" s="360"/>
      <c r="L180" s="360"/>
      <c r="M180" s="360"/>
      <c r="N180" s="363" t="s">
        <v>114</v>
      </c>
      <c r="O180" s="364">
        <v>1650000</v>
      </c>
      <c r="P180" s="365"/>
      <c r="T180" s="332" t="e">
        <f>#REF!</f>
        <v>#REF!</v>
      </c>
      <c r="U180" s="313" t="e">
        <f t="shared" si="27"/>
        <v>#REF!</v>
      </c>
      <c r="V180" s="313" t="e">
        <f t="shared" si="28"/>
        <v>#REF!</v>
      </c>
      <c r="W180" s="350" t="e">
        <f t="shared" si="31"/>
        <v>#REF!</v>
      </c>
      <c r="X180" s="351">
        <f t="shared" si="32"/>
        <v>10</v>
      </c>
      <c r="Y180" s="350" t="e">
        <f t="shared" si="33"/>
        <v>#REF!</v>
      </c>
      <c r="Z180" s="350">
        <f t="shared" si="29"/>
        <v>11</v>
      </c>
      <c r="AA180" s="350" t="e">
        <f t="shared" si="34"/>
        <v>#REF!</v>
      </c>
      <c r="AB180" s="351" t="e">
        <f t="shared" si="35"/>
        <v>#REF!</v>
      </c>
      <c r="AC180" s="351" t="e">
        <f t="shared" si="36"/>
        <v>#REF!</v>
      </c>
      <c r="AD180" s="351" t="e">
        <f t="shared" si="37"/>
        <v>#REF!</v>
      </c>
      <c r="AE180" s="332">
        <f t="shared" si="38"/>
        <v>2003</v>
      </c>
      <c r="AF180" s="352" t="e">
        <f t="shared" si="39"/>
        <v>#REF!</v>
      </c>
      <c r="AG180" s="353" t="e">
        <f t="shared" si="30"/>
        <v>#REF!</v>
      </c>
    </row>
    <row r="181" spans="1:33" s="313" customFormat="1" ht="22.5" customHeight="1">
      <c r="A181" s="432">
        <v>162</v>
      </c>
      <c r="B181" s="374" t="s">
        <v>2090</v>
      </c>
      <c r="C181" s="366" t="s">
        <v>170</v>
      </c>
      <c r="D181" s="367"/>
      <c r="E181" s="369" t="s">
        <v>316</v>
      </c>
      <c r="F181" s="368"/>
      <c r="G181" s="369" t="s">
        <v>389</v>
      </c>
      <c r="H181" s="370">
        <v>2003</v>
      </c>
      <c r="I181" s="367"/>
      <c r="J181" s="367"/>
      <c r="K181" s="367"/>
      <c r="L181" s="367"/>
      <c r="M181" s="367"/>
      <c r="N181" s="370" t="s">
        <v>114</v>
      </c>
      <c r="O181" s="371">
        <v>480000</v>
      </c>
      <c r="P181" s="372"/>
      <c r="T181" s="332" t="e">
        <f>#REF!</f>
        <v>#REF!</v>
      </c>
      <c r="U181" s="313" t="e">
        <f t="shared" si="27"/>
        <v>#REF!</v>
      </c>
      <c r="V181" s="313" t="e">
        <f t="shared" si="28"/>
        <v>#REF!</v>
      </c>
      <c r="W181" s="350" t="e">
        <f t="shared" si="31"/>
        <v>#REF!</v>
      </c>
      <c r="X181" s="351">
        <f t="shared" si="32"/>
        <v>10</v>
      </c>
      <c r="Y181" s="350" t="e">
        <f t="shared" si="33"/>
        <v>#REF!</v>
      </c>
      <c r="Z181" s="350">
        <f t="shared" si="29"/>
        <v>11</v>
      </c>
      <c r="AA181" s="350" t="e">
        <f t="shared" si="34"/>
        <v>#REF!</v>
      </c>
      <c r="AB181" s="351" t="e">
        <f t="shared" si="35"/>
        <v>#REF!</v>
      </c>
      <c r="AC181" s="351" t="e">
        <f t="shared" si="36"/>
        <v>#REF!</v>
      </c>
      <c r="AD181" s="351" t="e">
        <f t="shared" si="37"/>
        <v>#REF!</v>
      </c>
      <c r="AE181" s="332">
        <f t="shared" si="38"/>
        <v>2003</v>
      </c>
      <c r="AF181" s="352" t="e">
        <f t="shared" si="39"/>
        <v>#REF!</v>
      </c>
      <c r="AG181" s="353" t="e">
        <f t="shared" si="30"/>
        <v>#REF!</v>
      </c>
    </row>
    <row r="182" spans="1:33" s="313" customFormat="1" ht="22.5" customHeight="1">
      <c r="A182" s="431">
        <v>163</v>
      </c>
      <c r="B182" s="345" t="s">
        <v>2050</v>
      </c>
      <c r="C182" s="346" t="s">
        <v>149</v>
      </c>
      <c r="D182" s="308"/>
      <c r="E182" s="347" t="s">
        <v>316</v>
      </c>
      <c r="F182" s="334"/>
      <c r="G182" s="347" t="s">
        <v>373</v>
      </c>
      <c r="H182" s="348">
        <v>2003</v>
      </c>
      <c r="I182" s="308"/>
      <c r="J182" s="308"/>
      <c r="K182" s="308"/>
      <c r="L182" s="308"/>
      <c r="M182" s="308"/>
      <c r="N182" s="348" t="s">
        <v>114</v>
      </c>
      <c r="O182" s="356">
        <v>120000</v>
      </c>
      <c r="P182" s="336"/>
      <c r="T182" s="332" t="e">
        <f>#REF!</f>
        <v>#REF!</v>
      </c>
      <c r="U182" s="313" t="e">
        <f t="shared" si="27"/>
        <v>#REF!</v>
      </c>
      <c r="V182" s="313" t="e">
        <f t="shared" si="28"/>
        <v>#REF!</v>
      </c>
      <c r="W182" s="350" t="e">
        <f t="shared" si="31"/>
        <v>#REF!</v>
      </c>
      <c r="X182" s="351">
        <f t="shared" si="32"/>
        <v>10</v>
      </c>
      <c r="Y182" s="350" t="e">
        <f t="shared" si="33"/>
        <v>#REF!</v>
      </c>
      <c r="Z182" s="350">
        <f t="shared" si="29"/>
        <v>11</v>
      </c>
      <c r="AA182" s="350" t="e">
        <f t="shared" si="34"/>
        <v>#REF!</v>
      </c>
      <c r="AB182" s="351" t="e">
        <f t="shared" si="35"/>
        <v>#REF!</v>
      </c>
      <c r="AC182" s="351" t="e">
        <f t="shared" si="36"/>
        <v>#REF!</v>
      </c>
      <c r="AD182" s="351" t="e">
        <f t="shared" si="37"/>
        <v>#REF!</v>
      </c>
      <c r="AE182" s="332">
        <f t="shared" si="38"/>
        <v>2003</v>
      </c>
      <c r="AF182" s="352" t="e">
        <f t="shared" si="39"/>
        <v>#REF!</v>
      </c>
      <c r="AG182" s="353" t="e">
        <f t="shared" si="30"/>
        <v>#REF!</v>
      </c>
    </row>
    <row r="183" spans="1:33" s="313" customFormat="1" ht="22.5" customHeight="1">
      <c r="A183" s="431">
        <v>164</v>
      </c>
      <c r="B183" s="345" t="s">
        <v>2033</v>
      </c>
      <c r="C183" s="346" t="s">
        <v>117</v>
      </c>
      <c r="D183" s="308"/>
      <c r="E183" s="347" t="s">
        <v>316</v>
      </c>
      <c r="F183" s="334"/>
      <c r="G183" s="347" t="s">
        <v>368</v>
      </c>
      <c r="H183" s="348">
        <v>2003</v>
      </c>
      <c r="I183" s="308"/>
      <c r="J183" s="308"/>
      <c r="K183" s="308"/>
      <c r="L183" s="308"/>
      <c r="M183" s="308"/>
      <c r="N183" s="348" t="s">
        <v>114</v>
      </c>
      <c r="O183" s="356">
        <v>490000</v>
      </c>
      <c r="P183" s="336"/>
      <c r="T183" s="332" t="e">
        <f>#REF!</f>
        <v>#REF!</v>
      </c>
      <c r="U183" s="313" t="e">
        <f t="shared" si="27"/>
        <v>#REF!</v>
      </c>
      <c r="V183" s="313" t="e">
        <f t="shared" si="28"/>
        <v>#REF!</v>
      </c>
      <c r="W183" s="350" t="e">
        <f t="shared" si="31"/>
        <v>#REF!</v>
      </c>
      <c r="X183" s="351">
        <f t="shared" si="32"/>
        <v>10</v>
      </c>
      <c r="Y183" s="350" t="e">
        <f t="shared" si="33"/>
        <v>#REF!</v>
      </c>
      <c r="Z183" s="350">
        <f t="shared" si="29"/>
        <v>11</v>
      </c>
      <c r="AA183" s="350" t="e">
        <f t="shared" si="34"/>
        <v>#REF!</v>
      </c>
      <c r="AB183" s="351" t="e">
        <f t="shared" si="35"/>
        <v>#REF!</v>
      </c>
      <c r="AC183" s="351" t="e">
        <f t="shared" si="36"/>
        <v>#REF!</v>
      </c>
      <c r="AD183" s="351" t="e">
        <f t="shared" si="37"/>
        <v>#REF!</v>
      </c>
      <c r="AE183" s="332">
        <f t="shared" si="38"/>
        <v>2003</v>
      </c>
      <c r="AF183" s="352" t="e">
        <f t="shared" si="39"/>
        <v>#REF!</v>
      </c>
      <c r="AG183" s="353" t="e">
        <f t="shared" si="30"/>
        <v>#REF!</v>
      </c>
    </row>
    <row r="184" spans="1:33" s="313" customFormat="1" ht="22.5" customHeight="1">
      <c r="A184" s="431">
        <v>165</v>
      </c>
      <c r="B184" s="345" t="s">
        <v>2033</v>
      </c>
      <c r="C184" s="346" t="s">
        <v>117</v>
      </c>
      <c r="D184" s="308"/>
      <c r="E184" s="347" t="s">
        <v>313</v>
      </c>
      <c r="F184" s="334"/>
      <c r="G184" s="347" t="s">
        <v>368</v>
      </c>
      <c r="H184" s="348">
        <v>2003</v>
      </c>
      <c r="I184" s="308"/>
      <c r="J184" s="308"/>
      <c r="K184" s="308"/>
      <c r="L184" s="308"/>
      <c r="M184" s="308"/>
      <c r="N184" s="348" t="s">
        <v>114</v>
      </c>
      <c r="O184" s="356">
        <v>1575000</v>
      </c>
      <c r="P184" s="336"/>
      <c r="T184" s="332" t="e">
        <f>#REF!</f>
        <v>#REF!</v>
      </c>
      <c r="U184" s="313" t="e">
        <f t="shared" si="27"/>
        <v>#REF!</v>
      </c>
      <c r="V184" s="313" t="e">
        <f t="shared" si="28"/>
        <v>#REF!</v>
      </c>
      <c r="W184" s="350" t="e">
        <f t="shared" si="31"/>
        <v>#REF!</v>
      </c>
      <c r="X184" s="351">
        <f t="shared" si="32"/>
        <v>10</v>
      </c>
      <c r="Y184" s="350" t="e">
        <f t="shared" si="33"/>
        <v>#REF!</v>
      </c>
      <c r="Z184" s="350">
        <f t="shared" si="29"/>
        <v>11</v>
      </c>
      <c r="AA184" s="350" t="e">
        <f t="shared" si="34"/>
        <v>#REF!</v>
      </c>
      <c r="AB184" s="351" t="e">
        <f t="shared" si="35"/>
        <v>#REF!</v>
      </c>
      <c r="AC184" s="351" t="e">
        <f t="shared" si="36"/>
        <v>#REF!</v>
      </c>
      <c r="AD184" s="351" t="e">
        <f t="shared" si="37"/>
        <v>#REF!</v>
      </c>
      <c r="AE184" s="332">
        <f t="shared" si="38"/>
        <v>2003</v>
      </c>
      <c r="AF184" s="352" t="e">
        <f t="shared" si="39"/>
        <v>#REF!</v>
      </c>
      <c r="AG184" s="353" t="e">
        <f t="shared" si="30"/>
        <v>#REF!</v>
      </c>
    </row>
    <row r="185" spans="1:33" s="313" customFormat="1" ht="22.5" customHeight="1">
      <c r="A185" s="431">
        <v>166</v>
      </c>
      <c r="B185" s="345" t="s">
        <v>2051</v>
      </c>
      <c r="C185" s="346" t="s">
        <v>150</v>
      </c>
      <c r="D185" s="308"/>
      <c r="E185" s="347" t="s">
        <v>316</v>
      </c>
      <c r="F185" s="334"/>
      <c r="G185" s="347" t="s">
        <v>376</v>
      </c>
      <c r="H185" s="348">
        <v>2003</v>
      </c>
      <c r="I185" s="308"/>
      <c r="J185" s="308"/>
      <c r="K185" s="308"/>
      <c r="L185" s="308"/>
      <c r="M185" s="308"/>
      <c r="N185" s="348" t="s">
        <v>114</v>
      </c>
      <c r="O185" s="356">
        <v>700000</v>
      </c>
      <c r="P185" s="336"/>
      <c r="T185" s="332" t="e">
        <f>#REF!</f>
        <v>#REF!</v>
      </c>
      <c r="U185" s="313" t="e">
        <f t="shared" si="27"/>
        <v>#REF!</v>
      </c>
      <c r="V185" s="313" t="e">
        <f t="shared" si="28"/>
        <v>#REF!</v>
      </c>
      <c r="W185" s="350" t="e">
        <f t="shared" si="31"/>
        <v>#REF!</v>
      </c>
      <c r="X185" s="351">
        <f t="shared" si="32"/>
        <v>10</v>
      </c>
      <c r="Y185" s="350" t="e">
        <f t="shared" si="33"/>
        <v>#REF!</v>
      </c>
      <c r="Z185" s="350">
        <f t="shared" si="29"/>
        <v>11</v>
      </c>
      <c r="AA185" s="350" t="e">
        <f t="shared" si="34"/>
        <v>#REF!</v>
      </c>
      <c r="AB185" s="351" t="e">
        <f t="shared" si="35"/>
        <v>#REF!</v>
      </c>
      <c r="AC185" s="351" t="e">
        <f t="shared" si="36"/>
        <v>#REF!</v>
      </c>
      <c r="AD185" s="351" t="e">
        <f t="shared" si="37"/>
        <v>#REF!</v>
      </c>
      <c r="AE185" s="332">
        <f t="shared" si="38"/>
        <v>2003</v>
      </c>
      <c r="AF185" s="352" t="e">
        <f t="shared" si="39"/>
        <v>#REF!</v>
      </c>
      <c r="AG185" s="353" t="e">
        <f t="shared" si="30"/>
        <v>#REF!</v>
      </c>
    </row>
    <row r="186" spans="1:33" s="313" customFormat="1" ht="22.5" customHeight="1">
      <c r="A186" s="431">
        <v>167</v>
      </c>
      <c r="B186" s="345" t="s">
        <v>298</v>
      </c>
      <c r="C186" s="346" t="s">
        <v>128</v>
      </c>
      <c r="D186" s="308"/>
      <c r="E186" s="347" t="s">
        <v>336</v>
      </c>
      <c r="F186" s="334"/>
      <c r="G186" s="347" t="s">
        <v>369</v>
      </c>
      <c r="H186" s="348">
        <v>2003</v>
      </c>
      <c r="I186" s="308"/>
      <c r="J186" s="308"/>
      <c r="K186" s="308"/>
      <c r="L186" s="308"/>
      <c r="M186" s="308"/>
      <c r="N186" s="348" t="s">
        <v>114</v>
      </c>
      <c r="O186" s="356">
        <v>1200000</v>
      </c>
      <c r="P186" s="336"/>
      <c r="T186" s="332" t="e">
        <f>#REF!</f>
        <v>#REF!</v>
      </c>
      <c r="U186" s="313" t="e">
        <f t="shared" si="27"/>
        <v>#REF!</v>
      </c>
      <c r="V186" s="313" t="e">
        <f t="shared" si="28"/>
        <v>#REF!</v>
      </c>
      <c r="W186" s="350" t="e">
        <f t="shared" si="31"/>
        <v>#REF!</v>
      </c>
      <c r="X186" s="351">
        <f t="shared" si="32"/>
        <v>10</v>
      </c>
      <c r="Y186" s="350" t="e">
        <f t="shared" si="33"/>
        <v>#REF!</v>
      </c>
      <c r="Z186" s="350">
        <f t="shared" si="29"/>
        <v>11</v>
      </c>
      <c r="AA186" s="350" t="e">
        <f t="shared" si="34"/>
        <v>#REF!</v>
      </c>
      <c r="AB186" s="351" t="e">
        <f t="shared" si="35"/>
        <v>#REF!</v>
      </c>
      <c r="AC186" s="351" t="e">
        <f t="shared" si="36"/>
        <v>#REF!</v>
      </c>
      <c r="AD186" s="351" t="e">
        <f t="shared" si="37"/>
        <v>#REF!</v>
      </c>
      <c r="AE186" s="332">
        <f t="shared" si="38"/>
        <v>2003</v>
      </c>
      <c r="AF186" s="352" t="e">
        <f t="shared" si="39"/>
        <v>#REF!</v>
      </c>
      <c r="AG186" s="353" t="e">
        <f t="shared" si="30"/>
        <v>#REF!</v>
      </c>
    </row>
    <row r="187" spans="1:33" s="313" customFormat="1" ht="22.5" customHeight="1">
      <c r="A187" s="431">
        <v>168</v>
      </c>
      <c r="B187" s="345" t="s">
        <v>2051</v>
      </c>
      <c r="C187" s="346" t="s">
        <v>150</v>
      </c>
      <c r="D187" s="308"/>
      <c r="E187" s="347" t="s">
        <v>316</v>
      </c>
      <c r="F187" s="334"/>
      <c r="G187" s="347" t="s">
        <v>376</v>
      </c>
      <c r="H187" s="348">
        <v>2003</v>
      </c>
      <c r="I187" s="308"/>
      <c r="J187" s="308"/>
      <c r="K187" s="308"/>
      <c r="L187" s="308"/>
      <c r="M187" s="308"/>
      <c r="N187" s="348" t="s">
        <v>114</v>
      </c>
      <c r="O187" s="356">
        <v>525000</v>
      </c>
      <c r="P187" s="336"/>
      <c r="T187" s="332" t="e">
        <f>#REF!</f>
        <v>#REF!</v>
      </c>
      <c r="U187" s="313" t="e">
        <f t="shared" si="27"/>
        <v>#REF!</v>
      </c>
      <c r="V187" s="313" t="e">
        <f t="shared" si="28"/>
        <v>#REF!</v>
      </c>
      <c r="W187" s="350" t="e">
        <f t="shared" si="31"/>
        <v>#REF!</v>
      </c>
      <c r="X187" s="351">
        <f t="shared" si="32"/>
        <v>10</v>
      </c>
      <c r="Y187" s="350" t="e">
        <f t="shared" si="33"/>
        <v>#REF!</v>
      </c>
      <c r="Z187" s="350">
        <f t="shared" si="29"/>
        <v>11</v>
      </c>
      <c r="AA187" s="350" t="e">
        <f t="shared" si="34"/>
        <v>#REF!</v>
      </c>
      <c r="AB187" s="351" t="e">
        <f t="shared" si="35"/>
        <v>#REF!</v>
      </c>
      <c r="AC187" s="351" t="e">
        <f t="shared" si="36"/>
        <v>#REF!</v>
      </c>
      <c r="AD187" s="351" t="e">
        <f t="shared" si="37"/>
        <v>#REF!</v>
      </c>
      <c r="AE187" s="332">
        <f t="shared" si="38"/>
        <v>2003</v>
      </c>
      <c r="AF187" s="352" t="e">
        <f t="shared" si="39"/>
        <v>#REF!</v>
      </c>
      <c r="AG187" s="353" t="e">
        <f t="shared" si="30"/>
        <v>#REF!</v>
      </c>
    </row>
    <row r="188" spans="1:33" s="313" customFormat="1" ht="22.5" customHeight="1">
      <c r="A188" s="431">
        <v>169</v>
      </c>
      <c r="B188" s="355" t="s">
        <v>2083</v>
      </c>
      <c r="C188" s="346" t="s">
        <v>171</v>
      </c>
      <c r="D188" s="308"/>
      <c r="E188" s="347" t="s">
        <v>315</v>
      </c>
      <c r="F188" s="334"/>
      <c r="G188" s="347" t="s">
        <v>379</v>
      </c>
      <c r="H188" s="348">
        <v>2003</v>
      </c>
      <c r="I188" s="308"/>
      <c r="J188" s="308"/>
      <c r="K188" s="308"/>
      <c r="L188" s="308"/>
      <c r="M188" s="308"/>
      <c r="N188" s="348" t="s">
        <v>114</v>
      </c>
      <c r="O188" s="356">
        <v>1400000</v>
      </c>
      <c r="P188" s="346" t="s">
        <v>171</v>
      </c>
      <c r="T188" s="332" t="e">
        <f>#REF!</f>
        <v>#REF!</v>
      </c>
      <c r="U188" s="313" t="e">
        <f t="shared" si="27"/>
        <v>#REF!</v>
      </c>
      <c r="V188" s="313" t="e">
        <f t="shared" si="28"/>
        <v>#REF!</v>
      </c>
      <c r="W188" s="350" t="e">
        <f t="shared" si="31"/>
        <v>#REF!</v>
      </c>
      <c r="X188" s="351">
        <f t="shared" si="32"/>
        <v>10</v>
      </c>
      <c r="Y188" s="350" t="e">
        <f t="shared" si="33"/>
        <v>#REF!</v>
      </c>
      <c r="Z188" s="350">
        <f t="shared" si="29"/>
        <v>11</v>
      </c>
      <c r="AA188" s="350" t="e">
        <f t="shared" si="34"/>
        <v>#REF!</v>
      </c>
      <c r="AB188" s="351" t="e">
        <f t="shared" si="35"/>
        <v>#REF!</v>
      </c>
      <c r="AC188" s="351" t="e">
        <f t="shared" si="36"/>
        <v>#REF!</v>
      </c>
      <c r="AD188" s="351" t="e">
        <f t="shared" si="37"/>
        <v>#REF!</v>
      </c>
      <c r="AE188" s="332">
        <f t="shared" si="38"/>
        <v>2003</v>
      </c>
      <c r="AF188" s="352" t="e">
        <f t="shared" si="39"/>
        <v>#REF!</v>
      </c>
      <c r="AG188" s="353" t="e">
        <f t="shared" si="30"/>
        <v>#REF!</v>
      </c>
    </row>
    <row r="189" spans="1:33" s="313" customFormat="1" ht="22.5" customHeight="1">
      <c r="A189" s="431">
        <v>170</v>
      </c>
      <c r="B189" s="345" t="s">
        <v>2039</v>
      </c>
      <c r="C189" s="346" t="s">
        <v>135</v>
      </c>
      <c r="D189" s="308"/>
      <c r="E189" s="347" t="s">
        <v>337</v>
      </c>
      <c r="F189" s="334"/>
      <c r="G189" s="347" t="s">
        <v>388</v>
      </c>
      <c r="H189" s="348">
        <v>2003</v>
      </c>
      <c r="I189" s="308"/>
      <c r="J189" s="308"/>
      <c r="K189" s="308"/>
      <c r="L189" s="308"/>
      <c r="M189" s="308"/>
      <c r="N189" s="348" t="s">
        <v>114</v>
      </c>
      <c r="O189" s="349">
        <v>6433000</v>
      </c>
      <c r="P189" s="336"/>
      <c r="T189" s="332" t="e">
        <f>#REF!</f>
        <v>#REF!</v>
      </c>
      <c r="U189" s="313" t="e">
        <f t="shared" si="27"/>
        <v>#REF!</v>
      </c>
      <c r="V189" s="313" t="e">
        <f t="shared" si="28"/>
        <v>#REF!</v>
      </c>
      <c r="W189" s="350" t="e">
        <f t="shared" si="31"/>
        <v>#REF!</v>
      </c>
      <c r="X189" s="351">
        <f t="shared" si="32"/>
        <v>10</v>
      </c>
      <c r="Y189" s="350" t="e">
        <f t="shared" si="33"/>
        <v>#REF!</v>
      </c>
      <c r="Z189" s="350">
        <f t="shared" si="29"/>
        <v>11</v>
      </c>
      <c r="AA189" s="350" t="e">
        <f t="shared" si="34"/>
        <v>#REF!</v>
      </c>
      <c r="AB189" s="351" t="e">
        <f t="shared" si="35"/>
        <v>#REF!</v>
      </c>
      <c r="AC189" s="351" t="e">
        <f t="shared" si="36"/>
        <v>#REF!</v>
      </c>
      <c r="AD189" s="351" t="e">
        <f t="shared" si="37"/>
        <v>#REF!</v>
      </c>
      <c r="AE189" s="332">
        <f t="shared" si="38"/>
        <v>2003</v>
      </c>
      <c r="AF189" s="352" t="e">
        <f t="shared" si="39"/>
        <v>#REF!</v>
      </c>
      <c r="AG189" s="353" t="e">
        <f t="shared" si="30"/>
        <v>#REF!</v>
      </c>
    </row>
    <row r="190" spans="1:33" s="313" customFormat="1" ht="22.5" customHeight="1">
      <c r="A190" s="431">
        <v>171</v>
      </c>
      <c r="B190" s="345" t="s">
        <v>2026</v>
      </c>
      <c r="C190" s="346" t="s">
        <v>143</v>
      </c>
      <c r="D190" s="308"/>
      <c r="E190" s="347" t="s">
        <v>327</v>
      </c>
      <c r="F190" s="334"/>
      <c r="G190" s="347" t="s">
        <v>369</v>
      </c>
      <c r="H190" s="348">
        <v>2003</v>
      </c>
      <c r="I190" s="308"/>
      <c r="J190" s="308"/>
      <c r="K190" s="308"/>
      <c r="L190" s="308"/>
      <c r="M190" s="308"/>
      <c r="N190" s="348" t="s">
        <v>114</v>
      </c>
      <c r="O190" s="349">
        <v>6860000</v>
      </c>
      <c r="P190" s="336"/>
      <c r="T190" s="332" t="e">
        <f>#REF!</f>
        <v>#REF!</v>
      </c>
      <c r="U190" s="313" t="e">
        <f t="shared" si="27"/>
        <v>#REF!</v>
      </c>
      <c r="V190" s="313" t="e">
        <f t="shared" si="28"/>
        <v>#REF!</v>
      </c>
      <c r="W190" s="350" t="e">
        <f t="shared" si="31"/>
        <v>#REF!</v>
      </c>
      <c r="X190" s="351">
        <f t="shared" si="32"/>
        <v>10</v>
      </c>
      <c r="Y190" s="350" t="e">
        <f t="shared" si="33"/>
        <v>#REF!</v>
      </c>
      <c r="Z190" s="350">
        <f t="shared" si="29"/>
        <v>11</v>
      </c>
      <c r="AA190" s="350" t="e">
        <f t="shared" si="34"/>
        <v>#REF!</v>
      </c>
      <c r="AB190" s="351" t="e">
        <f t="shared" si="35"/>
        <v>#REF!</v>
      </c>
      <c r="AC190" s="351" t="e">
        <f t="shared" si="36"/>
        <v>#REF!</v>
      </c>
      <c r="AD190" s="351" t="e">
        <f t="shared" si="37"/>
        <v>#REF!</v>
      </c>
      <c r="AE190" s="332">
        <f t="shared" si="38"/>
        <v>2003</v>
      </c>
      <c r="AF190" s="352" t="e">
        <f t="shared" si="39"/>
        <v>#REF!</v>
      </c>
      <c r="AG190" s="353" t="e">
        <f t="shared" si="30"/>
        <v>#REF!</v>
      </c>
    </row>
    <row r="191" spans="1:33" s="313" customFormat="1" ht="22.5" customHeight="1">
      <c r="A191" s="431">
        <v>172</v>
      </c>
      <c r="B191" s="345" t="s">
        <v>2023</v>
      </c>
      <c r="C191" s="346" t="s">
        <v>129</v>
      </c>
      <c r="D191" s="308"/>
      <c r="E191" s="347" t="s">
        <v>325</v>
      </c>
      <c r="F191" s="334"/>
      <c r="G191" s="347" t="s">
        <v>379</v>
      </c>
      <c r="H191" s="348">
        <v>2003</v>
      </c>
      <c r="I191" s="308"/>
      <c r="J191" s="308"/>
      <c r="K191" s="308"/>
      <c r="L191" s="308"/>
      <c r="M191" s="308"/>
      <c r="N191" s="348" t="s">
        <v>114</v>
      </c>
      <c r="O191" s="349">
        <v>2450000</v>
      </c>
      <c r="P191" s="336"/>
      <c r="T191" s="332" t="e">
        <f>#REF!</f>
        <v>#REF!</v>
      </c>
      <c r="U191" s="313" t="e">
        <f t="shared" si="27"/>
        <v>#REF!</v>
      </c>
      <c r="V191" s="313" t="e">
        <f t="shared" si="28"/>
        <v>#REF!</v>
      </c>
      <c r="W191" s="350" t="e">
        <f t="shared" si="31"/>
        <v>#REF!</v>
      </c>
      <c r="X191" s="351">
        <f t="shared" si="32"/>
        <v>10</v>
      </c>
      <c r="Y191" s="350" t="e">
        <f t="shared" si="33"/>
        <v>#REF!</v>
      </c>
      <c r="Z191" s="350">
        <f t="shared" si="29"/>
        <v>11</v>
      </c>
      <c r="AA191" s="350" t="e">
        <f t="shared" si="34"/>
        <v>#REF!</v>
      </c>
      <c r="AB191" s="351" t="e">
        <f t="shared" si="35"/>
        <v>#REF!</v>
      </c>
      <c r="AC191" s="351" t="e">
        <f t="shared" si="36"/>
        <v>#REF!</v>
      </c>
      <c r="AD191" s="351" t="e">
        <f t="shared" si="37"/>
        <v>#REF!</v>
      </c>
      <c r="AE191" s="332">
        <f t="shared" si="38"/>
        <v>2003</v>
      </c>
      <c r="AF191" s="352" t="e">
        <f t="shared" si="39"/>
        <v>#REF!</v>
      </c>
      <c r="AG191" s="353" t="e">
        <f t="shared" si="30"/>
        <v>#REF!</v>
      </c>
    </row>
    <row r="192" spans="1:33" s="313" customFormat="1" ht="22.5" customHeight="1">
      <c r="A192" s="431">
        <v>173</v>
      </c>
      <c r="B192" s="345" t="s">
        <v>2036</v>
      </c>
      <c r="C192" s="346" t="s">
        <v>125</v>
      </c>
      <c r="D192" s="308"/>
      <c r="E192" s="347" t="s">
        <v>316</v>
      </c>
      <c r="F192" s="334"/>
      <c r="G192" s="347" t="s">
        <v>373</v>
      </c>
      <c r="H192" s="348">
        <v>2003</v>
      </c>
      <c r="I192" s="308"/>
      <c r="J192" s="308"/>
      <c r="K192" s="308"/>
      <c r="L192" s="308"/>
      <c r="M192" s="308"/>
      <c r="N192" s="348" t="s">
        <v>114</v>
      </c>
      <c r="O192" s="349">
        <v>1190000</v>
      </c>
      <c r="P192" s="336"/>
      <c r="T192" s="332" t="e">
        <f>#REF!</f>
        <v>#REF!</v>
      </c>
      <c r="U192" s="313" t="e">
        <f t="shared" si="27"/>
        <v>#REF!</v>
      </c>
      <c r="V192" s="313" t="e">
        <f t="shared" si="28"/>
        <v>#REF!</v>
      </c>
      <c r="W192" s="350" t="e">
        <f t="shared" si="31"/>
        <v>#REF!</v>
      </c>
      <c r="X192" s="351">
        <f t="shared" si="32"/>
        <v>10</v>
      </c>
      <c r="Y192" s="350" t="e">
        <f t="shared" si="33"/>
        <v>#REF!</v>
      </c>
      <c r="Z192" s="350">
        <f t="shared" si="29"/>
        <v>11</v>
      </c>
      <c r="AA192" s="350" t="e">
        <f t="shared" si="34"/>
        <v>#REF!</v>
      </c>
      <c r="AB192" s="351" t="e">
        <f t="shared" si="35"/>
        <v>#REF!</v>
      </c>
      <c r="AC192" s="351" t="e">
        <f t="shared" si="36"/>
        <v>#REF!</v>
      </c>
      <c r="AD192" s="351" t="e">
        <f t="shared" si="37"/>
        <v>#REF!</v>
      </c>
      <c r="AE192" s="332">
        <f t="shared" si="38"/>
        <v>2003</v>
      </c>
      <c r="AF192" s="352" t="e">
        <f t="shared" si="39"/>
        <v>#REF!</v>
      </c>
      <c r="AG192" s="353" t="e">
        <f t="shared" si="30"/>
        <v>#REF!</v>
      </c>
    </row>
    <row r="193" spans="1:33" s="313" customFormat="1" ht="22.5" customHeight="1">
      <c r="A193" s="431">
        <v>174</v>
      </c>
      <c r="B193" s="345" t="s">
        <v>2023</v>
      </c>
      <c r="C193" s="346" t="s">
        <v>129</v>
      </c>
      <c r="D193" s="308"/>
      <c r="E193" s="347" t="s">
        <v>325</v>
      </c>
      <c r="F193" s="334"/>
      <c r="G193" s="347" t="s">
        <v>379</v>
      </c>
      <c r="H193" s="348">
        <v>2003</v>
      </c>
      <c r="I193" s="308"/>
      <c r="J193" s="308"/>
      <c r="K193" s="308"/>
      <c r="L193" s="308"/>
      <c r="M193" s="308"/>
      <c r="N193" s="348" t="s">
        <v>114</v>
      </c>
      <c r="O193" s="349">
        <v>2450000</v>
      </c>
      <c r="P193" s="336"/>
      <c r="T193" s="332" t="e">
        <f>#REF!</f>
        <v>#REF!</v>
      </c>
      <c r="U193" s="313" t="e">
        <f t="shared" si="27"/>
        <v>#REF!</v>
      </c>
      <c r="V193" s="313" t="e">
        <f t="shared" si="28"/>
        <v>#REF!</v>
      </c>
      <c r="W193" s="350" t="e">
        <f t="shared" si="31"/>
        <v>#REF!</v>
      </c>
      <c r="X193" s="351">
        <f t="shared" si="32"/>
        <v>10</v>
      </c>
      <c r="Y193" s="350" t="e">
        <f t="shared" si="33"/>
        <v>#REF!</v>
      </c>
      <c r="Z193" s="350">
        <f t="shared" si="29"/>
        <v>11</v>
      </c>
      <c r="AA193" s="350" t="e">
        <f t="shared" si="34"/>
        <v>#REF!</v>
      </c>
      <c r="AB193" s="351" t="e">
        <f t="shared" si="35"/>
        <v>#REF!</v>
      </c>
      <c r="AC193" s="351" t="e">
        <f t="shared" si="36"/>
        <v>#REF!</v>
      </c>
      <c r="AD193" s="351" t="e">
        <f t="shared" si="37"/>
        <v>#REF!</v>
      </c>
      <c r="AE193" s="332">
        <f t="shared" si="38"/>
        <v>2003</v>
      </c>
      <c r="AF193" s="352" t="e">
        <f t="shared" si="39"/>
        <v>#REF!</v>
      </c>
      <c r="AG193" s="353" t="e">
        <f t="shared" si="30"/>
        <v>#REF!</v>
      </c>
    </row>
    <row r="194" spans="1:33" s="313" customFormat="1" ht="22.5" customHeight="1">
      <c r="A194" s="431">
        <v>175</v>
      </c>
      <c r="B194" s="345" t="s">
        <v>2036</v>
      </c>
      <c r="C194" s="346" t="s">
        <v>125</v>
      </c>
      <c r="D194" s="308"/>
      <c r="E194" s="347" t="s">
        <v>316</v>
      </c>
      <c r="F194" s="334"/>
      <c r="G194" s="347" t="s">
        <v>373</v>
      </c>
      <c r="H194" s="348">
        <v>2003</v>
      </c>
      <c r="I194" s="308"/>
      <c r="J194" s="308"/>
      <c r="K194" s="308"/>
      <c r="L194" s="308"/>
      <c r="M194" s="308"/>
      <c r="N194" s="348" t="s">
        <v>114</v>
      </c>
      <c r="O194" s="349">
        <v>1190000</v>
      </c>
      <c r="P194" s="336"/>
      <c r="T194" s="332" t="e">
        <f>#REF!</f>
        <v>#REF!</v>
      </c>
      <c r="U194" s="313" t="e">
        <f t="shared" si="27"/>
        <v>#REF!</v>
      </c>
      <c r="V194" s="313" t="e">
        <f t="shared" si="28"/>
        <v>#REF!</v>
      </c>
      <c r="W194" s="350" t="e">
        <f t="shared" si="31"/>
        <v>#REF!</v>
      </c>
      <c r="X194" s="351">
        <f t="shared" si="32"/>
        <v>10</v>
      </c>
      <c r="Y194" s="350" t="e">
        <f t="shared" si="33"/>
        <v>#REF!</v>
      </c>
      <c r="Z194" s="350">
        <f t="shared" si="29"/>
        <v>11</v>
      </c>
      <c r="AA194" s="350" t="e">
        <f t="shared" si="34"/>
        <v>#REF!</v>
      </c>
      <c r="AB194" s="351" t="e">
        <f t="shared" si="35"/>
        <v>#REF!</v>
      </c>
      <c r="AC194" s="351" t="e">
        <f t="shared" si="36"/>
        <v>#REF!</v>
      </c>
      <c r="AD194" s="351" t="e">
        <f t="shared" si="37"/>
        <v>#REF!</v>
      </c>
      <c r="AE194" s="332">
        <f t="shared" si="38"/>
        <v>2003</v>
      </c>
      <c r="AF194" s="352" t="e">
        <f t="shared" si="39"/>
        <v>#REF!</v>
      </c>
      <c r="AG194" s="353" t="e">
        <f t="shared" si="30"/>
        <v>#REF!</v>
      </c>
    </row>
    <row r="195" spans="1:33" s="313" customFormat="1" ht="22.5" customHeight="1">
      <c r="A195" s="431">
        <v>176</v>
      </c>
      <c r="B195" s="345" t="s">
        <v>2083</v>
      </c>
      <c r="C195" s="346" t="s">
        <v>418</v>
      </c>
      <c r="D195" s="308"/>
      <c r="E195" s="347" t="s">
        <v>452</v>
      </c>
      <c r="F195" s="334"/>
      <c r="G195" s="347" t="s">
        <v>379</v>
      </c>
      <c r="H195" s="348">
        <v>2003</v>
      </c>
      <c r="I195" s="308"/>
      <c r="J195" s="308"/>
      <c r="K195" s="308"/>
      <c r="L195" s="308"/>
      <c r="M195" s="308"/>
      <c r="N195" s="348" t="s">
        <v>114</v>
      </c>
      <c r="O195" s="349">
        <v>8540000</v>
      </c>
      <c r="P195" s="346" t="s">
        <v>418</v>
      </c>
      <c r="T195" s="332" t="e">
        <f>#REF!</f>
        <v>#REF!</v>
      </c>
      <c r="U195" s="313" t="e">
        <f t="shared" si="27"/>
        <v>#REF!</v>
      </c>
      <c r="V195" s="313" t="e">
        <f t="shared" si="28"/>
        <v>#REF!</v>
      </c>
      <c r="W195" s="350" t="e">
        <f t="shared" si="31"/>
        <v>#REF!</v>
      </c>
      <c r="X195" s="351">
        <f t="shared" si="32"/>
        <v>10</v>
      </c>
      <c r="Y195" s="350" t="e">
        <f t="shared" si="33"/>
        <v>#REF!</v>
      </c>
      <c r="Z195" s="350">
        <f t="shared" si="29"/>
        <v>11</v>
      </c>
      <c r="AA195" s="350" t="e">
        <f t="shared" si="34"/>
        <v>#REF!</v>
      </c>
      <c r="AB195" s="351" t="e">
        <f t="shared" si="35"/>
        <v>#REF!</v>
      </c>
      <c r="AC195" s="351" t="e">
        <f t="shared" si="36"/>
        <v>#REF!</v>
      </c>
      <c r="AD195" s="351" t="e">
        <f t="shared" si="37"/>
        <v>#REF!</v>
      </c>
      <c r="AE195" s="332">
        <f t="shared" si="38"/>
        <v>2003</v>
      </c>
      <c r="AF195" s="352" t="e">
        <f t="shared" si="39"/>
        <v>#REF!</v>
      </c>
      <c r="AG195" s="353" t="e">
        <f t="shared" si="30"/>
        <v>#REF!</v>
      </c>
    </row>
    <row r="196" spans="1:33" s="313" customFormat="1" ht="22.5" customHeight="1">
      <c r="A196" s="431">
        <v>177</v>
      </c>
      <c r="B196" s="345" t="s">
        <v>2028</v>
      </c>
      <c r="C196" s="346" t="s">
        <v>419</v>
      </c>
      <c r="D196" s="308"/>
      <c r="E196" s="347" t="s">
        <v>315</v>
      </c>
      <c r="F196" s="334"/>
      <c r="G196" s="347" t="s">
        <v>379</v>
      </c>
      <c r="H196" s="348">
        <v>2003</v>
      </c>
      <c r="I196" s="308"/>
      <c r="J196" s="308"/>
      <c r="K196" s="308"/>
      <c r="L196" s="308"/>
      <c r="M196" s="308"/>
      <c r="N196" s="348" t="s">
        <v>114</v>
      </c>
      <c r="O196" s="349">
        <v>2100000</v>
      </c>
      <c r="P196" s="336"/>
      <c r="T196" s="332" t="e">
        <f>#REF!</f>
        <v>#REF!</v>
      </c>
      <c r="U196" s="313" t="e">
        <f t="shared" si="27"/>
        <v>#REF!</v>
      </c>
      <c r="V196" s="313" t="e">
        <f t="shared" si="28"/>
        <v>#REF!</v>
      </c>
      <c r="W196" s="350" t="e">
        <f t="shared" si="31"/>
        <v>#REF!</v>
      </c>
      <c r="X196" s="351">
        <f t="shared" si="32"/>
        <v>10</v>
      </c>
      <c r="Y196" s="350" t="e">
        <f t="shared" si="33"/>
        <v>#REF!</v>
      </c>
      <c r="Z196" s="350">
        <f t="shared" si="29"/>
        <v>11</v>
      </c>
      <c r="AA196" s="350" t="e">
        <f t="shared" si="34"/>
        <v>#REF!</v>
      </c>
      <c r="AB196" s="351" t="e">
        <f t="shared" si="35"/>
        <v>#REF!</v>
      </c>
      <c r="AC196" s="351" t="e">
        <f t="shared" si="36"/>
        <v>#REF!</v>
      </c>
      <c r="AD196" s="351" t="e">
        <f t="shared" si="37"/>
        <v>#REF!</v>
      </c>
      <c r="AE196" s="332">
        <f t="shared" si="38"/>
        <v>2003</v>
      </c>
      <c r="AF196" s="352" t="e">
        <f t="shared" si="39"/>
        <v>#REF!</v>
      </c>
      <c r="AG196" s="353" t="e">
        <f t="shared" si="30"/>
        <v>#REF!</v>
      </c>
    </row>
    <row r="197" spans="1:33" s="313" customFormat="1" ht="22.5" customHeight="1">
      <c r="A197" s="431">
        <v>178</v>
      </c>
      <c r="B197" s="345" t="s">
        <v>2035</v>
      </c>
      <c r="C197" s="346" t="s">
        <v>172</v>
      </c>
      <c r="D197" s="308"/>
      <c r="E197" s="347" t="s">
        <v>316</v>
      </c>
      <c r="F197" s="334"/>
      <c r="G197" s="347" t="s">
        <v>372</v>
      </c>
      <c r="H197" s="348">
        <v>2003</v>
      </c>
      <c r="I197" s="308"/>
      <c r="J197" s="308"/>
      <c r="K197" s="308"/>
      <c r="L197" s="308"/>
      <c r="M197" s="308"/>
      <c r="N197" s="348" t="s">
        <v>114</v>
      </c>
      <c r="O197" s="349">
        <v>1080000</v>
      </c>
      <c r="P197" s="336"/>
      <c r="T197" s="332" t="e">
        <f>#REF!</f>
        <v>#REF!</v>
      </c>
      <c r="U197" s="313" t="e">
        <f t="shared" si="27"/>
        <v>#REF!</v>
      </c>
      <c r="V197" s="313" t="e">
        <f t="shared" si="28"/>
        <v>#REF!</v>
      </c>
      <c r="W197" s="350" t="e">
        <f t="shared" si="31"/>
        <v>#REF!</v>
      </c>
      <c r="X197" s="351">
        <f t="shared" si="32"/>
        <v>10</v>
      </c>
      <c r="Y197" s="350" t="e">
        <f t="shared" si="33"/>
        <v>#REF!</v>
      </c>
      <c r="Z197" s="350">
        <f t="shared" si="29"/>
        <v>11</v>
      </c>
      <c r="AA197" s="350" t="e">
        <f t="shared" si="34"/>
        <v>#REF!</v>
      </c>
      <c r="AB197" s="351" t="e">
        <f t="shared" si="35"/>
        <v>#REF!</v>
      </c>
      <c r="AC197" s="351" t="e">
        <f t="shared" si="36"/>
        <v>#REF!</v>
      </c>
      <c r="AD197" s="351" t="e">
        <f t="shared" si="37"/>
        <v>#REF!</v>
      </c>
      <c r="AE197" s="332">
        <f t="shared" si="38"/>
        <v>2003</v>
      </c>
      <c r="AF197" s="352" t="e">
        <f t="shared" si="39"/>
        <v>#REF!</v>
      </c>
      <c r="AG197" s="353" t="e">
        <f t="shared" si="30"/>
        <v>#REF!</v>
      </c>
    </row>
    <row r="198" spans="1:33" s="313" customFormat="1" ht="22.5" customHeight="1">
      <c r="A198" s="431">
        <v>179</v>
      </c>
      <c r="B198" s="345" t="s">
        <v>2027</v>
      </c>
      <c r="C198" s="346" t="s">
        <v>138</v>
      </c>
      <c r="D198" s="308"/>
      <c r="E198" s="347" t="s">
        <v>318</v>
      </c>
      <c r="F198" s="334"/>
      <c r="G198" s="347" t="s">
        <v>369</v>
      </c>
      <c r="H198" s="348">
        <v>2003</v>
      </c>
      <c r="I198" s="308"/>
      <c r="J198" s="308"/>
      <c r="K198" s="308"/>
      <c r="L198" s="308"/>
      <c r="M198" s="308"/>
      <c r="N198" s="348" t="s">
        <v>114</v>
      </c>
      <c r="O198" s="349">
        <v>1650000</v>
      </c>
      <c r="P198" s="336"/>
      <c r="T198" s="332" t="e">
        <f>#REF!</f>
        <v>#REF!</v>
      </c>
      <c r="U198" s="313" t="e">
        <f t="shared" si="27"/>
        <v>#REF!</v>
      </c>
      <c r="V198" s="313" t="e">
        <f t="shared" si="28"/>
        <v>#REF!</v>
      </c>
      <c r="W198" s="350" t="e">
        <f t="shared" si="31"/>
        <v>#REF!</v>
      </c>
      <c r="X198" s="351">
        <f t="shared" si="32"/>
        <v>10</v>
      </c>
      <c r="Y198" s="350" t="e">
        <f t="shared" si="33"/>
        <v>#REF!</v>
      </c>
      <c r="Z198" s="350">
        <f t="shared" si="29"/>
        <v>11</v>
      </c>
      <c r="AA198" s="350" t="e">
        <f t="shared" si="34"/>
        <v>#REF!</v>
      </c>
      <c r="AB198" s="351" t="e">
        <f t="shared" si="35"/>
        <v>#REF!</v>
      </c>
      <c r="AC198" s="351" t="e">
        <f t="shared" si="36"/>
        <v>#REF!</v>
      </c>
      <c r="AD198" s="351" t="e">
        <f t="shared" si="37"/>
        <v>#REF!</v>
      </c>
      <c r="AE198" s="332">
        <f t="shared" si="38"/>
        <v>2003</v>
      </c>
      <c r="AF198" s="352" t="e">
        <f t="shared" si="39"/>
        <v>#REF!</v>
      </c>
      <c r="AG198" s="353" t="e">
        <f t="shared" si="30"/>
        <v>#REF!</v>
      </c>
    </row>
    <row r="199" spans="1:33" s="313" customFormat="1" ht="22.5" customHeight="1">
      <c r="A199" s="431">
        <v>180</v>
      </c>
      <c r="B199" s="345" t="s">
        <v>2037</v>
      </c>
      <c r="C199" s="346" t="s">
        <v>146</v>
      </c>
      <c r="D199" s="308"/>
      <c r="E199" s="347" t="s">
        <v>319</v>
      </c>
      <c r="F199" s="334"/>
      <c r="G199" s="347" t="s">
        <v>369</v>
      </c>
      <c r="H199" s="348">
        <v>2003</v>
      </c>
      <c r="I199" s="308"/>
      <c r="J199" s="308"/>
      <c r="K199" s="308"/>
      <c r="L199" s="308"/>
      <c r="M199" s="308"/>
      <c r="N199" s="348" t="s">
        <v>114</v>
      </c>
      <c r="O199" s="349">
        <v>1980000</v>
      </c>
      <c r="P199" s="336"/>
      <c r="T199" s="332" t="e">
        <f>#REF!</f>
        <v>#REF!</v>
      </c>
      <c r="U199" s="313" t="e">
        <f t="shared" si="27"/>
        <v>#REF!</v>
      </c>
      <c r="V199" s="313" t="e">
        <f t="shared" si="28"/>
        <v>#REF!</v>
      </c>
      <c r="W199" s="350" t="e">
        <f t="shared" si="31"/>
        <v>#REF!</v>
      </c>
      <c r="X199" s="351">
        <f t="shared" si="32"/>
        <v>10</v>
      </c>
      <c r="Y199" s="350" t="e">
        <f t="shared" si="33"/>
        <v>#REF!</v>
      </c>
      <c r="Z199" s="350">
        <f t="shared" si="29"/>
        <v>11</v>
      </c>
      <c r="AA199" s="350" t="e">
        <f t="shared" si="34"/>
        <v>#REF!</v>
      </c>
      <c r="AB199" s="351" t="e">
        <f t="shared" si="35"/>
        <v>#REF!</v>
      </c>
      <c r="AC199" s="351" t="e">
        <f t="shared" si="36"/>
        <v>#REF!</v>
      </c>
      <c r="AD199" s="351" t="e">
        <f t="shared" si="37"/>
        <v>#REF!</v>
      </c>
      <c r="AE199" s="332">
        <f t="shared" si="38"/>
        <v>2003</v>
      </c>
      <c r="AF199" s="352" t="e">
        <f t="shared" si="39"/>
        <v>#REF!</v>
      </c>
      <c r="AG199" s="353" t="e">
        <f t="shared" si="30"/>
        <v>#REF!</v>
      </c>
    </row>
    <row r="200" spans="1:33" s="313" customFormat="1" ht="22.5" customHeight="1">
      <c r="A200" s="431">
        <v>181</v>
      </c>
      <c r="B200" s="345" t="s">
        <v>2032</v>
      </c>
      <c r="C200" s="346" t="s">
        <v>118</v>
      </c>
      <c r="D200" s="308"/>
      <c r="E200" s="347" t="s">
        <v>316</v>
      </c>
      <c r="F200" s="334"/>
      <c r="G200" s="347" t="s">
        <v>373</v>
      </c>
      <c r="H200" s="348">
        <v>2003</v>
      </c>
      <c r="I200" s="308"/>
      <c r="J200" s="308"/>
      <c r="K200" s="308"/>
      <c r="L200" s="308"/>
      <c r="M200" s="308"/>
      <c r="N200" s="348" t="s">
        <v>114</v>
      </c>
      <c r="O200" s="349">
        <v>480000</v>
      </c>
      <c r="P200" s="336"/>
      <c r="T200" s="332" t="e">
        <f>#REF!</f>
        <v>#REF!</v>
      </c>
      <c r="U200" s="313" t="e">
        <f t="shared" si="27"/>
        <v>#REF!</v>
      </c>
      <c r="V200" s="313" t="e">
        <f t="shared" si="28"/>
        <v>#REF!</v>
      </c>
      <c r="W200" s="350" t="e">
        <f t="shared" si="31"/>
        <v>#REF!</v>
      </c>
      <c r="X200" s="351">
        <f t="shared" si="32"/>
        <v>10</v>
      </c>
      <c r="Y200" s="350" t="e">
        <f t="shared" si="33"/>
        <v>#REF!</v>
      </c>
      <c r="Z200" s="350">
        <f t="shared" si="29"/>
        <v>11</v>
      </c>
      <c r="AA200" s="350" t="e">
        <f t="shared" si="34"/>
        <v>#REF!</v>
      </c>
      <c r="AB200" s="351" t="e">
        <f t="shared" si="35"/>
        <v>#REF!</v>
      </c>
      <c r="AC200" s="351" t="e">
        <f t="shared" si="36"/>
        <v>#REF!</v>
      </c>
      <c r="AD200" s="351" t="e">
        <f t="shared" si="37"/>
        <v>#REF!</v>
      </c>
      <c r="AE200" s="332">
        <f t="shared" si="38"/>
        <v>2003</v>
      </c>
      <c r="AF200" s="352" t="e">
        <f t="shared" si="39"/>
        <v>#REF!</v>
      </c>
      <c r="AG200" s="353" t="e">
        <f t="shared" si="30"/>
        <v>#REF!</v>
      </c>
    </row>
    <row r="201" spans="1:33" s="313" customFormat="1" ht="22.5" customHeight="1">
      <c r="A201" s="431">
        <v>182</v>
      </c>
      <c r="B201" s="345" t="s">
        <v>2032</v>
      </c>
      <c r="C201" s="346" t="s">
        <v>118</v>
      </c>
      <c r="D201" s="308"/>
      <c r="E201" s="347" t="s">
        <v>316</v>
      </c>
      <c r="F201" s="334"/>
      <c r="G201" s="347" t="s">
        <v>373</v>
      </c>
      <c r="H201" s="348">
        <v>2003</v>
      </c>
      <c r="I201" s="308"/>
      <c r="J201" s="308"/>
      <c r="K201" s="308"/>
      <c r="L201" s="308"/>
      <c r="M201" s="308"/>
      <c r="N201" s="348" t="s">
        <v>114</v>
      </c>
      <c r="O201" s="349">
        <v>280000</v>
      </c>
      <c r="P201" s="336"/>
      <c r="T201" s="332" t="e">
        <f>#REF!</f>
        <v>#REF!</v>
      </c>
      <c r="U201" s="313" t="e">
        <f t="shared" si="27"/>
        <v>#REF!</v>
      </c>
      <c r="V201" s="313" t="e">
        <f t="shared" si="28"/>
        <v>#REF!</v>
      </c>
      <c r="W201" s="350" t="e">
        <f t="shared" si="31"/>
        <v>#REF!</v>
      </c>
      <c r="X201" s="351">
        <f t="shared" si="32"/>
        <v>10</v>
      </c>
      <c r="Y201" s="350" t="e">
        <f t="shared" si="33"/>
        <v>#REF!</v>
      </c>
      <c r="Z201" s="350">
        <f t="shared" si="29"/>
        <v>11</v>
      </c>
      <c r="AA201" s="350" t="e">
        <f t="shared" si="34"/>
        <v>#REF!</v>
      </c>
      <c r="AB201" s="351" t="e">
        <f t="shared" si="35"/>
        <v>#REF!</v>
      </c>
      <c r="AC201" s="351" t="e">
        <f t="shared" si="36"/>
        <v>#REF!</v>
      </c>
      <c r="AD201" s="351" t="e">
        <f t="shared" si="37"/>
        <v>#REF!</v>
      </c>
      <c r="AE201" s="332">
        <f t="shared" si="38"/>
        <v>2003</v>
      </c>
      <c r="AF201" s="352" t="e">
        <f t="shared" si="39"/>
        <v>#REF!</v>
      </c>
      <c r="AG201" s="353" t="e">
        <f t="shared" si="30"/>
        <v>#REF!</v>
      </c>
    </row>
    <row r="202" spans="1:33" s="313" customFormat="1" ht="22.5" customHeight="1">
      <c r="A202" s="431">
        <v>183</v>
      </c>
      <c r="B202" s="345" t="s">
        <v>2025</v>
      </c>
      <c r="C202" s="346" t="s">
        <v>126</v>
      </c>
      <c r="D202" s="308"/>
      <c r="E202" s="347" t="s">
        <v>319</v>
      </c>
      <c r="F202" s="334"/>
      <c r="G202" s="347" t="s">
        <v>369</v>
      </c>
      <c r="H202" s="348">
        <v>2003</v>
      </c>
      <c r="I202" s="308"/>
      <c r="J202" s="308"/>
      <c r="K202" s="308"/>
      <c r="L202" s="308"/>
      <c r="M202" s="308"/>
      <c r="N202" s="348" t="s">
        <v>114</v>
      </c>
      <c r="O202" s="349">
        <v>1750000</v>
      </c>
      <c r="P202" s="336"/>
      <c r="T202" s="332" t="e">
        <f>#REF!</f>
        <v>#REF!</v>
      </c>
      <c r="U202" s="313" t="e">
        <f t="shared" si="27"/>
        <v>#REF!</v>
      </c>
      <c r="V202" s="313" t="e">
        <f t="shared" si="28"/>
        <v>#REF!</v>
      </c>
      <c r="W202" s="350" t="e">
        <f t="shared" si="31"/>
        <v>#REF!</v>
      </c>
      <c r="X202" s="351">
        <f t="shared" si="32"/>
        <v>10</v>
      </c>
      <c r="Y202" s="350" t="e">
        <f t="shared" si="33"/>
        <v>#REF!</v>
      </c>
      <c r="Z202" s="350">
        <f t="shared" si="29"/>
        <v>11</v>
      </c>
      <c r="AA202" s="350" t="e">
        <f t="shared" si="34"/>
        <v>#REF!</v>
      </c>
      <c r="AB202" s="351" t="e">
        <f t="shared" si="35"/>
        <v>#REF!</v>
      </c>
      <c r="AC202" s="351" t="e">
        <f t="shared" si="36"/>
        <v>#REF!</v>
      </c>
      <c r="AD202" s="351" t="e">
        <f t="shared" si="37"/>
        <v>#REF!</v>
      </c>
      <c r="AE202" s="332">
        <f t="shared" si="38"/>
        <v>2003</v>
      </c>
      <c r="AF202" s="352" t="e">
        <f t="shared" si="39"/>
        <v>#REF!</v>
      </c>
      <c r="AG202" s="353" t="e">
        <f t="shared" si="30"/>
        <v>#REF!</v>
      </c>
    </row>
    <row r="203" spans="1:33" s="313" customFormat="1" ht="22.5" customHeight="1">
      <c r="A203" s="431">
        <v>184</v>
      </c>
      <c r="B203" s="345" t="s">
        <v>2038</v>
      </c>
      <c r="C203" s="346" t="s">
        <v>147</v>
      </c>
      <c r="D203" s="308"/>
      <c r="E203" s="347" t="s">
        <v>315</v>
      </c>
      <c r="F203" s="334"/>
      <c r="G203" s="347" t="s">
        <v>379</v>
      </c>
      <c r="H203" s="348">
        <v>2003</v>
      </c>
      <c r="I203" s="308"/>
      <c r="J203" s="308"/>
      <c r="K203" s="308"/>
      <c r="L203" s="308"/>
      <c r="M203" s="308"/>
      <c r="N203" s="348" t="s">
        <v>114</v>
      </c>
      <c r="O203" s="349">
        <v>2450000</v>
      </c>
      <c r="P203" s="336"/>
      <c r="T203" s="332" t="e">
        <f>#REF!</f>
        <v>#REF!</v>
      </c>
      <c r="U203" s="313" t="e">
        <f t="shared" si="27"/>
        <v>#REF!</v>
      </c>
      <c r="V203" s="313" t="e">
        <f t="shared" si="28"/>
        <v>#REF!</v>
      </c>
      <c r="W203" s="350" t="e">
        <f t="shared" si="31"/>
        <v>#REF!</v>
      </c>
      <c r="X203" s="351">
        <f t="shared" si="32"/>
        <v>10</v>
      </c>
      <c r="Y203" s="350" t="e">
        <f t="shared" si="33"/>
        <v>#REF!</v>
      </c>
      <c r="Z203" s="350">
        <f t="shared" si="29"/>
        <v>11</v>
      </c>
      <c r="AA203" s="350" t="e">
        <f t="shared" si="34"/>
        <v>#REF!</v>
      </c>
      <c r="AB203" s="351" t="e">
        <f t="shared" si="35"/>
        <v>#REF!</v>
      </c>
      <c r="AC203" s="351" t="e">
        <f t="shared" si="36"/>
        <v>#REF!</v>
      </c>
      <c r="AD203" s="351" t="e">
        <f t="shared" si="37"/>
        <v>#REF!</v>
      </c>
      <c r="AE203" s="332">
        <f t="shared" si="38"/>
        <v>2003</v>
      </c>
      <c r="AF203" s="352" t="e">
        <f t="shared" si="39"/>
        <v>#REF!</v>
      </c>
      <c r="AG203" s="353" t="e">
        <f t="shared" si="30"/>
        <v>#REF!</v>
      </c>
    </row>
    <row r="204" spans="1:33" s="313" customFormat="1" ht="22.5" customHeight="1">
      <c r="A204" s="431">
        <v>185</v>
      </c>
      <c r="B204" s="345" t="s">
        <v>298</v>
      </c>
      <c r="C204" s="346" t="s">
        <v>128</v>
      </c>
      <c r="D204" s="308"/>
      <c r="E204" s="347" t="s">
        <v>313</v>
      </c>
      <c r="F204" s="334"/>
      <c r="G204" s="347" t="s">
        <v>368</v>
      </c>
      <c r="H204" s="348">
        <v>2003</v>
      </c>
      <c r="I204" s="308"/>
      <c r="J204" s="308"/>
      <c r="K204" s="308"/>
      <c r="L204" s="308"/>
      <c r="M204" s="308"/>
      <c r="N204" s="348" t="s">
        <v>114</v>
      </c>
      <c r="O204" s="349">
        <v>735000</v>
      </c>
      <c r="P204" s="336"/>
      <c r="T204" s="332" t="e">
        <f>#REF!</f>
        <v>#REF!</v>
      </c>
      <c r="U204" s="313" t="e">
        <f t="shared" si="27"/>
        <v>#REF!</v>
      </c>
      <c r="V204" s="313" t="e">
        <f t="shared" si="28"/>
        <v>#REF!</v>
      </c>
      <c r="W204" s="350" t="e">
        <f t="shared" si="31"/>
        <v>#REF!</v>
      </c>
      <c r="X204" s="351">
        <f t="shared" si="32"/>
        <v>10</v>
      </c>
      <c r="Y204" s="350" t="e">
        <f t="shared" si="33"/>
        <v>#REF!</v>
      </c>
      <c r="Z204" s="350">
        <f t="shared" si="29"/>
        <v>11</v>
      </c>
      <c r="AA204" s="350" t="e">
        <f t="shared" si="34"/>
        <v>#REF!</v>
      </c>
      <c r="AB204" s="351" t="e">
        <f t="shared" si="35"/>
        <v>#REF!</v>
      </c>
      <c r="AC204" s="351" t="e">
        <f t="shared" si="36"/>
        <v>#REF!</v>
      </c>
      <c r="AD204" s="351" t="e">
        <f t="shared" si="37"/>
        <v>#REF!</v>
      </c>
      <c r="AE204" s="332">
        <f t="shared" si="38"/>
        <v>2003</v>
      </c>
      <c r="AF204" s="352" t="e">
        <f t="shared" si="39"/>
        <v>#REF!</v>
      </c>
      <c r="AG204" s="353" t="e">
        <f t="shared" si="30"/>
        <v>#REF!</v>
      </c>
    </row>
    <row r="205" spans="1:33" s="313" customFormat="1" ht="22.5" customHeight="1">
      <c r="A205" s="431">
        <v>186</v>
      </c>
      <c r="B205" s="345" t="s">
        <v>2036</v>
      </c>
      <c r="C205" s="346" t="s">
        <v>125</v>
      </c>
      <c r="D205" s="308"/>
      <c r="E205" s="347" t="s">
        <v>316</v>
      </c>
      <c r="F205" s="334"/>
      <c r="G205" s="347" t="s">
        <v>382</v>
      </c>
      <c r="H205" s="348">
        <v>2003</v>
      </c>
      <c r="I205" s="308"/>
      <c r="J205" s="308"/>
      <c r="K205" s="308"/>
      <c r="L205" s="308"/>
      <c r="M205" s="308"/>
      <c r="N205" s="348" t="s">
        <v>114</v>
      </c>
      <c r="O205" s="349">
        <v>1575000</v>
      </c>
      <c r="P205" s="336"/>
      <c r="T205" s="332" t="e">
        <f>#REF!</f>
        <v>#REF!</v>
      </c>
      <c r="U205" s="313" t="e">
        <f t="shared" si="27"/>
        <v>#REF!</v>
      </c>
      <c r="V205" s="313" t="e">
        <f t="shared" si="28"/>
        <v>#REF!</v>
      </c>
      <c r="W205" s="350" t="e">
        <f t="shared" si="31"/>
        <v>#REF!</v>
      </c>
      <c r="X205" s="351">
        <f t="shared" si="32"/>
        <v>10</v>
      </c>
      <c r="Y205" s="350" t="e">
        <f t="shared" si="33"/>
        <v>#REF!</v>
      </c>
      <c r="Z205" s="350">
        <f t="shared" si="29"/>
        <v>11</v>
      </c>
      <c r="AA205" s="350" t="e">
        <f t="shared" si="34"/>
        <v>#REF!</v>
      </c>
      <c r="AB205" s="351" t="e">
        <f t="shared" si="35"/>
        <v>#REF!</v>
      </c>
      <c r="AC205" s="351" t="e">
        <f t="shared" si="36"/>
        <v>#REF!</v>
      </c>
      <c r="AD205" s="351" t="e">
        <f t="shared" si="37"/>
        <v>#REF!</v>
      </c>
      <c r="AE205" s="332">
        <f t="shared" si="38"/>
        <v>2003</v>
      </c>
      <c r="AF205" s="352" t="e">
        <f t="shared" si="39"/>
        <v>#REF!</v>
      </c>
      <c r="AG205" s="353" t="e">
        <f t="shared" si="30"/>
        <v>#REF!</v>
      </c>
    </row>
    <row r="206" spans="1:33" s="313" customFormat="1" ht="22.5" customHeight="1">
      <c r="A206" s="431">
        <v>187</v>
      </c>
      <c r="B206" s="345" t="s">
        <v>2038</v>
      </c>
      <c r="C206" s="346" t="s">
        <v>147</v>
      </c>
      <c r="D206" s="308"/>
      <c r="E206" s="347" t="s">
        <v>338</v>
      </c>
      <c r="F206" s="334"/>
      <c r="G206" s="347" t="s">
        <v>369</v>
      </c>
      <c r="H206" s="348">
        <v>2003</v>
      </c>
      <c r="I206" s="308"/>
      <c r="J206" s="308"/>
      <c r="K206" s="308"/>
      <c r="L206" s="308"/>
      <c r="M206" s="308"/>
      <c r="N206" s="348" t="s">
        <v>114</v>
      </c>
      <c r="O206" s="349">
        <v>910000</v>
      </c>
      <c r="P206" s="336"/>
      <c r="T206" s="332" t="e">
        <f>#REF!</f>
        <v>#REF!</v>
      </c>
      <c r="U206" s="313" t="e">
        <f t="shared" si="27"/>
        <v>#REF!</v>
      </c>
      <c r="V206" s="313" t="e">
        <f t="shared" si="28"/>
        <v>#REF!</v>
      </c>
      <c r="W206" s="350" t="e">
        <f t="shared" si="31"/>
        <v>#REF!</v>
      </c>
      <c r="X206" s="351">
        <f t="shared" si="32"/>
        <v>10</v>
      </c>
      <c r="Y206" s="350" t="e">
        <f t="shared" si="33"/>
        <v>#REF!</v>
      </c>
      <c r="Z206" s="350">
        <f t="shared" si="29"/>
        <v>11</v>
      </c>
      <c r="AA206" s="350" t="e">
        <f t="shared" si="34"/>
        <v>#REF!</v>
      </c>
      <c r="AB206" s="351" t="e">
        <f t="shared" si="35"/>
        <v>#REF!</v>
      </c>
      <c r="AC206" s="351" t="e">
        <f t="shared" si="36"/>
        <v>#REF!</v>
      </c>
      <c r="AD206" s="351" t="e">
        <f t="shared" si="37"/>
        <v>#REF!</v>
      </c>
      <c r="AE206" s="332">
        <f t="shared" si="38"/>
        <v>2003</v>
      </c>
      <c r="AF206" s="352" t="e">
        <f t="shared" si="39"/>
        <v>#REF!</v>
      </c>
      <c r="AG206" s="353" t="e">
        <f t="shared" si="30"/>
        <v>#REF!</v>
      </c>
    </row>
    <row r="207" spans="1:33" s="313" customFormat="1" ht="22.5" customHeight="1">
      <c r="A207" s="431">
        <v>188</v>
      </c>
      <c r="B207" s="345" t="s">
        <v>2025</v>
      </c>
      <c r="C207" s="346" t="s">
        <v>133</v>
      </c>
      <c r="D207" s="308"/>
      <c r="E207" s="347" t="s">
        <v>335</v>
      </c>
      <c r="F207" s="334"/>
      <c r="G207" s="347" t="s">
        <v>379</v>
      </c>
      <c r="H207" s="348">
        <v>2003</v>
      </c>
      <c r="I207" s="308"/>
      <c r="J207" s="308"/>
      <c r="K207" s="308"/>
      <c r="L207" s="308"/>
      <c r="M207" s="308"/>
      <c r="N207" s="348" t="s">
        <v>114</v>
      </c>
      <c r="O207" s="349">
        <v>875000</v>
      </c>
      <c r="P207" s="336"/>
      <c r="T207" s="332" t="e">
        <f>#REF!</f>
        <v>#REF!</v>
      </c>
      <c r="U207" s="313" t="e">
        <f t="shared" si="27"/>
        <v>#REF!</v>
      </c>
      <c r="V207" s="313" t="e">
        <f t="shared" si="28"/>
        <v>#REF!</v>
      </c>
      <c r="W207" s="350" t="e">
        <f t="shared" si="31"/>
        <v>#REF!</v>
      </c>
      <c r="X207" s="351">
        <f t="shared" si="32"/>
        <v>10</v>
      </c>
      <c r="Y207" s="350" t="e">
        <f t="shared" si="33"/>
        <v>#REF!</v>
      </c>
      <c r="Z207" s="350">
        <f t="shared" si="29"/>
        <v>11</v>
      </c>
      <c r="AA207" s="350" t="e">
        <f t="shared" si="34"/>
        <v>#REF!</v>
      </c>
      <c r="AB207" s="351" t="e">
        <f t="shared" si="35"/>
        <v>#REF!</v>
      </c>
      <c r="AC207" s="351" t="e">
        <f t="shared" si="36"/>
        <v>#REF!</v>
      </c>
      <c r="AD207" s="351" t="e">
        <f t="shared" si="37"/>
        <v>#REF!</v>
      </c>
      <c r="AE207" s="332">
        <f t="shared" si="38"/>
        <v>2003</v>
      </c>
      <c r="AF207" s="352" t="e">
        <f t="shared" si="39"/>
        <v>#REF!</v>
      </c>
      <c r="AG207" s="353" t="e">
        <f t="shared" si="30"/>
        <v>#REF!</v>
      </c>
    </row>
    <row r="208" spans="1:33" s="313" customFormat="1" ht="22.5" customHeight="1">
      <c r="A208" s="431">
        <v>189</v>
      </c>
      <c r="B208" s="345" t="s">
        <v>2023</v>
      </c>
      <c r="C208" s="346" t="s">
        <v>129</v>
      </c>
      <c r="D208" s="308"/>
      <c r="E208" s="347" t="s">
        <v>316</v>
      </c>
      <c r="F208" s="334"/>
      <c r="G208" s="347" t="s">
        <v>370</v>
      </c>
      <c r="H208" s="348">
        <v>2003</v>
      </c>
      <c r="I208" s="308"/>
      <c r="J208" s="308"/>
      <c r="K208" s="308"/>
      <c r="L208" s="308"/>
      <c r="M208" s="308"/>
      <c r="N208" s="348" t="s">
        <v>114</v>
      </c>
      <c r="O208" s="349">
        <v>1470000</v>
      </c>
      <c r="P208" s="336"/>
      <c r="T208" s="332" t="e">
        <f>#REF!</f>
        <v>#REF!</v>
      </c>
      <c r="U208" s="313" t="e">
        <f t="shared" si="27"/>
        <v>#REF!</v>
      </c>
      <c r="V208" s="313" t="e">
        <f t="shared" si="28"/>
        <v>#REF!</v>
      </c>
      <c r="W208" s="350" t="e">
        <f t="shared" si="31"/>
        <v>#REF!</v>
      </c>
      <c r="X208" s="351">
        <f t="shared" si="32"/>
        <v>10</v>
      </c>
      <c r="Y208" s="350" t="e">
        <f t="shared" si="33"/>
        <v>#REF!</v>
      </c>
      <c r="Z208" s="350">
        <f t="shared" si="29"/>
        <v>11</v>
      </c>
      <c r="AA208" s="350" t="e">
        <f t="shared" si="34"/>
        <v>#REF!</v>
      </c>
      <c r="AB208" s="351" t="e">
        <f t="shared" si="35"/>
        <v>#REF!</v>
      </c>
      <c r="AC208" s="351" t="e">
        <f t="shared" si="36"/>
        <v>#REF!</v>
      </c>
      <c r="AD208" s="351" t="e">
        <f t="shared" si="37"/>
        <v>#REF!</v>
      </c>
      <c r="AE208" s="332">
        <f t="shared" si="38"/>
        <v>2003</v>
      </c>
      <c r="AF208" s="352" t="e">
        <f t="shared" si="39"/>
        <v>#REF!</v>
      </c>
      <c r="AG208" s="353" t="e">
        <f t="shared" si="30"/>
        <v>#REF!</v>
      </c>
    </row>
    <row r="209" spans="1:33" s="313" customFormat="1" ht="22.5" customHeight="1">
      <c r="A209" s="431">
        <v>190</v>
      </c>
      <c r="B209" s="345" t="s">
        <v>2022</v>
      </c>
      <c r="C209" s="346" t="s">
        <v>173</v>
      </c>
      <c r="D209" s="308"/>
      <c r="E209" s="347" t="s">
        <v>316</v>
      </c>
      <c r="F209" s="334"/>
      <c r="G209" s="347" t="s">
        <v>390</v>
      </c>
      <c r="H209" s="348">
        <v>2003</v>
      </c>
      <c r="I209" s="308"/>
      <c r="J209" s="308"/>
      <c r="K209" s="308"/>
      <c r="L209" s="308"/>
      <c r="M209" s="308"/>
      <c r="N209" s="348" t="s">
        <v>114</v>
      </c>
      <c r="O209" s="349">
        <v>200000</v>
      </c>
      <c r="P209" s="336"/>
      <c r="T209" s="332" t="e">
        <f>#REF!</f>
        <v>#REF!</v>
      </c>
      <c r="U209" s="313" t="e">
        <f t="shared" si="27"/>
        <v>#REF!</v>
      </c>
      <c r="V209" s="313" t="e">
        <f t="shared" si="28"/>
        <v>#REF!</v>
      </c>
      <c r="W209" s="350" t="e">
        <f t="shared" si="31"/>
        <v>#REF!</v>
      </c>
      <c r="X209" s="351">
        <f t="shared" si="32"/>
        <v>10</v>
      </c>
      <c r="Y209" s="350" t="e">
        <f t="shared" si="33"/>
        <v>#REF!</v>
      </c>
      <c r="Z209" s="350">
        <f t="shared" si="29"/>
        <v>11</v>
      </c>
      <c r="AA209" s="350" t="e">
        <f t="shared" si="34"/>
        <v>#REF!</v>
      </c>
      <c r="AB209" s="351" t="e">
        <f t="shared" si="35"/>
        <v>#REF!</v>
      </c>
      <c r="AC209" s="351" t="e">
        <f t="shared" si="36"/>
        <v>#REF!</v>
      </c>
      <c r="AD209" s="351" t="e">
        <f t="shared" si="37"/>
        <v>#REF!</v>
      </c>
      <c r="AE209" s="332">
        <f t="shared" si="38"/>
        <v>2003</v>
      </c>
      <c r="AF209" s="352" t="e">
        <f t="shared" si="39"/>
        <v>#REF!</v>
      </c>
      <c r="AG209" s="353" t="e">
        <f t="shared" si="30"/>
        <v>#REF!</v>
      </c>
    </row>
    <row r="210" spans="1:33" s="313" customFormat="1" ht="22.5" customHeight="1">
      <c r="A210" s="431">
        <v>191</v>
      </c>
      <c r="B210" s="345" t="s">
        <v>298</v>
      </c>
      <c r="C210" s="346" t="s">
        <v>128</v>
      </c>
      <c r="D210" s="308"/>
      <c r="E210" s="347" t="s">
        <v>316</v>
      </c>
      <c r="F210" s="334"/>
      <c r="G210" s="347" t="s">
        <v>382</v>
      </c>
      <c r="H210" s="348">
        <v>2003</v>
      </c>
      <c r="I210" s="308"/>
      <c r="J210" s="308"/>
      <c r="K210" s="308"/>
      <c r="L210" s="308"/>
      <c r="M210" s="308"/>
      <c r="N210" s="348" t="s">
        <v>114</v>
      </c>
      <c r="O210" s="349">
        <v>1575000</v>
      </c>
      <c r="P210" s="336"/>
      <c r="T210" s="332" t="e">
        <f>#REF!</f>
        <v>#REF!</v>
      </c>
      <c r="U210" s="313" t="e">
        <f t="shared" si="27"/>
        <v>#REF!</v>
      </c>
      <c r="V210" s="313" t="e">
        <f t="shared" si="28"/>
        <v>#REF!</v>
      </c>
      <c r="W210" s="350" t="e">
        <f t="shared" si="31"/>
        <v>#REF!</v>
      </c>
      <c r="X210" s="351">
        <f t="shared" si="32"/>
        <v>10</v>
      </c>
      <c r="Y210" s="350" t="e">
        <f t="shared" si="33"/>
        <v>#REF!</v>
      </c>
      <c r="Z210" s="350">
        <f t="shared" si="29"/>
        <v>11</v>
      </c>
      <c r="AA210" s="350" t="e">
        <f t="shared" si="34"/>
        <v>#REF!</v>
      </c>
      <c r="AB210" s="351" t="e">
        <f t="shared" si="35"/>
        <v>#REF!</v>
      </c>
      <c r="AC210" s="351" t="e">
        <f t="shared" si="36"/>
        <v>#REF!</v>
      </c>
      <c r="AD210" s="351" t="e">
        <f t="shared" si="37"/>
        <v>#REF!</v>
      </c>
      <c r="AE210" s="332">
        <f t="shared" si="38"/>
        <v>2003</v>
      </c>
      <c r="AF210" s="352" t="e">
        <f t="shared" si="39"/>
        <v>#REF!</v>
      </c>
      <c r="AG210" s="353" t="e">
        <f t="shared" si="30"/>
        <v>#REF!</v>
      </c>
    </row>
    <row r="211" spans="1:33" s="313" customFormat="1" ht="22.5" customHeight="1">
      <c r="A211" s="431">
        <v>192</v>
      </c>
      <c r="B211" s="345" t="s">
        <v>2049</v>
      </c>
      <c r="C211" s="346" t="s">
        <v>145</v>
      </c>
      <c r="D211" s="308"/>
      <c r="E211" s="347" t="s">
        <v>315</v>
      </c>
      <c r="F211" s="334"/>
      <c r="G211" s="347" t="s">
        <v>379</v>
      </c>
      <c r="H211" s="348">
        <v>2003</v>
      </c>
      <c r="I211" s="308"/>
      <c r="J211" s="308"/>
      <c r="K211" s="308"/>
      <c r="L211" s="308"/>
      <c r="M211" s="308"/>
      <c r="N211" s="348" t="s">
        <v>114</v>
      </c>
      <c r="O211" s="349">
        <v>7875000</v>
      </c>
      <c r="P211" s="336"/>
      <c r="T211" s="332" t="e">
        <f>#REF!</f>
        <v>#REF!</v>
      </c>
      <c r="U211" s="313" t="e">
        <f t="shared" si="27"/>
        <v>#REF!</v>
      </c>
      <c r="V211" s="313" t="e">
        <f t="shared" si="28"/>
        <v>#REF!</v>
      </c>
      <c r="W211" s="350" t="e">
        <f t="shared" si="31"/>
        <v>#REF!</v>
      </c>
      <c r="X211" s="351">
        <f t="shared" si="32"/>
        <v>10</v>
      </c>
      <c r="Y211" s="350" t="e">
        <f t="shared" si="33"/>
        <v>#REF!</v>
      </c>
      <c r="Z211" s="350">
        <f t="shared" si="29"/>
        <v>11</v>
      </c>
      <c r="AA211" s="350" t="e">
        <f t="shared" si="34"/>
        <v>#REF!</v>
      </c>
      <c r="AB211" s="351" t="e">
        <f t="shared" si="35"/>
        <v>#REF!</v>
      </c>
      <c r="AC211" s="351" t="e">
        <f t="shared" si="36"/>
        <v>#REF!</v>
      </c>
      <c r="AD211" s="351" t="e">
        <f t="shared" si="37"/>
        <v>#REF!</v>
      </c>
      <c r="AE211" s="332">
        <f t="shared" si="38"/>
        <v>2003</v>
      </c>
      <c r="AF211" s="352" t="e">
        <f t="shared" si="39"/>
        <v>#REF!</v>
      </c>
      <c r="AG211" s="353" t="e">
        <f t="shared" si="30"/>
        <v>#REF!</v>
      </c>
    </row>
    <row r="212" spans="1:33" s="313" customFormat="1" ht="22.5" customHeight="1">
      <c r="A212" s="431">
        <v>193</v>
      </c>
      <c r="B212" s="345" t="s">
        <v>2027</v>
      </c>
      <c r="C212" s="346" t="s">
        <v>138</v>
      </c>
      <c r="D212" s="308"/>
      <c r="E212" s="347" t="s">
        <v>316</v>
      </c>
      <c r="F212" s="334"/>
      <c r="G212" s="347" t="s">
        <v>373</v>
      </c>
      <c r="H212" s="348">
        <v>2003</v>
      </c>
      <c r="I212" s="308"/>
      <c r="J212" s="308"/>
      <c r="K212" s="308"/>
      <c r="L212" s="308"/>
      <c r="M212" s="308"/>
      <c r="N212" s="348" t="s">
        <v>114</v>
      </c>
      <c r="O212" s="349">
        <v>450000</v>
      </c>
      <c r="P212" s="336"/>
      <c r="T212" s="332" t="e">
        <f>#REF!</f>
        <v>#REF!</v>
      </c>
      <c r="U212" s="313" t="e">
        <f t="shared" ref="U212:U275" si="40">VLOOKUP(T212,kelompok,2,0)</f>
        <v>#REF!</v>
      </c>
      <c r="V212" s="313" t="e">
        <f t="shared" ref="V212:V275" si="41">VLOOKUP(T212,MASAMANFAAT,4,0)</f>
        <v>#REF!</v>
      </c>
      <c r="W212" s="350" t="e">
        <f t="shared" si="31"/>
        <v>#REF!</v>
      </c>
      <c r="X212" s="351">
        <f t="shared" si="32"/>
        <v>10</v>
      </c>
      <c r="Y212" s="350" t="e">
        <f t="shared" si="33"/>
        <v>#REF!</v>
      </c>
      <c r="Z212" s="350">
        <f t="shared" ref="Z212:Z275" si="42">2014-AE212</f>
        <v>11</v>
      </c>
      <c r="AA212" s="350" t="e">
        <f t="shared" si="34"/>
        <v>#REF!</v>
      </c>
      <c r="AB212" s="351" t="e">
        <f t="shared" si="35"/>
        <v>#REF!</v>
      </c>
      <c r="AC212" s="351" t="e">
        <f t="shared" si="36"/>
        <v>#REF!</v>
      </c>
      <c r="AD212" s="351" t="e">
        <f t="shared" si="37"/>
        <v>#REF!</v>
      </c>
      <c r="AE212" s="332">
        <f t="shared" si="38"/>
        <v>2003</v>
      </c>
      <c r="AF212" s="352" t="e">
        <f t="shared" si="39"/>
        <v>#REF!</v>
      </c>
      <c r="AG212" s="353" t="e">
        <f t="shared" ref="AG212:AG275" si="43">AD212+AC212+AB212+AA212+Y212</f>
        <v>#REF!</v>
      </c>
    </row>
    <row r="213" spans="1:33" s="313" customFormat="1" ht="22.5" customHeight="1">
      <c r="A213" s="431">
        <v>194</v>
      </c>
      <c r="B213" s="345" t="s">
        <v>285</v>
      </c>
      <c r="C213" s="346" t="s">
        <v>148</v>
      </c>
      <c r="D213" s="308"/>
      <c r="E213" s="347" t="s">
        <v>313</v>
      </c>
      <c r="F213" s="334"/>
      <c r="G213" s="347" t="s">
        <v>368</v>
      </c>
      <c r="H213" s="348">
        <v>2003</v>
      </c>
      <c r="I213" s="308"/>
      <c r="J213" s="308"/>
      <c r="K213" s="308"/>
      <c r="L213" s="308"/>
      <c r="M213" s="308"/>
      <c r="N213" s="348" t="s">
        <v>114</v>
      </c>
      <c r="O213" s="349">
        <v>245000</v>
      </c>
      <c r="P213" s="336"/>
      <c r="T213" s="332" t="e">
        <f>#REF!</f>
        <v>#REF!</v>
      </c>
      <c r="U213" s="313" t="e">
        <f t="shared" si="40"/>
        <v>#REF!</v>
      </c>
      <c r="V213" s="313" t="e">
        <f t="shared" si="41"/>
        <v>#REF!</v>
      </c>
      <c r="W213" s="350" t="e">
        <f t="shared" ref="W213:W276" si="44">(O213-10)/V213</f>
        <v>#REF!</v>
      </c>
      <c r="X213" s="351">
        <f t="shared" ref="X213:X276" si="45">2013-AE213</f>
        <v>10</v>
      </c>
      <c r="Y213" s="350" t="e">
        <f t="shared" ref="Y213:Y276" si="46">IF(X213&gt;V213,O213-10,W213*X213)</f>
        <v>#REF!</v>
      </c>
      <c r="Z213" s="350">
        <f t="shared" si="42"/>
        <v>11</v>
      </c>
      <c r="AA213" s="350" t="e">
        <f t="shared" ref="AA213:AA276" si="47">IF(O213-10=Y213,0,W213)</f>
        <v>#REF!</v>
      </c>
      <c r="AB213" s="351" t="e">
        <f t="shared" ref="AB213:AB276" si="48">IF(O213-10=Y213+AA213,0,W213)</f>
        <v>#REF!</v>
      </c>
      <c r="AC213" s="351" t="e">
        <f t="shared" ref="AC213:AC276" si="49">IF(O213-10=Y213+AA213+AB213,0,W213)</f>
        <v>#REF!</v>
      </c>
      <c r="AD213" s="351" t="e">
        <f t="shared" ref="AD213:AD276" si="50">IF(O213-10=Y213+AA213+AB213+AC213,0,W213)</f>
        <v>#REF!</v>
      </c>
      <c r="AE213" s="332">
        <f t="shared" ref="AE213:AE276" si="51">H213</f>
        <v>2003</v>
      </c>
      <c r="AF213" s="352" t="e">
        <f t="shared" ref="AF213:AF276" si="52">O213-(AA213+AB213+Y213+AC213+AD213)</f>
        <v>#REF!</v>
      </c>
      <c r="AG213" s="353" t="e">
        <f t="shared" si="43"/>
        <v>#REF!</v>
      </c>
    </row>
    <row r="214" spans="1:33" s="313" customFormat="1" ht="22.5" customHeight="1" thickBot="1">
      <c r="A214" s="433">
        <v>195</v>
      </c>
      <c r="B214" s="358" t="s">
        <v>2033</v>
      </c>
      <c r="C214" s="359" t="s">
        <v>117</v>
      </c>
      <c r="D214" s="360"/>
      <c r="E214" s="362" t="s">
        <v>318</v>
      </c>
      <c r="F214" s="361"/>
      <c r="G214" s="362" t="s">
        <v>369</v>
      </c>
      <c r="H214" s="363">
        <v>2003</v>
      </c>
      <c r="I214" s="360"/>
      <c r="J214" s="360"/>
      <c r="K214" s="360"/>
      <c r="L214" s="360"/>
      <c r="M214" s="360"/>
      <c r="N214" s="363" t="s">
        <v>114</v>
      </c>
      <c r="O214" s="373">
        <v>1540000</v>
      </c>
      <c r="P214" s="365"/>
      <c r="T214" s="332" t="e">
        <f>#REF!</f>
        <v>#REF!</v>
      </c>
      <c r="U214" s="313" t="e">
        <f t="shared" si="40"/>
        <v>#REF!</v>
      </c>
      <c r="V214" s="313" t="e">
        <f t="shared" si="41"/>
        <v>#REF!</v>
      </c>
      <c r="W214" s="350" t="e">
        <f t="shared" si="44"/>
        <v>#REF!</v>
      </c>
      <c r="X214" s="351">
        <f t="shared" si="45"/>
        <v>10</v>
      </c>
      <c r="Y214" s="350" t="e">
        <f t="shared" si="46"/>
        <v>#REF!</v>
      </c>
      <c r="Z214" s="350">
        <f t="shared" si="42"/>
        <v>11</v>
      </c>
      <c r="AA214" s="350" t="e">
        <f t="shared" si="47"/>
        <v>#REF!</v>
      </c>
      <c r="AB214" s="351" t="e">
        <f t="shared" si="48"/>
        <v>#REF!</v>
      </c>
      <c r="AC214" s="351" t="e">
        <f t="shared" si="49"/>
        <v>#REF!</v>
      </c>
      <c r="AD214" s="351" t="e">
        <f t="shared" si="50"/>
        <v>#REF!</v>
      </c>
      <c r="AE214" s="332">
        <f t="shared" si="51"/>
        <v>2003</v>
      </c>
      <c r="AF214" s="352" t="e">
        <f t="shared" si="52"/>
        <v>#REF!</v>
      </c>
      <c r="AG214" s="353" t="e">
        <f t="shared" si="43"/>
        <v>#REF!</v>
      </c>
    </row>
    <row r="215" spans="1:33" s="313" customFormat="1" ht="22.5" customHeight="1">
      <c r="A215" s="432">
        <v>196</v>
      </c>
      <c r="B215" s="374" t="s">
        <v>2033</v>
      </c>
      <c r="C215" s="366" t="s">
        <v>117</v>
      </c>
      <c r="D215" s="367"/>
      <c r="E215" s="369" t="s">
        <v>315</v>
      </c>
      <c r="F215" s="368"/>
      <c r="G215" s="369" t="s">
        <v>379</v>
      </c>
      <c r="H215" s="370">
        <v>2003</v>
      </c>
      <c r="I215" s="367"/>
      <c r="J215" s="367"/>
      <c r="K215" s="367"/>
      <c r="L215" s="367"/>
      <c r="M215" s="367"/>
      <c r="N215" s="370" t="s">
        <v>114</v>
      </c>
      <c r="O215" s="375">
        <v>2450000</v>
      </c>
      <c r="P215" s="372"/>
      <c r="T215" s="332" t="e">
        <f>#REF!</f>
        <v>#REF!</v>
      </c>
      <c r="U215" s="313" t="e">
        <f t="shared" si="40"/>
        <v>#REF!</v>
      </c>
      <c r="V215" s="313" t="e">
        <f t="shared" si="41"/>
        <v>#REF!</v>
      </c>
      <c r="W215" s="350" t="e">
        <f t="shared" si="44"/>
        <v>#REF!</v>
      </c>
      <c r="X215" s="351">
        <f t="shared" si="45"/>
        <v>10</v>
      </c>
      <c r="Y215" s="350" t="e">
        <f t="shared" si="46"/>
        <v>#REF!</v>
      </c>
      <c r="Z215" s="350">
        <f t="shared" si="42"/>
        <v>11</v>
      </c>
      <c r="AA215" s="350" t="e">
        <f t="shared" si="47"/>
        <v>#REF!</v>
      </c>
      <c r="AB215" s="351" t="e">
        <f t="shared" si="48"/>
        <v>#REF!</v>
      </c>
      <c r="AC215" s="351" t="e">
        <f t="shared" si="49"/>
        <v>#REF!</v>
      </c>
      <c r="AD215" s="351" t="e">
        <f t="shared" si="50"/>
        <v>#REF!</v>
      </c>
      <c r="AE215" s="332">
        <f t="shared" si="51"/>
        <v>2003</v>
      </c>
      <c r="AF215" s="352" t="e">
        <f t="shared" si="52"/>
        <v>#REF!</v>
      </c>
      <c r="AG215" s="353" t="e">
        <f t="shared" si="43"/>
        <v>#REF!</v>
      </c>
    </row>
    <row r="216" spans="1:33" s="313" customFormat="1" ht="22.5" customHeight="1">
      <c r="A216" s="431">
        <v>197</v>
      </c>
      <c r="B216" s="345" t="s">
        <v>2032</v>
      </c>
      <c r="C216" s="346" t="s">
        <v>115</v>
      </c>
      <c r="D216" s="308"/>
      <c r="E216" s="347" t="s">
        <v>316</v>
      </c>
      <c r="F216" s="334"/>
      <c r="G216" s="347" t="s">
        <v>373</v>
      </c>
      <c r="H216" s="348">
        <v>2003</v>
      </c>
      <c r="I216" s="308"/>
      <c r="J216" s="308"/>
      <c r="K216" s="308"/>
      <c r="L216" s="308"/>
      <c r="M216" s="308"/>
      <c r="N216" s="348" t="s">
        <v>114</v>
      </c>
      <c r="O216" s="349">
        <v>450000</v>
      </c>
      <c r="P216" s="336"/>
      <c r="T216" s="332" t="e">
        <f>#REF!</f>
        <v>#REF!</v>
      </c>
      <c r="U216" s="313" t="e">
        <f t="shared" si="40"/>
        <v>#REF!</v>
      </c>
      <c r="V216" s="313" t="e">
        <f t="shared" si="41"/>
        <v>#REF!</v>
      </c>
      <c r="W216" s="350" t="e">
        <f t="shared" si="44"/>
        <v>#REF!</v>
      </c>
      <c r="X216" s="351">
        <f t="shared" si="45"/>
        <v>10</v>
      </c>
      <c r="Y216" s="350" t="e">
        <f t="shared" si="46"/>
        <v>#REF!</v>
      </c>
      <c r="Z216" s="350">
        <f t="shared" si="42"/>
        <v>11</v>
      </c>
      <c r="AA216" s="350" t="e">
        <f t="shared" si="47"/>
        <v>#REF!</v>
      </c>
      <c r="AB216" s="351" t="e">
        <f t="shared" si="48"/>
        <v>#REF!</v>
      </c>
      <c r="AC216" s="351" t="e">
        <f t="shared" si="49"/>
        <v>#REF!</v>
      </c>
      <c r="AD216" s="351" t="e">
        <f t="shared" si="50"/>
        <v>#REF!</v>
      </c>
      <c r="AE216" s="332">
        <f t="shared" si="51"/>
        <v>2003</v>
      </c>
      <c r="AF216" s="352" t="e">
        <f t="shared" si="52"/>
        <v>#REF!</v>
      </c>
      <c r="AG216" s="353" t="e">
        <f t="shared" si="43"/>
        <v>#REF!</v>
      </c>
    </row>
    <row r="217" spans="1:33" s="313" customFormat="1" ht="22.5" customHeight="1">
      <c r="A217" s="431">
        <v>198</v>
      </c>
      <c r="B217" s="345" t="s">
        <v>2054</v>
      </c>
      <c r="C217" s="346" t="s">
        <v>174</v>
      </c>
      <c r="D217" s="308"/>
      <c r="E217" s="347" t="s">
        <v>313</v>
      </c>
      <c r="F217" s="334"/>
      <c r="G217" s="347" t="s">
        <v>370</v>
      </c>
      <c r="H217" s="348">
        <v>2003</v>
      </c>
      <c r="I217" s="308"/>
      <c r="J217" s="308"/>
      <c r="K217" s="308"/>
      <c r="L217" s="308"/>
      <c r="M217" s="308"/>
      <c r="N217" s="348" t="s">
        <v>114</v>
      </c>
      <c r="O217" s="349">
        <v>1040000</v>
      </c>
      <c r="P217" s="336"/>
      <c r="T217" s="332" t="e">
        <f>#REF!</f>
        <v>#REF!</v>
      </c>
      <c r="U217" s="313" t="e">
        <f t="shared" si="40"/>
        <v>#REF!</v>
      </c>
      <c r="V217" s="313" t="e">
        <f t="shared" si="41"/>
        <v>#REF!</v>
      </c>
      <c r="W217" s="350" t="e">
        <f t="shared" si="44"/>
        <v>#REF!</v>
      </c>
      <c r="X217" s="351">
        <f t="shared" si="45"/>
        <v>10</v>
      </c>
      <c r="Y217" s="350" t="e">
        <f t="shared" si="46"/>
        <v>#REF!</v>
      </c>
      <c r="Z217" s="350">
        <f t="shared" si="42"/>
        <v>11</v>
      </c>
      <c r="AA217" s="350" t="e">
        <f t="shared" si="47"/>
        <v>#REF!</v>
      </c>
      <c r="AB217" s="351" t="e">
        <f t="shared" si="48"/>
        <v>#REF!</v>
      </c>
      <c r="AC217" s="351" t="e">
        <f t="shared" si="49"/>
        <v>#REF!</v>
      </c>
      <c r="AD217" s="351" t="e">
        <f t="shared" si="50"/>
        <v>#REF!</v>
      </c>
      <c r="AE217" s="332">
        <f t="shared" si="51"/>
        <v>2003</v>
      </c>
      <c r="AF217" s="352" t="e">
        <f t="shared" si="52"/>
        <v>#REF!</v>
      </c>
      <c r="AG217" s="353" t="e">
        <f t="shared" si="43"/>
        <v>#REF!</v>
      </c>
    </row>
    <row r="218" spans="1:33" s="313" customFormat="1" ht="22.5" customHeight="1">
      <c r="A218" s="431">
        <v>199</v>
      </c>
      <c r="B218" s="345" t="s">
        <v>2022</v>
      </c>
      <c r="C218" s="346" t="s">
        <v>173</v>
      </c>
      <c r="D218" s="308"/>
      <c r="E218" s="347" t="s">
        <v>318</v>
      </c>
      <c r="F218" s="334"/>
      <c r="G218" s="347" t="s">
        <v>369</v>
      </c>
      <c r="H218" s="348">
        <v>2003</v>
      </c>
      <c r="I218" s="308"/>
      <c r="J218" s="308"/>
      <c r="K218" s="308"/>
      <c r="L218" s="308"/>
      <c r="M218" s="308"/>
      <c r="N218" s="348" t="s">
        <v>114</v>
      </c>
      <c r="O218" s="349">
        <v>2200000</v>
      </c>
      <c r="P218" s="336"/>
      <c r="T218" s="332" t="e">
        <f>#REF!</f>
        <v>#REF!</v>
      </c>
      <c r="U218" s="313" t="e">
        <f t="shared" si="40"/>
        <v>#REF!</v>
      </c>
      <c r="V218" s="313" t="e">
        <f t="shared" si="41"/>
        <v>#REF!</v>
      </c>
      <c r="W218" s="350" t="e">
        <f t="shared" si="44"/>
        <v>#REF!</v>
      </c>
      <c r="X218" s="351">
        <f t="shared" si="45"/>
        <v>10</v>
      </c>
      <c r="Y218" s="350" t="e">
        <f t="shared" si="46"/>
        <v>#REF!</v>
      </c>
      <c r="Z218" s="350">
        <f t="shared" si="42"/>
        <v>11</v>
      </c>
      <c r="AA218" s="350" t="e">
        <f t="shared" si="47"/>
        <v>#REF!</v>
      </c>
      <c r="AB218" s="351" t="e">
        <f t="shared" si="48"/>
        <v>#REF!</v>
      </c>
      <c r="AC218" s="351" t="e">
        <f t="shared" si="49"/>
        <v>#REF!</v>
      </c>
      <c r="AD218" s="351" t="e">
        <f t="shared" si="50"/>
        <v>#REF!</v>
      </c>
      <c r="AE218" s="332">
        <f t="shared" si="51"/>
        <v>2003</v>
      </c>
      <c r="AF218" s="352" t="e">
        <f t="shared" si="52"/>
        <v>#REF!</v>
      </c>
      <c r="AG218" s="353" t="e">
        <f t="shared" si="43"/>
        <v>#REF!</v>
      </c>
    </row>
    <row r="219" spans="1:33" s="313" customFormat="1" ht="22.5" customHeight="1">
      <c r="A219" s="431">
        <v>200</v>
      </c>
      <c r="B219" s="345" t="s">
        <v>2023</v>
      </c>
      <c r="C219" s="346" t="s">
        <v>129</v>
      </c>
      <c r="D219" s="308"/>
      <c r="E219" s="347" t="s">
        <v>318</v>
      </c>
      <c r="F219" s="334"/>
      <c r="G219" s="347" t="s">
        <v>369</v>
      </c>
      <c r="H219" s="348">
        <v>2003</v>
      </c>
      <c r="I219" s="308"/>
      <c r="J219" s="308"/>
      <c r="K219" s="308"/>
      <c r="L219" s="308"/>
      <c r="M219" s="308"/>
      <c r="N219" s="348" t="s">
        <v>114</v>
      </c>
      <c r="O219" s="349">
        <v>1650000</v>
      </c>
      <c r="P219" s="336"/>
      <c r="T219" s="332" t="e">
        <f>#REF!</f>
        <v>#REF!</v>
      </c>
      <c r="U219" s="313" t="e">
        <f t="shared" si="40"/>
        <v>#REF!</v>
      </c>
      <c r="V219" s="313" t="e">
        <f t="shared" si="41"/>
        <v>#REF!</v>
      </c>
      <c r="W219" s="350" t="e">
        <f t="shared" si="44"/>
        <v>#REF!</v>
      </c>
      <c r="X219" s="351">
        <f t="shared" si="45"/>
        <v>10</v>
      </c>
      <c r="Y219" s="350" t="e">
        <f t="shared" si="46"/>
        <v>#REF!</v>
      </c>
      <c r="Z219" s="350">
        <f t="shared" si="42"/>
        <v>11</v>
      </c>
      <c r="AA219" s="350" t="e">
        <f t="shared" si="47"/>
        <v>#REF!</v>
      </c>
      <c r="AB219" s="351" t="e">
        <f t="shared" si="48"/>
        <v>#REF!</v>
      </c>
      <c r="AC219" s="351" t="e">
        <f t="shared" si="49"/>
        <v>#REF!</v>
      </c>
      <c r="AD219" s="351" t="e">
        <f t="shared" si="50"/>
        <v>#REF!</v>
      </c>
      <c r="AE219" s="332">
        <f t="shared" si="51"/>
        <v>2003</v>
      </c>
      <c r="AF219" s="352" t="e">
        <f t="shared" si="52"/>
        <v>#REF!</v>
      </c>
      <c r="AG219" s="353" t="e">
        <f t="shared" si="43"/>
        <v>#REF!</v>
      </c>
    </row>
    <row r="220" spans="1:33" s="313" customFormat="1" ht="22.5" customHeight="1">
      <c r="A220" s="431">
        <v>201</v>
      </c>
      <c r="B220" s="345" t="s">
        <v>2036</v>
      </c>
      <c r="C220" s="346" t="s">
        <v>120</v>
      </c>
      <c r="D220" s="308"/>
      <c r="E220" s="347" t="s">
        <v>315</v>
      </c>
      <c r="F220" s="334"/>
      <c r="G220" s="347" t="s">
        <v>379</v>
      </c>
      <c r="H220" s="348">
        <v>2003</v>
      </c>
      <c r="I220" s="308"/>
      <c r="J220" s="308"/>
      <c r="K220" s="308"/>
      <c r="L220" s="308"/>
      <c r="M220" s="308"/>
      <c r="N220" s="348" t="s">
        <v>114</v>
      </c>
      <c r="O220" s="349">
        <v>2625000</v>
      </c>
      <c r="P220" s="336"/>
      <c r="T220" s="332" t="e">
        <f>#REF!</f>
        <v>#REF!</v>
      </c>
      <c r="U220" s="313" t="e">
        <f t="shared" si="40"/>
        <v>#REF!</v>
      </c>
      <c r="V220" s="313" t="e">
        <f t="shared" si="41"/>
        <v>#REF!</v>
      </c>
      <c r="W220" s="350" t="e">
        <f t="shared" si="44"/>
        <v>#REF!</v>
      </c>
      <c r="X220" s="351">
        <f t="shared" si="45"/>
        <v>10</v>
      </c>
      <c r="Y220" s="350" t="e">
        <f t="shared" si="46"/>
        <v>#REF!</v>
      </c>
      <c r="Z220" s="350">
        <f t="shared" si="42"/>
        <v>11</v>
      </c>
      <c r="AA220" s="350" t="e">
        <f t="shared" si="47"/>
        <v>#REF!</v>
      </c>
      <c r="AB220" s="351" t="e">
        <f t="shared" si="48"/>
        <v>#REF!</v>
      </c>
      <c r="AC220" s="351" t="e">
        <f t="shared" si="49"/>
        <v>#REF!</v>
      </c>
      <c r="AD220" s="351" t="e">
        <f t="shared" si="50"/>
        <v>#REF!</v>
      </c>
      <c r="AE220" s="332">
        <f t="shared" si="51"/>
        <v>2003</v>
      </c>
      <c r="AF220" s="352" t="e">
        <f t="shared" si="52"/>
        <v>#REF!</v>
      </c>
      <c r="AG220" s="353" t="e">
        <f t="shared" si="43"/>
        <v>#REF!</v>
      </c>
    </row>
    <row r="221" spans="1:33" s="313" customFormat="1" ht="22.5" customHeight="1">
      <c r="A221" s="431">
        <v>202</v>
      </c>
      <c r="B221" s="345" t="s">
        <v>2032</v>
      </c>
      <c r="C221" s="346" t="s">
        <v>115</v>
      </c>
      <c r="D221" s="308"/>
      <c r="E221" s="347" t="s">
        <v>339</v>
      </c>
      <c r="F221" s="334"/>
      <c r="G221" s="347" t="s">
        <v>369</v>
      </c>
      <c r="H221" s="348">
        <v>2003</v>
      </c>
      <c r="I221" s="308"/>
      <c r="J221" s="308"/>
      <c r="K221" s="308"/>
      <c r="L221" s="308"/>
      <c r="M221" s="308"/>
      <c r="N221" s="348" t="s">
        <v>114</v>
      </c>
      <c r="O221" s="349">
        <v>21330000</v>
      </c>
      <c r="P221" s="336"/>
      <c r="T221" s="332" t="e">
        <f>#REF!</f>
        <v>#REF!</v>
      </c>
      <c r="U221" s="313" t="e">
        <f t="shared" si="40"/>
        <v>#REF!</v>
      </c>
      <c r="V221" s="313" t="e">
        <f t="shared" si="41"/>
        <v>#REF!</v>
      </c>
      <c r="W221" s="350" t="e">
        <f t="shared" si="44"/>
        <v>#REF!</v>
      </c>
      <c r="X221" s="351">
        <f t="shared" si="45"/>
        <v>10</v>
      </c>
      <c r="Y221" s="350" t="e">
        <f t="shared" si="46"/>
        <v>#REF!</v>
      </c>
      <c r="Z221" s="350">
        <f t="shared" si="42"/>
        <v>11</v>
      </c>
      <c r="AA221" s="350" t="e">
        <f t="shared" si="47"/>
        <v>#REF!</v>
      </c>
      <c r="AB221" s="351" t="e">
        <f t="shared" si="48"/>
        <v>#REF!</v>
      </c>
      <c r="AC221" s="351" t="e">
        <f t="shared" si="49"/>
        <v>#REF!</v>
      </c>
      <c r="AD221" s="351" t="e">
        <f t="shared" si="50"/>
        <v>#REF!</v>
      </c>
      <c r="AE221" s="332">
        <f t="shared" si="51"/>
        <v>2003</v>
      </c>
      <c r="AF221" s="352" t="e">
        <f t="shared" si="52"/>
        <v>#REF!</v>
      </c>
      <c r="AG221" s="353" t="e">
        <f t="shared" si="43"/>
        <v>#REF!</v>
      </c>
    </row>
    <row r="222" spans="1:33" s="313" customFormat="1" ht="22.5" customHeight="1">
      <c r="A222" s="431">
        <v>203</v>
      </c>
      <c r="B222" s="345" t="s">
        <v>298</v>
      </c>
      <c r="C222" s="346" t="s">
        <v>131</v>
      </c>
      <c r="D222" s="308"/>
      <c r="E222" s="347" t="s">
        <v>340</v>
      </c>
      <c r="F222" s="334"/>
      <c r="G222" s="347" t="s">
        <v>379</v>
      </c>
      <c r="H222" s="348">
        <v>2003</v>
      </c>
      <c r="I222" s="308"/>
      <c r="J222" s="308"/>
      <c r="K222" s="308"/>
      <c r="L222" s="308"/>
      <c r="M222" s="308"/>
      <c r="N222" s="348" t="s">
        <v>114</v>
      </c>
      <c r="O222" s="349">
        <v>40687500</v>
      </c>
      <c r="P222" s="336"/>
      <c r="T222" s="332" t="e">
        <f>#REF!</f>
        <v>#REF!</v>
      </c>
      <c r="U222" s="313" t="e">
        <f t="shared" si="40"/>
        <v>#REF!</v>
      </c>
      <c r="V222" s="313" t="e">
        <f t="shared" si="41"/>
        <v>#REF!</v>
      </c>
      <c r="W222" s="350" t="e">
        <f t="shared" si="44"/>
        <v>#REF!</v>
      </c>
      <c r="X222" s="351">
        <f t="shared" si="45"/>
        <v>10</v>
      </c>
      <c r="Y222" s="350" t="e">
        <f t="shared" si="46"/>
        <v>#REF!</v>
      </c>
      <c r="Z222" s="350">
        <f t="shared" si="42"/>
        <v>11</v>
      </c>
      <c r="AA222" s="350" t="e">
        <f t="shared" si="47"/>
        <v>#REF!</v>
      </c>
      <c r="AB222" s="351" t="e">
        <f t="shared" si="48"/>
        <v>#REF!</v>
      </c>
      <c r="AC222" s="351" t="e">
        <f t="shared" si="49"/>
        <v>#REF!</v>
      </c>
      <c r="AD222" s="351" t="e">
        <f t="shared" si="50"/>
        <v>#REF!</v>
      </c>
      <c r="AE222" s="332">
        <f t="shared" si="51"/>
        <v>2003</v>
      </c>
      <c r="AF222" s="352" t="e">
        <f t="shared" si="52"/>
        <v>#REF!</v>
      </c>
      <c r="AG222" s="353" t="e">
        <f t="shared" si="43"/>
        <v>#REF!</v>
      </c>
    </row>
    <row r="223" spans="1:33" s="313" customFormat="1" ht="22.5" customHeight="1">
      <c r="A223" s="431">
        <v>204</v>
      </c>
      <c r="B223" s="345" t="s">
        <v>2023</v>
      </c>
      <c r="C223" s="346" t="s">
        <v>129</v>
      </c>
      <c r="D223" s="308"/>
      <c r="E223" s="347" t="s">
        <v>341</v>
      </c>
      <c r="F223" s="334"/>
      <c r="G223" s="347" t="s">
        <v>369</v>
      </c>
      <c r="H223" s="348">
        <v>2003</v>
      </c>
      <c r="I223" s="308"/>
      <c r="J223" s="308"/>
      <c r="K223" s="308"/>
      <c r="L223" s="308"/>
      <c r="M223" s="308"/>
      <c r="N223" s="348" t="s">
        <v>114</v>
      </c>
      <c r="O223" s="349">
        <v>487500</v>
      </c>
      <c r="P223" s="336"/>
      <c r="T223" s="332" t="e">
        <f>#REF!</f>
        <v>#REF!</v>
      </c>
      <c r="U223" s="313" t="e">
        <f t="shared" si="40"/>
        <v>#REF!</v>
      </c>
      <c r="V223" s="313" t="e">
        <f t="shared" si="41"/>
        <v>#REF!</v>
      </c>
      <c r="W223" s="350" t="e">
        <f t="shared" si="44"/>
        <v>#REF!</v>
      </c>
      <c r="X223" s="351">
        <f t="shared" si="45"/>
        <v>10</v>
      </c>
      <c r="Y223" s="350" t="e">
        <f t="shared" si="46"/>
        <v>#REF!</v>
      </c>
      <c r="Z223" s="350">
        <f t="shared" si="42"/>
        <v>11</v>
      </c>
      <c r="AA223" s="350" t="e">
        <f t="shared" si="47"/>
        <v>#REF!</v>
      </c>
      <c r="AB223" s="351" t="e">
        <f t="shared" si="48"/>
        <v>#REF!</v>
      </c>
      <c r="AC223" s="351" t="e">
        <f t="shared" si="49"/>
        <v>#REF!</v>
      </c>
      <c r="AD223" s="351" t="e">
        <f t="shared" si="50"/>
        <v>#REF!</v>
      </c>
      <c r="AE223" s="332">
        <f t="shared" si="51"/>
        <v>2003</v>
      </c>
      <c r="AF223" s="352" t="e">
        <f t="shared" si="52"/>
        <v>#REF!</v>
      </c>
      <c r="AG223" s="353" t="e">
        <f t="shared" si="43"/>
        <v>#REF!</v>
      </c>
    </row>
    <row r="224" spans="1:33" s="313" customFormat="1" ht="22.5" customHeight="1">
      <c r="A224" s="431">
        <v>205</v>
      </c>
      <c r="B224" s="345" t="s">
        <v>2036</v>
      </c>
      <c r="C224" s="346" t="s">
        <v>120</v>
      </c>
      <c r="D224" s="308"/>
      <c r="E224" s="347" t="s">
        <v>342</v>
      </c>
      <c r="F224" s="334"/>
      <c r="G224" s="347" t="s">
        <v>373</v>
      </c>
      <c r="H224" s="348">
        <v>2003</v>
      </c>
      <c r="I224" s="308"/>
      <c r="J224" s="308"/>
      <c r="K224" s="308"/>
      <c r="L224" s="308"/>
      <c r="M224" s="308"/>
      <c r="N224" s="348" t="s">
        <v>114</v>
      </c>
      <c r="O224" s="349">
        <v>1200000</v>
      </c>
      <c r="P224" s="336"/>
      <c r="T224" s="332" t="e">
        <f>#REF!</f>
        <v>#REF!</v>
      </c>
      <c r="U224" s="313" t="e">
        <f t="shared" si="40"/>
        <v>#REF!</v>
      </c>
      <c r="V224" s="313" t="e">
        <f t="shared" si="41"/>
        <v>#REF!</v>
      </c>
      <c r="W224" s="350" t="e">
        <f t="shared" si="44"/>
        <v>#REF!</v>
      </c>
      <c r="X224" s="351">
        <f t="shared" si="45"/>
        <v>10</v>
      </c>
      <c r="Y224" s="350" t="e">
        <f t="shared" si="46"/>
        <v>#REF!</v>
      </c>
      <c r="Z224" s="350">
        <f t="shared" si="42"/>
        <v>11</v>
      </c>
      <c r="AA224" s="350" t="e">
        <f t="shared" si="47"/>
        <v>#REF!</v>
      </c>
      <c r="AB224" s="351" t="e">
        <f t="shared" si="48"/>
        <v>#REF!</v>
      </c>
      <c r="AC224" s="351" t="e">
        <f t="shared" si="49"/>
        <v>#REF!</v>
      </c>
      <c r="AD224" s="351" t="e">
        <f t="shared" si="50"/>
        <v>#REF!</v>
      </c>
      <c r="AE224" s="332">
        <f t="shared" si="51"/>
        <v>2003</v>
      </c>
      <c r="AF224" s="352" t="e">
        <f t="shared" si="52"/>
        <v>#REF!</v>
      </c>
      <c r="AG224" s="353" t="e">
        <f t="shared" si="43"/>
        <v>#REF!</v>
      </c>
    </row>
    <row r="225" spans="1:33" s="313" customFormat="1" ht="22.5" customHeight="1">
      <c r="A225" s="431">
        <v>206</v>
      </c>
      <c r="B225" s="345" t="s">
        <v>2033</v>
      </c>
      <c r="C225" s="346" t="s">
        <v>117</v>
      </c>
      <c r="D225" s="308"/>
      <c r="E225" s="347" t="s">
        <v>343</v>
      </c>
      <c r="F225" s="334"/>
      <c r="G225" s="347" t="s">
        <v>369</v>
      </c>
      <c r="H225" s="348">
        <v>2003</v>
      </c>
      <c r="I225" s="308"/>
      <c r="J225" s="308"/>
      <c r="K225" s="308"/>
      <c r="L225" s="308"/>
      <c r="M225" s="308"/>
      <c r="N225" s="348" t="s">
        <v>114</v>
      </c>
      <c r="O225" s="349">
        <v>75000</v>
      </c>
      <c r="P225" s="336"/>
      <c r="T225" s="332" t="e">
        <f>#REF!</f>
        <v>#REF!</v>
      </c>
      <c r="U225" s="313" t="e">
        <f t="shared" si="40"/>
        <v>#REF!</v>
      </c>
      <c r="V225" s="313" t="e">
        <f t="shared" si="41"/>
        <v>#REF!</v>
      </c>
      <c r="W225" s="350" t="e">
        <f t="shared" si="44"/>
        <v>#REF!</v>
      </c>
      <c r="X225" s="351">
        <f t="shared" si="45"/>
        <v>10</v>
      </c>
      <c r="Y225" s="350" t="e">
        <f t="shared" si="46"/>
        <v>#REF!</v>
      </c>
      <c r="Z225" s="350">
        <f t="shared" si="42"/>
        <v>11</v>
      </c>
      <c r="AA225" s="350" t="e">
        <f t="shared" si="47"/>
        <v>#REF!</v>
      </c>
      <c r="AB225" s="351" t="e">
        <f t="shared" si="48"/>
        <v>#REF!</v>
      </c>
      <c r="AC225" s="351" t="e">
        <f t="shared" si="49"/>
        <v>#REF!</v>
      </c>
      <c r="AD225" s="351" t="e">
        <f t="shared" si="50"/>
        <v>#REF!</v>
      </c>
      <c r="AE225" s="332">
        <f t="shared" si="51"/>
        <v>2003</v>
      </c>
      <c r="AF225" s="352" t="e">
        <f t="shared" si="52"/>
        <v>#REF!</v>
      </c>
      <c r="AG225" s="353" t="e">
        <f t="shared" si="43"/>
        <v>#REF!</v>
      </c>
    </row>
    <row r="226" spans="1:33" s="313" customFormat="1" ht="22.5" customHeight="1">
      <c r="A226" s="431">
        <v>207</v>
      </c>
      <c r="B226" s="345" t="s">
        <v>2025</v>
      </c>
      <c r="C226" s="346" t="s">
        <v>126</v>
      </c>
      <c r="D226" s="308"/>
      <c r="E226" s="347" t="s">
        <v>344</v>
      </c>
      <c r="F226" s="334"/>
      <c r="G226" s="347" t="s">
        <v>369</v>
      </c>
      <c r="H226" s="348">
        <v>2003</v>
      </c>
      <c r="I226" s="308"/>
      <c r="J226" s="308"/>
      <c r="K226" s="308"/>
      <c r="L226" s="308"/>
      <c r="M226" s="308"/>
      <c r="N226" s="348" t="s">
        <v>114</v>
      </c>
      <c r="O226" s="349">
        <v>131250</v>
      </c>
      <c r="P226" s="336"/>
      <c r="T226" s="332" t="e">
        <f>#REF!</f>
        <v>#REF!</v>
      </c>
      <c r="U226" s="313" t="e">
        <f t="shared" si="40"/>
        <v>#REF!</v>
      </c>
      <c r="V226" s="313" t="e">
        <f t="shared" si="41"/>
        <v>#REF!</v>
      </c>
      <c r="W226" s="350" t="e">
        <f t="shared" si="44"/>
        <v>#REF!</v>
      </c>
      <c r="X226" s="351">
        <f t="shared" si="45"/>
        <v>10</v>
      </c>
      <c r="Y226" s="350" t="e">
        <f t="shared" si="46"/>
        <v>#REF!</v>
      </c>
      <c r="Z226" s="350">
        <f t="shared" si="42"/>
        <v>11</v>
      </c>
      <c r="AA226" s="350" t="e">
        <f t="shared" si="47"/>
        <v>#REF!</v>
      </c>
      <c r="AB226" s="351" t="e">
        <f t="shared" si="48"/>
        <v>#REF!</v>
      </c>
      <c r="AC226" s="351" t="e">
        <f t="shared" si="49"/>
        <v>#REF!</v>
      </c>
      <c r="AD226" s="351" t="e">
        <f t="shared" si="50"/>
        <v>#REF!</v>
      </c>
      <c r="AE226" s="332">
        <f t="shared" si="51"/>
        <v>2003</v>
      </c>
      <c r="AF226" s="352" t="e">
        <f t="shared" si="52"/>
        <v>#REF!</v>
      </c>
      <c r="AG226" s="353" t="e">
        <f t="shared" si="43"/>
        <v>#REF!</v>
      </c>
    </row>
    <row r="227" spans="1:33" s="313" customFormat="1" ht="22.5" customHeight="1">
      <c r="A227" s="431">
        <v>208</v>
      </c>
      <c r="B227" s="345" t="s">
        <v>298</v>
      </c>
      <c r="C227" s="346" t="s">
        <v>131</v>
      </c>
      <c r="D227" s="308"/>
      <c r="E227" s="347" t="s">
        <v>316</v>
      </c>
      <c r="F227" s="334"/>
      <c r="G227" s="347" t="s">
        <v>373</v>
      </c>
      <c r="H227" s="348">
        <v>2003</v>
      </c>
      <c r="I227" s="308"/>
      <c r="J227" s="308"/>
      <c r="K227" s="308"/>
      <c r="L227" s="308"/>
      <c r="M227" s="308"/>
      <c r="N227" s="348" t="s">
        <v>114</v>
      </c>
      <c r="O227" s="349">
        <v>300000</v>
      </c>
      <c r="P227" s="336"/>
      <c r="T227" s="332" t="e">
        <f>#REF!</f>
        <v>#REF!</v>
      </c>
      <c r="U227" s="313" t="e">
        <f t="shared" si="40"/>
        <v>#REF!</v>
      </c>
      <c r="V227" s="313" t="e">
        <f t="shared" si="41"/>
        <v>#REF!</v>
      </c>
      <c r="W227" s="350" t="e">
        <f t="shared" si="44"/>
        <v>#REF!</v>
      </c>
      <c r="X227" s="351">
        <f t="shared" si="45"/>
        <v>10</v>
      </c>
      <c r="Y227" s="350" t="e">
        <f t="shared" si="46"/>
        <v>#REF!</v>
      </c>
      <c r="Z227" s="350">
        <f t="shared" si="42"/>
        <v>11</v>
      </c>
      <c r="AA227" s="350" t="e">
        <f t="shared" si="47"/>
        <v>#REF!</v>
      </c>
      <c r="AB227" s="351" t="e">
        <f t="shared" si="48"/>
        <v>#REF!</v>
      </c>
      <c r="AC227" s="351" t="e">
        <f t="shared" si="49"/>
        <v>#REF!</v>
      </c>
      <c r="AD227" s="351" t="e">
        <f t="shared" si="50"/>
        <v>#REF!</v>
      </c>
      <c r="AE227" s="332">
        <f t="shared" si="51"/>
        <v>2003</v>
      </c>
      <c r="AF227" s="352" t="e">
        <f t="shared" si="52"/>
        <v>#REF!</v>
      </c>
      <c r="AG227" s="353" t="e">
        <f t="shared" si="43"/>
        <v>#REF!</v>
      </c>
    </row>
    <row r="228" spans="1:33" s="313" customFormat="1" ht="22.5" customHeight="1">
      <c r="A228" s="431">
        <v>209</v>
      </c>
      <c r="B228" s="345" t="s">
        <v>2024</v>
      </c>
      <c r="C228" s="346" t="s">
        <v>175</v>
      </c>
      <c r="D228" s="308"/>
      <c r="E228" s="347" t="s">
        <v>325</v>
      </c>
      <c r="F228" s="334"/>
      <c r="G228" s="347" t="s">
        <v>378</v>
      </c>
      <c r="H228" s="348">
        <v>2003</v>
      </c>
      <c r="I228" s="308"/>
      <c r="J228" s="308"/>
      <c r="K228" s="308"/>
      <c r="L228" s="308"/>
      <c r="M228" s="308"/>
      <c r="N228" s="348" t="s">
        <v>114</v>
      </c>
      <c r="O228" s="349">
        <v>2800000</v>
      </c>
      <c r="P228" s="336"/>
      <c r="T228" s="332" t="e">
        <f>#REF!</f>
        <v>#REF!</v>
      </c>
      <c r="U228" s="313" t="e">
        <f t="shared" si="40"/>
        <v>#REF!</v>
      </c>
      <c r="V228" s="313" t="e">
        <f t="shared" si="41"/>
        <v>#REF!</v>
      </c>
      <c r="W228" s="350" t="e">
        <f t="shared" si="44"/>
        <v>#REF!</v>
      </c>
      <c r="X228" s="351">
        <f t="shared" si="45"/>
        <v>10</v>
      </c>
      <c r="Y228" s="350" t="e">
        <f t="shared" si="46"/>
        <v>#REF!</v>
      </c>
      <c r="Z228" s="350">
        <f t="shared" si="42"/>
        <v>11</v>
      </c>
      <c r="AA228" s="350" t="e">
        <f t="shared" si="47"/>
        <v>#REF!</v>
      </c>
      <c r="AB228" s="351" t="e">
        <f t="shared" si="48"/>
        <v>#REF!</v>
      </c>
      <c r="AC228" s="351" t="e">
        <f t="shared" si="49"/>
        <v>#REF!</v>
      </c>
      <c r="AD228" s="351" t="e">
        <f t="shared" si="50"/>
        <v>#REF!</v>
      </c>
      <c r="AE228" s="332">
        <f t="shared" si="51"/>
        <v>2003</v>
      </c>
      <c r="AF228" s="352" t="e">
        <f t="shared" si="52"/>
        <v>#REF!</v>
      </c>
      <c r="AG228" s="353" t="e">
        <f t="shared" si="43"/>
        <v>#REF!</v>
      </c>
    </row>
    <row r="229" spans="1:33" s="313" customFormat="1" ht="22.5" customHeight="1">
      <c r="A229" s="431">
        <v>210</v>
      </c>
      <c r="B229" s="345" t="s">
        <v>2093</v>
      </c>
      <c r="C229" s="346" t="s">
        <v>420</v>
      </c>
      <c r="D229" s="308"/>
      <c r="E229" s="347" t="s">
        <v>316</v>
      </c>
      <c r="F229" s="334"/>
      <c r="G229" s="347" t="s">
        <v>459</v>
      </c>
      <c r="H229" s="348">
        <v>2003</v>
      </c>
      <c r="I229" s="308"/>
      <c r="J229" s="308"/>
      <c r="K229" s="308"/>
      <c r="L229" s="308"/>
      <c r="M229" s="308"/>
      <c r="N229" s="348" t="s">
        <v>114</v>
      </c>
      <c r="O229" s="349">
        <v>56000</v>
      </c>
      <c r="P229" s="336"/>
      <c r="T229" s="332" t="e">
        <f>#REF!</f>
        <v>#REF!</v>
      </c>
      <c r="U229" s="313" t="e">
        <f t="shared" si="40"/>
        <v>#REF!</v>
      </c>
      <c r="V229" s="313" t="e">
        <f t="shared" si="41"/>
        <v>#REF!</v>
      </c>
      <c r="W229" s="350" t="e">
        <f t="shared" si="44"/>
        <v>#REF!</v>
      </c>
      <c r="X229" s="351">
        <f t="shared" si="45"/>
        <v>10</v>
      </c>
      <c r="Y229" s="350" t="e">
        <f t="shared" si="46"/>
        <v>#REF!</v>
      </c>
      <c r="Z229" s="350">
        <f t="shared" si="42"/>
        <v>11</v>
      </c>
      <c r="AA229" s="350" t="e">
        <f t="shared" si="47"/>
        <v>#REF!</v>
      </c>
      <c r="AB229" s="351" t="e">
        <f t="shared" si="48"/>
        <v>#REF!</v>
      </c>
      <c r="AC229" s="351" t="e">
        <f t="shared" si="49"/>
        <v>#REF!</v>
      </c>
      <c r="AD229" s="351" t="e">
        <f t="shared" si="50"/>
        <v>#REF!</v>
      </c>
      <c r="AE229" s="332">
        <f t="shared" si="51"/>
        <v>2003</v>
      </c>
      <c r="AF229" s="352" t="e">
        <f t="shared" si="52"/>
        <v>#REF!</v>
      </c>
      <c r="AG229" s="353" t="e">
        <f t="shared" si="43"/>
        <v>#REF!</v>
      </c>
    </row>
    <row r="230" spans="1:33" s="313" customFormat="1" ht="22.5" customHeight="1">
      <c r="A230" s="431">
        <v>211</v>
      </c>
      <c r="B230" s="345" t="s">
        <v>2083</v>
      </c>
      <c r="C230" s="346" t="s">
        <v>176</v>
      </c>
      <c r="D230" s="308"/>
      <c r="E230" s="347" t="s">
        <v>316</v>
      </c>
      <c r="F230" s="334"/>
      <c r="G230" s="347" t="s">
        <v>374</v>
      </c>
      <c r="H230" s="348">
        <v>2003</v>
      </c>
      <c r="I230" s="308"/>
      <c r="J230" s="308"/>
      <c r="K230" s="308"/>
      <c r="L230" s="308"/>
      <c r="M230" s="308"/>
      <c r="N230" s="348" t="s">
        <v>114</v>
      </c>
      <c r="O230" s="349">
        <v>2625000</v>
      </c>
      <c r="P230" s="346" t="s">
        <v>176</v>
      </c>
      <c r="T230" s="332" t="e">
        <f>#REF!</f>
        <v>#REF!</v>
      </c>
      <c r="U230" s="313" t="e">
        <f t="shared" si="40"/>
        <v>#REF!</v>
      </c>
      <c r="V230" s="313" t="e">
        <f t="shared" si="41"/>
        <v>#REF!</v>
      </c>
      <c r="W230" s="350" t="e">
        <f t="shared" si="44"/>
        <v>#REF!</v>
      </c>
      <c r="X230" s="351">
        <f t="shared" si="45"/>
        <v>10</v>
      </c>
      <c r="Y230" s="350" t="e">
        <f t="shared" si="46"/>
        <v>#REF!</v>
      </c>
      <c r="Z230" s="350">
        <f t="shared" si="42"/>
        <v>11</v>
      </c>
      <c r="AA230" s="350" t="e">
        <f t="shared" si="47"/>
        <v>#REF!</v>
      </c>
      <c r="AB230" s="351" t="e">
        <f t="shared" si="48"/>
        <v>#REF!</v>
      </c>
      <c r="AC230" s="351" t="e">
        <f t="shared" si="49"/>
        <v>#REF!</v>
      </c>
      <c r="AD230" s="351" t="e">
        <f t="shared" si="50"/>
        <v>#REF!</v>
      </c>
      <c r="AE230" s="332">
        <f t="shared" si="51"/>
        <v>2003</v>
      </c>
      <c r="AF230" s="352" t="e">
        <f t="shared" si="52"/>
        <v>#REF!</v>
      </c>
      <c r="AG230" s="353" t="e">
        <f t="shared" si="43"/>
        <v>#REF!</v>
      </c>
    </row>
    <row r="231" spans="1:33" s="313" customFormat="1" ht="22.5" customHeight="1">
      <c r="A231" s="431">
        <v>212</v>
      </c>
      <c r="B231" s="345" t="s">
        <v>2083</v>
      </c>
      <c r="C231" s="346" t="s">
        <v>421</v>
      </c>
      <c r="D231" s="308"/>
      <c r="E231" s="347" t="s">
        <v>318</v>
      </c>
      <c r="F231" s="334"/>
      <c r="G231" s="347" t="s">
        <v>369</v>
      </c>
      <c r="H231" s="348">
        <v>2003</v>
      </c>
      <c r="I231" s="308"/>
      <c r="J231" s="308"/>
      <c r="K231" s="308"/>
      <c r="L231" s="308"/>
      <c r="M231" s="308"/>
      <c r="N231" s="348" t="s">
        <v>114</v>
      </c>
      <c r="O231" s="349">
        <v>1650000</v>
      </c>
      <c r="P231" s="346" t="s">
        <v>421</v>
      </c>
      <c r="T231" s="332" t="e">
        <f>#REF!</f>
        <v>#REF!</v>
      </c>
      <c r="U231" s="313" t="e">
        <f t="shared" si="40"/>
        <v>#REF!</v>
      </c>
      <c r="V231" s="313" t="e">
        <f t="shared" si="41"/>
        <v>#REF!</v>
      </c>
      <c r="W231" s="350" t="e">
        <f t="shared" si="44"/>
        <v>#REF!</v>
      </c>
      <c r="X231" s="351">
        <f t="shared" si="45"/>
        <v>10</v>
      </c>
      <c r="Y231" s="350" t="e">
        <f t="shared" si="46"/>
        <v>#REF!</v>
      </c>
      <c r="Z231" s="350">
        <f t="shared" si="42"/>
        <v>11</v>
      </c>
      <c r="AA231" s="350" t="e">
        <f t="shared" si="47"/>
        <v>#REF!</v>
      </c>
      <c r="AB231" s="351" t="e">
        <f t="shared" si="48"/>
        <v>#REF!</v>
      </c>
      <c r="AC231" s="351" t="e">
        <f t="shared" si="49"/>
        <v>#REF!</v>
      </c>
      <c r="AD231" s="351" t="e">
        <f t="shared" si="50"/>
        <v>#REF!</v>
      </c>
      <c r="AE231" s="332">
        <f t="shared" si="51"/>
        <v>2003</v>
      </c>
      <c r="AF231" s="352" t="e">
        <f t="shared" si="52"/>
        <v>#REF!</v>
      </c>
      <c r="AG231" s="353" t="e">
        <f t="shared" si="43"/>
        <v>#REF!</v>
      </c>
    </row>
    <row r="232" spans="1:33" s="313" customFormat="1" ht="22.5" customHeight="1">
      <c r="A232" s="431">
        <v>213</v>
      </c>
      <c r="B232" s="355" t="s">
        <v>2082</v>
      </c>
      <c r="C232" s="346" t="s">
        <v>116</v>
      </c>
      <c r="D232" s="308"/>
      <c r="E232" s="347" t="s">
        <v>319</v>
      </c>
      <c r="F232" s="334"/>
      <c r="G232" s="347" t="s">
        <v>369</v>
      </c>
      <c r="H232" s="348">
        <v>2003</v>
      </c>
      <c r="I232" s="308"/>
      <c r="J232" s="308"/>
      <c r="K232" s="308"/>
      <c r="L232" s="308"/>
      <c r="M232" s="308"/>
      <c r="N232" s="348" t="s">
        <v>114</v>
      </c>
      <c r="O232" s="349">
        <v>1237500</v>
      </c>
      <c r="P232" s="336"/>
      <c r="T232" s="332" t="e">
        <f>#REF!</f>
        <v>#REF!</v>
      </c>
      <c r="U232" s="313" t="e">
        <f t="shared" si="40"/>
        <v>#REF!</v>
      </c>
      <c r="V232" s="313" t="e">
        <f t="shared" si="41"/>
        <v>#REF!</v>
      </c>
      <c r="W232" s="350" t="e">
        <f t="shared" si="44"/>
        <v>#REF!</v>
      </c>
      <c r="X232" s="351">
        <f t="shared" si="45"/>
        <v>10</v>
      </c>
      <c r="Y232" s="350" t="e">
        <f t="shared" si="46"/>
        <v>#REF!</v>
      </c>
      <c r="Z232" s="350">
        <f t="shared" si="42"/>
        <v>11</v>
      </c>
      <c r="AA232" s="350" t="e">
        <f t="shared" si="47"/>
        <v>#REF!</v>
      </c>
      <c r="AB232" s="351" t="e">
        <f t="shared" si="48"/>
        <v>#REF!</v>
      </c>
      <c r="AC232" s="351" t="e">
        <f t="shared" si="49"/>
        <v>#REF!</v>
      </c>
      <c r="AD232" s="351" t="e">
        <f t="shared" si="50"/>
        <v>#REF!</v>
      </c>
      <c r="AE232" s="332">
        <f t="shared" si="51"/>
        <v>2003</v>
      </c>
      <c r="AF232" s="352" t="e">
        <f t="shared" si="52"/>
        <v>#REF!</v>
      </c>
      <c r="AG232" s="353" t="e">
        <f t="shared" si="43"/>
        <v>#REF!</v>
      </c>
    </row>
    <row r="233" spans="1:33" s="313" customFormat="1" ht="22.5" customHeight="1">
      <c r="A233" s="431">
        <v>214</v>
      </c>
      <c r="B233" s="345" t="s">
        <v>2083</v>
      </c>
      <c r="C233" s="346" t="s">
        <v>422</v>
      </c>
      <c r="D233" s="308"/>
      <c r="E233" s="347" t="s">
        <v>453</v>
      </c>
      <c r="F233" s="334"/>
      <c r="G233" s="347" t="s">
        <v>378</v>
      </c>
      <c r="H233" s="348">
        <v>2003</v>
      </c>
      <c r="I233" s="308"/>
      <c r="J233" s="308"/>
      <c r="K233" s="308"/>
      <c r="L233" s="308"/>
      <c r="M233" s="308"/>
      <c r="N233" s="348" t="s">
        <v>114</v>
      </c>
      <c r="O233" s="349">
        <v>562500</v>
      </c>
      <c r="P233" s="346" t="s">
        <v>422</v>
      </c>
      <c r="T233" s="332" t="e">
        <f>#REF!</f>
        <v>#REF!</v>
      </c>
      <c r="U233" s="313" t="e">
        <f t="shared" si="40"/>
        <v>#REF!</v>
      </c>
      <c r="V233" s="313" t="e">
        <f t="shared" si="41"/>
        <v>#REF!</v>
      </c>
      <c r="W233" s="350" t="e">
        <f t="shared" si="44"/>
        <v>#REF!</v>
      </c>
      <c r="X233" s="351">
        <f t="shared" si="45"/>
        <v>10</v>
      </c>
      <c r="Y233" s="350" t="e">
        <f t="shared" si="46"/>
        <v>#REF!</v>
      </c>
      <c r="Z233" s="350">
        <f t="shared" si="42"/>
        <v>11</v>
      </c>
      <c r="AA233" s="350" t="e">
        <f t="shared" si="47"/>
        <v>#REF!</v>
      </c>
      <c r="AB233" s="351" t="e">
        <f t="shared" si="48"/>
        <v>#REF!</v>
      </c>
      <c r="AC233" s="351" t="e">
        <f t="shared" si="49"/>
        <v>#REF!</v>
      </c>
      <c r="AD233" s="351" t="e">
        <f t="shared" si="50"/>
        <v>#REF!</v>
      </c>
      <c r="AE233" s="332">
        <f t="shared" si="51"/>
        <v>2003</v>
      </c>
      <c r="AF233" s="352" t="e">
        <f t="shared" si="52"/>
        <v>#REF!</v>
      </c>
      <c r="AG233" s="353" t="e">
        <f t="shared" si="43"/>
        <v>#REF!</v>
      </c>
    </row>
    <row r="234" spans="1:33" s="313" customFormat="1" ht="22.5" customHeight="1">
      <c r="A234" s="431">
        <v>215</v>
      </c>
      <c r="B234" s="345" t="s">
        <v>2036</v>
      </c>
      <c r="C234" s="346" t="s">
        <v>177</v>
      </c>
      <c r="D234" s="308"/>
      <c r="E234" s="347" t="s">
        <v>316</v>
      </c>
      <c r="F234" s="334"/>
      <c r="G234" s="347" t="s">
        <v>391</v>
      </c>
      <c r="H234" s="348">
        <v>2003</v>
      </c>
      <c r="I234" s="308"/>
      <c r="J234" s="308"/>
      <c r="K234" s="308"/>
      <c r="L234" s="308"/>
      <c r="M234" s="308"/>
      <c r="N234" s="348" t="s">
        <v>114</v>
      </c>
      <c r="O234" s="349">
        <v>600000</v>
      </c>
      <c r="P234" s="336"/>
      <c r="T234" s="332" t="e">
        <f>#REF!</f>
        <v>#REF!</v>
      </c>
      <c r="U234" s="313" t="e">
        <f t="shared" si="40"/>
        <v>#REF!</v>
      </c>
      <c r="V234" s="313" t="e">
        <f t="shared" si="41"/>
        <v>#REF!</v>
      </c>
      <c r="W234" s="350" t="e">
        <f t="shared" si="44"/>
        <v>#REF!</v>
      </c>
      <c r="X234" s="351">
        <f t="shared" si="45"/>
        <v>10</v>
      </c>
      <c r="Y234" s="350" t="e">
        <f t="shared" si="46"/>
        <v>#REF!</v>
      </c>
      <c r="Z234" s="350">
        <f t="shared" si="42"/>
        <v>11</v>
      </c>
      <c r="AA234" s="350" t="e">
        <f t="shared" si="47"/>
        <v>#REF!</v>
      </c>
      <c r="AB234" s="351" t="e">
        <f t="shared" si="48"/>
        <v>#REF!</v>
      </c>
      <c r="AC234" s="351" t="e">
        <f t="shared" si="49"/>
        <v>#REF!</v>
      </c>
      <c r="AD234" s="351" t="e">
        <f t="shared" si="50"/>
        <v>#REF!</v>
      </c>
      <c r="AE234" s="332">
        <f t="shared" si="51"/>
        <v>2003</v>
      </c>
      <c r="AF234" s="352" t="e">
        <f t="shared" si="52"/>
        <v>#REF!</v>
      </c>
      <c r="AG234" s="353" t="e">
        <f t="shared" si="43"/>
        <v>#REF!</v>
      </c>
    </row>
    <row r="235" spans="1:33" s="313" customFormat="1" ht="22.5" customHeight="1">
      <c r="A235" s="431">
        <v>216</v>
      </c>
      <c r="B235" s="345" t="s">
        <v>2032</v>
      </c>
      <c r="C235" s="346" t="s">
        <v>178</v>
      </c>
      <c r="D235" s="308"/>
      <c r="E235" s="347" t="s">
        <v>316</v>
      </c>
      <c r="F235" s="334"/>
      <c r="G235" s="347" t="s">
        <v>376</v>
      </c>
      <c r="H235" s="348">
        <v>2003</v>
      </c>
      <c r="I235" s="308"/>
      <c r="J235" s="308"/>
      <c r="K235" s="308"/>
      <c r="L235" s="308"/>
      <c r="M235" s="308"/>
      <c r="N235" s="348" t="s">
        <v>114</v>
      </c>
      <c r="O235" s="349">
        <v>875000</v>
      </c>
      <c r="P235" s="336"/>
      <c r="T235" s="332" t="e">
        <f>#REF!</f>
        <v>#REF!</v>
      </c>
      <c r="U235" s="313" t="e">
        <f t="shared" si="40"/>
        <v>#REF!</v>
      </c>
      <c r="V235" s="313" t="e">
        <f t="shared" si="41"/>
        <v>#REF!</v>
      </c>
      <c r="W235" s="350" t="e">
        <f t="shared" si="44"/>
        <v>#REF!</v>
      </c>
      <c r="X235" s="351">
        <f t="shared" si="45"/>
        <v>10</v>
      </c>
      <c r="Y235" s="350" t="e">
        <f t="shared" si="46"/>
        <v>#REF!</v>
      </c>
      <c r="Z235" s="350">
        <f t="shared" si="42"/>
        <v>11</v>
      </c>
      <c r="AA235" s="350" t="e">
        <f t="shared" si="47"/>
        <v>#REF!</v>
      </c>
      <c r="AB235" s="351" t="e">
        <f t="shared" si="48"/>
        <v>#REF!</v>
      </c>
      <c r="AC235" s="351" t="e">
        <f t="shared" si="49"/>
        <v>#REF!</v>
      </c>
      <c r="AD235" s="351" t="e">
        <f t="shared" si="50"/>
        <v>#REF!</v>
      </c>
      <c r="AE235" s="332">
        <f t="shared" si="51"/>
        <v>2003</v>
      </c>
      <c r="AF235" s="352" t="e">
        <f t="shared" si="52"/>
        <v>#REF!</v>
      </c>
      <c r="AG235" s="353" t="e">
        <f t="shared" si="43"/>
        <v>#REF!</v>
      </c>
    </row>
    <row r="236" spans="1:33" s="313" customFormat="1" ht="22.5" customHeight="1">
      <c r="A236" s="431">
        <v>217</v>
      </c>
      <c r="B236" s="345" t="s">
        <v>2025</v>
      </c>
      <c r="C236" s="346" t="s">
        <v>126</v>
      </c>
      <c r="D236" s="308"/>
      <c r="E236" s="347" t="s">
        <v>316</v>
      </c>
      <c r="F236" s="334"/>
      <c r="G236" s="347" t="s">
        <v>377</v>
      </c>
      <c r="H236" s="348">
        <v>2003</v>
      </c>
      <c r="I236" s="308"/>
      <c r="J236" s="308"/>
      <c r="K236" s="308"/>
      <c r="L236" s="308"/>
      <c r="M236" s="308"/>
      <c r="N236" s="348" t="s">
        <v>114</v>
      </c>
      <c r="O236" s="349">
        <v>520000</v>
      </c>
      <c r="P236" s="336"/>
      <c r="T236" s="332" t="e">
        <f>#REF!</f>
        <v>#REF!</v>
      </c>
      <c r="U236" s="313" t="e">
        <f t="shared" si="40"/>
        <v>#REF!</v>
      </c>
      <c r="V236" s="313" t="e">
        <f t="shared" si="41"/>
        <v>#REF!</v>
      </c>
      <c r="W236" s="350" t="e">
        <f t="shared" si="44"/>
        <v>#REF!</v>
      </c>
      <c r="X236" s="351">
        <f t="shared" si="45"/>
        <v>10</v>
      </c>
      <c r="Y236" s="350" t="e">
        <f t="shared" si="46"/>
        <v>#REF!</v>
      </c>
      <c r="Z236" s="350">
        <f t="shared" si="42"/>
        <v>11</v>
      </c>
      <c r="AA236" s="350" t="e">
        <f t="shared" si="47"/>
        <v>#REF!</v>
      </c>
      <c r="AB236" s="351" t="e">
        <f t="shared" si="48"/>
        <v>#REF!</v>
      </c>
      <c r="AC236" s="351" t="e">
        <f t="shared" si="49"/>
        <v>#REF!</v>
      </c>
      <c r="AD236" s="351" t="e">
        <f t="shared" si="50"/>
        <v>#REF!</v>
      </c>
      <c r="AE236" s="332">
        <f t="shared" si="51"/>
        <v>2003</v>
      </c>
      <c r="AF236" s="352" t="e">
        <f t="shared" si="52"/>
        <v>#REF!</v>
      </c>
      <c r="AG236" s="353" t="e">
        <f t="shared" si="43"/>
        <v>#REF!</v>
      </c>
    </row>
    <row r="237" spans="1:33" s="313" customFormat="1" ht="22.5" customHeight="1">
      <c r="A237" s="431">
        <v>218</v>
      </c>
      <c r="B237" s="345" t="s">
        <v>2033</v>
      </c>
      <c r="C237" s="346" t="s">
        <v>117</v>
      </c>
      <c r="D237" s="308"/>
      <c r="E237" s="347" t="s">
        <v>313</v>
      </c>
      <c r="F237" s="334"/>
      <c r="G237" s="347" t="s">
        <v>368</v>
      </c>
      <c r="H237" s="348">
        <v>2003</v>
      </c>
      <c r="I237" s="308"/>
      <c r="J237" s="308"/>
      <c r="K237" s="308"/>
      <c r="L237" s="308"/>
      <c r="M237" s="308"/>
      <c r="N237" s="348" t="s">
        <v>114</v>
      </c>
      <c r="O237" s="349">
        <v>525000</v>
      </c>
      <c r="P237" s="336"/>
      <c r="T237" s="332" t="e">
        <f>#REF!</f>
        <v>#REF!</v>
      </c>
      <c r="U237" s="313" t="e">
        <f t="shared" si="40"/>
        <v>#REF!</v>
      </c>
      <c r="V237" s="313" t="e">
        <f t="shared" si="41"/>
        <v>#REF!</v>
      </c>
      <c r="W237" s="350" t="e">
        <f t="shared" si="44"/>
        <v>#REF!</v>
      </c>
      <c r="X237" s="351">
        <f t="shared" si="45"/>
        <v>10</v>
      </c>
      <c r="Y237" s="350" t="e">
        <f t="shared" si="46"/>
        <v>#REF!</v>
      </c>
      <c r="Z237" s="350">
        <f t="shared" si="42"/>
        <v>11</v>
      </c>
      <c r="AA237" s="350" t="e">
        <f t="shared" si="47"/>
        <v>#REF!</v>
      </c>
      <c r="AB237" s="351" t="e">
        <f t="shared" si="48"/>
        <v>#REF!</v>
      </c>
      <c r="AC237" s="351" t="e">
        <f t="shared" si="49"/>
        <v>#REF!</v>
      </c>
      <c r="AD237" s="351" t="e">
        <f t="shared" si="50"/>
        <v>#REF!</v>
      </c>
      <c r="AE237" s="332">
        <f t="shared" si="51"/>
        <v>2003</v>
      </c>
      <c r="AF237" s="352" t="e">
        <f t="shared" si="52"/>
        <v>#REF!</v>
      </c>
      <c r="AG237" s="353" t="e">
        <f t="shared" si="43"/>
        <v>#REF!</v>
      </c>
    </row>
    <row r="238" spans="1:33" s="313" customFormat="1" ht="22.5" customHeight="1">
      <c r="A238" s="431">
        <v>219</v>
      </c>
      <c r="B238" s="345" t="s">
        <v>2043</v>
      </c>
      <c r="C238" s="346" t="s">
        <v>123</v>
      </c>
      <c r="D238" s="308"/>
      <c r="E238" s="347" t="s">
        <v>316</v>
      </c>
      <c r="F238" s="334"/>
      <c r="G238" s="347" t="s">
        <v>385</v>
      </c>
      <c r="H238" s="348">
        <v>2003</v>
      </c>
      <c r="I238" s="308"/>
      <c r="J238" s="308"/>
      <c r="K238" s="308"/>
      <c r="L238" s="308"/>
      <c r="M238" s="308"/>
      <c r="N238" s="348" t="s">
        <v>114</v>
      </c>
      <c r="O238" s="349">
        <v>150000</v>
      </c>
      <c r="P238" s="336"/>
      <c r="T238" s="332" t="e">
        <f>#REF!</f>
        <v>#REF!</v>
      </c>
      <c r="U238" s="313" t="e">
        <f t="shared" si="40"/>
        <v>#REF!</v>
      </c>
      <c r="V238" s="313" t="e">
        <f t="shared" si="41"/>
        <v>#REF!</v>
      </c>
      <c r="W238" s="350" t="e">
        <f t="shared" si="44"/>
        <v>#REF!</v>
      </c>
      <c r="X238" s="351">
        <f t="shared" si="45"/>
        <v>10</v>
      </c>
      <c r="Y238" s="350" t="e">
        <f t="shared" si="46"/>
        <v>#REF!</v>
      </c>
      <c r="Z238" s="350">
        <f t="shared" si="42"/>
        <v>11</v>
      </c>
      <c r="AA238" s="350" t="e">
        <f t="shared" si="47"/>
        <v>#REF!</v>
      </c>
      <c r="AB238" s="351" t="e">
        <f t="shared" si="48"/>
        <v>#REF!</v>
      </c>
      <c r="AC238" s="351" t="e">
        <f t="shared" si="49"/>
        <v>#REF!</v>
      </c>
      <c r="AD238" s="351" t="e">
        <f t="shared" si="50"/>
        <v>#REF!</v>
      </c>
      <c r="AE238" s="332">
        <f t="shared" si="51"/>
        <v>2003</v>
      </c>
      <c r="AF238" s="352" t="e">
        <f t="shared" si="52"/>
        <v>#REF!</v>
      </c>
      <c r="AG238" s="353" t="e">
        <f t="shared" si="43"/>
        <v>#REF!</v>
      </c>
    </row>
    <row r="239" spans="1:33" s="313" customFormat="1" ht="22.5" customHeight="1">
      <c r="A239" s="431">
        <v>220</v>
      </c>
      <c r="B239" s="357" t="s">
        <v>301</v>
      </c>
      <c r="C239" s="346" t="s">
        <v>122</v>
      </c>
      <c r="D239" s="308"/>
      <c r="E239" s="347" t="s">
        <v>325</v>
      </c>
      <c r="F239" s="334"/>
      <c r="G239" s="347" t="s">
        <v>379</v>
      </c>
      <c r="H239" s="348">
        <v>2003</v>
      </c>
      <c r="I239" s="308"/>
      <c r="J239" s="308"/>
      <c r="K239" s="308"/>
      <c r="L239" s="308"/>
      <c r="M239" s="308"/>
      <c r="N239" s="348" t="s">
        <v>114</v>
      </c>
      <c r="O239" s="349">
        <v>2625000</v>
      </c>
      <c r="P239" s="336"/>
      <c r="T239" s="332" t="e">
        <f>#REF!</f>
        <v>#REF!</v>
      </c>
      <c r="U239" s="313" t="e">
        <f t="shared" si="40"/>
        <v>#REF!</v>
      </c>
      <c r="V239" s="313" t="e">
        <f t="shared" si="41"/>
        <v>#REF!</v>
      </c>
      <c r="W239" s="350" t="e">
        <f t="shared" si="44"/>
        <v>#REF!</v>
      </c>
      <c r="X239" s="351">
        <f t="shared" si="45"/>
        <v>10</v>
      </c>
      <c r="Y239" s="350" t="e">
        <f t="shared" si="46"/>
        <v>#REF!</v>
      </c>
      <c r="Z239" s="350">
        <f t="shared" si="42"/>
        <v>11</v>
      </c>
      <c r="AA239" s="350" t="e">
        <f t="shared" si="47"/>
        <v>#REF!</v>
      </c>
      <c r="AB239" s="351" t="e">
        <f t="shared" si="48"/>
        <v>#REF!</v>
      </c>
      <c r="AC239" s="351" t="e">
        <f t="shared" si="49"/>
        <v>#REF!</v>
      </c>
      <c r="AD239" s="351" t="e">
        <f t="shared" si="50"/>
        <v>#REF!</v>
      </c>
      <c r="AE239" s="332">
        <f t="shared" si="51"/>
        <v>2003</v>
      </c>
      <c r="AF239" s="352" t="e">
        <f t="shared" si="52"/>
        <v>#REF!</v>
      </c>
      <c r="AG239" s="353" t="e">
        <f t="shared" si="43"/>
        <v>#REF!</v>
      </c>
    </row>
    <row r="240" spans="1:33" s="313" customFormat="1" ht="22.5" customHeight="1">
      <c r="A240" s="431">
        <v>221</v>
      </c>
      <c r="B240" s="345" t="s">
        <v>2022</v>
      </c>
      <c r="C240" s="346" t="s">
        <v>173</v>
      </c>
      <c r="D240" s="308"/>
      <c r="E240" s="347" t="s">
        <v>113</v>
      </c>
      <c r="F240" s="334"/>
      <c r="G240" s="347" t="s">
        <v>378</v>
      </c>
      <c r="H240" s="348">
        <v>2003</v>
      </c>
      <c r="I240" s="308"/>
      <c r="J240" s="308"/>
      <c r="K240" s="308"/>
      <c r="L240" s="308"/>
      <c r="M240" s="308"/>
      <c r="N240" s="348" t="s">
        <v>114</v>
      </c>
      <c r="O240" s="349">
        <v>187500</v>
      </c>
      <c r="P240" s="336"/>
      <c r="T240" s="332" t="e">
        <f>#REF!</f>
        <v>#REF!</v>
      </c>
      <c r="U240" s="313" t="e">
        <f t="shared" si="40"/>
        <v>#REF!</v>
      </c>
      <c r="V240" s="313" t="e">
        <f t="shared" si="41"/>
        <v>#REF!</v>
      </c>
      <c r="W240" s="350" t="e">
        <f t="shared" si="44"/>
        <v>#REF!</v>
      </c>
      <c r="X240" s="351">
        <f t="shared" si="45"/>
        <v>10</v>
      </c>
      <c r="Y240" s="350" t="e">
        <f t="shared" si="46"/>
        <v>#REF!</v>
      </c>
      <c r="Z240" s="350">
        <f t="shared" si="42"/>
        <v>11</v>
      </c>
      <c r="AA240" s="350" t="e">
        <f t="shared" si="47"/>
        <v>#REF!</v>
      </c>
      <c r="AB240" s="351" t="e">
        <f t="shared" si="48"/>
        <v>#REF!</v>
      </c>
      <c r="AC240" s="351" t="e">
        <f t="shared" si="49"/>
        <v>#REF!</v>
      </c>
      <c r="AD240" s="351" t="e">
        <f t="shared" si="50"/>
        <v>#REF!</v>
      </c>
      <c r="AE240" s="332">
        <f t="shared" si="51"/>
        <v>2003</v>
      </c>
      <c r="AF240" s="352" t="e">
        <f t="shared" si="52"/>
        <v>#REF!</v>
      </c>
      <c r="AG240" s="353" t="e">
        <f t="shared" si="43"/>
        <v>#REF!</v>
      </c>
    </row>
    <row r="241" spans="1:33" s="313" customFormat="1" ht="22.5" customHeight="1">
      <c r="A241" s="431">
        <v>222</v>
      </c>
      <c r="B241" s="345" t="s">
        <v>2038</v>
      </c>
      <c r="C241" s="346" t="s">
        <v>147</v>
      </c>
      <c r="D241" s="308"/>
      <c r="E241" s="347" t="s">
        <v>315</v>
      </c>
      <c r="F241" s="334"/>
      <c r="G241" s="347" t="s">
        <v>369</v>
      </c>
      <c r="H241" s="348">
        <v>2003</v>
      </c>
      <c r="I241" s="308"/>
      <c r="J241" s="308"/>
      <c r="K241" s="308"/>
      <c r="L241" s="308"/>
      <c r="M241" s="308"/>
      <c r="N241" s="348" t="s">
        <v>114</v>
      </c>
      <c r="O241" s="349">
        <v>800000</v>
      </c>
      <c r="P241" s="336"/>
      <c r="T241" s="332" t="e">
        <f>#REF!</f>
        <v>#REF!</v>
      </c>
      <c r="U241" s="313" t="e">
        <f t="shared" si="40"/>
        <v>#REF!</v>
      </c>
      <c r="V241" s="313" t="e">
        <f t="shared" si="41"/>
        <v>#REF!</v>
      </c>
      <c r="W241" s="350" t="e">
        <f t="shared" si="44"/>
        <v>#REF!</v>
      </c>
      <c r="X241" s="351">
        <f t="shared" si="45"/>
        <v>10</v>
      </c>
      <c r="Y241" s="350" t="e">
        <f t="shared" si="46"/>
        <v>#REF!</v>
      </c>
      <c r="Z241" s="350">
        <f t="shared" si="42"/>
        <v>11</v>
      </c>
      <c r="AA241" s="350" t="e">
        <f t="shared" si="47"/>
        <v>#REF!</v>
      </c>
      <c r="AB241" s="351" t="e">
        <f t="shared" si="48"/>
        <v>#REF!</v>
      </c>
      <c r="AC241" s="351" t="e">
        <f t="shared" si="49"/>
        <v>#REF!</v>
      </c>
      <c r="AD241" s="351" t="e">
        <f t="shared" si="50"/>
        <v>#REF!</v>
      </c>
      <c r="AE241" s="332">
        <f t="shared" si="51"/>
        <v>2003</v>
      </c>
      <c r="AF241" s="352" t="e">
        <f t="shared" si="52"/>
        <v>#REF!</v>
      </c>
      <c r="AG241" s="353" t="e">
        <f t="shared" si="43"/>
        <v>#REF!</v>
      </c>
    </row>
    <row r="242" spans="1:33" s="313" customFormat="1" ht="22.5" customHeight="1">
      <c r="A242" s="431">
        <v>223</v>
      </c>
      <c r="B242" s="345" t="s">
        <v>2023</v>
      </c>
      <c r="C242" s="346" t="s">
        <v>129</v>
      </c>
      <c r="D242" s="308"/>
      <c r="E242" s="347" t="s">
        <v>315</v>
      </c>
      <c r="F242" s="334"/>
      <c r="G242" s="347" t="s">
        <v>379</v>
      </c>
      <c r="H242" s="348">
        <v>2003</v>
      </c>
      <c r="I242" s="308"/>
      <c r="J242" s="308"/>
      <c r="K242" s="308"/>
      <c r="L242" s="308"/>
      <c r="M242" s="308"/>
      <c r="N242" s="348" t="s">
        <v>114</v>
      </c>
      <c r="O242" s="349">
        <v>9800000</v>
      </c>
      <c r="P242" s="336"/>
      <c r="T242" s="332" t="e">
        <f>#REF!</f>
        <v>#REF!</v>
      </c>
      <c r="U242" s="313" t="e">
        <f t="shared" si="40"/>
        <v>#REF!</v>
      </c>
      <c r="V242" s="313" t="e">
        <f t="shared" si="41"/>
        <v>#REF!</v>
      </c>
      <c r="W242" s="350" t="e">
        <f t="shared" si="44"/>
        <v>#REF!</v>
      </c>
      <c r="X242" s="351">
        <f t="shared" si="45"/>
        <v>10</v>
      </c>
      <c r="Y242" s="350" t="e">
        <f t="shared" si="46"/>
        <v>#REF!</v>
      </c>
      <c r="Z242" s="350">
        <f t="shared" si="42"/>
        <v>11</v>
      </c>
      <c r="AA242" s="350" t="e">
        <f t="shared" si="47"/>
        <v>#REF!</v>
      </c>
      <c r="AB242" s="351" t="e">
        <f t="shared" si="48"/>
        <v>#REF!</v>
      </c>
      <c r="AC242" s="351" t="e">
        <f t="shared" si="49"/>
        <v>#REF!</v>
      </c>
      <c r="AD242" s="351" t="e">
        <f t="shared" si="50"/>
        <v>#REF!</v>
      </c>
      <c r="AE242" s="332">
        <f t="shared" si="51"/>
        <v>2003</v>
      </c>
      <c r="AF242" s="352" t="e">
        <f t="shared" si="52"/>
        <v>#REF!</v>
      </c>
      <c r="AG242" s="353" t="e">
        <f t="shared" si="43"/>
        <v>#REF!</v>
      </c>
    </row>
    <row r="243" spans="1:33" s="313" customFormat="1" ht="22.5" customHeight="1">
      <c r="A243" s="431">
        <v>224</v>
      </c>
      <c r="B243" s="345" t="s">
        <v>2048</v>
      </c>
      <c r="C243" s="346" t="s">
        <v>142</v>
      </c>
      <c r="D243" s="308"/>
      <c r="E243" s="347" t="s">
        <v>315</v>
      </c>
      <c r="F243" s="334"/>
      <c r="G243" s="347" t="s">
        <v>379</v>
      </c>
      <c r="H243" s="348">
        <v>2003</v>
      </c>
      <c r="I243" s="308"/>
      <c r="J243" s="308"/>
      <c r="K243" s="308"/>
      <c r="L243" s="308"/>
      <c r="M243" s="308"/>
      <c r="N243" s="348" t="s">
        <v>114</v>
      </c>
      <c r="O243" s="349">
        <v>10500000</v>
      </c>
      <c r="P243" s="336"/>
      <c r="T243" s="332" t="e">
        <f>#REF!</f>
        <v>#REF!</v>
      </c>
      <c r="U243" s="313" t="e">
        <f t="shared" si="40"/>
        <v>#REF!</v>
      </c>
      <c r="V243" s="313" t="e">
        <f t="shared" si="41"/>
        <v>#REF!</v>
      </c>
      <c r="W243" s="350" t="e">
        <f t="shared" si="44"/>
        <v>#REF!</v>
      </c>
      <c r="X243" s="351">
        <f t="shared" si="45"/>
        <v>10</v>
      </c>
      <c r="Y243" s="350" t="e">
        <f t="shared" si="46"/>
        <v>#REF!</v>
      </c>
      <c r="Z243" s="350">
        <f t="shared" si="42"/>
        <v>11</v>
      </c>
      <c r="AA243" s="350" t="e">
        <f t="shared" si="47"/>
        <v>#REF!</v>
      </c>
      <c r="AB243" s="351" t="e">
        <f t="shared" si="48"/>
        <v>#REF!</v>
      </c>
      <c r="AC243" s="351" t="e">
        <f t="shared" si="49"/>
        <v>#REF!</v>
      </c>
      <c r="AD243" s="351" t="e">
        <f t="shared" si="50"/>
        <v>#REF!</v>
      </c>
      <c r="AE243" s="332">
        <f t="shared" si="51"/>
        <v>2003</v>
      </c>
      <c r="AF243" s="352" t="e">
        <f t="shared" si="52"/>
        <v>#REF!</v>
      </c>
      <c r="AG243" s="353" t="e">
        <f t="shared" si="43"/>
        <v>#REF!</v>
      </c>
    </row>
    <row r="244" spans="1:33" s="313" customFormat="1" ht="22.5" customHeight="1">
      <c r="A244" s="431">
        <v>225</v>
      </c>
      <c r="B244" s="345" t="s">
        <v>2033</v>
      </c>
      <c r="C244" s="346" t="s">
        <v>117</v>
      </c>
      <c r="D244" s="308"/>
      <c r="E244" s="347" t="s">
        <v>315</v>
      </c>
      <c r="F244" s="334"/>
      <c r="G244" s="347" t="s">
        <v>379</v>
      </c>
      <c r="H244" s="348">
        <v>2003</v>
      </c>
      <c r="I244" s="308"/>
      <c r="J244" s="308"/>
      <c r="K244" s="308"/>
      <c r="L244" s="308"/>
      <c r="M244" s="308"/>
      <c r="N244" s="348" t="s">
        <v>114</v>
      </c>
      <c r="O244" s="349">
        <v>61250000</v>
      </c>
      <c r="P244" s="336"/>
      <c r="T244" s="332" t="e">
        <f>#REF!</f>
        <v>#REF!</v>
      </c>
      <c r="U244" s="313" t="e">
        <f t="shared" si="40"/>
        <v>#REF!</v>
      </c>
      <c r="V244" s="313" t="e">
        <f t="shared" si="41"/>
        <v>#REF!</v>
      </c>
      <c r="W244" s="350" t="e">
        <f t="shared" si="44"/>
        <v>#REF!</v>
      </c>
      <c r="X244" s="351">
        <f t="shared" si="45"/>
        <v>10</v>
      </c>
      <c r="Y244" s="350" t="e">
        <f t="shared" si="46"/>
        <v>#REF!</v>
      </c>
      <c r="Z244" s="350">
        <f t="shared" si="42"/>
        <v>11</v>
      </c>
      <c r="AA244" s="350" t="e">
        <f t="shared" si="47"/>
        <v>#REF!</v>
      </c>
      <c r="AB244" s="351" t="e">
        <f t="shared" si="48"/>
        <v>#REF!</v>
      </c>
      <c r="AC244" s="351" t="e">
        <f t="shared" si="49"/>
        <v>#REF!</v>
      </c>
      <c r="AD244" s="351" t="e">
        <f t="shared" si="50"/>
        <v>#REF!</v>
      </c>
      <c r="AE244" s="332">
        <f t="shared" si="51"/>
        <v>2003</v>
      </c>
      <c r="AF244" s="352" t="e">
        <f t="shared" si="52"/>
        <v>#REF!</v>
      </c>
      <c r="AG244" s="353" t="e">
        <f t="shared" si="43"/>
        <v>#REF!</v>
      </c>
    </row>
    <row r="245" spans="1:33" s="313" customFormat="1" ht="22.5" customHeight="1">
      <c r="A245" s="431">
        <v>226</v>
      </c>
      <c r="B245" s="345" t="s">
        <v>2025</v>
      </c>
      <c r="C245" s="346" t="s">
        <v>126</v>
      </c>
      <c r="D245" s="308"/>
      <c r="E245" s="347" t="s">
        <v>315</v>
      </c>
      <c r="F245" s="334"/>
      <c r="G245" s="347" t="s">
        <v>379</v>
      </c>
      <c r="H245" s="348">
        <v>2003</v>
      </c>
      <c r="I245" s="308"/>
      <c r="J245" s="308"/>
      <c r="K245" s="308"/>
      <c r="L245" s="308"/>
      <c r="M245" s="308"/>
      <c r="N245" s="348" t="s">
        <v>114</v>
      </c>
      <c r="O245" s="349">
        <v>4200000</v>
      </c>
      <c r="P245" s="336"/>
      <c r="T245" s="332" t="e">
        <f>#REF!</f>
        <v>#REF!</v>
      </c>
      <c r="U245" s="313" t="e">
        <f t="shared" si="40"/>
        <v>#REF!</v>
      </c>
      <c r="V245" s="313" t="e">
        <f t="shared" si="41"/>
        <v>#REF!</v>
      </c>
      <c r="W245" s="350" t="e">
        <f t="shared" si="44"/>
        <v>#REF!</v>
      </c>
      <c r="X245" s="351">
        <f t="shared" si="45"/>
        <v>10</v>
      </c>
      <c r="Y245" s="350" t="e">
        <f t="shared" si="46"/>
        <v>#REF!</v>
      </c>
      <c r="Z245" s="350">
        <f t="shared" si="42"/>
        <v>11</v>
      </c>
      <c r="AA245" s="350" t="e">
        <f t="shared" si="47"/>
        <v>#REF!</v>
      </c>
      <c r="AB245" s="351" t="e">
        <f t="shared" si="48"/>
        <v>#REF!</v>
      </c>
      <c r="AC245" s="351" t="e">
        <f t="shared" si="49"/>
        <v>#REF!</v>
      </c>
      <c r="AD245" s="351" t="e">
        <f t="shared" si="50"/>
        <v>#REF!</v>
      </c>
      <c r="AE245" s="332">
        <f t="shared" si="51"/>
        <v>2003</v>
      </c>
      <c r="AF245" s="352" t="e">
        <f t="shared" si="52"/>
        <v>#REF!</v>
      </c>
      <c r="AG245" s="353" t="e">
        <f t="shared" si="43"/>
        <v>#REF!</v>
      </c>
    </row>
    <row r="246" spans="1:33" s="313" customFormat="1" ht="22.5" customHeight="1">
      <c r="A246" s="431">
        <v>227</v>
      </c>
      <c r="B246" s="345" t="s">
        <v>2032</v>
      </c>
      <c r="C246" s="346" t="s">
        <v>118</v>
      </c>
      <c r="D246" s="308"/>
      <c r="E246" s="347" t="s">
        <v>315</v>
      </c>
      <c r="F246" s="334"/>
      <c r="G246" s="347" t="s">
        <v>378</v>
      </c>
      <c r="H246" s="348">
        <v>2003</v>
      </c>
      <c r="I246" s="308"/>
      <c r="J246" s="308"/>
      <c r="K246" s="308"/>
      <c r="L246" s="308"/>
      <c r="M246" s="308"/>
      <c r="N246" s="348" t="s">
        <v>114</v>
      </c>
      <c r="O246" s="349">
        <v>350000</v>
      </c>
      <c r="P246" s="336"/>
      <c r="T246" s="332" t="e">
        <f>#REF!</f>
        <v>#REF!</v>
      </c>
      <c r="U246" s="313" t="e">
        <f t="shared" si="40"/>
        <v>#REF!</v>
      </c>
      <c r="V246" s="313" t="e">
        <f t="shared" si="41"/>
        <v>#REF!</v>
      </c>
      <c r="W246" s="350" t="e">
        <f t="shared" si="44"/>
        <v>#REF!</v>
      </c>
      <c r="X246" s="351">
        <f t="shared" si="45"/>
        <v>10</v>
      </c>
      <c r="Y246" s="350" t="e">
        <f t="shared" si="46"/>
        <v>#REF!</v>
      </c>
      <c r="Z246" s="350">
        <f t="shared" si="42"/>
        <v>11</v>
      </c>
      <c r="AA246" s="350" t="e">
        <f t="shared" si="47"/>
        <v>#REF!</v>
      </c>
      <c r="AB246" s="351" t="e">
        <f t="shared" si="48"/>
        <v>#REF!</v>
      </c>
      <c r="AC246" s="351" t="e">
        <f t="shared" si="49"/>
        <v>#REF!</v>
      </c>
      <c r="AD246" s="351" t="e">
        <f t="shared" si="50"/>
        <v>#REF!</v>
      </c>
      <c r="AE246" s="332">
        <f t="shared" si="51"/>
        <v>2003</v>
      </c>
      <c r="AF246" s="352" t="e">
        <f t="shared" si="52"/>
        <v>#REF!</v>
      </c>
      <c r="AG246" s="353" t="e">
        <f t="shared" si="43"/>
        <v>#REF!</v>
      </c>
    </row>
    <row r="247" spans="1:33" s="313" customFormat="1" ht="22.5" customHeight="1">
      <c r="A247" s="431">
        <v>228</v>
      </c>
      <c r="B247" s="345" t="s">
        <v>2031</v>
      </c>
      <c r="C247" s="346" t="s">
        <v>179</v>
      </c>
      <c r="D247" s="308"/>
      <c r="E247" s="347" t="s">
        <v>345</v>
      </c>
      <c r="F247" s="334"/>
      <c r="G247" s="347" t="s">
        <v>379</v>
      </c>
      <c r="H247" s="348">
        <v>2003</v>
      </c>
      <c r="I247" s="308"/>
      <c r="J247" s="308"/>
      <c r="K247" s="308"/>
      <c r="L247" s="308"/>
      <c r="M247" s="308"/>
      <c r="N247" s="348" t="s">
        <v>114</v>
      </c>
      <c r="O247" s="349">
        <v>1350000</v>
      </c>
      <c r="P247" s="336"/>
      <c r="T247" s="332" t="e">
        <f>#REF!</f>
        <v>#REF!</v>
      </c>
      <c r="U247" s="313" t="e">
        <f t="shared" si="40"/>
        <v>#REF!</v>
      </c>
      <c r="V247" s="313" t="e">
        <f t="shared" si="41"/>
        <v>#REF!</v>
      </c>
      <c r="W247" s="350" t="e">
        <f t="shared" si="44"/>
        <v>#REF!</v>
      </c>
      <c r="X247" s="351">
        <f t="shared" si="45"/>
        <v>10</v>
      </c>
      <c r="Y247" s="350" t="e">
        <f t="shared" si="46"/>
        <v>#REF!</v>
      </c>
      <c r="Z247" s="350">
        <f t="shared" si="42"/>
        <v>11</v>
      </c>
      <c r="AA247" s="350" t="e">
        <f t="shared" si="47"/>
        <v>#REF!</v>
      </c>
      <c r="AB247" s="351" t="e">
        <f t="shared" si="48"/>
        <v>#REF!</v>
      </c>
      <c r="AC247" s="351" t="e">
        <f t="shared" si="49"/>
        <v>#REF!</v>
      </c>
      <c r="AD247" s="351" t="e">
        <f t="shared" si="50"/>
        <v>#REF!</v>
      </c>
      <c r="AE247" s="332">
        <f t="shared" si="51"/>
        <v>2003</v>
      </c>
      <c r="AF247" s="352" t="e">
        <f t="shared" si="52"/>
        <v>#REF!</v>
      </c>
      <c r="AG247" s="353" t="e">
        <f t="shared" si="43"/>
        <v>#REF!</v>
      </c>
    </row>
    <row r="248" spans="1:33" s="313" customFormat="1" ht="22.5" customHeight="1" thickBot="1">
      <c r="A248" s="433">
        <v>229</v>
      </c>
      <c r="B248" s="358" t="s">
        <v>2032</v>
      </c>
      <c r="C248" s="359" t="s">
        <v>118</v>
      </c>
      <c r="D248" s="360"/>
      <c r="E248" s="362" t="s">
        <v>315</v>
      </c>
      <c r="F248" s="361"/>
      <c r="G248" s="362" t="s">
        <v>379</v>
      </c>
      <c r="H248" s="363">
        <v>2003</v>
      </c>
      <c r="I248" s="360"/>
      <c r="J248" s="360"/>
      <c r="K248" s="360"/>
      <c r="L248" s="360"/>
      <c r="M248" s="360"/>
      <c r="N248" s="363" t="s">
        <v>114</v>
      </c>
      <c r="O248" s="373">
        <v>4200000</v>
      </c>
      <c r="P248" s="365"/>
      <c r="T248" s="332" t="e">
        <f>#REF!</f>
        <v>#REF!</v>
      </c>
      <c r="U248" s="313" t="e">
        <f t="shared" si="40"/>
        <v>#REF!</v>
      </c>
      <c r="V248" s="313" t="e">
        <f t="shared" si="41"/>
        <v>#REF!</v>
      </c>
      <c r="W248" s="350" t="e">
        <f t="shared" si="44"/>
        <v>#REF!</v>
      </c>
      <c r="X248" s="351">
        <f t="shared" si="45"/>
        <v>10</v>
      </c>
      <c r="Y248" s="350" t="e">
        <f t="shared" si="46"/>
        <v>#REF!</v>
      </c>
      <c r="Z248" s="350">
        <f t="shared" si="42"/>
        <v>11</v>
      </c>
      <c r="AA248" s="350" t="e">
        <f t="shared" si="47"/>
        <v>#REF!</v>
      </c>
      <c r="AB248" s="351" t="e">
        <f t="shared" si="48"/>
        <v>#REF!</v>
      </c>
      <c r="AC248" s="351" t="e">
        <f t="shared" si="49"/>
        <v>#REF!</v>
      </c>
      <c r="AD248" s="351" t="e">
        <f t="shared" si="50"/>
        <v>#REF!</v>
      </c>
      <c r="AE248" s="332">
        <f t="shared" si="51"/>
        <v>2003</v>
      </c>
      <c r="AF248" s="352" t="e">
        <f t="shared" si="52"/>
        <v>#REF!</v>
      </c>
      <c r="AG248" s="353" t="e">
        <f t="shared" si="43"/>
        <v>#REF!</v>
      </c>
    </row>
    <row r="249" spans="1:33" s="313" customFormat="1" ht="22.5" customHeight="1">
      <c r="A249" s="432">
        <v>230</v>
      </c>
      <c r="B249" s="374" t="s">
        <v>2036</v>
      </c>
      <c r="C249" s="366" t="s">
        <v>177</v>
      </c>
      <c r="D249" s="367"/>
      <c r="E249" s="369" t="s">
        <v>315</v>
      </c>
      <c r="F249" s="368"/>
      <c r="G249" s="369" t="s">
        <v>379</v>
      </c>
      <c r="H249" s="370">
        <v>2003</v>
      </c>
      <c r="I249" s="367"/>
      <c r="J249" s="367"/>
      <c r="K249" s="367"/>
      <c r="L249" s="367"/>
      <c r="M249" s="367"/>
      <c r="N249" s="370" t="s">
        <v>114</v>
      </c>
      <c r="O249" s="375">
        <v>4200000</v>
      </c>
      <c r="P249" s="372"/>
      <c r="T249" s="332" t="e">
        <f>#REF!</f>
        <v>#REF!</v>
      </c>
      <c r="U249" s="313" t="e">
        <f t="shared" si="40"/>
        <v>#REF!</v>
      </c>
      <c r="V249" s="313" t="e">
        <f t="shared" si="41"/>
        <v>#REF!</v>
      </c>
      <c r="W249" s="350" t="e">
        <f t="shared" si="44"/>
        <v>#REF!</v>
      </c>
      <c r="X249" s="351">
        <f t="shared" si="45"/>
        <v>10</v>
      </c>
      <c r="Y249" s="350" t="e">
        <f t="shared" si="46"/>
        <v>#REF!</v>
      </c>
      <c r="Z249" s="350">
        <f t="shared" si="42"/>
        <v>11</v>
      </c>
      <c r="AA249" s="350" t="e">
        <f t="shared" si="47"/>
        <v>#REF!</v>
      </c>
      <c r="AB249" s="351" t="e">
        <f t="shared" si="48"/>
        <v>#REF!</v>
      </c>
      <c r="AC249" s="351" t="e">
        <f t="shared" si="49"/>
        <v>#REF!</v>
      </c>
      <c r="AD249" s="351" t="e">
        <f t="shared" si="50"/>
        <v>#REF!</v>
      </c>
      <c r="AE249" s="332">
        <f t="shared" si="51"/>
        <v>2003</v>
      </c>
      <c r="AF249" s="352" t="e">
        <f t="shared" si="52"/>
        <v>#REF!</v>
      </c>
      <c r="AG249" s="353" t="e">
        <f t="shared" si="43"/>
        <v>#REF!</v>
      </c>
    </row>
    <row r="250" spans="1:33" s="313" customFormat="1" ht="22.5" customHeight="1">
      <c r="A250" s="431">
        <v>231</v>
      </c>
      <c r="B250" s="345" t="s">
        <v>2033</v>
      </c>
      <c r="C250" s="346" t="s">
        <v>117</v>
      </c>
      <c r="D250" s="308"/>
      <c r="E250" s="347" t="s">
        <v>113</v>
      </c>
      <c r="F250" s="334"/>
      <c r="G250" s="347" t="s">
        <v>376</v>
      </c>
      <c r="H250" s="348">
        <v>2003</v>
      </c>
      <c r="I250" s="308"/>
      <c r="J250" s="308"/>
      <c r="K250" s="308"/>
      <c r="L250" s="308"/>
      <c r="M250" s="308"/>
      <c r="N250" s="348" t="s">
        <v>114</v>
      </c>
      <c r="O250" s="349">
        <v>10000</v>
      </c>
      <c r="P250" s="336"/>
      <c r="T250" s="332" t="e">
        <f>#REF!</f>
        <v>#REF!</v>
      </c>
      <c r="U250" s="313" t="e">
        <f t="shared" si="40"/>
        <v>#REF!</v>
      </c>
      <c r="V250" s="313" t="e">
        <f t="shared" si="41"/>
        <v>#REF!</v>
      </c>
      <c r="W250" s="350" t="e">
        <f t="shared" si="44"/>
        <v>#REF!</v>
      </c>
      <c r="X250" s="351">
        <f t="shared" si="45"/>
        <v>10</v>
      </c>
      <c r="Y250" s="350" t="e">
        <f t="shared" si="46"/>
        <v>#REF!</v>
      </c>
      <c r="Z250" s="350">
        <f t="shared" si="42"/>
        <v>11</v>
      </c>
      <c r="AA250" s="350" t="e">
        <f t="shared" si="47"/>
        <v>#REF!</v>
      </c>
      <c r="AB250" s="351" t="e">
        <f t="shared" si="48"/>
        <v>#REF!</v>
      </c>
      <c r="AC250" s="351" t="e">
        <f t="shared" si="49"/>
        <v>#REF!</v>
      </c>
      <c r="AD250" s="351" t="e">
        <f t="shared" si="50"/>
        <v>#REF!</v>
      </c>
      <c r="AE250" s="332">
        <f t="shared" si="51"/>
        <v>2003</v>
      </c>
      <c r="AF250" s="352" t="e">
        <f t="shared" si="52"/>
        <v>#REF!</v>
      </c>
      <c r="AG250" s="353" t="e">
        <f t="shared" si="43"/>
        <v>#REF!</v>
      </c>
    </row>
    <row r="251" spans="1:33" s="313" customFormat="1" ht="22.5" customHeight="1">
      <c r="A251" s="431">
        <v>232</v>
      </c>
      <c r="B251" s="345" t="s">
        <v>2036</v>
      </c>
      <c r="C251" s="346" t="s">
        <v>125</v>
      </c>
      <c r="D251" s="308"/>
      <c r="E251" s="347" t="s">
        <v>318</v>
      </c>
      <c r="F251" s="334"/>
      <c r="G251" s="347" t="s">
        <v>369</v>
      </c>
      <c r="H251" s="348">
        <v>2003</v>
      </c>
      <c r="I251" s="308"/>
      <c r="J251" s="308"/>
      <c r="K251" s="308"/>
      <c r="L251" s="308"/>
      <c r="M251" s="308"/>
      <c r="N251" s="348" t="s">
        <v>114</v>
      </c>
      <c r="O251" s="349">
        <v>1540000</v>
      </c>
      <c r="P251" s="336"/>
      <c r="T251" s="332" t="e">
        <f>#REF!</f>
        <v>#REF!</v>
      </c>
      <c r="U251" s="313" t="e">
        <f t="shared" si="40"/>
        <v>#REF!</v>
      </c>
      <c r="V251" s="313" t="e">
        <f t="shared" si="41"/>
        <v>#REF!</v>
      </c>
      <c r="W251" s="350" t="e">
        <f t="shared" si="44"/>
        <v>#REF!</v>
      </c>
      <c r="X251" s="351">
        <f t="shared" si="45"/>
        <v>10</v>
      </c>
      <c r="Y251" s="350" t="e">
        <f t="shared" si="46"/>
        <v>#REF!</v>
      </c>
      <c r="Z251" s="350">
        <f t="shared" si="42"/>
        <v>11</v>
      </c>
      <c r="AA251" s="350" t="e">
        <f t="shared" si="47"/>
        <v>#REF!</v>
      </c>
      <c r="AB251" s="351" t="e">
        <f t="shared" si="48"/>
        <v>#REF!</v>
      </c>
      <c r="AC251" s="351" t="e">
        <f t="shared" si="49"/>
        <v>#REF!</v>
      </c>
      <c r="AD251" s="351" t="e">
        <f t="shared" si="50"/>
        <v>#REF!</v>
      </c>
      <c r="AE251" s="332">
        <f t="shared" si="51"/>
        <v>2003</v>
      </c>
      <c r="AF251" s="352" t="e">
        <f t="shared" si="52"/>
        <v>#REF!</v>
      </c>
      <c r="AG251" s="353" t="e">
        <f t="shared" si="43"/>
        <v>#REF!</v>
      </c>
    </row>
    <row r="252" spans="1:33" s="313" customFormat="1" ht="22.5" customHeight="1">
      <c r="A252" s="431">
        <v>233</v>
      </c>
      <c r="B252" s="345" t="s">
        <v>2041</v>
      </c>
      <c r="C252" s="346" t="s">
        <v>132</v>
      </c>
      <c r="D252" s="308"/>
      <c r="E252" s="347" t="s">
        <v>346</v>
      </c>
      <c r="F252" s="334"/>
      <c r="G252" s="347" t="s">
        <v>378</v>
      </c>
      <c r="H252" s="348">
        <v>2003</v>
      </c>
      <c r="I252" s="308"/>
      <c r="J252" s="308"/>
      <c r="K252" s="308"/>
      <c r="L252" s="308"/>
      <c r="M252" s="308"/>
      <c r="N252" s="348" t="s">
        <v>114</v>
      </c>
      <c r="O252" s="349">
        <v>87500</v>
      </c>
      <c r="P252" s="336"/>
      <c r="T252" s="332" t="e">
        <f>#REF!</f>
        <v>#REF!</v>
      </c>
      <c r="U252" s="313" t="e">
        <f t="shared" si="40"/>
        <v>#REF!</v>
      </c>
      <c r="V252" s="313" t="e">
        <f t="shared" si="41"/>
        <v>#REF!</v>
      </c>
      <c r="W252" s="350" t="e">
        <f t="shared" si="44"/>
        <v>#REF!</v>
      </c>
      <c r="X252" s="351">
        <f t="shared" si="45"/>
        <v>10</v>
      </c>
      <c r="Y252" s="350" t="e">
        <f t="shared" si="46"/>
        <v>#REF!</v>
      </c>
      <c r="Z252" s="350">
        <f t="shared" si="42"/>
        <v>11</v>
      </c>
      <c r="AA252" s="350" t="e">
        <f t="shared" si="47"/>
        <v>#REF!</v>
      </c>
      <c r="AB252" s="351" t="e">
        <f t="shared" si="48"/>
        <v>#REF!</v>
      </c>
      <c r="AC252" s="351" t="e">
        <f t="shared" si="49"/>
        <v>#REF!</v>
      </c>
      <c r="AD252" s="351" t="e">
        <f t="shared" si="50"/>
        <v>#REF!</v>
      </c>
      <c r="AE252" s="332">
        <f t="shared" si="51"/>
        <v>2003</v>
      </c>
      <c r="AF252" s="352" t="e">
        <f t="shared" si="52"/>
        <v>#REF!</v>
      </c>
      <c r="AG252" s="353" t="e">
        <f t="shared" si="43"/>
        <v>#REF!</v>
      </c>
    </row>
    <row r="253" spans="1:33" s="313" customFormat="1" ht="22.5" customHeight="1">
      <c r="A253" s="431">
        <v>234</v>
      </c>
      <c r="B253" s="345" t="s">
        <v>2050</v>
      </c>
      <c r="C253" s="346" t="s">
        <v>149</v>
      </c>
      <c r="D253" s="308"/>
      <c r="E253" s="347" t="s">
        <v>316</v>
      </c>
      <c r="F253" s="334"/>
      <c r="G253" s="347" t="s">
        <v>372</v>
      </c>
      <c r="H253" s="348">
        <v>2003</v>
      </c>
      <c r="I253" s="308"/>
      <c r="J253" s="308"/>
      <c r="K253" s="308"/>
      <c r="L253" s="308"/>
      <c r="M253" s="308"/>
      <c r="N253" s="348" t="s">
        <v>114</v>
      </c>
      <c r="O253" s="349">
        <v>1470000</v>
      </c>
      <c r="P253" s="336"/>
      <c r="T253" s="332" t="e">
        <f>#REF!</f>
        <v>#REF!</v>
      </c>
      <c r="U253" s="313" t="e">
        <f t="shared" si="40"/>
        <v>#REF!</v>
      </c>
      <c r="V253" s="313" t="e">
        <f t="shared" si="41"/>
        <v>#REF!</v>
      </c>
      <c r="W253" s="350" t="e">
        <f t="shared" si="44"/>
        <v>#REF!</v>
      </c>
      <c r="X253" s="351">
        <f t="shared" si="45"/>
        <v>10</v>
      </c>
      <c r="Y253" s="350" t="e">
        <f t="shared" si="46"/>
        <v>#REF!</v>
      </c>
      <c r="Z253" s="350">
        <f t="shared" si="42"/>
        <v>11</v>
      </c>
      <c r="AA253" s="350" t="e">
        <f t="shared" si="47"/>
        <v>#REF!</v>
      </c>
      <c r="AB253" s="351" t="e">
        <f t="shared" si="48"/>
        <v>#REF!</v>
      </c>
      <c r="AC253" s="351" t="e">
        <f t="shared" si="49"/>
        <v>#REF!</v>
      </c>
      <c r="AD253" s="351" t="e">
        <f t="shared" si="50"/>
        <v>#REF!</v>
      </c>
      <c r="AE253" s="332">
        <f t="shared" si="51"/>
        <v>2003</v>
      </c>
      <c r="AF253" s="352" t="e">
        <f t="shared" si="52"/>
        <v>#REF!</v>
      </c>
      <c r="AG253" s="353" t="e">
        <f t="shared" si="43"/>
        <v>#REF!</v>
      </c>
    </row>
    <row r="254" spans="1:33" s="313" customFormat="1" ht="22.5" customHeight="1">
      <c r="A254" s="431">
        <v>235</v>
      </c>
      <c r="B254" s="345" t="s">
        <v>298</v>
      </c>
      <c r="C254" s="346" t="s">
        <v>128</v>
      </c>
      <c r="D254" s="308"/>
      <c r="E254" s="347" t="s">
        <v>318</v>
      </c>
      <c r="F254" s="334"/>
      <c r="G254" s="347" t="s">
        <v>369</v>
      </c>
      <c r="H254" s="348">
        <v>2003</v>
      </c>
      <c r="I254" s="308"/>
      <c r="J254" s="308"/>
      <c r="K254" s="308"/>
      <c r="L254" s="308"/>
      <c r="M254" s="308"/>
      <c r="N254" s="348" t="s">
        <v>114</v>
      </c>
      <c r="O254" s="349">
        <v>1925000</v>
      </c>
      <c r="P254" s="336"/>
      <c r="T254" s="332" t="e">
        <f>#REF!</f>
        <v>#REF!</v>
      </c>
      <c r="U254" s="313" t="e">
        <f t="shared" si="40"/>
        <v>#REF!</v>
      </c>
      <c r="V254" s="313" t="e">
        <f t="shared" si="41"/>
        <v>#REF!</v>
      </c>
      <c r="W254" s="350" t="e">
        <f t="shared" si="44"/>
        <v>#REF!</v>
      </c>
      <c r="X254" s="351">
        <f t="shared" si="45"/>
        <v>10</v>
      </c>
      <c r="Y254" s="350" t="e">
        <f t="shared" si="46"/>
        <v>#REF!</v>
      </c>
      <c r="Z254" s="350">
        <f t="shared" si="42"/>
        <v>11</v>
      </c>
      <c r="AA254" s="350" t="e">
        <f t="shared" si="47"/>
        <v>#REF!</v>
      </c>
      <c r="AB254" s="351" t="e">
        <f t="shared" si="48"/>
        <v>#REF!</v>
      </c>
      <c r="AC254" s="351" t="e">
        <f t="shared" si="49"/>
        <v>#REF!</v>
      </c>
      <c r="AD254" s="351" t="e">
        <f t="shared" si="50"/>
        <v>#REF!</v>
      </c>
      <c r="AE254" s="332">
        <f t="shared" si="51"/>
        <v>2003</v>
      </c>
      <c r="AF254" s="352" t="e">
        <f t="shared" si="52"/>
        <v>#REF!</v>
      </c>
      <c r="AG254" s="353" t="e">
        <f t="shared" si="43"/>
        <v>#REF!</v>
      </c>
    </row>
    <row r="255" spans="1:33" s="313" customFormat="1" ht="33.75" customHeight="1">
      <c r="A255" s="431">
        <v>236</v>
      </c>
      <c r="B255" s="345" t="s">
        <v>2023</v>
      </c>
      <c r="C255" s="346" t="s">
        <v>129</v>
      </c>
      <c r="D255" s="308"/>
      <c r="E255" s="347" t="s">
        <v>316</v>
      </c>
      <c r="F255" s="334"/>
      <c r="G255" s="347" t="s">
        <v>382</v>
      </c>
      <c r="H255" s="348">
        <v>2003</v>
      </c>
      <c r="I255" s="308"/>
      <c r="J255" s="308"/>
      <c r="K255" s="308"/>
      <c r="L255" s="308"/>
      <c r="M255" s="308"/>
      <c r="N255" s="348" t="s">
        <v>114</v>
      </c>
      <c r="O255" s="349">
        <v>665000</v>
      </c>
      <c r="P255" s="336"/>
      <c r="T255" s="332" t="e">
        <f>#REF!</f>
        <v>#REF!</v>
      </c>
      <c r="U255" s="313" t="e">
        <f t="shared" si="40"/>
        <v>#REF!</v>
      </c>
      <c r="V255" s="313" t="e">
        <f t="shared" si="41"/>
        <v>#REF!</v>
      </c>
      <c r="W255" s="350" t="e">
        <f t="shared" si="44"/>
        <v>#REF!</v>
      </c>
      <c r="X255" s="351">
        <f t="shared" si="45"/>
        <v>10</v>
      </c>
      <c r="Y255" s="350" t="e">
        <f t="shared" si="46"/>
        <v>#REF!</v>
      </c>
      <c r="Z255" s="350">
        <f t="shared" si="42"/>
        <v>11</v>
      </c>
      <c r="AA255" s="350" t="e">
        <f t="shared" si="47"/>
        <v>#REF!</v>
      </c>
      <c r="AB255" s="351" t="e">
        <f t="shared" si="48"/>
        <v>#REF!</v>
      </c>
      <c r="AC255" s="351" t="e">
        <f t="shared" si="49"/>
        <v>#REF!</v>
      </c>
      <c r="AD255" s="351" t="e">
        <f t="shared" si="50"/>
        <v>#REF!</v>
      </c>
      <c r="AE255" s="332">
        <f t="shared" si="51"/>
        <v>2003</v>
      </c>
      <c r="AF255" s="352" t="e">
        <f t="shared" si="52"/>
        <v>#REF!</v>
      </c>
      <c r="AG255" s="353" t="e">
        <f t="shared" si="43"/>
        <v>#REF!</v>
      </c>
    </row>
    <row r="256" spans="1:33" s="313" customFormat="1" ht="22.5" customHeight="1">
      <c r="A256" s="431">
        <v>237</v>
      </c>
      <c r="B256" s="345" t="s">
        <v>2026</v>
      </c>
      <c r="C256" s="346" t="s">
        <v>143</v>
      </c>
      <c r="D256" s="308"/>
      <c r="E256" s="347" t="s">
        <v>315</v>
      </c>
      <c r="F256" s="334"/>
      <c r="G256" s="347" t="s">
        <v>379</v>
      </c>
      <c r="H256" s="348">
        <v>2003</v>
      </c>
      <c r="I256" s="308"/>
      <c r="J256" s="308"/>
      <c r="K256" s="308"/>
      <c r="L256" s="308"/>
      <c r="M256" s="308"/>
      <c r="N256" s="348" t="s">
        <v>114</v>
      </c>
      <c r="O256" s="349">
        <v>2275000</v>
      </c>
      <c r="P256" s="336"/>
      <c r="T256" s="332" t="e">
        <f>#REF!</f>
        <v>#REF!</v>
      </c>
      <c r="U256" s="313" t="e">
        <f t="shared" si="40"/>
        <v>#REF!</v>
      </c>
      <c r="V256" s="313" t="e">
        <f t="shared" si="41"/>
        <v>#REF!</v>
      </c>
      <c r="W256" s="350" t="e">
        <f t="shared" si="44"/>
        <v>#REF!</v>
      </c>
      <c r="X256" s="351">
        <f t="shared" si="45"/>
        <v>10</v>
      </c>
      <c r="Y256" s="350" t="e">
        <f t="shared" si="46"/>
        <v>#REF!</v>
      </c>
      <c r="Z256" s="350">
        <f t="shared" si="42"/>
        <v>11</v>
      </c>
      <c r="AA256" s="350" t="e">
        <f t="shared" si="47"/>
        <v>#REF!</v>
      </c>
      <c r="AB256" s="351" t="e">
        <f t="shared" si="48"/>
        <v>#REF!</v>
      </c>
      <c r="AC256" s="351" t="e">
        <f t="shared" si="49"/>
        <v>#REF!</v>
      </c>
      <c r="AD256" s="351" t="e">
        <f t="shared" si="50"/>
        <v>#REF!</v>
      </c>
      <c r="AE256" s="332">
        <f t="shared" si="51"/>
        <v>2003</v>
      </c>
      <c r="AF256" s="352" t="e">
        <f t="shared" si="52"/>
        <v>#REF!</v>
      </c>
      <c r="AG256" s="353" t="e">
        <f t="shared" si="43"/>
        <v>#REF!</v>
      </c>
    </row>
    <row r="257" spans="1:33" s="313" customFormat="1" ht="22.5" customHeight="1">
      <c r="A257" s="431">
        <v>238</v>
      </c>
      <c r="B257" s="345" t="s">
        <v>2083</v>
      </c>
      <c r="C257" s="346" t="s">
        <v>144</v>
      </c>
      <c r="D257" s="308"/>
      <c r="E257" s="347" t="s">
        <v>316</v>
      </c>
      <c r="F257" s="334"/>
      <c r="G257" s="347" t="s">
        <v>374</v>
      </c>
      <c r="H257" s="348">
        <v>2003</v>
      </c>
      <c r="I257" s="308"/>
      <c r="J257" s="308"/>
      <c r="K257" s="308"/>
      <c r="L257" s="308"/>
      <c r="M257" s="308"/>
      <c r="N257" s="348" t="s">
        <v>114</v>
      </c>
      <c r="O257" s="349">
        <v>2450000</v>
      </c>
      <c r="P257" s="346" t="s">
        <v>144</v>
      </c>
      <c r="T257" s="332" t="e">
        <f>#REF!</f>
        <v>#REF!</v>
      </c>
      <c r="U257" s="313" t="e">
        <f t="shared" si="40"/>
        <v>#REF!</v>
      </c>
      <c r="V257" s="313" t="e">
        <f t="shared" si="41"/>
        <v>#REF!</v>
      </c>
      <c r="W257" s="350" t="e">
        <f t="shared" si="44"/>
        <v>#REF!</v>
      </c>
      <c r="X257" s="351">
        <f t="shared" si="45"/>
        <v>10</v>
      </c>
      <c r="Y257" s="350" t="e">
        <f t="shared" si="46"/>
        <v>#REF!</v>
      </c>
      <c r="Z257" s="350">
        <f t="shared" si="42"/>
        <v>11</v>
      </c>
      <c r="AA257" s="350" t="e">
        <f t="shared" si="47"/>
        <v>#REF!</v>
      </c>
      <c r="AB257" s="351" t="e">
        <f t="shared" si="48"/>
        <v>#REF!</v>
      </c>
      <c r="AC257" s="351" t="e">
        <f t="shared" si="49"/>
        <v>#REF!</v>
      </c>
      <c r="AD257" s="351" t="e">
        <f t="shared" si="50"/>
        <v>#REF!</v>
      </c>
      <c r="AE257" s="332">
        <f t="shared" si="51"/>
        <v>2003</v>
      </c>
      <c r="AF257" s="352" t="e">
        <f t="shared" si="52"/>
        <v>#REF!</v>
      </c>
      <c r="AG257" s="353" t="e">
        <f t="shared" si="43"/>
        <v>#REF!</v>
      </c>
    </row>
    <row r="258" spans="1:33" s="313" customFormat="1" ht="22.5" customHeight="1">
      <c r="A258" s="431">
        <v>239</v>
      </c>
      <c r="B258" s="345" t="s">
        <v>2036</v>
      </c>
      <c r="C258" s="346" t="s">
        <v>125</v>
      </c>
      <c r="D258" s="308"/>
      <c r="E258" s="347" t="s">
        <v>316</v>
      </c>
      <c r="F258" s="334"/>
      <c r="G258" s="347" t="s">
        <v>373</v>
      </c>
      <c r="H258" s="348">
        <v>2003</v>
      </c>
      <c r="I258" s="308"/>
      <c r="J258" s="308"/>
      <c r="K258" s="308"/>
      <c r="L258" s="308"/>
      <c r="M258" s="308"/>
      <c r="N258" s="348" t="s">
        <v>114</v>
      </c>
      <c r="O258" s="349">
        <v>875000</v>
      </c>
      <c r="P258" s="336"/>
      <c r="T258" s="332" t="e">
        <f>#REF!</f>
        <v>#REF!</v>
      </c>
      <c r="U258" s="313" t="e">
        <f t="shared" si="40"/>
        <v>#REF!</v>
      </c>
      <c r="V258" s="313" t="e">
        <f t="shared" si="41"/>
        <v>#REF!</v>
      </c>
      <c r="W258" s="350" t="e">
        <f t="shared" si="44"/>
        <v>#REF!</v>
      </c>
      <c r="X258" s="351">
        <f t="shared" si="45"/>
        <v>10</v>
      </c>
      <c r="Y258" s="350" t="e">
        <f t="shared" si="46"/>
        <v>#REF!</v>
      </c>
      <c r="Z258" s="350">
        <f t="shared" si="42"/>
        <v>11</v>
      </c>
      <c r="AA258" s="350" t="e">
        <f t="shared" si="47"/>
        <v>#REF!</v>
      </c>
      <c r="AB258" s="351" t="e">
        <f t="shared" si="48"/>
        <v>#REF!</v>
      </c>
      <c r="AC258" s="351" t="e">
        <f t="shared" si="49"/>
        <v>#REF!</v>
      </c>
      <c r="AD258" s="351" t="e">
        <f t="shared" si="50"/>
        <v>#REF!</v>
      </c>
      <c r="AE258" s="332">
        <f t="shared" si="51"/>
        <v>2003</v>
      </c>
      <c r="AF258" s="352" t="e">
        <f t="shared" si="52"/>
        <v>#REF!</v>
      </c>
      <c r="AG258" s="353" t="e">
        <f t="shared" si="43"/>
        <v>#REF!</v>
      </c>
    </row>
    <row r="259" spans="1:33" s="313" customFormat="1" ht="22.5" customHeight="1">
      <c r="A259" s="431">
        <v>240</v>
      </c>
      <c r="B259" s="345" t="s">
        <v>2032</v>
      </c>
      <c r="C259" s="346" t="s">
        <v>118</v>
      </c>
      <c r="D259" s="308"/>
      <c r="E259" s="347" t="s">
        <v>318</v>
      </c>
      <c r="F259" s="334"/>
      <c r="G259" s="347" t="s">
        <v>369</v>
      </c>
      <c r="H259" s="348">
        <v>2003</v>
      </c>
      <c r="I259" s="308"/>
      <c r="J259" s="308"/>
      <c r="K259" s="308"/>
      <c r="L259" s="308"/>
      <c r="M259" s="308"/>
      <c r="N259" s="348" t="s">
        <v>114</v>
      </c>
      <c r="O259" s="349">
        <v>1540000</v>
      </c>
      <c r="P259" s="336"/>
      <c r="T259" s="332" t="e">
        <f>#REF!</f>
        <v>#REF!</v>
      </c>
      <c r="U259" s="313" t="e">
        <f t="shared" si="40"/>
        <v>#REF!</v>
      </c>
      <c r="V259" s="313" t="e">
        <f t="shared" si="41"/>
        <v>#REF!</v>
      </c>
      <c r="W259" s="350" t="e">
        <f t="shared" si="44"/>
        <v>#REF!</v>
      </c>
      <c r="X259" s="351">
        <f t="shared" si="45"/>
        <v>10</v>
      </c>
      <c r="Y259" s="350" t="e">
        <f t="shared" si="46"/>
        <v>#REF!</v>
      </c>
      <c r="Z259" s="350">
        <f t="shared" si="42"/>
        <v>11</v>
      </c>
      <c r="AA259" s="350" t="e">
        <f t="shared" si="47"/>
        <v>#REF!</v>
      </c>
      <c r="AB259" s="351" t="e">
        <f t="shared" si="48"/>
        <v>#REF!</v>
      </c>
      <c r="AC259" s="351" t="e">
        <f t="shared" si="49"/>
        <v>#REF!</v>
      </c>
      <c r="AD259" s="351" t="e">
        <f t="shared" si="50"/>
        <v>#REF!</v>
      </c>
      <c r="AE259" s="332">
        <f t="shared" si="51"/>
        <v>2003</v>
      </c>
      <c r="AF259" s="352" t="e">
        <f t="shared" si="52"/>
        <v>#REF!</v>
      </c>
      <c r="AG259" s="353" t="e">
        <f t="shared" si="43"/>
        <v>#REF!</v>
      </c>
    </row>
    <row r="260" spans="1:33" s="313" customFormat="1" ht="29.25" customHeight="1">
      <c r="A260" s="431">
        <v>241</v>
      </c>
      <c r="B260" s="345" t="s">
        <v>2023</v>
      </c>
      <c r="C260" s="346" t="s">
        <v>129</v>
      </c>
      <c r="D260" s="308"/>
      <c r="E260" s="347" t="s">
        <v>316</v>
      </c>
      <c r="F260" s="334"/>
      <c r="G260" s="347" t="s">
        <v>382</v>
      </c>
      <c r="H260" s="348">
        <v>2003</v>
      </c>
      <c r="I260" s="308"/>
      <c r="J260" s="308"/>
      <c r="K260" s="308"/>
      <c r="L260" s="308"/>
      <c r="M260" s="308"/>
      <c r="N260" s="348" t="s">
        <v>114</v>
      </c>
      <c r="O260" s="349">
        <v>1140000</v>
      </c>
      <c r="P260" s="336"/>
      <c r="T260" s="332" t="e">
        <f>#REF!</f>
        <v>#REF!</v>
      </c>
      <c r="U260" s="313" t="e">
        <f t="shared" si="40"/>
        <v>#REF!</v>
      </c>
      <c r="V260" s="313" t="e">
        <f t="shared" si="41"/>
        <v>#REF!</v>
      </c>
      <c r="W260" s="350" t="e">
        <f t="shared" si="44"/>
        <v>#REF!</v>
      </c>
      <c r="X260" s="351">
        <f t="shared" si="45"/>
        <v>10</v>
      </c>
      <c r="Y260" s="350" t="e">
        <f t="shared" si="46"/>
        <v>#REF!</v>
      </c>
      <c r="Z260" s="350">
        <f t="shared" si="42"/>
        <v>11</v>
      </c>
      <c r="AA260" s="350" t="e">
        <f t="shared" si="47"/>
        <v>#REF!</v>
      </c>
      <c r="AB260" s="351" t="e">
        <f t="shared" si="48"/>
        <v>#REF!</v>
      </c>
      <c r="AC260" s="351" t="e">
        <f t="shared" si="49"/>
        <v>#REF!</v>
      </c>
      <c r="AD260" s="351" t="e">
        <f t="shared" si="50"/>
        <v>#REF!</v>
      </c>
      <c r="AE260" s="332">
        <f t="shared" si="51"/>
        <v>2003</v>
      </c>
      <c r="AF260" s="352" t="e">
        <f t="shared" si="52"/>
        <v>#REF!</v>
      </c>
      <c r="AG260" s="353" t="e">
        <f t="shared" si="43"/>
        <v>#REF!</v>
      </c>
    </row>
    <row r="261" spans="1:33" s="313" customFormat="1" ht="22.5" customHeight="1">
      <c r="A261" s="431">
        <v>242</v>
      </c>
      <c r="B261" s="345" t="s">
        <v>298</v>
      </c>
      <c r="C261" s="346" t="s">
        <v>128</v>
      </c>
      <c r="D261" s="308"/>
      <c r="E261" s="347" t="s">
        <v>337</v>
      </c>
      <c r="F261" s="334"/>
      <c r="G261" s="347" t="s">
        <v>379</v>
      </c>
      <c r="H261" s="348">
        <v>2003</v>
      </c>
      <c r="I261" s="308"/>
      <c r="J261" s="308"/>
      <c r="K261" s="308"/>
      <c r="L261" s="308"/>
      <c r="M261" s="308"/>
      <c r="N261" s="348" t="s">
        <v>114</v>
      </c>
      <c r="O261" s="349">
        <v>5514000</v>
      </c>
      <c r="P261" s="336"/>
      <c r="T261" s="332" t="e">
        <f>#REF!</f>
        <v>#REF!</v>
      </c>
      <c r="U261" s="313" t="e">
        <f t="shared" si="40"/>
        <v>#REF!</v>
      </c>
      <c r="V261" s="313" t="e">
        <f t="shared" si="41"/>
        <v>#REF!</v>
      </c>
      <c r="W261" s="350" t="e">
        <f t="shared" si="44"/>
        <v>#REF!</v>
      </c>
      <c r="X261" s="351">
        <f t="shared" si="45"/>
        <v>10</v>
      </c>
      <c r="Y261" s="350" t="e">
        <f t="shared" si="46"/>
        <v>#REF!</v>
      </c>
      <c r="Z261" s="350">
        <f t="shared" si="42"/>
        <v>11</v>
      </c>
      <c r="AA261" s="350" t="e">
        <f t="shared" si="47"/>
        <v>#REF!</v>
      </c>
      <c r="AB261" s="351" t="e">
        <f t="shared" si="48"/>
        <v>#REF!</v>
      </c>
      <c r="AC261" s="351" t="e">
        <f t="shared" si="49"/>
        <v>#REF!</v>
      </c>
      <c r="AD261" s="351" t="e">
        <f t="shared" si="50"/>
        <v>#REF!</v>
      </c>
      <c r="AE261" s="332">
        <f t="shared" si="51"/>
        <v>2003</v>
      </c>
      <c r="AF261" s="352" t="e">
        <f t="shared" si="52"/>
        <v>#REF!</v>
      </c>
      <c r="AG261" s="353" t="e">
        <f t="shared" si="43"/>
        <v>#REF!</v>
      </c>
    </row>
    <row r="262" spans="1:33" s="313" customFormat="1" ht="22.5" customHeight="1">
      <c r="A262" s="431">
        <v>243</v>
      </c>
      <c r="B262" s="357" t="s">
        <v>301</v>
      </c>
      <c r="C262" s="346" t="s">
        <v>122</v>
      </c>
      <c r="D262" s="308"/>
      <c r="E262" s="347" t="s">
        <v>316</v>
      </c>
      <c r="F262" s="334"/>
      <c r="G262" s="347" t="s">
        <v>373</v>
      </c>
      <c r="H262" s="348">
        <v>2003</v>
      </c>
      <c r="I262" s="308"/>
      <c r="J262" s="308"/>
      <c r="K262" s="308"/>
      <c r="L262" s="308"/>
      <c r="M262" s="308"/>
      <c r="N262" s="348" t="s">
        <v>114</v>
      </c>
      <c r="O262" s="349">
        <v>1000000</v>
      </c>
      <c r="P262" s="336"/>
      <c r="T262" s="332" t="e">
        <f>#REF!</f>
        <v>#REF!</v>
      </c>
      <c r="U262" s="313" t="e">
        <f t="shared" si="40"/>
        <v>#REF!</v>
      </c>
      <c r="V262" s="313" t="e">
        <f t="shared" si="41"/>
        <v>#REF!</v>
      </c>
      <c r="W262" s="350" t="e">
        <f t="shared" si="44"/>
        <v>#REF!</v>
      </c>
      <c r="X262" s="351">
        <f t="shared" si="45"/>
        <v>10</v>
      </c>
      <c r="Y262" s="350" t="e">
        <f t="shared" si="46"/>
        <v>#REF!</v>
      </c>
      <c r="Z262" s="350">
        <f t="shared" si="42"/>
        <v>11</v>
      </c>
      <c r="AA262" s="350" t="e">
        <f t="shared" si="47"/>
        <v>#REF!</v>
      </c>
      <c r="AB262" s="351" t="e">
        <f t="shared" si="48"/>
        <v>#REF!</v>
      </c>
      <c r="AC262" s="351" t="e">
        <f t="shared" si="49"/>
        <v>#REF!</v>
      </c>
      <c r="AD262" s="351" t="e">
        <f t="shared" si="50"/>
        <v>#REF!</v>
      </c>
      <c r="AE262" s="332">
        <f t="shared" si="51"/>
        <v>2003</v>
      </c>
      <c r="AF262" s="352" t="e">
        <f t="shared" si="52"/>
        <v>#REF!</v>
      </c>
      <c r="AG262" s="353" t="e">
        <f t="shared" si="43"/>
        <v>#REF!</v>
      </c>
    </row>
    <row r="263" spans="1:33" s="313" customFormat="1" ht="22.5" customHeight="1">
      <c r="A263" s="431">
        <v>244</v>
      </c>
      <c r="B263" s="345" t="s">
        <v>2036</v>
      </c>
      <c r="C263" s="346" t="s">
        <v>125</v>
      </c>
      <c r="D263" s="308"/>
      <c r="E263" s="347" t="s">
        <v>315</v>
      </c>
      <c r="F263" s="334"/>
      <c r="G263" s="347" t="s">
        <v>379</v>
      </c>
      <c r="H263" s="348">
        <v>2003</v>
      </c>
      <c r="I263" s="308"/>
      <c r="J263" s="308"/>
      <c r="K263" s="308"/>
      <c r="L263" s="308"/>
      <c r="M263" s="308"/>
      <c r="N263" s="348" t="s">
        <v>114</v>
      </c>
      <c r="O263" s="349">
        <v>2100000</v>
      </c>
      <c r="P263" s="336"/>
      <c r="T263" s="332" t="e">
        <f>#REF!</f>
        <v>#REF!</v>
      </c>
      <c r="U263" s="313" t="e">
        <f t="shared" si="40"/>
        <v>#REF!</v>
      </c>
      <c r="V263" s="313" t="e">
        <f t="shared" si="41"/>
        <v>#REF!</v>
      </c>
      <c r="W263" s="350" t="e">
        <f t="shared" si="44"/>
        <v>#REF!</v>
      </c>
      <c r="X263" s="351">
        <f t="shared" si="45"/>
        <v>10</v>
      </c>
      <c r="Y263" s="350" t="e">
        <f t="shared" si="46"/>
        <v>#REF!</v>
      </c>
      <c r="Z263" s="350">
        <f t="shared" si="42"/>
        <v>11</v>
      </c>
      <c r="AA263" s="350" t="e">
        <f t="shared" si="47"/>
        <v>#REF!</v>
      </c>
      <c r="AB263" s="351" t="e">
        <f t="shared" si="48"/>
        <v>#REF!</v>
      </c>
      <c r="AC263" s="351" t="e">
        <f t="shared" si="49"/>
        <v>#REF!</v>
      </c>
      <c r="AD263" s="351" t="e">
        <f t="shared" si="50"/>
        <v>#REF!</v>
      </c>
      <c r="AE263" s="332">
        <f t="shared" si="51"/>
        <v>2003</v>
      </c>
      <c r="AF263" s="352" t="e">
        <f t="shared" si="52"/>
        <v>#REF!</v>
      </c>
      <c r="AG263" s="353" t="e">
        <f t="shared" si="43"/>
        <v>#REF!</v>
      </c>
    </row>
    <row r="264" spans="1:33" s="313" customFormat="1" ht="22.5" customHeight="1">
      <c r="A264" s="431">
        <v>245</v>
      </c>
      <c r="B264" s="345" t="s">
        <v>298</v>
      </c>
      <c r="C264" s="346" t="s">
        <v>128</v>
      </c>
      <c r="D264" s="308"/>
      <c r="E264" s="347" t="s">
        <v>316</v>
      </c>
      <c r="F264" s="334"/>
      <c r="G264" s="347" t="s">
        <v>373</v>
      </c>
      <c r="H264" s="348">
        <v>2003</v>
      </c>
      <c r="I264" s="308"/>
      <c r="J264" s="308"/>
      <c r="K264" s="308"/>
      <c r="L264" s="308"/>
      <c r="M264" s="308"/>
      <c r="N264" s="348" t="s">
        <v>114</v>
      </c>
      <c r="O264" s="349">
        <v>600000</v>
      </c>
      <c r="P264" s="336"/>
      <c r="T264" s="332" t="e">
        <f>#REF!</f>
        <v>#REF!</v>
      </c>
      <c r="U264" s="313" t="e">
        <f t="shared" si="40"/>
        <v>#REF!</v>
      </c>
      <c r="V264" s="313" t="e">
        <f t="shared" si="41"/>
        <v>#REF!</v>
      </c>
      <c r="W264" s="350" t="e">
        <f t="shared" si="44"/>
        <v>#REF!</v>
      </c>
      <c r="X264" s="351">
        <f t="shared" si="45"/>
        <v>10</v>
      </c>
      <c r="Y264" s="350" t="e">
        <f t="shared" si="46"/>
        <v>#REF!</v>
      </c>
      <c r="Z264" s="350">
        <f t="shared" si="42"/>
        <v>11</v>
      </c>
      <c r="AA264" s="350" t="e">
        <f t="shared" si="47"/>
        <v>#REF!</v>
      </c>
      <c r="AB264" s="351" t="e">
        <f t="shared" si="48"/>
        <v>#REF!</v>
      </c>
      <c r="AC264" s="351" t="e">
        <f t="shared" si="49"/>
        <v>#REF!</v>
      </c>
      <c r="AD264" s="351" t="e">
        <f t="shared" si="50"/>
        <v>#REF!</v>
      </c>
      <c r="AE264" s="332">
        <f t="shared" si="51"/>
        <v>2003</v>
      </c>
      <c r="AF264" s="352" t="e">
        <f t="shared" si="52"/>
        <v>#REF!</v>
      </c>
      <c r="AG264" s="353" t="e">
        <f t="shared" si="43"/>
        <v>#REF!</v>
      </c>
    </row>
    <row r="265" spans="1:33" s="313" customFormat="1" ht="22.5" customHeight="1">
      <c r="A265" s="431">
        <v>246</v>
      </c>
      <c r="B265" s="345" t="s">
        <v>2036</v>
      </c>
      <c r="C265" s="346" t="s">
        <v>125</v>
      </c>
      <c r="D265" s="308"/>
      <c r="E265" s="347" t="s">
        <v>316</v>
      </c>
      <c r="F265" s="334"/>
      <c r="G265" s="347" t="s">
        <v>370</v>
      </c>
      <c r="H265" s="348">
        <v>2003</v>
      </c>
      <c r="I265" s="308"/>
      <c r="J265" s="308"/>
      <c r="K265" s="308"/>
      <c r="L265" s="308"/>
      <c r="M265" s="308"/>
      <c r="N265" s="348" t="s">
        <v>114</v>
      </c>
      <c r="O265" s="349">
        <v>1050000</v>
      </c>
      <c r="P265" s="336"/>
      <c r="T265" s="332" t="e">
        <f>#REF!</f>
        <v>#REF!</v>
      </c>
      <c r="U265" s="313" t="e">
        <f t="shared" si="40"/>
        <v>#REF!</v>
      </c>
      <c r="V265" s="313" t="e">
        <f t="shared" si="41"/>
        <v>#REF!</v>
      </c>
      <c r="W265" s="350" t="e">
        <f t="shared" si="44"/>
        <v>#REF!</v>
      </c>
      <c r="X265" s="351">
        <f t="shared" si="45"/>
        <v>10</v>
      </c>
      <c r="Y265" s="350" t="e">
        <f t="shared" si="46"/>
        <v>#REF!</v>
      </c>
      <c r="Z265" s="350">
        <f t="shared" si="42"/>
        <v>11</v>
      </c>
      <c r="AA265" s="350" t="e">
        <f t="shared" si="47"/>
        <v>#REF!</v>
      </c>
      <c r="AB265" s="351" t="e">
        <f t="shared" si="48"/>
        <v>#REF!</v>
      </c>
      <c r="AC265" s="351" t="e">
        <f t="shared" si="49"/>
        <v>#REF!</v>
      </c>
      <c r="AD265" s="351" t="e">
        <f t="shared" si="50"/>
        <v>#REF!</v>
      </c>
      <c r="AE265" s="332">
        <f t="shared" si="51"/>
        <v>2003</v>
      </c>
      <c r="AF265" s="352" t="e">
        <f t="shared" si="52"/>
        <v>#REF!</v>
      </c>
      <c r="AG265" s="353" t="e">
        <f t="shared" si="43"/>
        <v>#REF!</v>
      </c>
    </row>
    <row r="266" spans="1:33" s="313" customFormat="1" ht="22.5" customHeight="1">
      <c r="A266" s="431">
        <v>247</v>
      </c>
      <c r="B266" s="345" t="s">
        <v>2044</v>
      </c>
      <c r="C266" s="346" t="s">
        <v>134</v>
      </c>
      <c r="D266" s="308"/>
      <c r="E266" s="347" t="s">
        <v>316</v>
      </c>
      <c r="F266" s="334"/>
      <c r="G266" s="347" t="s">
        <v>370</v>
      </c>
      <c r="H266" s="348">
        <v>2003</v>
      </c>
      <c r="I266" s="308"/>
      <c r="J266" s="308"/>
      <c r="K266" s="308"/>
      <c r="L266" s="308"/>
      <c r="M266" s="308"/>
      <c r="N266" s="348" t="s">
        <v>114</v>
      </c>
      <c r="O266" s="349">
        <v>980000</v>
      </c>
      <c r="P266" s="336"/>
      <c r="T266" s="332" t="e">
        <f>#REF!</f>
        <v>#REF!</v>
      </c>
      <c r="U266" s="313" t="e">
        <f t="shared" si="40"/>
        <v>#REF!</v>
      </c>
      <c r="V266" s="313" t="e">
        <f t="shared" si="41"/>
        <v>#REF!</v>
      </c>
      <c r="W266" s="350" t="e">
        <f t="shared" si="44"/>
        <v>#REF!</v>
      </c>
      <c r="X266" s="351">
        <f t="shared" si="45"/>
        <v>10</v>
      </c>
      <c r="Y266" s="350" t="e">
        <f t="shared" si="46"/>
        <v>#REF!</v>
      </c>
      <c r="Z266" s="350">
        <f t="shared" si="42"/>
        <v>11</v>
      </c>
      <c r="AA266" s="350" t="e">
        <f t="shared" si="47"/>
        <v>#REF!</v>
      </c>
      <c r="AB266" s="351" t="e">
        <f t="shared" si="48"/>
        <v>#REF!</v>
      </c>
      <c r="AC266" s="351" t="e">
        <f t="shared" si="49"/>
        <v>#REF!</v>
      </c>
      <c r="AD266" s="351" t="e">
        <f t="shared" si="50"/>
        <v>#REF!</v>
      </c>
      <c r="AE266" s="332">
        <f t="shared" si="51"/>
        <v>2003</v>
      </c>
      <c r="AF266" s="352" t="e">
        <f t="shared" si="52"/>
        <v>#REF!</v>
      </c>
      <c r="AG266" s="353" t="e">
        <f t="shared" si="43"/>
        <v>#REF!</v>
      </c>
    </row>
    <row r="267" spans="1:33" s="313" customFormat="1" ht="22.5" customHeight="1">
      <c r="A267" s="431">
        <v>248</v>
      </c>
      <c r="B267" s="345" t="s">
        <v>2026</v>
      </c>
      <c r="C267" s="346" t="s">
        <v>143</v>
      </c>
      <c r="D267" s="308"/>
      <c r="E267" s="347" t="s">
        <v>316</v>
      </c>
      <c r="F267" s="334"/>
      <c r="G267" s="347" t="s">
        <v>368</v>
      </c>
      <c r="H267" s="348">
        <v>2003</v>
      </c>
      <c r="I267" s="308"/>
      <c r="J267" s="308"/>
      <c r="K267" s="308"/>
      <c r="L267" s="308"/>
      <c r="M267" s="308"/>
      <c r="N267" s="348" t="s">
        <v>114</v>
      </c>
      <c r="O267" s="349">
        <v>187500</v>
      </c>
      <c r="P267" s="336"/>
      <c r="T267" s="332" t="e">
        <f>#REF!</f>
        <v>#REF!</v>
      </c>
      <c r="U267" s="313" t="e">
        <f t="shared" si="40"/>
        <v>#REF!</v>
      </c>
      <c r="V267" s="313" t="e">
        <f t="shared" si="41"/>
        <v>#REF!</v>
      </c>
      <c r="W267" s="350" t="e">
        <f t="shared" si="44"/>
        <v>#REF!</v>
      </c>
      <c r="X267" s="351">
        <f t="shared" si="45"/>
        <v>10</v>
      </c>
      <c r="Y267" s="350" t="e">
        <f t="shared" si="46"/>
        <v>#REF!</v>
      </c>
      <c r="Z267" s="350">
        <f t="shared" si="42"/>
        <v>11</v>
      </c>
      <c r="AA267" s="350" t="e">
        <f t="shared" si="47"/>
        <v>#REF!</v>
      </c>
      <c r="AB267" s="351" t="e">
        <f t="shared" si="48"/>
        <v>#REF!</v>
      </c>
      <c r="AC267" s="351" t="e">
        <f t="shared" si="49"/>
        <v>#REF!</v>
      </c>
      <c r="AD267" s="351" t="e">
        <f t="shared" si="50"/>
        <v>#REF!</v>
      </c>
      <c r="AE267" s="332">
        <f t="shared" si="51"/>
        <v>2003</v>
      </c>
      <c r="AF267" s="352" t="e">
        <f t="shared" si="52"/>
        <v>#REF!</v>
      </c>
      <c r="AG267" s="353" t="e">
        <f t="shared" si="43"/>
        <v>#REF!</v>
      </c>
    </row>
    <row r="268" spans="1:33" s="313" customFormat="1" ht="22.5" customHeight="1">
      <c r="A268" s="431">
        <v>249</v>
      </c>
      <c r="B268" s="345" t="s">
        <v>2039</v>
      </c>
      <c r="C268" s="346" t="s">
        <v>135</v>
      </c>
      <c r="D268" s="308"/>
      <c r="E268" s="347" t="s">
        <v>316</v>
      </c>
      <c r="F268" s="334"/>
      <c r="G268" s="347" t="s">
        <v>372</v>
      </c>
      <c r="H268" s="348">
        <v>2003</v>
      </c>
      <c r="I268" s="308"/>
      <c r="J268" s="308"/>
      <c r="K268" s="308"/>
      <c r="L268" s="308"/>
      <c r="M268" s="308"/>
      <c r="N268" s="348" t="s">
        <v>114</v>
      </c>
      <c r="O268" s="349">
        <v>1200000</v>
      </c>
      <c r="P268" s="336"/>
      <c r="T268" s="332" t="e">
        <f>#REF!</f>
        <v>#REF!</v>
      </c>
      <c r="U268" s="313" t="e">
        <f t="shared" si="40"/>
        <v>#REF!</v>
      </c>
      <c r="V268" s="313" t="e">
        <f t="shared" si="41"/>
        <v>#REF!</v>
      </c>
      <c r="W268" s="350" t="e">
        <f t="shared" si="44"/>
        <v>#REF!</v>
      </c>
      <c r="X268" s="351">
        <f t="shared" si="45"/>
        <v>10</v>
      </c>
      <c r="Y268" s="350" t="e">
        <f t="shared" si="46"/>
        <v>#REF!</v>
      </c>
      <c r="Z268" s="350">
        <f t="shared" si="42"/>
        <v>11</v>
      </c>
      <c r="AA268" s="350" t="e">
        <f t="shared" si="47"/>
        <v>#REF!</v>
      </c>
      <c r="AB268" s="351" t="e">
        <f t="shared" si="48"/>
        <v>#REF!</v>
      </c>
      <c r="AC268" s="351" t="e">
        <f t="shared" si="49"/>
        <v>#REF!</v>
      </c>
      <c r="AD268" s="351" t="e">
        <f t="shared" si="50"/>
        <v>#REF!</v>
      </c>
      <c r="AE268" s="332">
        <f t="shared" si="51"/>
        <v>2003</v>
      </c>
      <c r="AF268" s="352" t="e">
        <f t="shared" si="52"/>
        <v>#REF!</v>
      </c>
      <c r="AG268" s="353" t="e">
        <f t="shared" si="43"/>
        <v>#REF!</v>
      </c>
    </row>
    <row r="269" spans="1:33" s="313" customFormat="1" ht="22.5" customHeight="1">
      <c r="A269" s="431">
        <v>250</v>
      </c>
      <c r="B269" s="345" t="s">
        <v>2039</v>
      </c>
      <c r="C269" s="346" t="s">
        <v>135</v>
      </c>
      <c r="D269" s="308"/>
      <c r="E269" s="347" t="s">
        <v>316</v>
      </c>
      <c r="F269" s="334"/>
      <c r="G269" s="347" t="s">
        <v>377</v>
      </c>
      <c r="H269" s="348">
        <v>2003</v>
      </c>
      <c r="I269" s="308"/>
      <c r="J269" s="308"/>
      <c r="K269" s="308"/>
      <c r="L269" s="308"/>
      <c r="M269" s="308"/>
      <c r="N269" s="348" t="s">
        <v>114</v>
      </c>
      <c r="O269" s="349">
        <v>675000</v>
      </c>
      <c r="P269" s="336"/>
      <c r="T269" s="332" t="e">
        <f>#REF!</f>
        <v>#REF!</v>
      </c>
      <c r="U269" s="313" t="e">
        <f t="shared" si="40"/>
        <v>#REF!</v>
      </c>
      <c r="V269" s="313" t="e">
        <f t="shared" si="41"/>
        <v>#REF!</v>
      </c>
      <c r="W269" s="350" t="e">
        <f t="shared" si="44"/>
        <v>#REF!</v>
      </c>
      <c r="X269" s="351">
        <f t="shared" si="45"/>
        <v>10</v>
      </c>
      <c r="Y269" s="350" t="e">
        <f t="shared" si="46"/>
        <v>#REF!</v>
      </c>
      <c r="Z269" s="350">
        <f t="shared" si="42"/>
        <v>11</v>
      </c>
      <c r="AA269" s="350" t="e">
        <f t="shared" si="47"/>
        <v>#REF!</v>
      </c>
      <c r="AB269" s="351" t="e">
        <f t="shared" si="48"/>
        <v>#REF!</v>
      </c>
      <c r="AC269" s="351" t="e">
        <f t="shared" si="49"/>
        <v>#REF!</v>
      </c>
      <c r="AD269" s="351" t="e">
        <f t="shared" si="50"/>
        <v>#REF!</v>
      </c>
      <c r="AE269" s="332">
        <f t="shared" si="51"/>
        <v>2003</v>
      </c>
      <c r="AF269" s="352" t="e">
        <f t="shared" si="52"/>
        <v>#REF!</v>
      </c>
      <c r="AG269" s="353" t="e">
        <f t="shared" si="43"/>
        <v>#REF!</v>
      </c>
    </row>
    <row r="270" spans="1:33" s="313" customFormat="1" ht="22.5" customHeight="1">
      <c r="A270" s="431">
        <v>251</v>
      </c>
      <c r="B270" s="345" t="s">
        <v>2083</v>
      </c>
      <c r="C270" s="346" t="s">
        <v>162</v>
      </c>
      <c r="D270" s="308"/>
      <c r="E270" s="347" t="s">
        <v>316</v>
      </c>
      <c r="F270" s="334"/>
      <c r="G270" s="347" t="s">
        <v>370</v>
      </c>
      <c r="H270" s="348">
        <v>2003</v>
      </c>
      <c r="I270" s="308"/>
      <c r="J270" s="308"/>
      <c r="K270" s="308"/>
      <c r="L270" s="308"/>
      <c r="M270" s="308"/>
      <c r="N270" s="348" t="s">
        <v>114</v>
      </c>
      <c r="O270" s="349">
        <v>1050000</v>
      </c>
      <c r="P270" s="346" t="s">
        <v>162</v>
      </c>
      <c r="T270" s="332" t="e">
        <f>#REF!</f>
        <v>#REF!</v>
      </c>
      <c r="U270" s="313" t="e">
        <f t="shared" si="40"/>
        <v>#REF!</v>
      </c>
      <c r="V270" s="313" t="e">
        <f t="shared" si="41"/>
        <v>#REF!</v>
      </c>
      <c r="W270" s="350" t="e">
        <f t="shared" si="44"/>
        <v>#REF!</v>
      </c>
      <c r="X270" s="351">
        <f t="shared" si="45"/>
        <v>10</v>
      </c>
      <c r="Y270" s="350" t="e">
        <f t="shared" si="46"/>
        <v>#REF!</v>
      </c>
      <c r="Z270" s="350">
        <f t="shared" si="42"/>
        <v>11</v>
      </c>
      <c r="AA270" s="350" t="e">
        <f t="shared" si="47"/>
        <v>#REF!</v>
      </c>
      <c r="AB270" s="351" t="e">
        <f t="shared" si="48"/>
        <v>#REF!</v>
      </c>
      <c r="AC270" s="351" t="e">
        <f t="shared" si="49"/>
        <v>#REF!</v>
      </c>
      <c r="AD270" s="351" t="e">
        <f t="shared" si="50"/>
        <v>#REF!</v>
      </c>
      <c r="AE270" s="332">
        <f t="shared" si="51"/>
        <v>2003</v>
      </c>
      <c r="AF270" s="352" t="e">
        <f t="shared" si="52"/>
        <v>#REF!</v>
      </c>
      <c r="AG270" s="353" t="e">
        <f t="shared" si="43"/>
        <v>#REF!</v>
      </c>
    </row>
    <row r="271" spans="1:33" s="313" customFormat="1" ht="22.5" customHeight="1">
      <c r="A271" s="431">
        <v>252</v>
      </c>
      <c r="B271" s="345" t="s">
        <v>2033</v>
      </c>
      <c r="C271" s="346" t="s">
        <v>117</v>
      </c>
      <c r="D271" s="308"/>
      <c r="E271" s="347" t="s">
        <v>113</v>
      </c>
      <c r="F271" s="334"/>
      <c r="G271" s="347" t="s">
        <v>379</v>
      </c>
      <c r="H271" s="348">
        <v>2003</v>
      </c>
      <c r="I271" s="308"/>
      <c r="J271" s="308"/>
      <c r="K271" s="308"/>
      <c r="L271" s="308"/>
      <c r="M271" s="308"/>
      <c r="N271" s="348" t="s">
        <v>114</v>
      </c>
      <c r="O271" s="349">
        <v>1050000</v>
      </c>
      <c r="P271" s="336"/>
      <c r="T271" s="332" t="e">
        <f>#REF!</f>
        <v>#REF!</v>
      </c>
      <c r="U271" s="313" t="e">
        <f t="shared" si="40"/>
        <v>#REF!</v>
      </c>
      <c r="V271" s="313" t="e">
        <f t="shared" si="41"/>
        <v>#REF!</v>
      </c>
      <c r="W271" s="350" t="e">
        <f t="shared" si="44"/>
        <v>#REF!</v>
      </c>
      <c r="X271" s="351">
        <f t="shared" si="45"/>
        <v>10</v>
      </c>
      <c r="Y271" s="350" t="e">
        <f t="shared" si="46"/>
        <v>#REF!</v>
      </c>
      <c r="Z271" s="350">
        <f t="shared" si="42"/>
        <v>11</v>
      </c>
      <c r="AA271" s="350" t="e">
        <f t="shared" si="47"/>
        <v>#REF!</v>
      </c>
      <c r="AB271" s="351" t="e">
        <f t="shared" si="48"/>
        <v>#REF!</v>
      </c>
      <c r="AC271" s="351" t="e">
        <f t="shared" si="49"/>
        <v>#REF!</v>
      </c>
      <c r="AD271" s="351" t="e">
        <f t="shared" si="50"/>
        <v>#REF!</v>
      </c>
      <c r="AE271" s="332">
        <f t="shared" si="51"/>
        <v>2003</v>
      </c>
      <c r="AF271" s="352" t="e">
        <f t="shared" si="52"/>
        <v>#REF!</v>
      </c>
      <c r="AG271" s="353" t="e">
        <f t="shared" si="43"/>
        <v>#REF!</v>
      </c>
    </row>
    <row r="272" spans="1:33" s="313" customFormat="1" ht="22.5" customHeight="1">
      <c r="A272" s="431">
        <v>253</v>
      </c>
      <c r="B272" s="345" t="s">
        <v>2033</v>
      </c>
      <c r="C272" s="346" t="s">
        <v>117</v>
      </c>
      <c r="D272" s="308"/>
      <c r="E272" s="347" t="s">
        <v>316</v>
      </c>
      <c r="F272" s="334"/>
      <c r="G272" s="347" t="s">
        <v>382</v>
      </c>
      <c r="H272" s="348">
        <v>2003</v>
      </c>
      <c r="I272" s="308"/>
      <c r="J272" s="308"/>
      <c r="K272" s="308"/>
      <c r="L272" s="308"/>
      <c r="M272" s="308"/>
      <c r="N272" s="348" t="s">
        <v>114</v>
      </c>
      <c r="O272" s="349">
        <v>1470000</v>
      </c>
      <c r="P272" s="336"/>
      <c r="T272" s="332" t="e">
        <f>#REF!</f>
        <v>#REF!</v>
      </c>
      <c r="U272" s="313" t="e">
        <f t="shared" si="40"/>
        <v>#REF!</v>
      </c>
      <c r="V272" s="313" t="e">
        <f t="shared" si="41"/>
        <v>#REF!</v>
      </c>
      <c r="W272" s="350" t="e">
        <f t="shared" si="44"/>
        <v>#REF!</v>
      </c>
      <c r="X272" s="351">
        <f t="shared" si="45"/>
        <v>10</v>
      </c>
      <c r="Y272" s="350" t="e">
        <f t="shared" si="46"/>
        <v>#REF!</v>
      </c>
      <c r="Z272" s="350">
        <f t="shared" si="42"/>
        <v>11</v>
      </c>
      <c r="AA272" s="350" t="e">
        <f t="shared" si="47"/>
        <v>#REF!</v>
      </c>
      <c r="AB272" s="351" t="e">
        <f t="shared" si="48"/>
        <v>#REF!</v>
      </c>
      <c r="AC272" s="351" t="e">
        <f t="shared" si="49"/>
        <v>#REF!</v>
      </c>
      <c r="AD272" s="351" t="e">
        <f t="shared" si="50"/>
        <v>#REF!</v>
      </c>
      <c r="AE272" s="332">
        <f t="shared" si="51"/>
        <v>2003</v>
      </c>
      <c r="AF272" s="352" t="e">
        <f t="shared" si="52"/>
        <v>#REF!</v>
      </c>
      <c r="AG272" s="353" t="e">
        <f t="shared" si="43"/>
        <v>#REF!</v>
      </c>
    </row>
    <row r="273" spans="1:33" s="313" customFormat="1" ht="22.5" customHeight="1">
      <c r="A273" s="431">
        <v>254</v>
      </c>
      <c r="B273" s="345" t="s">
        <v>2036</v>
      </c>
      <c r="C273" s="346" t="s">
        <v>125</v>
      </c>
      <c r="D273" s="308"/>
      <c r="E273" s="347" t="s">
        <v>318</v>
      </c>
      <c r="F273" s="334"/>
      <c r="G273" s="347" t="s">
        <v>369</v>
      </c>
      <c r="H273" s="348">
        <v>2003</v>
      </c>
      <c r="I273" s="308"/>
      <c r="J273" s="308"/>
      <c r="K273" s="308"/>
      <c r="L273" s="308"/>
      <c r="M273" s="308"/>
      <c r="N273" s="348" t="s">
        <v>114</v>
      </c>
      <c r="O273" s="349">
        <v>3080000</v>
      </c>
      <c r="P273" s="336"/>
      <c r="T273" s="332" t="e">
        <f>#REF!</f>
        <v>#REF!</v>
      </c>
      <c r="U273" s="313" t="e">
        <f t="shared" si="40"/>
        <v>#REF!</v>
      </c>
      <c r="V273" s="313" t="e">
        <f t="shared" si="41"/>
        <v>#REF!</v>
      </c>
      <c r="W273" s="350" t="e">
        <f t="shared" si="44"/>
        <v>#REF!</v>
      </c>
      <c r="X273" s="351">
        <f t="shared" si="45"/>
        <v>10</v>
      </c>
      <c r="Y273" s="350" t="e">
        <f t="shared" si="46"/>
        <v>#REF!</v>
      </c>
      <c r="Z273" s="350">
        <f t="shared" si="42"/>
        <v>11</v>
      </c>
      <c r="AA273" s="350" t="e">
        <f t="shared" si="47"/>
        <v>#REF!</v>
      </c>
      <c r="AB273" s="351" t="e">
        <f t="shared" si="48"/>
        <v>#REF!</v>
      </c>
      <c r="AC273" s="351" t="e">
        <f t="shared" si="49"/>
        <v>#REF!</v>
      </c>
      <c r="AD273" s="351" t="e">
        <f t="shared" si="50"/>
        <v>#REF!</v>
      </c>
      <c r="AE273" s="332">
        <f t="shared" si="51"/>
        <v>2003</v>
      </c>
      <c r="AF273" s="352" t="e">
        <f t="shared" si="52"/>
        <v>#REF!</v>
      </c>
      <c r="AG273" s="353" t="e">
        <f t="shared" si="43"/>
        <v>#REF!</v>
      </c>
    </row>
    <row r="274" spans="1:33" s="313" customFormat="1" ht="22.5" customHeight="1">
      <c r="A274" s="431">
        <v>255</v>
      </c>
      <c r="B274" s="345" t="s">
        <v>2032</v>
      </c>
      <c r="C274" s="346" t="s">
        <v>115</v>
      </c>
      <c r="D274" s="308"/>
      <c r="E274" s="347" t="s">
        <v>316</v>
      </c>
      <c r="F274" s="334"/>
      <c r="G274" s="347" t="s">
        <v>373</v>
      </c>
      <c r="H274" s="348">
        <v>2003</v>
      </c>
      <c r="I274" s="308"/>
      <c r="J274" s="308"/>
      <c r="K274" s="308"/>
      <c r="L274" s="308"/>
      <c r="M274" s="308"/>
      <c r="N274" s="348" t="s">
        <v>114</v>
      </c>
      <c r="O274" s="349">
        <v>1190000</v>
      </c>
      <c r="P274" s="336"/>
      <c r="T274" s="332" t="e">
        <f>#REF!</f>
        <v>#REF!</v>
      </c>
      <c r="U274" s="313" t="e">
        <f t="shared" si="40"/>
        <v>#REF!</v>
      </c>
      <c r="V274" s="313" t="e">
        <f t="shared" si="41"/>
        <v>#REF!</v>
      </c>
      <c r="W274" s="350" t="e">
        <f t="shared" si="44"/>
        <v>#REF!</v>
      </c>
      <c r="X274" s="351">
        <f t="shared" si="45"/>
        <v>10</v>
      </c>
      <c r="Y274" s="350" t="e">
        <f t="shared" si="46"/>
        <v>#REF!</v>
      </c>
      <c r="Z274" s="350">
        <f t="shared" si="42"/>
        <v>11</v>
      </c>
      <c r="AA274" s="350" t="e">
        <f t="shared" si="47"/>
        <v>#REF!</v>
      </c>
      <c r="AB274" s="351" t="e">
        <f t="shared" si="48"/>
        <v>#REF!</v>
      </c>
      <c r="AC274" s="351" t="e">
        <f t="shared" si="49"/>
        <v>#REF!</v>
      </c>
      <c r="AD274" s="351" t="e">
        <f t="shared" si="50"/>
        <v>#REF!</v>
      </c>
      <c r="AE274" s="332">
        <f t="shared" si="51"/>
        <v>2003</v>
      </c>
      <c r="AF274" s="352" t="e">
        <f t="shared" si="52"/>
        <v>#REF!</v>
      </c>
      <c r="AG274" s="353" t="e">
        <f t="shared" si="43"/>
        <v>#REF!</v>
      </c>
    </row>
    <row r="275" spans="1:33" s="313" customFormat="1" ht="22.5" customHeight="1">
      <c r="A275" s="431">
        <v>256</v>
      </c>
      <c r="B275" s="345" t="s">
        <v>2033</v>
      </c>
      <c r="C275" s="346" t="s">
        <v>117</v>
      </c>
      <c r="D275" s="308"/>
      <c r="E275" s="347" t="s">
        <v>318</v>
      </c>
      <c r="F275" s="334"/>
      <c r="G275" s="347" t="s">
        <v>369</v>
      </c>
      <c r="H275" s="348">
        <v>2004</v>
      </c>
      <c r="I275" s="308"/>
      <c r="J275" s="308"/>
      <c r="K275" s="308"/>
      <c r="L275" s="308"/>
      <c r="M275" s="308"/>
      <c r="N275" s="348" t="s">
        <v>114</v>
      </c>
      <c r="O275" s="349">
        <v>1760000</v>
      </c>
      <c r="P275" s="336"/>
      <c r="T275" s="332" t="e">
        <f>#REF!</f>
        <v>#REF!</v>
      </c>
      <c r="U275" s="313" t="e">
        <f t="shared" si="40"/>
        <v>#REF!</v>
      </c>
      <c r="V275" s="313" t="e">
        <f t="shared" si="41"/>
        <v>#REF!</v>
      </c>
      <c r="W275" s="350" t="e">
        <f t="shared" si="44"/>
        <v>#REF!</v>
      </c>
      <c r="X275" s="351">
        <f t="shared" si="45"/>
        <v>9</v>
      </c>
      <c r="Y275" s="350" t="e">
        <f t="shared" si="46"/>
        <v>#REF!</v>
      </c>
      <c r="Z275" s="350">
        <f t="shared" si="42"/>
        <v>10</v>
      </c>
      <c r="AA275" s="350" t="e">
        <f t="shared" si="47"/>
        <v>#REF!</v>
      </c>
      <c r="AB275" s="351" t="e">
        <f t="shared" si="48"/>
        <v>#REF!</v>
      </c>
      <c r="AC275" s="351" t="e">
        <f t="shared" si="49"/>
        <v>#REF!</v>
      </c>
      <c r="AD275" s="351" t="e">
        <f t="shared" si="50"/>
        <v>#REF!</v>
      </c>
      <c r="AE275" s="332">
        <f t="shared" si="51"/>
        <v>2004</v>
      </c>
      <c r="AF275" s="352" t="e">
        <f t="shared" si="52"/>
        <v>#REF!</v>
      </c>
      <c r="AG275" s="353" t="e">
        <f t="shared" si="43"/>
        <v>#REF!</v>
      </c>
    </row>
    <row r="276" spans="1:33" s="313" customFormat="1" ht="22.5" customHeight="1">
      <c r="A276" s="431">
        <v>257</v>
      </c>
      <c r="B276" s="345" t="s">
        <v>2033</v>
      </c>
      <c r="C276" s="346" t="s">
        <v>117</v>
      </c>
      <c r="D276" s="308"/>
      <c r="E276" s="347" t="s">
        <v>318</v>
      </c>
      <c r="F276" s="334"/>
      <c r="G276" s="347" t="s">
        <v>369</v>
      </c>
      <c r="H276" s="348">
        <v>2004</v>
      </c>
      <c r="I276" s="308"/>
      <c r="J276" s="308"/>
      <c r="K276" s="308"/>
      <c r="L276" s="308"/>
      <c r="M276" s="308"/>
      <c r="N276" s="348" t="s">
        <v>114</v>
      </c>
      <c r="O276" s="349">
        <v>1760000</v>
      </c>
      <c r="P276" s="336"/>
      <c r="T276" s="332" t="e">
        <f>#REF!</f>
        <v>#REF!</v>
      </c>
      <c r="U276" s="313" t="e">
        <f t="shared" ref="U276:U339" si="53">VLOOKUP(T276,kelompok,2,0)</f>
        <v>#REF!</v>
      </c>
      <c r="V276" s="313" t="e">
        <f t="shared" ref="V276:V339" si="54">VLOOKUP(T276,MASAMANFAAT,4,0)</f>
        <v>#REF!</v>
      </c>
      <c r="W276" s="350" t="e">
        <f t="shared" si="44"/>
        <v>#REF!</v>
      </c>
      <c r="X276" s="351">
        <f t="shared" si="45"/>
        <v>9</v>
      </c>
      <c r="Y276" s="350" t="e">
        <f t="shared" si="46"/>
        <v>#REF!</v>
      </c>
      <c r="Z276" s="350">
        <f t="shared" ref="Z276:Z339" si="55">2014-AE276</f>
        <v>10</v>
      </c>
      <c r="AA276" s="350" t="e">
        <f t="shared" si="47"/>
        <v>#REF!</v>
      </c>
      <c r="AB276" s="351" t="e">
        <f t="shared" si="48"/>
        <v>#REF!</v>
      </c>
      <c r="AC276" s="351" t="e">
        <f t="shared" si="49"/>
        <v>#REF!</v>
      </c>
      <c r="AD276" s="351" t="e">
        <f t="shared" si="50"/>
        <v>#REF!</v>
      </c>
      <c r="AE276" s="332">
        <f t="shared" si="51"/>
        <v>2004</v>
      </c>
      <c r="AF276" s="352" t="e">
        <f t="shared" si="52"/>
        <v>#REF!</v>
      </c>
      <c r="AG276" s="353" t="e">
        <f t="shared" ref="AG276:AG339" si="56">AD276+AC276+AB276+AA276+Y276</f>
        <v>#REF!</v>
      </c>
    </row>
    <row r="277" spans="1:33" s="313" customFormat="1" ht="22.5" customHeight="1">
      <c r="A277" s="431">
        <v>258</v>
      </c>
      <c r="B277" s="345" t="s">
        <v>2051</v>
      </c>
      <c r="C277" s="346" t="s">
        <v>151</v>
      </c>
      <c r="D277" s="308"/>
      <c r="E277" s="347" t="s">
        <v>347</v>
      </c>
      <c r="F277" s="334"/>
      <c r="G277" s="347" t="s">
        <v>369</v>
      </c>
      <c r="H277" s="348">
        <v>2004</v>
      </c>
      <c r="I277" s="308"/>
      <c r="J277" s="308"/>
      <c r="K277" s="308"/>
      <c r="L277" s="308"/>
      <c r="M277" s="308"/>
      <c r="N277" s="348" t="s">
        <v>114</v>
      </c>
      <c r="O277" s="349">
        <v>875000</v>
      </c>
      <c r="P277" s="336"/>
      <c r="T277" s="332" t="e">
        <f>#REF!</f>
        <v>#REF!</v>
      </c>
      <c r="U277" s="313" t="e">
        <f t="shared" si="53"/>
        <v>#REF!</v>
      </c>
      <c r="V277" s="313" t="e">
        <f t="shared" si="54"/>
        <v>#REF!</v>
      </c>
      <c r="W277" s="350" t="e">
        <f t="shared" ref="W277:W340" si="57">(O277-10)/V277</f>
        <v>#REF!</v>
      </c>
      <c r="X277" s="351">
        <f t="shared" ref="X277:X340" si="58">2013-AE277</f>
        <v>9</v>
      </c>
      <c r="Y277" s="350" t="e">
        <f t="shared" ref="Y277:Y340" si="59">IF(X277&gt;V277,O277-10,W277*X277)</f>
        <v>#REF!</v>
      </c>
      <c r="Z277" s="350">
        <f t="shared" si="55"/>
        <v>10</v>
      </c>
      <c r="AA277" s="350" t="e">
        <f t="shared" ref="AA277:AA340" si="60">IF(O277-10=Y277,0,W277)</f>
        <v>#REF!</v>
      </c>
      <c r="AB277" s="351" t="e">
        <f t="shared" ref="AB277:AB340" si="61">IF(O277-10=Y277+AA277,0,W277)</f>
        <v>#REF!</v>
      </c>
      <c r="AC277" s="351" t="e">
        <f t="shared" ref="AC277:AC340" si="62">IF(O277-10=Y277+AA277+AB277,0,W277)</f>
        <v>#REF!</v>
      </c>
      <c r="AD277" s="351" t="e">
        <f t="shared" ref="AD277:AD340" si="63">IF(O277-10=Y277+AA277+AB277+AC277,0,W277)</f>
        <v>#REF!</v>
      </c>
      <c r="AE277" s="332">
        <f t="shared" ref="AE277:AE340" si="64">H277</f>
        <v>2004</v>
      </c>
      <c r="AF277" s="352" t="e">
        <f t="shared" ref="AF277:AF340" si="65">O277-(AA277+AB277+Y277+AC277+AD277)</f>
        <v>#REF!</v>
      </c>
      <c r="AG277" s="353" t="e">
        <f t="shared" si="56"/>
        <v>#REF!</v>
      </c>
    </row>
    <row r="278" spans="1:33" s="313" customFormat="1" ht="22.5" customHeight="1">
      <c r="A278" s="431">
        <v>259</v>
      </c>
      <c r="B278" s="357" t="s">
        <v>301</v>
      </c>
      <c r="C278" s="346" t="s">
        <v>122</v>
      </c>
      <c r="D278" s="308"/>
      <c r="E278" s="347" t="s">
        <v>316</v>
      </c>
      <c r="F278" s="334"/>
      <c r="G278" s="347" t="s">
        <v>374</v>
      </c>
      <c r="H278" s="348">
        <v>2005</v>
      </c>
      <c r="I278" s="308"/>
      <c r="J278" s="308"/>
      <c r="K278" s="308"/>
      <c r="L278" s="308"/>
      <c r="M278" s="308"/>
      <c r="N278" s="348" t="s">
        <v>114</v>
      </c>
      <c r="O278" s="356">
        <v>2275000</v>
      </c>
      <c r="P278" s="336"/>
      <c r="T278" s="332" t="e">
        <f>#REF!</f>
        <v>#REF!</v>
      </c>
      <c r="U278" s="313" t="e">
        <f t="shared" si="53"/>
        <v>#REF!</v>
      </c>
      <c r="V278" s="313" t="e">
        <f t="shared" si="54"/>
        <v>#REF!</v>
      </c>
      <c r="W278" s="350" t="e">
        <f t="shared" si="57"/>
        <v>#REF!</v>
      </c>
      <c r="X278" s="351">
        <f t="shared" si="58"/>
        <v>8</v>
      </c>
      <c r="Y278" s="350" t="e">
        <f t="shared" si="59"/>
        <v>#REF!</v>
      </c>
      <c r="Z278" s="350">
        <f t="shared" si="55"/>
        <v>9</v>
      </c>
      <c r="AA278" s="350" t="e">
        <f t="shared" si="60"/>
        <v>#REF!</v>
      </c>
      <c r="AB278" s="351" t="e">
        <f t="shared" si="61"/>
        <v>#REF!</v>
      </c>
      <c r="AC278" s="351" t="e">
        <f t="shared" si="62"/>
        <v>#REF!</v>
      </c>
      <c r="AD278" s="351" t="e">
        <f t="shared" si="63"/>
        <v>#REF!</v>
      </c>
      <c r="AE278" s="332">
        <f t="shared" si="64"/>
        <v>2005</v>
      </c>
      <c r="AF278" s="352" t="e">
        <f t="shared" si="65"/>
        <v>#REF!</v>
      </c>
      <c r="AG278" s="353" t="e">
        <f t="shared" si="56"/>
        <v>#REF!</v>
      </c>
    </row>
    <row r="279" spans="1:33" s="313" customFormat="1" ht="22.5" customHeight="1">
      <c r="A279" s="431">
        <v>260</v>
      </c>
      <c r="B279" s="345" t="s">
        <v>2033</v>
      </c>
      <c r="C279" s="346" t="s">
        <v>117</v>
      </c>
      <c r="D279" s="308"/>
      <c r="E279" s="347" t="s">
        <v>313</v>
      </c>
      <c r="F279" s="334"/>
      <c r="G279" s="347" t="s">
        <v>370</v>
      </c>
      <c r="H279" s="348">
        <v>2005</v>
      </c>
      <c r="I279" s="308"/>
      <c r="J279" s="308"/>
      <c r="K279" s="308"/>
      <c r="L279" s="308"/>
      <c r="M279" s="308"/>
      <c r="N279" s="348" t="s">
        <v>114</v>
      </c>
      <c r="O279" s="356">
        <v>455000</v>
      </c>
      <c r="P279" s="336"/>
      <c r="T279" s="332" t="e">
        <f>#REF!</f>
        <v>#REF!</v>
      </c>
      <c r="U279" s="313" t="e">
        <f t="shared" si="53"/>
        <v>#REF!</v>
      </c>
      <c r="V279" s="313" t="e">
        <f t="shared" si="54"/>
        <v>#REF!</v>
      </c>
      <c r="W279" s="350" t="e">
        <f t="shared" si="57"/>
        <v>#REF!</v>
      </c>
      <c r="X279" s="351">
        <f t="shared" si="58"/>
        <v>8</v>
      </c>
      <c r="Y279" s="350" t="e">
        <f t="shared" si="59"/>
        <v>#REF!</v>
      </c>
      <c r="Z279" s="350">
        <f t="shared" si="55"/>
        <v>9</v>
      </c>
      <c r="AA279" s="350" t="e">
        <f t="shared" si="60"/>
        <v>#REF!</v>
      </c>
      <c r="AB279" s="351" t="e">
        <f t="shared" si="61"/>
        <v>#REF!</v>
      </c>
      <c r="AC279" s="351" t="e">
        <f t="shared" si="62"/>
        <v>#REF!</v>
      </c>
      <c r="AD279" s="351" t="e">
        <f t="shared" si="63"/>
        <v>#REF!</v>
      </c>
      <c r="AE279" s="332">
        <f t="shared" si="64"/>
        <v>2005</v>
      </c>
      <c r="AF279" s="352" t="e">
        <f t="shared" si="65"/>
        <v>#REF!</v>
      </c>
      <c r="AG279" s="353" t="e">
        <f t="shared" si="56"/>
        <v>#REF!</v>
      </c>
    </row>
    <row r="280" spans="1:33" s="313" customFormat="1" ht="22.5" customHeight="1">
      <c r="A280" s="431">
        <v>261</v>
      </c>
      <c r="B280" s="345" t="s">
        <v>2032</v>
      </c>
      <c r="C280" s="346" t="s">
        <v>118</v>
      </c>
      <c r="D280" s="308"/>
      <c r="E280" s="347" t="s">
        <v>313</v>
      </c>
      <c r="F280" s="334"/>
      <c r="G280" s="347" t="s">
        <v>368</v>
      </c>
      <c r="H280" s="348">
        <v>2005</v>
      </c>
      <c r="I280" s="308"/>
      <c r="J280" s="308"/>
      <c r="K280" s="308"/>
      <c r="L280" s="308"/>
      <c r="M280" s="308"/>
      <c r="N280" s="348" t="s">
        <v>114</v>
      </c>
      <c r="O280" s="356">
        <v>490000</v>
      </c>
      <c r="P280" s="336"/>
      <c r="T280" s="332" t="e">
        <f>#REF!</f>
        <v>#REF!</v>
      </c>
      <c r="U280" s="313" t="e">
        <f t="shared" si="53"/>
        <v>#REF!</v>
      </c>
      <c r="V280" s="313" t="e">
        <f t="shared" si="54"/>
        <v>#REF!</v>
      </c>
      <c r="W280" s="350" t="e">
        <f t="shared" si="57"/>
        <v>#REF!</v>
      </c>
      <c r="X280" s="351">
        <f t="shared" si="58"/>
        <v>8</v>
      </c>
      <c r="Y280" s="350" t="e">
        <f t="shared" si="59"/>
        <v>#REF!</v>
      </c>
      <c r="Z280" s="350">
        <f t="shared" si="55"/>
        <v>9</v>
      </c>
      <c r="AA280" s="350" t="e">
        <f t="shared" si="60"/>
        <v>#REF!</v>
      </c>
      <c r="AB280" s="351" t="e">
        <f t="shared" si="61"/>
        <v>#REF!</v>
      </c>
      <c r="AC280" s="351" t="e">
        <f t="shared" si="62"/>
        <v>#REF!</v>
      </c>
      <c r="AD280" s="351" t="e">
        <f t="shared" si="63"/>
        <v>#REF!</v>
      </c>
      <c r="AE280" s="332">
        <f t="shared" si="64"/>
        <v>2005</v>
      </c>
      <c r="AF280" s="352" t="e">
        <f t="shared" si="65"/>
        <v>#REF!</v>
      </c>
      <c r="AG280" s="353" t="e">
        <f t="shared" si="56"/>
        <v>#REF!</v>
      </c>
    </row>
    <row r="281" spans="1:33" s="313" customFormat="1" ht="22.5" customHeight="1" thickBot="1">
      <c r="A281" s="433">
        <v>262</v>
      </c>
      <c r="B281" s="358" t="s">
        <v>2036</v>
      </c>
      <c r="C281" s="359" t="s">
        <v>125</v>
      </c>
      <c r="D281" s="360"/>
      <c r="E281" s="362" t="s">
        <v>316</v>
      </c>
      <c r="F281" s="361"/>
      <c r="G281" s="362" t="s">
        <v>373</v>
      </c>
      <c r="H281" s="363">
        <v>2005</v>
      </c>
      <c r="I281" s="360"/>
      <c r="J281" s="360"/>
      <c r="K281" s="360"/>
      <c r="L281" s="360"/>
      <c r="M281" s="360"/>
      <c r="N281" s="363" t="s">
        <v>114</v>
      </c>
      <c r="O281" s="364">
        <v>595000</v>
      </c>
      <c r="P281" s="365"/>
      <c r="T281" s="332" t="e">
        <f>#REF!</f>
        <v>#REF!</v>
      </c>
      <c r="U281" s="313" t="e">
        <f t="shared" si="53"/>
        <v>#REF!</v>
      </c>
      <c r="V281" s="313" t="e">
        <f t="shared" si="54"/>
        <v>#REF!</v>
      </c>
      <c r="W281" s="350" t="e">
        <f t="shared" si="57"/>
        <v>#REF!</v>
      </c>
      <c r="X281" s="351">
        <f t="shared" si="58"/>
        <v>8</v>
      </c>
      <c r="Y281" s="350" t="e">
        <f t="shared" si="59"/>
        <v>#REF!</v>
      </c>
      <c r="Z281" s="350">
        <f t="shared" si="55"/>
        <v>9</v>
      </c>
      <c r="AA281" s="350" t="e">
        <f t="shared" si="60"/>
        <v>#REF!</v>
      </c>
      <c r="AB281" s="351" t="e">
        <f t="shared" si="61"/>
        <v>#REF!</v>
      </c>
      <c r="AC281" s="351" t="e">
        <f t="shared" si="62"/>
        <v>#REF!</v>
      </c>
      <c r="AD281" s="351" t="e">
        <f t="shared" si="63"/>
        <v>#REF!</v>
      </c>
      <c r="AE281" s="332">
        <f t="shared" si="64"/>
        <v>2005</v>
      </c>
      <c r="AF281" s="352" t="e">
        <f t="shared" si="65"/>
        <v>#REF!</v>
      </c>
      <c r="AG281" s="353" t="e">
        <f t="shared" si="56"/>
        <v>#REF!</v>
      </c>
    </row>
    <row r="282" spans="1:33" s="313" customFormat="1" ht="22.5" customHeight="1">
      <c r="A282" s="432">
        <v>263</v>
      </c>
      <c r="B282" s="374" t="s">
        <v>298</v>
      </c>
      <c r="C282" s="366" t="s">
        <v>128</v>
      </c>
      <c r="D282" s="367"/>
      <c r="E282" s="369" t="s">
        <v>336</v>
      </c>
      <c r="F282" s="368"/>
      <c r="G282" s="369" t="s">
        <v>369</v>
      </c>
      <c r="H282" s="370">
        <v>2005</v>
      </c>
      <c r="I282" s="367"/>
      <c r="J282" s="367"/>
      <c r="K282" s="367"/>
      <c r="L282" s="367"/>
      <c r="M282" s="367"/>
      <c r="N282" s="370" t="s">
        <v>114</v>
      </c>
      <c r="O282" s="371">
        <v>3200000</v>
      </c>
      <c r="P282" s="372"/>
      <c r="T282" s="332" t="e">
        <f>#REF!</f>
        <v>#REF!</v>
      </c>
      <c r="U282" s="313" t="e">
        <f t="shared" si="53"/>
        <v>#REF!</v>
      </c>
      <c r="V282" s="313" t="e">
        <f t="shared" si="54"/>
        <v>#REF!</v>
      </c>
      <c r="W282" s="350" t="e">
        <f t="shared" si="57"/>
        <v>#REF!</v>
      </c>
      <c r="X282" s="351">
        <f t="shared" si="58"/>
        <v>8</v>
      </c>
      <c r="Y282" s="350" t="e">
        <f t="shared" si="59"/>
        <v>#REF!</v>
      </c>
      <c r="Z282" s="350">
        <f t="shared" si="55"/>
        <v>9</v>
      </c>
      <c r="AA282" s="350" t="e">
        <f t="shared" si="60"/>
        <v>#REF!</v>
      </c>
      <c r="AB282" s="351" t="e">
        <f t="shared" si="61"/>
        <v>#REF!</v>
      </c>
      <c r="AC282" s="351" t="e">
        <f t="shared" si="62"/>
        <v>#REF!</v>
      </c>
      <c r="AD282" s="351" t="e">
        <f t="shared" si="63"/>
        <v>#REF!</v>
      </c>
      <c r="AE282" s="332">
        <f t="shared" si="64"/>
        <v>2005</v>
      </c>
      <c r="AF282" s="352" t="e">
        <f t="shared" si="65"/>
        <v>#REF!</v>
      </c>
      <c r="AG282" s="353" t="e">
        <f t="shared" si="56"/>
        <v>#REF!</v>
      </c>
    </row>
    <row r="283" spans="1:33" s="313" customFormat="1" ht="22.5" customHeight="1">
      <c r="A283" s="431">
        <v>264</v>
      </c>
      <c r="B283" s="345" t="s">
        <v>2033</v>
      </c>
      <c r="C283" s="346" t="s">
        <v>117</v>
      </c>
      <c r="D283" s="308"/>
      <c r="E283" s="347" t="s">
        <v>316</v>
      </c>
      <c r="F283" s="334"/>
      <c r="G283" s="347" t="s">
        <v>370</v>
      </c>
      <c r="H283" s="348">
        <v>2005</v>
      </c>
      <c r="I283" s="308"/>
      <c r="J283" s="308"/>
      <c r="K283" s="308"/>
      <c r="L283" s="308"/>
      <c r="M283" s="308"/>
      <c r="N283" s="348" t="s">
        <v>114</v>
      </c>
      <c r="O283" s="349">
        <v>490000</v>
      </c>
      <c r="P283" s="336"/>
      <c r="T283" s="332" t="e">
        <f>#REF!</f>
        <v>#REF!</v>
      </c>
      <c r="U283" s="313" t="e">
        <f t="shared" si="53"/>
        <v>#REF!</v>
      </c>
      <c r="V283" s="313" t="e">
        <f t="shared" si="54"/>
        <v>#REF!</v>
      </c>
      <c r="W283" s="350" t="e">
        <f t="shared" si="57"/>
        <v>#REF!</v>
      </c>
      <c r="X283" s="351">
        <f t="shared" si="58"/>
        <v>8</v>
      </c>
      <c r="Y283" s="350" t="e">
        <f t="shared" si="59"/>
        <v>#REF!</v>
      </c>
      <c r="Z283" s="350">
        <f t="shared" si="55"/>
        <v>9</v>
      </c>
      <c r="AA283" s="350" t="e">
        <f t="shared" si="60"/>
        <v>#REF!</v>
      </c>
      <c r="AB283" s="351" t="e">
        <f t="shared" si="61"/>
        <v>#REF!</v>
      </c>
      <c r="AC283" s="351" t="e">
        <f t="shared" si="62"/>
        <v>#REF!</v>
      </c>
      <c r="AD283" s="351" t="e">
        <f t="shared" si="63"/>
        <v>#REF!</v>
      </c>
      <c r="AE283" s="332">
        <f t="shared" si="64"/>
        <v>2005</v>
      </c>
      <c r="AF283" s="352" t="e">
        <f t="shared" si="65"/>
        <v>#REF!</v>
      </c>
      <c r="AG283" s="353" t="e">
        <f t="shared" si="56"/>
        <v>#REF!</v>
      </c>
    </row>
    <row r="284" spans="1:33" s="313" customFormat="1" ht="22.5" customHeight="1">
      <c r="A284" s="431">
        <v>265</v>
      </c>
      <c r="B284" s="345" t="s">
        <v>2044</v>
      </c>
      <c r="C284" s="346" t="s">
        <v>134</v>
      </c>
      <c r="D284" s="308"/>
      <c r="E284" s="347" t="s">
        <v>348</v>
      </c>
      <c r="F284" s="334"/>
      <c r="G284" s="347" t="s">
        <v>371</v>
      </c>
      <c r="H284" s="348">
        <v>2005</v>
      </c>
      <c r="I284" s="308"/>
      <c r="J284" s="308"/>
      <c r="K284" s="308"/>
      <c r="L284" s="308"/>
      <c r="M284" s="308"/>
      <c r="N284" s="348" t="s">
        <v>114</v>
      </c>
      <c r="O284" s="349">
        <v>700000</v>
      </c>
      <c r="P284" s="336"/>
      <c r="T284" s="332" t="e">
        <f>#REF!</f>
        <v>#REF!</v>
      </c>
      <c r="U284" s="313" t="e">
        <f t="shared" si="53"/>
        <v>#REF!</v>
      </c>
      <c r="V284" s="313" t="e">
        <f t="shared" si="54"/>
        <v>#REF!</v>
      </c>
      <c r="W284" s="350" t="e">
        <f t="shared" si="57"/>
        <v>#REF!</v>
      </c>
      <c r="X284" s="351">
        <f t="shared" si="58"/>
        <v>8</v>
      </c>
      <c r="Y284" s="350" t="e">
        <f t="shared" si="59"/>
        <v>#REF!</v>
      </c>
      <c r="Z284" s="350">
        <f t="shared" si="55"/>
        <v>9</v>
      </c>
      <c r="AA284" s="350" t="e">
        <f t="shared" si="60"/>
        <v>#REF!</v>
      </c>
      <c r="AB284" s="351" t="e">
        <f t="shared" si="61"/>
        <v>#REF!</v>
      </c>
      <c r="AC284" s="351" t="e">
        <f t="shared" si="62"/>
        <v>#REF!</v>
      </c>
      <c r="AD284" s="351" t="e">
        <f t="shared" si="63"/>
        <v>#REF!</v>
      </c>
      <c r="AE284" s="332">
        <f t="shared" si="64"/>
        <v>2005</v>
      </c>
      <c r="AF284" s="352" t="e">
        <f t="shared" si="65"/>
        <v>#REF!</v>
      </c>
      <c r="AG284" s="353" t="e">
        <f t="shared" si="56"/>
        <v>#REF!</v>
      </c>
    </row>
    <row r="285" spans="1:33" s="313" customFormat="1" ht="22.5" customHeight="1">
      <c r="A285" s="431">
        <v>266</v>
      </c>
      <c r="B285" s="345" t="s">
        <v>2023</v>
      </c>
      <c r="C285" s="346" t="s">
        <v>129</v>
      </c>
      <c r="D285" s="308"/>
      <c r="E285" s="347" t="s">
        <v>325</v>
      </c>
      <c r="F285" s="334"/>
      <c r="G285" s="347" t="s">
        <v>379</v>
      </c>
      <c r="H285" s="348">
        <v>2005</v>
      </c>
      <c r="I285" s="308"/>
      <c r="J285" s="308"/>
      <c r="K285" s="308"/>
      <c r="L285" s="308"/>
      <c r="M285" s="308"/>
      <c r="N285" s="348" t="s">
        <v>114</v>
      </c>
      <c r="O285" s="349">
        <v>2450000</v>
      </c>
      <c r="P285" s="336"/>
      <c r="T285" s="332" t="e">
        <f>#REF!</f>
        <v>#REF!</v>
      </c>
      <c r="U285" s="313" t="e">
        <f t="shared" si="53"/>
        <v>#REF!</v>
      </c>
      <c r="V285" s="313" t="e">
        <f t="shared" si="54"/>
        <v>#REF!</v>
      </c>
      <c r="W285" s="350" t="e">
        <f t="shared" si="57"/>
        <v>#REF!</v>
      </c>
      <c r="X285" s="351">
        <f t="shared" si="58"/>
        <v>8</v>
      </c>
      <c r="Y285" s="350" t="e">
        <f t="shared" si="59"/>
        <v>#REF!</v>
      </c>
      <c r="Z285" s="350">
        <f t="shared" si="55"/>
        <v>9</v>
      </c>
      <c r="AA285" s="350" t="e">
        <f t="shared" si="60"/>
        <v>#REF!</v>
      </c>
      <c r="AB285" s="351" t="e">
        <f t="shared" si="61"/>
        <v>#REF!</v>
      </c>
      <c r="AC285" s="351" t="e">
        <f t="shared" si="62"/>
        <v>#REF!</v>
      </c>
      <c r="AD285" s="351" t="e">
        <f t="shared" si="63"/>
        <v>#REF!</v>
      </c>
      <c r="AE285" s="332">
        <f t="shared" si="64"/>
        <v>2005</v>
      </c>
      <c r="AF285" s="352" t="e">
        <f t="shared" si="65"/>
        <v>#REF!</v>
      </c>
      <c r="AG285" s="353" t="e">
        <f t="shared" si="56"/>
        <v>#REF!</v>
      </c>
    </row>
    <row r="286" spans="1:33" s="313" customFormat="1" ht="22.5" customHeight="1">
      <c r="A286" s="431">
        <v>267</v>
      </c>
      <c r="B286" s="345" t="s">
        <v>2028</v>
      </c>
      <c r="C286" s="346" t="s">
        <v>419</v>
      </c>
      <c r="D286" s="308"/>
      <c r="E286" s="347" t="s">
        <v>321</v>
      </c>
      <c r="F286" s="334"/>
      <c r="G286" s="347" t="s">
        <v>379</v>
      </c>
      <c r="H286" s="348">
        <v>2005</v>
      </c>
      <c r="I286" s="308"/>
      <c r="J286" s="308"/>
      <c r="K286" s="308"/>
      <c r="L286" s="308"/>
      <c r="M286" s="308"/>
      <c r="N286" s="348" t="s">
        <v>114</v>
      </c>
      <c r="O286" s="349">
        <v>10465000</v>
      </c>
      <c r="P286" s="336"/>
      <c r="T286" s="332" t="e">
        <f>#REF!</f>
        <v>#REF!</v>
      </c>
      <c r="U286" s="313" t="e">
        <f t="shared" si="53"/>
        <v>#REF!</v>
      </c>
      <c r="V286" s="313" t="e">
        <f t="shared" si="54"/>
        <v>#REF!</v>
      </c>
      <c r="W286" s="350" t="e">
        <f t="shared" si="57"/>
        <v>#REF!</v>
      </c>
      <c r="X286" s="351">
        <f t="shared" si="58"/>
        <v>8</v>
      </c>
      <c r="Y286" s="350" t="e">
        <f t="shared" si="59"/>
        <v>#REF!</v>
      </c>
      <c r="Z286" s="350">
        <f t="shared" si="55"/>
        <v>9</v>
      </c>
      <c r="AA286" s="350" t="e">
        <f t="shared" si="60"/>
        <v>#REF!</v>
      </c>
      <c r="AB286" s="351" t="e">
        <f t="shared" si="61"/>
        <v>#REF!</v>
      </c>
      <c r="AC286" s="351" t="e">
        <f t="shared" si="62"/>
        <v>#REF!</v>
      </c>
      <c r="AD286" s="351" t="e">
        <f t="shared" si="63"/>
        <v>#REF!</v>
      </c>
      <c r="AE286" s="332">
        <f t="shared" si="64"/>
        <v>2005</v>
      </c>
      <c r="AF286" s="352" t="e">
        <f t="shared" si="65"/>
        <v>#REF!</v>
      </c>
      <c r="AG286" s="353" t="e">
        <f t="shared" si="56"/>
        <v>#REF!</v>
      </c>
    </row>
    <row r="287" spans="1:33" s="313" customFormat="1" ht="22.5" customHeight="1">
      <c r="A287" s="431">
        <v>268</v>
      </c>
      <c r="B287" s="345" t="s">
        <v>2044</v>
      </c>
      <c r="C287" s="346" t="s">
        <v>180</v>
      </c>
      <c r="D287" s="308"/>
      <c r="E287" s="347" t="s">
        <v>316</v>
      </c>
      <c r="F287" s="334"/>
      <c r="G287" s="347" t="s">
        <v>374</v>
      </c>
      <c r="H287" s="348">
        <v>2005</v>
      </c>
      <c r="I287" s="308"/>
      <c r="J287" s="308"/>
      <c r="K287" s="308"/>
      <c r="L287" s="308"/>
      <c r="M287" s="308"/>
      <c r="N287" s="348" t="s">
        <v>114</v>
      </c>
      <c r="O287" s="349">
        <v>2450000</v>
      </c>
      <c r="P287" s="336"/>
      <c r="T287" s="332" t="e">
        <f>#REF!</f>
        <v>#REF!</v>
      </c>
      <c r="U287" s="313" t="e">
        <f t="shared" si="53"/>
        <v>#REF!</v>
      </c>
      <c r="V287" s="313" t="e">
        <f t="shared" si="54"/>
        <v>#REF!</v>
      </c>
      <c r="W287" s="350" t="e">
        <f t="shared" si="57"/>
        <v>#REF!</v>
      </c>
      <c r="X287" s="351">
        <f t="shared" si="58"/>
        <v>8</v>
      </c>
      <c r="Y287" s="350" t="e">
        <f t="shared" si="59"/>
        <v>#REF!</v>
      </c>
      <c r="Z287" s="350">
        <f t="shared" si="55"/>
        <v>9</v>
      </c>
      <c r="AA287" s="350" t="e">
        <f t="shared" si="60"/>
        <v>#REF!</v>
      </c>
      <c r="AB287" s="351" t="e">
        <f t="shared" si="61"/>
        <v>#REF!</v>
      </c>
      <c r="AC287" s="351" t="e">
        <f t="shared" si="62"/>
        <v>#REF!</v>
      </c>
      <c r="AD287" s="351" t="e">
        <f t="shared" si="63"/>
        <v>#REF!</v>
      </c>
      <c r="AE287" s="332">
        <f t="shared" si="64"/>
        <v>2005</v>
      </c>
      <c r="AF287" s="352" t="e">
        <f t="shared" si="65"/>
        <v>#REF!</v>
      </c>
      <c r="AG287" s="353" t="e">
        <f t="shared" si="56"/>
        <v>#REF!</v>
      </c>
    </row>
    <row r="288" spans="1:33" s="313" customFormat="1" ht="22.5" customHeight="1">
      <c r="A288" s="431">
        <v>269</v>
      </c>
      <c r="B288" s="345" t="s">
        <v>2026</v>
      </c>
      <c r="C288" s="346" t="s">
        <v>143</v>
      </c>
      <c r="D288" s="308"/>
      <c r="E288" s="347" t="s">
        <v>349</v>
      </c>
      <c r="F288" s="334"/>
      <c r="G288" s="347" t="s">
        <v>368</v>
      </c>
      <c r="H288" s="348">
        <v>2005</v>
      </c>
      <c r="I288" s="308"/>
      <c r="J288" s="308"/>
      <c r="K288" s="308"/>
      <c r="L288" s="308"/>
      <c r="M288" s="308"/>
      <c r="N288" s="348" t="s">
        <v>114</v>
      </c>
      <c r="O288" s="349">
        <v>150000</v>
      </c>
      <c r="P288" s="336"/>
      <c r="T288" s="332" t="e">
        <f>#REF!</f>
        <v>#REF!</v>
      </c>
      <c r="U288" s="313" t="e">
        <f t="shared" si="53"/>
        <v>#REF!</v>
      </c>
      <c r="V288" s="313" t="e">
        <f t="shared" si="54"/>
        <v>#REF!</v>
      </c>
      <c r="W288" s="350" t="e">
        <f t="shared" si="57"/>
        <v>#REF!</v>
      </c>
      <c r="X288" s="351">
        <f t="shared" si="58"/>
        <v>8</v>
      </c>
      <c r="Y288" s="350" t="e">
        <f t="shared" si="59"/>
        <v>#REF!</v>
      </c>
      <c r="Z288" s="350">
        <f t="shared" si="55"/>
        <v>9</v>
      </c>
      <c r="AA288" s="350" t="e">
        <f t="shared" si="60"/>
        <v>#REF!</v>
      </c>
      <c r="AB288" s="351" t="e">
        <f t="shared" si="61"/>
        <v>#REF!</v>
      </c>
      <c r="AC288" s="351" t="e">
        <f t="shared" si="62"/>
        <v>#REF!</v>
      </c>
      <c r="AD288" s="351" t="e">
        <f t="shared" si="63"/>
        <v>#REF!</v>
      </c>
      <c r="AE288" s="332">
        <f t="shared" si="64"/>
        <v>2005</v>
      </c>
      <c r="AF288" s="352" t="e">
        <f t="shared" si="65"/>
        <v>#REF!</v>
      </c>
      <c r="AG288" s="353" t="e">
        <f t="shared" si="56"/>
        <v>#REF!</v>
      </c>
    </row>
    <row r="289" spans="1:33" s="313" customFormat="1" ht="22.5" customHeight="1">
      <c r="A289" s="431">
        <v>270</v>
      </c>
      <c r="B289" s="345" t="s">
        <v>2050</v>
      </c>
      <c r="C289" s="346" t="s">
        <v>149</v>
      </c>
      <c r="D289" s="308"/>
      <c r="E289" s="347" t="s">
        <v>316</v>
      </c>
      <c r="F289" s="334"/>
      <c r="G289" s="347" t="s">
        <v>372</v>
      </c>
      <c r="H289" s="348">
        <v>2005</v>
      </c>
      <c r="I289" s="308"/>
      <c r="J289" s="308"/>
      <c r="K289" s="308"/>
      <c r="L289" s="308"/>
      <c r="M289" s="308"/>
      <c r="N289" s="348" t="s">
        <v>114</v>
      </c>
      <c r="O289" s="349">
        <v>175000</v>
      </c>
      <c r="P289" s="336"/>
      <c r="T289" s="332" t="e">
        <f>#REF!</f>
        <v>#REF!</v>
      </c>
      <c r="U289" s="313" t="e">
        <f t="shared" si="53"/>
        <v>#REF!</v>
      </c>
      <c r="V289" s="313" t="e">
        <f t="shared" si="54"/>
        <v>#REF!</v>
      </c>
      <c r="W289" s="350" t="e">
        <f t="shared" si="57"/>
        <v>#REF!</v>
      </c>
      <c r="X289" s="351">
        <f t="shared" si="58"/>
        <v>8</v>
      </c>
      <c r="Y289" s="350" t="e">
        <f t="shared" si="59"/>
        <v>#REF!</v>
      </c>
      <c r="Z289" s="350">
        <f t="shared" si="55"/>
        <v>9</v>
      </c>
      <c r="AA289" s="350" t="e">
        <f t="shared" si="60"/>
        <v>#REF!</v>
      </c>
      <c r="AB289" s="351" t="e">
        <f t="shared" si="61"/>
        <v>#REF!</v>
      </c>
      <c r="AC289" s="351" t="e">
        <f t="shared" si="62"/>
        <v>#REF!</v>
      </c>
      <c r="AD289" s="351" t="e">
        <f t="shared" si="63"/>
        <v>#REF!</v>
      </c>
      <c r="AE289" s="332">
        <f t="shared" si="64"/>
        <v>2005</v>
      </c>
      <c r="AF289" s="352" t="e">
        <f t="shared" si="65"/>
        <v>#REF!</v>
      </c>
      <c r="AG289" s="353" t="e">
        <f t="shared" si="56"/>
        <v>#REF!</v>
      </c>
    </row>
    <row r="290" spans="1:33" s="313" customFormat="1" ht="22.5" customHeight="1">
      <c r="A290" s="431">
        <v>271</v>
      </c>
      <c r="B290" s="345" t="s">
        <v>2032</v>
      </c>
      <c r="C290" s="346" t="s">
        <v>118</v>
      </c>
      <c r="D290" s="308"/>
      <c r="E290" s="347" t="s">
        <v>316</v>
      </c>
      <c r="F290" s="334"/>
      <c r="G290" s="347" t="s">
        <v>372</v>
      </c>
      <c r="H290" s="348">
        <v>2005</v>
      </c>
      <c r="I290" s="308"/>
      <c r="J290" s="308"/>
      <c r="K290" s="308"/>
      <c r="L290" s="308"/>
      <c r="M290" s="308"/>
      <c r="N290" s="348" t="s">
        <v>114</v>
      </c>
      <c r="O290" s="349">
        <v>1120000</v>
      </c>
      <c r="P290" s="336"/>
      <c r="T290" s="332" t="e">
        <f>#REF!</f>
        <v>#REF!</v>
      </c>
      <c r="U290" s="313" t="e">
        <f t="shared" si="53"/>
        <v>#REF!</v>
      </c>
      <c r="V290" s="313" t="e">
        <f t="shared" si="54"/>
        <v>#REF!</v>
      </c>
      <c r="W290" s="350" t="e">
        <f t="shared" si="57"/>
        <v>#REF!</v>
      </c>
      <c r="X290" s="351">
        <f t="shared" si="58"/>
        <v>8</v>
      </c>
      <c r="Y290" s="350" t="e">
        <f t="shared" si="59"/>
        <v>#REF!</v>
      </c>
      <c r="Z290" s="350">
        <f t="shared" si="55"/>
        <v>9</v>
      </c>
      <c r="AA290" s="350" t="e">
        <f t="shared" si="60"/>
        <v>#REF!</v>
      </c>
      <c r="AB290" s="351" t="e">
        <f t="shared" si="61"/>
        <v>#REF!</v>
      </c>
      <c r="AC290" s="351" t="e">
        <f t="shared" si="62"/>
        <v>#REF!</v>
      </c>
      <c r="AD290" s="351" t="e">
        <f t="shared" si="63"/>
        <v>#REF!</v>
      </c>
      <c r="AE290" s="332">
        <f t="shared" si="64"/>
        <v>2005</v>
      </c>
      <c r="AF290" s="352" t="e">
        <f t="shared" si="65"/>
        <v>#REF!</v>
      </c>
      <c r="AG290" s="353" t="e">
        <f t="shared" si="56"/>
        <v>#REF!</v>
      </c>
    </row>
    <row r="291" spans="1:33" s="313" customFormat="1" ht="22.5" customHeight="1">
      <c r="A291" s="431">
        <v>272</v>
      </c>
      <c r="B291" s="345" t="s">
        <v>2036</v>
      </c>
      <c r="C291" s="346" t="s">
        <v>120</v>
      </c>
      <c r="D291" s="308"/>
      <c r="E291" s="347" t="s">
        <v>350</v>
      </c>
      <c r="F291" s="334"/>
      <c r="G291" s="347" t="s">
        <v>373</v>
      </c>
      <c r="H291" s="348">
        <v>2005</v>
      </c>
      <c r="I291" s="308"/>
      <c r="J291" s="308"/>
      <c r="K291" s="308"/>
      <c r="L291" s="308"/>
      <c r="M291" s="308"/>
      <c r="N291" s="348" t="s">
        <v>114</v>
      </c>
      <c r="O291" s="349">
        <v>1200000</v>
      </c>
      <c r="P291" s="336"/>
      <c r="T291" s="332" t="e">
        <f>#REF!</f>
        <v>#REF!</v>
      </c>
      <c r="U291" s="313" t="e">
        <f t="shared" si="53"/>
        <v>#REF!</v>
      </c>
      <c r="V291" s="313" t="e">
        <f t="shared" si="54"/>
        <v>#REF!</v>
      </c>
      <c r="W291" s="350" t="e">
        <f t="shared" si="57"/>
        <v>#REF!</v>
      </c>
      <c r="X291" s="351">
        <f t="shared" si="58"/>
        <v>8</v>
      </c>
      <c r="Y291" s="350" t="e">
        <f t="shared" si="59"/>
        <v>#REF!</v>
      </c>
      <c r="Z291" s="350">
        <f t="shared" si="55"/>
        <v>9</v>
      </c>
      <c r="AA291" s="350" t="e">
        <f t="shared" si="60"/>
        <v>#REF!</v>
      </c>
      <c r="AB291" s="351" t="e">
        <f t="shared" si="61"/>
        <v>#REF!</v>
      </c>
      <c r="AC291" s="351" t="e">
        <f t="shared" si="62"/>
        <v>#REF!</v>
      </c>
      <c r="AD291" s="351" t="e">
        <f t="shared" si="63"/>
        <v>#REF!</v>
      </c>
      <c r="AE291" s="332">
        <f t="shared" si="64"/>
        <v>2005</v>
      </c>
      <c r="AF291" s="352" t="e">
        <f t="shared" si="65"/>
        <v>#REF!</v>
      </c>
      <c r="AG291" s="353" t="e">
        <f t="shared" si="56"/>
        <v>#REF!</v>
      </c>
    </row>
    <row r="292" spans="1:33" s="313" customFormat="1" ht="22.5" customHeight="1">
      <c r="A292" s="431">
        <v>273</v>
      </c>
      <c r="B292" s="345" t="s">
        <v>2025</v>
      </c>
      <c r="C292" s="346" t="s">
        <v>126</v>
      </c>
      <c r="D292" s="308"/>
      <c r="E292" s="347" t="s">
        <v>313</v>
      </c>
      <c r="F292" s="334"/>
      <c r="G292" s="347" t="s">
        <v>370</v>
      </c>
      <c r="H292" s="348">
        <v>2005</v>
      </c>
      <c r="I292" s="308"/>
      <c r="J292" s="308"/>
      <c r="K292" s="308"/>
      <c r="L292" s="308"/>
      <c r="M292" s="308"/>
      <c r="N292" s="348" t="s">
        <v>114</v>
      </c>
      <c r="O292" s="349">
        <v>520000</v>
      </c>
      <c r="P292" s="336"/>
      <c r="T292" s="332" t="e">
        <f>#REF!</f>
        <v>#REF!</v>
      </c>
      <c r="U292" s="313" t="e">
        <f t="shared" si="53"/>
        <v>#REF!</v>
      </c>
      <c r="V292" s="313" t="e">
        <f t="shared" si="54"/>
        <v>#REF!</v>
      </c>
      <c r="W292" s="350" t="e">
        <f t="shared" si="57"/>
        <v>#REF!</v>
      </c>
      <c r="X292" s="351">
        <f t="shared" si="58"/>
        <v>8</v>
      </c>
      <c r="Y292" s="350" t="e">
        <f t="shared" si="59"/>
        <v>#REF!</v>
      </c>
      <c r="Z292" s="350">
        <f t="shared" si="55"/>
        <v>9</v>
      </c>
      <c r="AA292" s="350" t="e">
        <f t="shared" si="60"/>
        <v>#REF!</v>
      </c>
      <c r="AB292" s="351" t="e">
        <f t="shared" si="61"/>
        <v>#REF!</v>
      </c>
      <c r="AC292" s="351" t="e">
        <f t="shared" si="62"/>
        <v>#REF!</v>
      </c>
      <c r="AD292" s="351" t="e">
        <f t="shared" si="63"/>
        <v>#REF!</v>
      </c>
      <c r="AE292" s="332">
        <f t="shared" si="64"/>
        <v>2005</v>
      </c>
      <c r="AF292" s="352" t="e">
        <f t="shared" si="65"/>
        <v>#REF!</v>
      </c>
      <c r="AG292" s="353" t="e">
        <f t="shared" si="56"/>
        <v>#REF!</v>
      </c>
    </row>
    <row r="293" spans="1:33" s="313" customFormat="1" ht="22.5" customHeight="1">
      <c r="A293" s="431">
        <v>274</v>
      </c>
      <c r="B293" s="345" t="s">
        <v>2047</v>
      </c>
      <c r="C293" s="346" t="s">
        <v>423</v>
      </c>
      <c r="D293" s="308"/>
      <c r="E293" s="347" t="s">
        <v>316</v>
      </c>
      <c r="F293" s="334"/>
      <c r="G293" s="347" t="s">
        <v>376</v>
      </c>
      <c r="H293" s="348">
        <v>2005</v>
      </c>
      <c r="I293" s="308"/>
      <c r="J293" s="308"/>
      <c r="K293" s="308"/>
      <c r="L293" s="308"/>
      <c r="M293" s="308"/>
      <c r="N293" s="348" t="s">
        <v>114</v>
      </c>
      <c r="O293" s="349">
        <v>240000</v>
      </c>
      <c r="P293" s="336"/>
      <c r="T293" s="332" t="e">
        <f>#REF!</f>
        <v>#REF!</v>
      </c>
      <c r="U293" s="313" t="e">
        <f t="shared" si="53"/>
        <v>#REF!</v>
      </c>
      <c r="V293" s="313" t="e">
        <f t="shared" si="54"/>
        <v>#REF!</v>
      </c>
      <c r="W293" s="350" t="e">
        <f t="shared" si="57"/>
        <v>#REF!</v>
      </c>
      <c r="X293" s="351">
        <f t="shared" si="58"/>
        <v>8</v>
      </c>
      <c r="Y293" s="350" t="e">
        <f t="shared" si="59"/>
        <v>#REF!</v>
      </c>
      <c r="Z293" s="350">
        <f t="shared" si="55"/>
        <v>9</v>
      </c>
      <c r="AA293" s="350" t="e">
        <f t="shared" si="60"/>
        <v>#REF!</v>
      </c>
      <c r="AB293" s="351" t="e">
        <f t="shared" si="61"/>
        <v>#REF!</v>
      </c>
      <c r="AC293" s="351" t="e">
        <f t="shared" si="62"/>
        <v>#REF!</v>
      </c>
      <c r="AD293" s="351" t="e">
        <f t="shared" si="63"/>
        <v>#REF!</v>
      </c>
      <c r="AE293" s="332">
        <f t="shared" si="64"/>
        <v>2005</v>
      </c>
      <c r="AF293" s="352" t="e">
        <f t="shared" si="65"/>
        <v>#REF!</v>
      </c>
      <c r="AG293" s="353" t="e">
        <f t="shared" si="56"/>
        <v>#REF!</v>
      </c>
    </row>
    <row r="294" spans="1:33" s="313" customFormat="1" ht="22.5" customHeight="1">
      <c r="A294" s="431">
        <v>275</v>
      </c>
      <c r="B294" s="345" t="s">
        <v>298</v>
      </c>
      <c r="C294" s="346" t="s">
        <v>131</v>
      </c>
      <c r="D294" s="308"/>
      <c r="E294" s="347" t="s">
        <v>316</v>
      </c>
      <c r="F294" s="334"/>
      <c r="G294" s="347" t="s">
        <v>376</v>
      </c>
      <c r="H294" s="348">
        <v>2005</v>
      </c>
      <c r="I294" s="308"/>
      <c r="J294" s="308"/>
      <c r="K294" s="308"/>
      <c r="L294" s="308"/>
      <c r="M294" s="308"/>
      <c r="N294" s="348" t="s">
        <v>114</v>
      </c>
      <c r="O294" s="349">
        <v>800000</v>
      </c>
      <c r="P294" s="336"/>
      <c r="T294" s="332" t="e">
        <f>#REF!</f>
        <v>#REF!</v>
      </c>
      <c r="U294" s="313" t="e">
        <f t="shared" si="53"/>
        <v>#REF!</v>
      </c>
      <c r="V294" s="313" t="e">
        <f t="shared" si="54"/>
        <v>#REF!</v>
      </c>
      <c r="W294" s="350" t="e">
        <f t="shared" si="57"/>
        <v>#REF!</v>
      </c>
      <c r="X294" s="351">
        <f t="shared" si="58"/>
        <v>8</v>
      </c>
      <c r="Y294" s="350" t="e">
        <f t="shared" si="59"/>
        <v>#REF!</v>
      </c>
      <c r="Z294" s="350">
        <f t="shared" si="55"/>
        <v>9</v>
      </c>
      <c r="AA294" s="350" t="e">
        <f t="shared" si="60"/>
        <v>#REF!</v>
      </c>
      <c r="AB294" s="351" t="e">
        <f t="shared" si="61"/>
        <v>#REF!</v>
      </c>
      <c r="AC294" s="351" t="e">
        <f t="shared" si="62"/>
        <v>#REF!</v>
      </c>
      <c r="AD294" s="351" t="e">
        <f t="shared" si="63"/>
        <v>#REF!</v>
      </c>
      <c r="AE294" s="332">
        <f t="shared" si="64"/>
        <v>2005</v>
      </c>
      <c r="AF294" s="352" t="e">
        <f t="shared" si="65"/>
        <v>#REF!</v>
      </c>
      <c r="AG294" s="353" t="e">
        <f t="shared" si="56"/>
        <v>#REF!</v>
      </c>
    </row>
    <row r="295" spans="1:33" s="313" customFormat="1" ht="22.5" customHeight="1">
      <c r="A295" s="431">
        <v>276</v>
      </c>
      <c r="B295" s="357" t="s">
        <v>301</v>
      </c>
      <c r="C295" s="346" t="s">
        <v>122</v>
      </c>
      <c r="D295" s="308"/>
      <c r="E295" s="347" t="s">
        <v>348</v>
      </c>
      <c r="F295" s="334"/>
      <c r="G295" s="347" t="s">
        <v>371</v>
      </c>
      <c r="H295" s="348">
        <v>2005</v>
      </c>
      <c r="I295" s="308"/>
      <c r="J295" s="308"/>
      <c r="K295" s="308"/>
      <c r="L295" s="308"/>
      <c r="M295" s="308"/>
      <c r="N295" s="348" t="s">
        <v>114</v>
      </c>
      <c r="O295" s="349">
        <v>595000</v>
      </c>
      <c r="P295" s="336"/>
      <c r="T295" s="332" t="e">
        <f>#REF!</f>
        <v>#REF!</v>
      </c>
      <c r="U295" s="313" t="e">
        <f t="shared" si="53"/>
        <v>#REF!</v>
      </c>
      <c r="V295" s="313" t="e">
        <f t="shared" si="54"/>
        <v>#REF!</v>
      </c>
      <c r="W295" s="350" t="e">
        <f t="shared" si="57"/>
        <v>#REF!</v>
      </c>
      <c r="X295" s="351">
        <f t="shared" si="58"/>
        <v>8</v>
      </c>
      <c r="Y295" s="350" t="e">
        <f t="shared" si="59"/>
        <v>#REF!</v>
      </c>
      <c r="Z295" s="350">
        <f t="shared" si="55"/>
        <v>9</v>
      </c>
      <c r="AA295" s="350" t="e">
        <f t="shared" si="60"/>
        <v>#REF!</v>
      </c>
      <c r="AB295" s="351" t="e">
        <f t="shared" si="61"/>
        <v>#REF!</v>
      </c>
      <c r="AC295" s="351" t="e">
        <f t="shared" si="62"/>
        <v>#REF!</v>
      </c>
      <c r="AD295" s="351" t="e">
        <f t="shared" si="63"/>
        <v>#REF!</v>
      </c>
      <c r="AE295" s="332">
        <f t="shared" si="64"/>
        <v>2005</v>
      </c>
      <c r="AF295" s="352" t="e">
        <f t="shared" si="65"/>
        <v>#REF!</v>
      </c>
      <c r="AG295" s="353" t="e">
        <f t="shared" si="56"/>
        <v>#REF!</v>
      </c>
    </row>
    <row r="296" spans="1:33" s="313" customFormat="1" ht="22.5" customHeight="1">
      <c r="A296" s="431">
        <v>277</v>
      </c>
      <c r="B296" s="345" t="s">
        <v>304</v>
      </c>
      <c r="C296" s="346" t="s">
        <v>119</v>
      </c>
      <c r="D296" s="308"/>
      <c r="E296" s="347" t="s">
        <v>327</v>
      </c>
      <c r="F296" s="334"/>
      <c r="G296" s="347" t="s">
        <v>369</v>
      </c>
      <c r="H296" s="348">
        <v>2005</v>
      </c>
      <c r="I296" s="308"/>
      <c r="J296" s="308"/>
      <c r="K296" s="308"/>
      <c r="L296" s="308"/>
      <c r="M296" s="308"/>
      <c r="N296" s="348" t="s">
        <v>114</v>
      </c>
      <c r="O296" s="349">
        <v>7420000</v>
      </c>
      <c r="P296" s="336"/>
      <c r="T296" s="332" t="e">
        <f>#REF!</f>
        <v>#REF!</v>
      </c>
      <c r="U296" s="313" t="e">
        <f t="shared" si="53"/>
        <v>#REF!</v>
      </c>
      <c r="V296" s="313" t="e">
        <f t="shared" si="54"/>
        <v>#REF!</v>
      </c>
      <c r="W296" s="350" t="e">
        <f t="shared" si="57"/>
        <v>#REF!</v>
      </c>
      <c r="X296" s="351">
        <f t="shared" si="58"/>
        <v>8</v>
      </c>
      <c r="Y296" s="350" t="e">
        <f t="shared" si="59"/>
        <v>#REF!</v>
      </c>
      <c r="Z296" s="350">
        <f t="shared" si="55"/>
        <v>9</v>
      </c>
      <c r="AA296" s="350" t="e">
        <f t="shared" si="60"/>
        <v>#REF!</v>
      </c>
      <c r="AB296" s="351" t="e">
        <f t="shared" si="61"/>
        <v>#REF!</v>
      </c>
      <c r="AC296" s="351" t="e">
        <f t="shared" si="62"/>
        <v>#REF!</v>
      </c>
      <c r="AD296" s="351" t="e">
        <f t="shared" si="63"/>
        <v>#REF!</v>
      </c>
      <c r="AE296" s="332">
        <f t="shared" si="64"/>
        <v>2005</v>
      </c>
      <c r="AF296" s="352" t="e">
        <f t="shared" si="65"/>
        <v>#REF!</v>
      </c>
      <c r="AG296" s="353" t="e">
        <f t="shared" si="56"/>
        <v>#REF!</v>
      </c>
    </row>
    <row r="297" spans="1:33" s="313" customFormat="1" ht="29.25" customHeight="1">
      <c r="A297" s="431">
        <v>278</v>
      </c>
      <c r="B297" s="345" t="s">
        <v>2025</v>
      </c>
      <c r="C297" s="346" t="s">
        <v>133</v>
      </c>
      <c r="D297" s="308"/>
      <c r="E297" s="347" t="s">
        <v>351</v>
      </c>
      <c r="F297" s="334"/>
      <c r="G297" s="347" t="s">
        <v>379</v>
      </c>
      <c r="H297" s="348">
        <v>2005</v>
      </c>
      <c r="I297" s="308"/>
      <c r="J297" s="308"/>
      <c r="K297" s="308"/>
      <c r="L297" s="308"/>
      <c r="M297" s="308"/>
      <c r="N297" s="348" t="s">
        <v>114</v>
      </c>
      <c r="O297" s="349">
        <v>875000</v>
      </c>
      <c r="P297" s="336"/>
      <c r="T297" s="332" t="e">
        <f>#REF!</f>
        <v>#REF!</v>
      </c>
      <c r="U297" s="313" t="e">
        <f t="shared" si="53"/>
        <v>#REF!</v>
      </c>
      <c r="V297" s="313" t="e">
        <f t="shared" si="54"/>
        <v>#REF!</v>
      </c>
      <c r="W297" s="350" t="e">
        <f t="shared" si="57"/>
        <v>#REF!</v>
      </c>
      <c r="X297" s="351">
        <f t="shared" si="58"/>
        <v>8</v>
      </c>
      <c r="Y297" s="350" t="e">
        <f t="shared" si="59"/>
        <v>#REF!</v>
      </c>
      <c r="Z297" s="350">
        <f t="shared" si="55"/>
        <v>9</v>
      </c>
      <c r="AA297" s="350" t="e">
        <f t="shared" si="60"/>
        <v>#REF!</v>
      </c>
      <c r="AB297" s="351" t="e">
        <f t="shared" si="61"/>
        <v>#REF!</v>
      </c>
      <c r="AC297" s="351" t="e">
        <f t="shared" si="62"/>
        <v>#REF!</v>
      </c>
      <c r="AD297" s="351" t="e">
        <f t="shared" si="63"/>
        <v>#REF!</v>
      </c>
      <c r="AE297" s="332">
        <f t="shared" si="64"/>
        <v>2005</v>
      </c>
      <c r="AF297" s="352" t="e">
        <f t="shared" si="65"/>
        <v>#REF!</v>
      </c>
      <c r="AG297" s="353" t="e">
        <f t="shared" si="56"/>
        <v>#REF!</v>
      </c>
    </row>
    <row r="298" spans="1:33" s="313" customFormat="1" ht="22.5" customHeight="1">
      <c r="A298" s="431">
        <v>279</v>
      </c>
      <c r="B298" s="345" t="s">
        <v>2083</v>
      </c>
      <c r="C298" s="346" t="s">
        <v>144</v>
      </c>
      <c r="D298" s="308"/>
      <c r="E298" s="347" t="s">
        <v>352</v>
      </c>
      <c r="F298" s="334"/>
      <c r="G298" s="347" t="s">
        <v>388</v>
      </c>
      <c r="H298" s="348">
        <v>2005</v>
      </c>
      <c r="I298" s="308"/>
      <c r="J298" s="308"/>
      <c r="K298" s="308"/>
      <c r="L298" s="308"/>
      <c r="M298" s="308"/>
      <c r="N298" s="348" t="s">
        <v>114</v>
      </c>
      <c r="O298" s="349">
        <v>122500</v>
      </c>
      <c r="P298" s="346" t="s">
        <v>144</v>
      </c>
      <c r="T298" s="332" t="e">
        <f>#REF!</f>
        <v>#REF!</v>
      </c>
      <c r="U298" s="313" t="e">
        <f t="shared" si="53"/>
        <v>#REF!</v>
      </c>
      <c r="V298" s="313" t="e">
        <f t="shared" si="54"/>
        <v>#REF!</v>
      </c>
      <c r="W298" s="350" t="e">
        <f t="shared" si="57"/>
        <v>#REF!</v>
      </c>
      <c r="X298" s="351">
        <f t="shared" si="58"/>
        <v>8</v>
      </c>
      <c r="Y298" s="350" t="e">
        <f t="shared" si="59"/>
        <v>#REF!</v>
      </c>
      <c r="Z298" s="350">
        <f t="shared" si="55"/>
        <v>9</v>
      </c>
      <c r="AA298" s="350" t="e">
        <f t="shared" si="60"/>
        <v>#REF!</v>
      </c>
      <c r="AB298" s="351" t="e">
        <f t="shared" si="61"/>
        <v>#REF!</v>
      </c>
      <c r="AC298" s="351" t="e">
        <f t="shared" si="62"/>
        <v>#REF!</v>
      </c>
      <c r="AD298" s="351" t="e">
        <f t="shared" si="63"/>
        <v>#REF!</v>
      </c>
      <c r="AE298" s="332">
        <f t="shared" si="64"/>
        <v>2005</v>
      </c>
      <c r="AF298" s="352" t="e">
        <f t="shared" si="65"/>
        <v>#REF!</v>
      </c>
      <c r="AG298" s="353" t="e">
        <f t="shared" si="56"/>
        <v>#REF!</v>
      </c>
    </row>
    <row r="299" spans="1:33" s="313" customFormat="1" ht="22.5" customHeight="1">
      <c r="A299" s="431">
        <v>280</v>
      </c>
      <c r="B299" s="345" t="s">
        <v>2036</v>
      </c>
      <c r="C299" s="346" t="s">
        <v>125</v>
      </c>
      <c r="D299" s="308"/>
      <c r="E299" s="347" t="s">
        <v>353</v>
      </c>
      <c r="F299" s="334"/>
      <c r="G299" s="347" t="s">
        <v>379</v>
      </c>
      <c r="H299" s="348">
        <v>2005</v>
      </c>
      <c r="I299" s="308"/>
      <c r="J299" s="308"/>
      <c r="K299" s="308"/>
      <c r="L299" s="308"/>
      <c r="M299" s="308"/>
      <c r="N299" s="348" t="s">
        <v>114</v>
      </c>
      <c r="O299" s="349">
        <v>1050000</v>
      </c>
      <c r="P299" s="336"/>
      <c r="T299" s="332" t="e">
        <f>#REF!</f>
        <v>#REF!</v>
      </c>
      <c r="U299" s="313" t="e">
        <f t="shared" si="53"/>
        <v>#REF!</v>
      </c>
      <c r="V299" s="313" t="e">
        <f t="shared" si="54"/>
        <v>#REF!</v>
      </c>
      <c r="W299" s="350" t="e">
        <f t="shared" si="57"/>
        <v>#REF!</v>
      </c>
      <c r="X299" s="351">
        <f t="shared" si="58"/>
        <v>8</v>
      </c>
      <c r="Y299" s="350" t="e">
        <f t="shared" si="59"/>
        <v>#REF!</v>
      </c>
      <c r="Z299" s="350">
        <f t="shared" si="55"/>
        <v>9</v>
      </c>
      <c r="AA299" s="350" t="e">
        <f t="shared" si="60"/>
        <v>#REF!</v>
      </c>
      <c r="AB299" s="351" t="e">
        <f t="shared" si="61"/>
        <v>#REF!</v>
      </c>
      <c r="AC299" s="351" t="e">
        <f t="shared" si="62"/>
        <v>#REF!</v>
      </c>
      <c r="AD299" s="351" t="e">
        <f t="shared" si="63"/>
        <v>#REF!</v>
      </c>
      <c r="AE299" s="332">
        <f t="shared" si="64"/>
        <v>2005</v>
      </c>
      <c r="AF299" s="352" t="e">
        <f t="shared" si="65"/>
        <v>#REF!</v>
      </c>
      <c r="AG299" s="353" t="e">
        <f t="shared" si="56"/>
        <v>#REF!</v>
      </c>
    </row>
    <row r="300" spans="1:33" s="313" customFormat="1" ht="22.5" customHeight="1">
      <c r="A300" s="431">
        <v>281</v>
      </c>
      <c r="B300" s="345" t="s">
        <v>2082</v>
      </c>
      <c r="C300" s="346" t="s">
        <v>181</v>
      </c>
      <c r="D300" s="308"/>
      <c r="E300" s="347" t="s">
        <v>316</v>
      </c>
      <c r="F300" s="334"/>
      <c r="G300" s="347" t="s">
        <v>370</v>
      </c>
      <c r="H300" s="348">
        <v>2005</v>
      </c>
      <c r="I300" s="308"/>
      <c r="J300" s="308"/>
      <c r="K300" s="308"/>
      <c r="L300" s="308"/>
      <c r="M300" s="308"/>
      <c r="N300" s="348" t="s">
        <v>114</v>
      </c>
      <c r="O300" s="349">
        <v>1050000</v>
      </c>
      <c r="P300" s="336"/>
      <c r="T300" s="332" t="e">
        <f>#REF!</f>
        <v>#REF!</v>
      </c>
      <c r="U300" s="313" t="e">
        <f t="shared" si="53"/>
        <v>#REF!</v>
      </c>
      <c r="V300" s="313" t="e">
        <f t="shared" si="54"/>
        <v>#REF!</v>
      </c>
      <c r="W300" s="350" t="e">
        <f t="shared" si="57"/>
        <v>#REF!</v>
      </c>
      <c r="X300" s="351">
        <f t="shared" si="58"/>
        <v>8</v>
      </c>
      <c r="Y300" s="350" t="e">
        <f t="shared" si="59"/>
        <v>#REF!</v>
      </c>
      <c r="Z300" s="350">
        <f t="shared" si="55"/>
        <v>9</v>
      </c>
      <c r="AA300" s="350" t="e">
        <f t="shared" si="60"/>
        <v>#REF!</v>
      </c>
      <c r="AB300" s="351" t="e">
        <f t="shared" si="61"/>
        <v>#REF!</v>
      </c>
      <c r="AC300" s="351" t="e">
        <f t="shared" si="62"/>
        <v>#REF!</v>
      </c>
      <c r="AD300" s="351" t="e">
        <f t="shared" si="63"/>
        <v>#REF!</v>
      </c>
      <c r="AE300" s="332">
        <f t="shared" si="64"/>
        <v>2005</v>
      </c>
      <c r="AF300" s="352" t="e">
        <f t="shared" si="65"/>
        <v>#REF!</v>
      </c>
      <c r="AG300" s="353" t="e">
        <f t="shared" si="56"/>
        <v>#REF!</v>
      </c>
    </row>
    <row r="301" spans="1:33" s="313" customFormat="1" ht="22.5" customHeight="1">
      <c r="A301" s="431">
        <v>282</v>
      </c>
      <c r="B301" s="345" t="s">
        <v>2023</v>
      </c>
      <c r="C301" s="346" t="s">
        <v>129</v>
      </c>
      <c r="D301" s="308"/>
      <c r="E301" s="347" t="s">
        <v>316</v>
      </c>
      <c r="F301" s="334"/>
      <c r="G301" s="347" t="s">
        <v>373</v>
      </c>
      <c r="H301" s="348">
        <v>2005</v>
      </c>
      <c r="I301" s="308"/>
      <c r="J301" s="308"/>
      <c r="K301" s="308"/>
      <c r="L301" s="308"/>
      <c r="M301" s="308"/>
      <c r="N301" s="348" t="s">
        <v>114</v>
      </c>
      <c r="O301" s="349">
        <v>1050000</v>
      </c>
      <c r="P301" s="336"/>
      <c r="T301" s="332" t="e">
        <f>#REF!</f>
        <v>#REF!</v>
      </c>
      <c r="U301" s="313" t="e">
        <f t="shared" si="53"/>
        <v>#REF!</v>
      </c>
      <c r="V301" s="313" t="e">
        <f t="shared" si="54"/>
        <v>#REF!</v>
      </c>
      <c r="W301" s="350" t="e">
        <f t="shared" si="57"/>
        <v>#REF!</v>
      </c>
      <c r="X301" s="351">
        <f t="shared" si="58"/>
        <v>8</v>
      </c>
      <c r="Y301" s="350" t="e">
        <f t="shared" si="59"/>
        <v>#REF!</v>
      </c>
      <c r="Z301" s="350">
        <f t="shared" si="55"/>
        <v>9</v>
      </c>
      <c r="AA301" s="350" t="e">
        <f t="shared" si="60"/>
        <v>#REF!</v>
      </c>
      <c r="AB301" s="351" t="e">
        <f t="shared" si="61"/>
        <v>#REF!</v>
      </c>
      <c r="AC301" s="351" t="e">
        <f t="shared" si="62"/>
        <v>#REF!</v>
      </c>
      <c r="AD301" s="351" t="e">
        <f t="shared" si="63"/>
        <v>#REF!</v>
      </c>
      <c r="AE301" s="332">
        <f t="shared" si="64"/>
        <v>2005</v>
      </c>
      <c r="AF301" s="352" t="e">
        <f t="shared" si="65"/>
        <v>#REF!</v>
      </c>
      <c r="AG301" s="353" t="e">
        <f t="shared" si="56"/>
        <v>#REF!</v>
      </c>
    </row>
    <row r="302" spans="1:33" s="313" customFormat="1" ht="22.5" customHeight="1">
      <c r="A302" s="431">
        <v>283</v>
      </c>
      <c r="B302" s="345" t="s">
        <v>2036</v>
      </c>
      <c r="C302" s="346" t="s">
        <v>125</v>
      </c>
      <c r="D302" s="308"/>
      <c r="E302" s="347" t="s">
        <v>316</v>
      </c>
      <c r="F302" s="334"/>
      <c r="G302" s="347" t="s">
        <v>376</v>
      </c>
      <c r="H302" s="348">
        <v>2005</v>
      </c>
      <c r="I302" s="308"/>
      <c r="J302" s="308"/>
      <c r="K302" s="308"/>
      <c r="L302" s="308"/>
      <c r="M302" s="308"/>
      <c r="N302" s="348" t="s">
        <v>114</v>
      </c>
      <c r="O302" s="349">
        <v>1400000</v>
      </c>
      <c r="P302" s="336"/>
      <c r="T302" s="332" t="e">
        <f>#REF!</f>
        <v>#REF!</v>
      </c>
      <c r="U302" s="313" t="e">
        <f t="shared" si="53"/>
        <v>#REF!</v>
      </c>
      <c r="V302" s="313" t="e">
        <f t="shared" si="54"/>
        <v>#REF!</v>
      </c>
      <c r="W302" s="350" t="e">
        <f t="shared" si="57"/>
        <v>#REF!</v>
      </c>
      <c r="X302" s="351">
        <f t="shared" si="58"/>
        <v>8</v>
      </c>
      <c r="Y302" s="350" t="e">
        <f t="shared" si="59"/>
        <v>#REF!</v>
      </c>
      <c r="Z302" s="350">
        <f t="shared" si="55"/>
        <v>9</v>
      </c>
      <c r="AA302" s="350" t="e">
        <f t="shared" si="60"/>
        <v>#REF!</v>
      </c>
      <c r="AB302" s="351" t="e">
        <f t="shared" si="61"/>
        <v>#REF!</v>
      </c>
      <c r="AC302" s="351" t="e">
        <f t="shared" si="62"/>
        <v>#REF!</v>
      </c>
      <c r="AD302" s="351" t="e">
        <f t="shared" si="63"/>
        <v>#REF!</v>
      </c>
      <c r="AE302" s="332">
        <f t="shared" si="64"/>
        <v>2005</v>
      </c>
      <c r="AF302" s="352" t="e">
        <f t="shared" si="65"/>
        <v>#REF!</v>
      </c>
      <c r="AG302" s="353" t="e">
        <f t="shared" si="56"/>
        <v>#REF!</v>
      </c>
    </row>
    <row r="303" spans="1:33" s="313" customFormat="1" ht="22.5" customHeight="1">
      <c r="A303" s="431">
        <v>284</v>
      </c>
      <c r="B303" s="345" t="s">
        <v>2044</v>
      </c>
      <c r="C303" s="346" t="s">
        <v>134</v>
      </c>
      <c r="D303" s="308"/>
      <c r="E303" s="347" t="s">
        <v>348</v>
      </c>
      <c r="F303" s="334"/>
      <c r="G303" s="347" t="s">
        <v>379</v>
      </c>
      <c r="H303" s="348">
        <v>2005</v>
      </c>
      <c r="I303" s="308"/>
      <c r="J303" s="308"/>
      <c r="K303" s="308"/>
      <c r="L303" s="308"/>
      <c r="M303" s="308"/>
      <c r="N303" s="348" t="s">
        <v>114</v>
      </c>
      <c r="O303" s="349">
        <v>700000</v>
      </c>
      <c r="P303" s="336"/>
      <c r="T303" s="332" t="e">
        <f>#REF!</f>
        <v>#REF!</v>
      </c>
      <c r="U303" s="313" t="e">
        <f t="shared" si="53"/>
        <v>#REF!</v>
      </c>
      <c r="V303" s="313" t="e">
        <f t="shared" si="54"/>
        <v>#REF!</v>
      </c>
      <c r="W303" s="350" t="e">
        <f t="shared" si="57"/>
        <v>#REF!</v>
      </c>
      <c r="X303" s="351">
        <f t="shared" si="58"/>
        <v>8</v>
      </c>
      <c r="Y303" s="350" t="e">
        <f t="shared" si="59"/>
        <v>#REF!</v>
      </c>
      <c r="Z303" s="350">
        <f t="shared" si="55"/>
        <v>9</v>
      </c>
      <c r="AA303" s="350" t="e">
        <f t="shared" si="60"/>
        <v>#REF!</v>
      </c>
      <c r="AB303" s="351" t="e">
        <f t="shared" si="61"/>
        <v>#REF!</v>
      </c>
      <c r="AC303" s="351" t="e">
        <f t="shared" si="62"/>
        <v>#REF!</v>
      </c>
      <c r="AD303" s="351" t="e">
        <f t="shared" si="63"/>
        <v>#REF!</v>
      </c>
      <c r="AE303" s="332">
        <f t="shared" si="64"/>
        <v>2005</v>
      </c>
      <c r="AF303" s="352" t="e">
        <f t="shared" si="65"/>
        <v>#REF!</v>
      </c>
      <c r="AG303" s="353" t="e">
        <f t="shared" si="56"/>
        <v>#REF!</v>
      </c>
    </row>
    <row r="304" spans="1:33" s="313" customFormat="1" ht="22.5" customHeight="1">
      <c r="A304" s="431">
        <v>285</v>
      </c>
      <c r="B304" s="345" t="s">
        <v>2026</v>
      </c>
      <c r="C304" s="346" t="s">
        <v>143</v>
      </c>
      <c r="D304" s="308"/>
      <c r="E304" s="347" t="s">
        <v>327</v>
      </c>
      <c r="F304" s="334"/>
      <c r="G304" s="347" t="s">
        <v>369</v>
      </c>
      <c r="H304" s="348">
        <v>2005</v>
      </c>
      <c r="I304" s="308"/>
      <c r="J304" s="308"/>
      <c r="K304" s="308"/>
      <c r="L304" s="308"/>
      <c r="M304" s="308"/>
      <c r="N304" s="348" t="s">
        <v>114</v>
      </c>
      <c r="O304" s="349">
        <v>2100000</v>
      </c>
      <c r="P304" s="336"/>
      <c r="T304" s="332" t="e">
        <f>#REF!</f>
        <v>#REF!</v>
      </c>
      <c r="U304" s="313" t="e">
        <f t="shared" si="53"/>
        <v>#REF!</v>
      </c>
      <c r="V304" s="313" t="e">
        <f t="shared" si="54"/>
        <v>#REF!</v>
      </c>
      <c r="W304" s="350" t="e">
        <f t="shared" si="57"/>
        <v>#REF!</v>
      </c>
      <c r="X304" s="351">
        <f t="shared" si="58"/>
        <v>8</v>
      </c>
      <c r="Y304" s="350" t="e">
        <f t="shared" si="59"/>
        <v>#REF!</v>
      </c>
      <c r="Z304" s="350">
        <f t="shared" si="55"/>
        <v>9</v>
      </c>
      <c r="AA304" s="350" t="e">
        <f t="shared" si="60"/>
        <v>#REF!</v>
      </c>
      <c r="AB304" s="351" t="e">
        <f t="shared" si="61"/>
        <v>#REF!</v>
      </c>
      <c r="AC304" s="351" t="e">
        <f t="shared" si="62"/>
        <v>#REF!</v>
      </c>
      <c r="AD304" s="351" t="e">
        <f t="shared" si="63"/>
        <v>#REF!</v>
      </c>
      <c r="AE304" s="332">
        <f t="shared" si="64"/>
        <v>2005</v>
      </c>
      <c r="AF304" s="352" t="e">
        <f t="shared" si="65"/>
        <v>#REF!</v>
      </c>
      <c r="AG304" s="353" t="e">
        <f t="shared" si="56"/>
        <v>#REF!</v>
      </c>
    </row>
    <row r="305" spans="1:33" s="313" customFormat="1" ht="22.5" customHeight="1">
      <c r="A305" s="431">
        <v>286</v>
      </c>
      <c r="B305" s="345" t="s">
        <v>2050</v>
      </c>
      <c r="C305" s="346" t="s">
        <v>149</v>
      </c>
      <c r="D305" s="308"/>
      <c r="E305" s="347" t="s">
        <v>321</v>
      </c>
      <c r="F305" s="334"/>
      <c r="G305" s="347" t="s">
        <v>371</v>
      </c>
      <c r="H305" s="348">
        <v>2005</v>
      </c>
      <c r="I305" s="308"/>
      <c r="J305" s="308"/>
      <c r="K305" s="308"/>
      <c r="L305" s="308"/>
      <c r="M305" s="308"/>
      <c r="N305" s="348" t="s">
        <v>114</v>
      </c>
      <c r="O305" s="349">
        <v>2280000</v>
      </c>
      <c r="P305" s="336"/>
      <c r="T305" s="332" t="e">
        <f>#REF!</f>
        <v>#REF!</v>
      </c>
      <c r="U305" s="313" t="e">
        <f t="shared" si="53"/>
        <v>#REF!</v>
      </c>
      <c r="V305" s="313" t="e">
        <f t="shared" si="54"/>
        <v>#REF!</v>
      </c>
      <c r="W305" s="350" t="e">
        <f t="shared" si="57"/>
        <v>#REF!</v>
      </c>
      <c r="X305" s="351">
        <f t="shared" si="58"/>
        <v>8</v>
      </c>
      <c r="Y305" s="350" t="e">
        <f t="shared" si="59"/>
        <v>#REF!</v>
      </c>
      <c r="Z305" s="350">
        <f t="shared" si="55"/>
        <v>9</v>
      </c>
      <c r="AA305" s="350" t="e">
        <f t="shared" si="60"/>
        <v>#REF!</v>
      </c>
      <c r="AB305" s="351" t="e">
        <f t="shared" si="61"/>
        <v>#REF!</v>
      </c>
      <c r="AC305" s="351" t="e">
        <f t="shared" si="62"/>
        <v>#REF!</v>
      </c>
      <c r="AD305" s="351" t="e">
        <f t="shared" si="63"/>
        <v>#REF!</v>
      </c>
      <c r="AE305" s="332">
        <f t="shared" si="64"/>
        <v>2005</v>
      </c>
      <c r="AF305" s="352" t="e">
        <f t="shared" si="65"/>
        <v>#REF!</v>
      </c>
      <c r="AG305" s="353" t="e">
        <f t="shared" si="56"/>
        <v>#REF!</v>
      </c>
    </row>
    <row r="306" spans="1:33" s="313" customFormat="1" ht="22.5" customHeight="1">
      <c r="A306" s="431">
        <v>287</v>
      </c>
      <c r="B306" s="345" t="s">
        <v>2036</v>
      </c>
      <c r="C306" s="346" t="s">
        <v>125</v>
      </c>
      <c r="D306" s="308"/>
      <c r="E306" s="347" t="s">
        <v>354</v>
      </c>
      <c r="F306" s="334"/>
      <c r="G306" s="347" t="s">
        <v>379</v>
      </c>
      <c r="H306" s="348">
        <v>2005</v>
      </c>
      <c r="I306" s="308"/>
      <c r="J306" s="308"/>
      <c r="K306" s="308"/>
      <c r="L306" s="308"/>
      <c r="M306" s="308"/>
      <c r="N306" s="348" t="s">
        <v>114</v>
      </c>
      <c r="O306" s="349">
        <v>150000</v>
      </c>
      <c r="P306" s="336"/>
      <c r="T306" s="332" t="e">
        <f>#REF!</f>
        <v>#REF!</v>
      </c>
      <c r="U306" s="313" t="e">
        <f t="shared" si="53"/>
        <v>#REF!</v>
      </c>
      <c r="V306" s="313" t="e">
        <f t="shared" si="54"/>
        <v>#REF!</v>
      </c>
      <c r="W306" s="350" t="e">
        <f t="shared" si="57"/>
        <v>#REF!</v>
      </c>
      <c r="X306" s="351">
        <f t="shared" si="58"/>
        <v>8</v>
      </c>
      <c r="Y306" s="350" t="e">
        <f t="shared" si="59"/>
        <v>#REF!</v>
      </c>
      <c r="Z306" s="350">
        <f t="shared" si="55"/>
        <v>9</v>
      </c>
      <c r="AA306" s="350" t="e">
        <f t="shared" si="60"/>
        <v>#REF!</v>
      </c>
      <c r="AB306" s="351" t="e">
        <f t="shared" si="61"/>
        <v>#REF!</v>
      </c>
      <c r="AC306" s="351" t="e">
        <f t="shared" si="62"/>
        <v>#REF!</v>
      </c>
      <c r="AD306" s="351" t="e">
        <f t="shared" si="63"/>
        <v>#REF!</v>
      </c>
      <c r="AE306" s="332">
        <f t="shared" si="64"/>
        <v>2005</v>
      </c>
      <c r="AF306" s="352" t="e">
        <f t="shared" si="65"/>
        <v>#REF!</v>
      </c>
      <c r="AG306" s="353" t="e">
        <f t="shared" si="56"/>
        <v>#REF!</v>
      </c>
    </row>
    <row r="307" spans="1:33" s="313" customFormat="1" ht="22.5" customHeight="1">
      <c r="A307" s="431">
        <v>288</v>
      </c>
      <c r="B307" s="345" t="s">
        <v>2033</v>
      </c>
      <c r="C307" s="346" t="s">
        <v>117</v>
      </c>
      <c r="D307" s="308"/>
      <c r="E307" s="347" t="s">
        <v>113</v>
      </c>
      <c r="F307" s="334"/>
      <c r="G307" s="347" t="s">
        <v>392</v>
      </c>
      <c r="H307" s="348">
        <v>2005</v>
      </c>
      <c r="I307" s="308"/>
      <c r="J307" s="308"/>
      <c r="K307" s="308"/>
      <c r="L307" s="308"/>
      <c r="M307" s="308"/>
      <c r="N307" s="348" t="s">
        <v>114</v>
      </c>
      <c r="O307" s="349">
        <v>1750000</v>
      </c>
      <c r="P307" s="336"/>
      <c r="T307" s="332" t="e">
        <f>#REF!</f>
        <v>#REF!</v>
      </c>
      <c r="U307" s="313" t="e">
        <f t="shared" si="53"/>
        <v>#REF!</v>
      </c>
      <c r="V307" s="313" t="e">
        <f t="shared" si="54"/>
        <v>#REF!</v>
      </c>
      <c r="W307" s="350" t="e">
        <f t="shared" si="57"/>
        <v>#REF!</v>
      </c>
      <c r="X307" s="351">
        <f t="shared" si="58"/>
        <v>8</v>
      </c>
      <c r="Y307" s="350" t="e">
        <f t="shared" si="59"/>
        <v>#REF!</v>
      </c>
      <c r="Z307" s="350">
        <f t="shared" si="55"/>
        <v>9</v>
      </c>
      <c r="AA307" s="350" t="e">
        <f t="shared" si="60"/>
        <v>#REF!</v>
      </c>
      <c r="AB307" s="351" t="e">
        <f t="shared" si="61"/>
        <v>#REF!</v>
      </c>
      <c r="AC307" s="351" t="e">
        <f t="shared" si="62"/>
        <v>#REF!</v>
      </c>
      <c r="AD307" s="351" t="e">
        <f t="shared" si="63"/>
        <v>#REF!</v>
      </c>
      <c r="AE307" s="332">
        <f t="shared" si="64"/>
        <v>2005</v>
      </c>
      <c r="AF307" s="352" t="e">
        <f t="shared" si="65"/>
        <v>#REF!</v>
      </c>
      <c r="AG307" s="353" t="e">
        <f t="shared" si="56"/>
        <v>#REF!</v>
      </c>
    </row>
    <row r="308" spans="1:33" s="313" customFormat="1" ht="22.5" customHeight="1">
      <c r="A308" s="431">
        <v>289</v>
      </c>
      <c r="B308" s="345" t="s">
        <v>2027</v>
      </c>
      <c r="C308" s="346" t="s">
        <v>138</v>
      </c>
      <c r="D308" s="308"/>
      <c r="E308" s="347" t="s">
        <v>355</v>
      </c>
      <c r="F308" s="334"/>
      <c r="G308" s="347" t="s">
        <v>369</v>
      </c>
      <c r="H308" s="348">
        <v>2005</v>
      </c>
      <c r="I308" s="308"/>
      <c r="J308" s="308"/>
      <c r="K308" s="308"/>
      <c r="L308" s="308"/>
      <c r="M308" s="308"/>
      <c r="N308" s="348" t="s">
        <v>114</v>
      </c>
      <c r="O308" s="349">
        <v>750000</v>
      </c>
      <c r="P308" s="336"/>
      <c r="T308" s="332" t="e">
        <f>#REF!</f>
        <v>#REF!</v>
      </c>
      <c r="U308" s="313" t="e">
        <f t="shared" si="53"/>
        <v>#REF!</v>
      </c>
      <c r="V308" s="313" t="e">
        <f t="shared" si="54"/>
        <v>#REF!</v>
      </c>
      <c r="W308" s="350" t="e">
        <f t="shared" si="57"/>
        <v>#REF!</v>
      </c>
      <c r="X308" s="351">
        <f t="shared" si="58"/>
        <v>8</v>
      </c>
      <c r="Y308" s="350" t="e">
        <f t="shared" si="59"/>
        <v>#REF!</v>
      </c>
      <c r="Z308" s="350">
        <f t="shared" si="55"/>
        <v>9</v>
      </c>
      <c r="AA308" s="350" t="e">
        <f t="shared" si="60"/>
        <v>#REF!</v>
      </c>
      <c r="AB308" s="351" t="e">
        <f t="shared" si="61"/>
        <v>#REF!</v>
      </c>
      <c r="AC308" s="351" t="e">
        <f t="shared" si="62"/>
        <v>#REF!</v>
      </c>
      <c r="AD308" s="351" t="e">
        <f t="shared" si="63"/>
        <v>#REF!</v>
      </c>
      <c r="AE308" s="332">
        <f t="shared" si="64"/>
        <v>2005</v>
      </c>
      <c r="AF308" s="352" t="e">
        <f t="shared" si="65"/>
        <v>#REF!</v>
      </c>
      <c r="AG308" s="353" t="e">
        <f t="shared" si="56"/>
        <v>#REF!</v>
      </c>
    </row>
    <row r="309" spans="1:33" s="313" customFormat="1" ht="22.5" customHeight="1">
      <c r="A309" s="431">
        <v>290</v>
      </c>
      <c r="B309" s="345" t="s">
        <v>2025</v>
      </c>
      <c r="C309" s="346" t="s">
        <v>126</v>
      </c>
      <c r="D309" s="308"/>
      <c r="E309" s="347" t="s">
        <v>356</v>
      </c>
      <c r="F309" s="334"/>
      <c r="G309" s="347" t="s">
        <v>369</v>
      </c>
      <c r="H309" s="348">
        <v>2005</v>
      </c>
      <c r="I309" s="308"/>
      <c r="J309" s="308"/>
      <c r="K309" s="308"/>
      <c r="L309" s="308"/>
      <c r="M309" s="308"/>
      <c r="N309" s="348" t="s">
        <v>114</v>
      </c>
      <c r="O309" s="349">
        <v>105000</v>
      </c>
      <c r="P309" s="336"/>
      <c r="T309" s="332" t="e">
        <f>#REF!</f>
        <v>#REF!</v>
      </c>
      <c r="U309" s="313" t="e">
        <f t="shared" si="53"/>
        <v>#REF!</v>
      </c>
      <c r="V309" s="313" t="e">
        <f t="shared" si="54"/>
        <v>#REF!</v>
      </c>
      <c r="W309" s="350" t="e">
        <f t="shared" si="57"/>
        <v>#REF!</v>
      </c>
      <c r="X309" s="351">
        <f t="shared" si="58"/>
        <v>8</v>
      </c>
      <c r="Y309" s="350" t="e">
        <f t="shared" si="59"/>
        <v>#REF!</v>
      </c>
      <c r="Z309" s="350">
        <f t="shared" si="55"/>
        <v>9</v>
      </c>
      <c r="AA309" s="350" t="e">
        <f t="shared" si="60"/>
        <v>#REF!</v>
      </c>
      <c r="AB309" s="351" t="e">
        <f t="shared" si="61"/>
        <v>#REF!</v>
      </c>
      <c r="AC309" s="351" t="e">
        <f t="shared" si="62"/>
        <v>#REF!</v>
      </c>
      <c r="AD309" s="351" t="e">
        <f t="shared" si="63"/>
        <v>#REF!</v>
      </c>
      <c r="AE309" s="332">
        <f t="shared" si="64"/>
        <v>2005</v>
      </c>
      <c r="AF309" s="352" t="e">
        <f t="shared" si="65"/>
        <v>#REF!</v>
      </c>
      <c r="AG309" s="353" t="e">
        <f t="shared" si="56"/>
        <v>#REF!</v>
      </c>
    </row>
    <row r="310" spans="1:33" s="313" customFormat="1" ht="22.5" customHeight="1">
      <c r="A310" s="431">
        <v>291</v>
      </c>
      <c r="B310" s="345" t="s">
        <v>2036</v>
      </c>
      <c r="C310" s="346" t="s">
        <v>125</v>
      </c>
      <c r="D310" s="308"/>
      <c r="E310" s="347" t="s">
        <v>316</v>
      </c>
      <c r="F310" s="334"/>
      <c r="G310" s="347" t="s">
        <v>380</v>
      </c>
      <c r="H310" s="348">
        <v>2005</v>
      </c>
      <c r="I310" s="308"/>
      <c r="J310" s="308"/>
      <c r="K310" s="308"/>
      <c r="L310" s="308"/>
      <c r="M310" s="308"/>
      <c r="N310" s="348" t="s">
        <v>114</v>
      </c>
      <c r="O310" s="349">
        <v>2240000</v>
      </c>
      <c r="P310" s="336"/>
      <c r="T310" s="332" t="e">
        <f>#REF!</f>
        <v>#REF!</v>
      </c>
      <c r="U310" s="313" t="e">
        <f t="shared" si="53"/>
        <v>#REF!</v>
      </c>
      <c r="V310" s="313" t="e">
        <f t="shared" si="54"/>
        <v>#REF!</v>
      </c>
      <c r="W310" s="350" t="e">
        <f t="shared" si="57"/>
        <v>#REF!</v>
      </c>
      <c r="X310" s="351">
        <f t="shared" si="58"/>
        <v>8</v>
      </c>
      <c r="Y310" s="350" t="e">
        <f t="shared" si="59"/>
        <v>#REF!</v>
      </c>
      <c r="Z310" s="350">
        <f t="shared" si="55"/>
        <v>9</v>
      </c>
      <c r="AA310" s="350" t="e">
        <f t="shared" si="60"/>
        <v>#REF!</v>
      </c>
      <c r="AB310" s="351" t="e">
        <f t="shared" si="61"/>
        <v>#REF!</v>
      </c>
      <c r="AC310" s="351" t="e">
        <f t="shared" si="62"/>
        <v>#REF!</v>
      </c>
      <c r="AD310" s="351" t="e">
        <f t="shared" si="63"/>
        <v>#REF!</v>
      </c>
      <c r="AE310" s="332">
        <f t="shared" si="64"/>
        <v>2005</v>
      </c>
      <c r="AF310" s="352" t="e">
        <f t="shared" si="65"/>
        <v>#REF!</v>
      </c>
      <c r="AG310" s="353" t="e">
        <f t="shared" si="56"/>
        <v>#REF!</v>
      </c>
    </row>
    <row r="311" spans="1:33" s="313" customFormat="1" ht="22.5" customHeight="1">
      <c r="A311" s="431">
        <v>292</v>
      </c>
      <c r="B311" s="345" t="s">
        <v>2022</v>
      </c>
      <c r="C311" s="346" t="s">
        <v>173</v>
      </c>
      <c r="D311" s="308"/>
      <c r="E311" s="347" t="s">
        <v>353</v>
      </c>
      <c r="F311" s="334"/>
      <c r="G311" s="347" t="s">
        <v>379</v>
      </c>
      <c r="H311" s="348">
        <v>2005</v>
      </c>
      <c r="I311" s="308"/>
      <c r="J311" s="308"/>
      <c r="K311" s="308"/>
      <c r="L311" s="308"/>
      <c r="M311" s="308"/>
      <c r="N311" s="348" t="s">
        <v>114</v>
      </c>
      <c r="O311" s="349">
        <v>1050000</v>
      </c>
      <c r="P311" s="336"/>
      <c r="T311" s="332" t="e">
        <f>#REF!</f>
        <v>#REF!</v>
      </c>
      <c r="U311" s="313" t="e">
        <f t="shared" si="53"/>
        <v>#REF!</v>
      </c>
      <c r="V311" s="313" t="e">
        <f t="shared" si="54"/>
        <v>#REF!</v>
      </c>
      <c r="W311" s="350" t="e">
        <f t="shared" si="57"/>
        <v>#REF!</v>
      </c>
      <c r="X311" s="351">
        <f t="shared" si="58"/>
        <v>8</v>
      </c>
      <c r="Y311" s="350" t="e">
        <f t="shared" si="59"/>
        <v>#REF!</v>
      </c>
      <c r="Z311" s="350">
        <f t="shared" si="55"/>
        <v>9</v>
      </c>
      <c r="AA311" s="350" t="e">
        <f t="shared" si="60"/>
        <v>#REF!</v>
      </c>
      <c r="AB311" s="351" t="e">
        <f t="shared" si="61"/>
        <v>#REF!</v>
      </c>
      <c r="AC311" s="351" t="e">
        <f t="shared" si="62"/>
        <v>#REF!</v>
      </c>
      <c r="AD311" s="351" t="e">
        <f t="shared" si="63"/>
        <v>#REF!</v>
      </c>
      <c r="AE311" s="332">
        <f t="shared" si="64"/>
        <v>2005</v>
      </c>
      <c r="AF311" s="352" t="e">
        <f t="shared" si="65"/>
        <v>#REF!</v>
      </c>
      <c r="AG311" s="353" t="e">
        <f t="shared" si="56"/>
        <v>#REF!</v>
      </c>
    </row>
    <row r="312" spans="1:33" s="313" customFormat="1" ht="22.5" customHeight="1">
      <c r="A312" s="431">
        <v>293</v>
      </c>
      <c r="B312" s="357" t="s">
        <v>301</v>
      </c>
      <c r="C312" s="346" t="s">
        <v>122</v>
      </c>
      <c r="D312" s="308"/>
      <c r="E312" s="347" t="s">
        <v>316</v>
      </c>
      <c r="F312" s="334"/>
      <c r="G312" s="347" t="s">
        <v>368</v>
      </c>
      <c r="H312" s="348">
        <v>2006</v>
      </c>
      <c r="I312" s="308"/>
      <c r="J312" s="308"/>
      <c r="K312" s="308"/>
      <c r="L312" s="308"/>
      <c r="M312" s="308"/>
      <c r="N312" s="348" t="s">
        <v>114</v>
      </c>
      <c r="O312" s="356">
        <v>3040000</v>
      </c>
      <c r="P312" s="336"/>
      <c r="T312" s="332" t="e">
        <f>#REF!</f>
        <v>#REF!</v>
      </c>
      <c r="U312" s="313" t="e">
        <f t="shared" si="53"/>
        <v>#REF!</v>
      </c>
      <c r="V312" s="313" t="e">
        <f t="shared" si="54"/>
        <v>#REF!</v>
      </c>
      <c r="W312" s="350" t="e">
        <f t="shared" si="57"/>
        <v>#REF!</v>
      </c>
      <c r="X312" s="351">
        <f t="shared" si="58"/>
        <v>7</v>
      </c>
      <c r="Y312" s="350" t="e">
        <f t="shared" si="59"/>
        <v>#REF!</v>
      </c>
      <c r="Z312" s="350">
        <f t="shared" si="55"/>
        <v>8</v>
      </c>
      <c r="AA312" s="350" t="e">
        <f t="shared" si="60"/>
        <v>#REF!</v>
      </c>
      <c r="AB312" s="351" t="e">
        <f t="shared" si="61"/>
        <v>#REF!</v>
      </c>
      <c r="AC312" s="351" t="e">
        <f t="shared" si="62"/>
        <v>#REF!</v>
      </c>
      <c r="AD312" s="351" t="e">
        <f t="shared" si="63"/>
        <v>#REF!</v>
      </c>
      <c r="AE312" s="332">
        <f t="shared" si="64"/>
        <v>2006</v>
      </c>
      <c r="AF312" s="352" t="e">
        <f t="shared" si="65"/>
        <v>#REF!</v>
      </c>
      <c r="AG312" s="353" t="e">
        <f t="shared" si="56"/>
        <v>#REF!</v>
      </c>
    </row>
    <row r="313" spans="1:33" s="313" customFormat="1" ht="22.5" customHeight="1">
      <c r="A313" s="431">
        <v>294</v>
      </c>
      <c r="B313" s="345" t="s">
        <v>2025</v>
      </c>
      <c r="C313" s="346" t="s">
        <v>133</v>
      </c>
      <c r="D313" s="308"/>
      <c r="E313" s="347" t="s">
        <v>316</v>
      </c>
      <c r="F313" s="334"/>
      <c r="G313" s="347" t="s">
        <v>372</v>
      </c>
      <c r="H313" s="348">
        <v>2006</v>
      </c>
      <c r="I313" s="308"/>
      <c r="J313" s="308"/>
      <c r="K313" s="308"/>
      <c r="L313" s="308"/>
      <c r="M313" s="308"/>
      <c r="N313" s="348" t="s">
        <v>114</v>
      </c>
      <c r="O313" s="356">
        <v>1680000</v>
      </c>
      <c r="P313" s="336"/>
      <c r="T313" s="332" t="e">
        <f>#REF!</f>
        <v>#REF!</v>
      </c>
      <c r="U313" s="313" t="e">
        <f t="shared" si="53"/>
        <v>#REF!</v>
      </c>
      <c r="V313" s="313" t="e">
        <f t="shared" si="54"/>
        <v>#REF!</v>
      </c>
      <c r="W313" s="350" t="e">
        <f t="shared" si="57"/>
        <v>#REF!</v>
      </c>
      <c r="X313" s="351">
        <f t="shared" si="58"/>
        <v>7</v>
      </c>
      <c r="Y313" s="350" t="e">
        <f t="shared" si="59"/>
        <v>#REF!</v>
      </c>
      <c r="Z313" s="350">
        <f t="shared" si="55"/>
        <v>8</v>
      </c>
      <c r="AA313" s="350" t="e">
        <f t="shared" si="60"/>
        <v>#REF!</v>
      </c>
      <c r="AB313" s="351" t="e">
        <f t="shared" si="61"/>
        <v>#REF!</v>
      </c>
      <c r="AC313" s="351" t="e">
        <f t="shared" si="62"/>
        <v>#REF!</v>
      </c>
      <c r="AD313" s="351" t="e">
        <f t="shared" si="63"/>
        <v>#REF!</v>
      </c>
      <c r="AE313" s="332">
        <f t="shared" si="64"/>
        <v>2006</v>
      </c>
      <c r="AF313" s="352" t="e">
        <f t="shared" si="65"/>
        <v>#REF!</v>
      </c>
      <c r="AG313" s="353" t="e">
        <f t="shared" si="56"/>
        <v>#REF!</v>
      </c>
    </row>
    <row r="314" spans="1:33" s="313" customFormat="1" ht="22.5" customHeight="1">
      <c r="A314" s="431">
        <v>295</v>
      </c>
      <c r="B314" s="345" t="s">
        <v>2023</v>
      </c>
      <c r="C314" s="346" t="s">
        <v>129</v>
      </c>
      <c r="D314" s="308"/>
      <c r="E314" s="347" t="s">
        <v>325</v>
      </c>
      <c r="F314" s="334"/>
      <c r="G314" s="347" t="s">
        <v>379</v>
      </c>
      <c r="H314" s="348">
        <v>2006</v>
      </c>
      <c r="I314" s="308"/>
      <c r="J314" s="308"/>
      <c r="K314" s="308"/>
      <c r="L314" s="308"/>
      <c r="M314" s="308"/>
      <c r="N314" s="348" t="s">
        <v>114</v>
      </c>
      <c r="O314" s="356">
        <v>2800000</v>
      </c>
      <c r="P314" s="336"/>
      <c r="T314" s="332" t="e">
        <f>#REF!</f>
        <v>#REF!</v>
      </c>
      <c r="U314" s="313" t="e">
        <f t="shared" si="53"/>
        <v>#REF!</v>
      </c>
      <c r="V314" s="313" t="e">
        <f t="shared" si="54"/>
        <v>#REF!</v>
      </c>
      <c r="W314" s="350" t="e">
        <f t="shared" si="57"/>
        <v>#REF!</v>
      </c>
      <c r="X314" s="351">
        <f t="shared" si="58"/>
        <v>7</v>
      </c>
      <c r="Y314" s="350" t="e">
        <f t="shared" si="59"/>
        <v>#REF!</v>
      </c>
      <c r="Z314" s="350">
        <f t="shared" si="55"/>
        <v>8</v>
      </c>
      <c r="AA314" s="350" t="e">
        <f t="shared" si="60"/>
        <v>#REF!</v>
      </c>
      <c r="AB314" s="351" t="e">
        <f t="shared" si="61"/>
        <v>#REF!</v>
      </c>
      <c r="AC314" s="351" t="e">
        <f t="shared" si="62"/>
        <v>#REF!</v>
      </c>
      <c r="AD314" s="351" t="e">
        <f t="shared" si="63"/>
        <v>#REF!</v>
      </c>
      <c r="AE314" s="332">
        <f t="shared" si="64"/>
        <v>2006</v>
      </c>
      <c r="AF314" s="352" t="e">
        <f t="shared" si="65"/>
        <v>#REF!</v>
      </c>
      <c r="AG314" s="353" t="e">
        <f t="shared" si="56"/>
        <v>#REF!</v>
      </c>
    </row>
    <row r="315" spans="1:33" s="313" customFormat="1" ht="22.5" customHeight="1" thickBot="1">
      <c r="A315" s="433">
        <v>296</v>
      </c>
      <c r="B315" s="358" t="s">
        <v>2050</v>
      </c>
      <c r="C315" s="359" t="s">
        <v>149</v>
      </c>
      <c r="D315" s="360"/>
      <c r="E315" s="362" t="s">
        <v>357</v>
      </c>
      <c r="F315" s="361"/>
      <c r="G315" s="362" t="s">
        <v>373</v>
      </c>
      <c r="H315" s="363">
        <v>2006</v>
      </c>
      <c r="I315" s="360"/>
      <c r="J315" s="360"/>
      <c r="K315" s="360"/>
      <c r="L315" s="360"/>
      <c r="M315" s="360"/>
      <c r="N315" s="363" t="s">
        <v>114</v>
      </c>
      <c r="O315" s="373">
        <v>160000</v>
      </c>
      <c r="P315" s="365"/>
      <c r="T315" s="332" t="e">
        <f>#REF!</f>
        <v>#REF!</v>
      </c>
      <c r="U315" s="313" t="e">
        <f t="shared" si="53"/>
        <v>#REF!</v>
      </c>
      <c r="V315" s="313" t="e">
        <f t="shared" si="54"/>
        <v>#REF!</v>
      </c>
      <c r="W315" s="350" t="e">
        <f t="shared" si="57"/>
        <v>#REF!</v>
      </c>
      <c r="X315" s="351">
        <f t="shared" si="58"/>
        <v>7</v>
      </c>
      <c r="Y315" s="350" t="e">
        <f t="shared" si="59"/>
        <v>#REF!</v>
      </c>
      <c r="Z315" s="350">
        <f t="shared" si="55"/>
        <v>8</v>
      </c>
      <c r="AA315" s="350" t="e">
        <f t="shared" si="60"/>
        <v>#REF!</v>
      </c>
      <c r="AB315" s="351" t="e">
        <f t="shared" si="61"/>
        <v>#REF!</v>
      </c>
      <c r="AC315" s="351" t="e">
        <f t="shared" si="62"/>
        <v>#REF!</v>
      </c>
      <c r="AD315" s="351" t="e">
        <f t="shared" si="63"/>
        <v>#REF!</v>
      </c>
      <c r="AE315" s="332">
        <f t="shared" si="64"/>
        <v>2006</v>
      </c>
      <c r="AF315" s="352" t="e">
        <f t="shared" si="65"/>
        <v>#REF!</v>
      </c>
      <c r="AG315" s="353" t="e">
        <f t="shared" si="56"/>
        <v>#REF!</v>
      </c>
    </row>
    <row r="316" spans="1:33" s="313" customFormat="1" ht="22.5" customHeight="1">
      <c r="A316" s="432">
        <v>297</v>
      </c>
      <c r="B316" s="374" t="s">
        <v>2033</v>
      </c>
      <c r="C316" s="366" t="s">
        <v>117</v>
      </c>
      <c r="D316" s="367"/>
      <c r="E316" s="369" t="s">
        <v>316</v>
      </c>
      <c r="F316" s="368"/>
      <c r="G316" s="369" t="s">
        <v>370</v>
      </c>
      <c r="H316" s="370">
        <v>2006</v>
      </c>
      <c r="I316" s="367"/>
      <c r="J316" s="367"/>
      <c r="K316" s="367"/>
      <c r="L316" s="367"/>
      <c r="M316" s="367"/>
      <c r="N316" s="370" t="s">
        <v>114</v>
      </c>
      <c r="O316" s="375">
        <v>560000</v>
      </c>
      <c r="P316" s="372"/>
      <c r="T316" s="332" t="e">
        <f>#REF!</f>
        <v>#REF!</v>
      </c>
      <c r="U316" s="313" t="e">
        <f t="shared" si="53"/>
        <v>#REF!</v>
      </c>
      <c r="V316" s="313" t="e">
        <f t="shared" si="54"/>
        <v>#REF!</v>
      </c>
      <c r="W316" s="350" t="e">
        <f t="shared" si="57"/>
        <v>#REF!</v>
      </c>
      <c r="X316" s="351">
        <f t="shared" si="58"/>
        <v>7</v>
      </c>
      <c r="Y316" s="350" t="e">
        <f t="shared" si="59"/>
        <v>#REF!</v>
      </c>
      <c r="Z316" s="350">
        <f t="shared" si="55"/>
        <v>8</v>
      </c>
      <c r="AA316" s="350" t="e">
        <f t="shared" si="60"/>
        <v>#REF!</v>
      </c>
      <c r="AB316" s="351" t="e">
        <f t="shared" si="61"/>
        <v>#REF!</v>
      </c>
      <c r="AC316" s="351" t="e">
        <f t="shared" si="62"/>
        <v>#REF!</v>
      </c>
      <c r="AD316" s="351" t="e">
        <f t="shared" si="63"/>
        <v>#REF!</v>
      </c>
      <c r="AE316" s="332">
        <f t="shared" si="64"/>
        <v>2006</v>
      </c>
      <c r="AF316" s="352" t="e">
        <f t="shared" si="65"/>
        <v>#REF!</v>
      </c>
      <c r="AG316" s="353" t="e">
        <f t="shared" si="56"/>
        <v>#REF!</v>
      </c>
    </row>
    <row r="317" spans="1:33" s="313" customFormat="1" ht="22.5" customHeight="1">
      <c r="A317" s="431">
        <v>298</v>
      </c>
      <c r="B317" s="345" t="s">
        <v>2084</v>
      </c>
      <c r="C317" s="346" t="s">
        <v>424</v>
      </c>
      <c r="D317" s="308"/>
      <c r="E317" s="347" t="s">
        <v>454</v>
      </c>
      <c r="F317" s="334"/>
      <c r="G317" s="347" t="s">
        <v>371</v>
      </c>
      <c r="H317" s="348">
        <v>2006</v>
      </c>
      <c r="I317" s="308"/>
      <c r="J317" s="308"/>
      <c r="K317" s="308"/>
      <c r="L317" s="308"/>
      <c r="M317" s="308"/>
      <c r="N317" s="348" t="s">
        <v>114</v>
      </c>
      <c r="O317" s="349">
        <v>48187500</v>
      </c>
      <c r="P317" s="336"/>
      <c r="T317" s="332" t="e">
        <f>#REF!</f>
        <v>#REF!</v>
      </c>
      <c r="U317" s="313" t="e">
        <f t="shared" si="53"/>
        <v>#REF!</v>
      </c>
      <c r="V317" s="313" t="e">
        <f t="shared" si="54"/>
        <v>#REF!</v>
      </c>
      <c r="W317" s="350" t="e">
        <f t="shared" si="57"/>
        <v>#REF!</v>
      </c>
      <c r="X317" s="351">
        <f t="shared" si="58"/>
        <v>7</v>
      </c>
      <c r="Y317" s="350" t="e">
        <f t="shared" si="59"/>
        <v>#REF!</v>
      </c>
      <c r="Z317" s="350">
        <f t="shared" si="55"/>
        <v>8</v>
      </c>
      <c r="AA317" s="350" t="e">
        <f t="shared" si="60"/>
        <v>#REF!</v>
      </c>
      <c r="AB317" s="351" t="e">
        <f t="shared" si="61"/>
        <v>#REF!</v>
      </c>
      <c r="AC317" s="351" t="e">
        <f t="shared" si="62"/>
        <v>#REF!</v>
      </c>
      <c r="AD317" s="351" t="e">
        <f t="shared" si="63"/>
        <v>#REF!</v>
      </c>
      <c r="AE317" s="332">
        <f t="shared" si="64"/>
        <v>2006</v>
      </c>
      <c r="AF317" s="352" t="e">
        <f t="shared" si="65"/>
        <v>#REF!</v>
      </c>
      <c r="AG317" s="353" t="e">
        <f t="shared" si="56"/>
        <v>#REF!</v>
      </c>
    </row>
    <row r="318" spans="1:33" s="313" customFormat="1" ht="22.5" customHeight="1">
      <c r="A318" s="431">
        <v>299</v>
      </c>
      <c r="B318" s="345" t="s">
        <v>2039</v>
      </c>
      <c r="C318" s="346" t="s">
        <v>135</v>
      </c>
      <c r="D318" s="308"/>
      <c r="E318" s="347" t="s">
        <v>349</v>
      </c>
      <c r="F318" s="334"/>
      <c r="G318" s="347" t="s">
        <v>368</v>
      </c>
      <c r="H318" s="348">
        <v>2006</v>
      </c>
      <c r="I318" s="308"/>
      <c r="J318" s="308"/>
      <c r="K318" s="308"/>
      <c r="L318" s="308"/>
      <c r="M318" s="308"/>
      <c r="N318" s="348" t="s">
        <v>114</v>
      </c>
      <c r="O318" s="349">
        <v>200000</v>
      </c>
      <c r="P318" s="336"/>
      <c r="T318" s="332" t="e">
        <f>#REF!</f>
        <v>#REF!</v>
      </c>
      <c r="U318" s="313" t="e">
        <f t="shared" si="53"/>
        <v>#REF!</v>
      </c>
      <c r="V318" s="313" t="e">
        <f t="shared" si="54"/>
        <v>#REF!</v>
      </c>
      <c r="W318" s="350" t="e">
        <f t="shared" si="57"/>
        <v>#REF!</v>
      </c>
      <c r="X318" s="351">
        <f t="shared" si="58"/>
        <v>7</v>
      </c>
      <c r="Y318" s="350" t="e">
        <f t="shared" si="59"/>
        <v>#REF!</v>
      </c>
      <c r="Z318" s="350">
        <f t="shared" si="55"/>
        <v>8</v>
      </c>
      <c r="AA318" s="350" t="e">
        <f t="shared" si="60"/>
        <v>#REF!</v>
      </c>
      <c r="AB318" s="351" t="e">
        <f t="shared" si="61"/>
        <v>#REF!</v>
      </c>
      <c r="AC318" s="351" t="e">
        <f t="shared" si="62"/>
        <v>#REF!</v>
      </c>
      <c r="AD318" s="351" t="e">
        <f t="shared" si="63"/>
        <v>#REF!</v>
      </c>
      <c r="AE318" s="332">
        <f t="shared" si="64"/>
        <v>2006</v>
      </c>
      <c r="AF318" s="352" t="e">
        <f t="shared" si="65"/>
        <v>#REF!</v>
      </c>
      <c r="AG318" s="353" t="e">
        <f t="shared" si="56"/>
        <v>#REF!</v>
      </c>
    </row>
    <row r="319" spans="1:33" s="313" customFormat="1" ht="22.5" customHeight="1">
      <c r="A319" s="431">
        <v>300</v>
      </c>
      <c r="B319" s="345" t="s">
        <v>2083</v>
      </c>
      <c r="C319" s="346" t="s">
        <v>162</v>
      </c>
      <c r="D319" s="308"/>
      <c r="E319" s="347" t="s">
        <v>349</v>
      </c>
      <c r="F319" s="334"/>
      <c r="G319" s="347" t="s">
        <v>368</v>
      </c>
      <c r="H319" s="348">
        <v>2006</v>
      </c>
      <c r="I319" s="308"/>
      <c r="J319" s="308"/>
      <c r="K319" s="308"/>
      <c r="L319" s="308"/>
      <c r="M319" s="308"/>
      <c r="N319" s="348" t="s">
        <v>114</v>
      </c>
      <c r="O319" s="349">
        <v>175000</v>
      </c>
      <c r="P319" s="346" t="s">
        <v>162</v>
      </c>
      <c r="T319" s="332" t="e">
        <f>#REF!</f>
        <v>#REF!</v>
      </c>
      <c r="U319" s="313" t="e">
        <f t="shared" si="53"/>
        <v>#REF!</v>
      </c>
      <c r="V319" s="313" t="e">
        <f t="shared" si="54"/>
        <v>#REF!</v>
      </c>
      <c r="W319" s="350" t="e">
        <f t="shared" si="57"/>
        <v>#REF!</v>
      </c>
      <c r="X319" s="351">
        <f t="shared" si="58"/>
        <v>7</v>
      </c>
      <c r="Y319" s="350" t="e">
        <f t="shared" si="59"/>
        <v>#REF!</v>
      </c>
      <c r="Z319" s="350">
        <f t="shared" si="55"/>
        <v>8</v>
      </c>
      <c r="AA319" s="350" t="e">
        <f t="shared" si="60"/>
        <v>#REF!</v>
      </c>
      <c r="AB319" s="351" t="e">
        <f t="shared" si="61"/>
        <v>#REF!</v>
      </c>
      <c r="AC319" s="351" t="e">
        <f t="shared" si="62"/>
        <v>#REF!</v>
      </c>
      <c r="AD319" s="351" t="e">
        <f t="shared" si="63"/>
        <v>#REF!</v>
      </c>
      <c r="AE319" s="332">
        <f t="shared" si="64"/>
        <v>2006</v>
      </c>
      <c r="AF319" s="352" t="e">
        <f t="shared" si="65"/>
        <v>#REF!</v>
      </c>
      <c r="AG319" s="353" t="e">
        <f t="shared" si="56"/>
        <v>#REF!</v>
      </c>
    </row>
    <row r="320" spans="1:33" s="313" customFormat="1" ht="22.5" customHeight="1">
      <c r="A320" s="431">
        <v>301</v>
      </c>
      <c r="B320" s="357" t="s">
        <v>301</v>
      </c>
      <c r="C320" s="346" t="s">
        <v>122</v>
      </c>
      <c r="D320" s="308"/>
      <c r="E320" s="347" t="s">
        <v>316</v>
      </c>
      <c r="F320" s="334"/>
      <c r="G320" s="347" t="s">
        <v>373</v>
      </c>
      <c r="H320" s="348">
        <v>2006</v>
      </c>
      <c r="I320" s="308"/>
      <c r="J320" s="308"/>
      <c r="K320" s="308"/>
      <c r="L320" s="308"/>
      <c r="M320" s="308"/>
      <c r="N320" s="348" t="s">
        <v>114</v>
      </c>
      <c r="O320" s="349">
        <v>595000</v>
      </c>
      <c r="P320" s="336"/>
      <c r="T320" s="332" t="e">
        <f>#REF!</f>
        <v>#REF!</v>
      </c>
      <c r="U320" s="313" t="e">
        <f t="shared" si="53"/>
        <v>#REF!</v>
      </c>
      <c r="V320" s="313" t="e">
        <f t="shared" si="54"/>
        <v>#REF!</v>
      </c>
      <c r="W320" s="350" t="e">
        <f t="shared" si="57"/>
        <v>#REF!</v>
      </c>
      <c r="X320" s="351">
        <f t="shared" si="58"/>
        <v>7</v>
      </c>
      <c r="Y320" s="350" t="e">
        <f t="shared" si="59"/>
        <v>#REF!</v>
      </c>
      <c r="Z320" s="350">
        <f t="shared" si="55"/>
        <v>8</v>
      </c>
      <c r="AA320" s="350" t="e">
        <f t="shared" si="60"/>
        <v>#REF!</v>
      </c>
      <c r="AB320" s="351" t="e">
        <f t="shared" si="61"/>
        <v>#REF!</v>
      </c>
      <c r="AC320" s="351" t="e">
        <f t="shared" si="62"/>
        <v>#REF!</v>
      </c>
      <c r="AD320" s="351" t="e">
        <f t="shared" si="63"/>
        <v>#REF!</v>
      </c>
      <c r="AE320" s="332">
        <f t="shared" si="64"/>
        <v>2006</v>
      </c>
      <c r="AF320" s="352" t="e">
        <f t="shared" si="65"/>
        <v>#REF!</v>
      </c>
      <c r="AG320" s="353" t="e">
        <f t="shared" si="56"/>
        <v>#REF!</v>
      </c>
    </row>
    <row r="321" spans="1:33" s="313" customFormat="1" ht="22.5" customHeight="1">
      <c r="A321" s="431">
        <v>302</v>
      </c>
      <c r="B321" s="345" t="s">
        <v>2023</v>
      </c>
      <c r="C321" s="346" t="s">
        <v>129</v>
      </c>
      <c r="D321" s="308"/>
      <c r="E321" s="347" t="s">
        <v>316</v>
      </c>
      <c r="F321" s="334"/>
      <c r="G321" s="347" t="s">
        <v>370</v>
      </c>
      <c r="H321" s="348">
        <v>2006</v>
      </c>
      <c r="I321" s="308"/>
      <c r="J321" s="308"/>
      <c r="K321" s="308"/>
      <c r="L321" s="308"/>
      <c r="M321" s="308"/>
      <c r="N321" s="348" t="s">
        <v>114</v>
      </c>
      <c r="O321" s="349">
        <v>2800000</v>
      </c>
      <c r="P321" s="336"/>
      <c r="T321" s="332" t="e">
        <f>#REF!</f>
        <v>#REF!</v>
      </c>
      <c r="U321" s="313" t="e">
        <f t="shared" si="53"/>
        <v>#REF!</v>
      </c>
      <c r="V321" s="313" t="e">
        <f t="shared" si="54"/>
        <v>#REF!</v>
      </c>
      <c r="W321" s="350" t="e">
        <f t="shared" si="57"/>
        <v>#REF!</v>
      </c>
      <c r="X321" s="351">
        <f t="shared" si="58"/>
        <v>7</v>
      </c>
      <c r="Y321" s="350" t="e">
        <f t="shared" si="59"/>
        <v>#REF!</v>
      </c>
      <c r="Z321" s="350">
        <f t="shared" si="55"/>
        <v>8</v>
      </c>
      <c r="AA321" s="350" t="e">
        <f t="shared" si="60"/>
        <v>#REF!</v>
      </c>
      <c r="AB321" s="351" t="e">
        <f t="shared" si="61"/>
        <v>#REF!</v>
      </c>
      <c r="AC321" s="351" t="e">
        <f t="shared" si="62"/>
        <v>#REF!</v>
      </c>
      <c r="AD321" s="351" t="e">
        <f t="shared" si="63"/>
        <v>#REF!</v>
      </c>
      <c r="AE321" s="332">
        <f t="shared" si="64"/>
        <v>2006</v>
      </c>
      <c r="AF321" s="352" t="e">
        <f t="shared" si="65"/>
        <v>#REF!</v>
      </c>
      <c r="AG321" s="353" t="e">
        <f t="shared" si="56"/>
        <v>#REF!</v>
      </c>
    </row>
    <row r="322" spans="1:33" s="313" customFormat="1" ht="22.5" customHeight="1">
      <c r="A322" s="431">
        <v>303</v>
      </c>
      <c r="B322" s="345" t="s">
        <v>2083</v>
      </c>
      <c r="C322" s="346" t="s">
        <v>162</v>
      </c>
      <c r="D322" s="308"/>
      <c r="E322" s="347" t="s">
        <v>316</v>
      </c>
      <c r="F322" s="334"/>
      <c r="G322" s="347" t="s">
        <v>373</v>
      </c>
      <c r="H322" s="348">
        <v>2006</v>
      </c>
      <c r="I322" s="308"/>
      <c r="J322" s="308"/>
      <c r="K322" s="308"/>
      <c r="L322" s="308"/>
      <c r="M322" s="308"/>
      <c r="N322" s="348" t="s">
        <v>114</v>
      </c>
      <c r="O322" s="349">
        <v>640000</v>
      </c>
      <c r="P322" s="346" t="s">
        <v>162</v>
      </c>
      <c r="T322" s="332" t="e">
        <f>#REF!</f>
        <v>#REF!</v>
      </c>
      <c r="U322" s="313" t="e">
        <f t="shared" si="53"/>
        <v>#REF!</v>
      </c>
      <c r="V322" s="313" t="e">
        <f t="shared" si="54"/>
        <v>#REF!</v>
      </c>
      <c r="W322" s="350" t="e">
        <f t="shared" si="57"/>
        <v>#REF!</v>
      </c>
      <c r="X322" s="351">
        <f t="shared" si="58"/>
        <v>7</v>
      </c>
      <c r="Y322" s="350" t="e">
        <f t="shared" si="59"/>
        <v>#REF!</v>
      </c>
      <c r="Z322" s="350">
        <f t="shared" si="55"/>
        <v>8</v>
      </c>
      <c r="AA322" s="350" t="e">
        <f t="shared" si="60"/>
        <v>#REF!</v>
      </c>
      <c r="AB322" s="351" t="e">
        <f t="shared" si="61"/>
        <v>#REF!</v>
      </c>
      <c r="AC322" s="351" t="e">
        <f t="shared" si="62"/>
        <v>#REF!</v>
      </c>
      <c r="AD322" s="351" t="e">
        <f t="shared" si="63"/>
        <v>#REF!</v>
      </c>
      <c r="AE322" s="332">
        <f t="shared" si="64"/>
        <v>2006</v>
      </c>
      <c r="AF322" s="352" t="e">
        <f t="shared" si="65"/>
        <v>#REF!</v>
      </c>
      <c r="AG322" s="353" t="e">
        <f t="shared" si="56"/>
        <v>#REF!</v>
      </c>
    </row>
    <row r="323" spans="1:33" s="313" customFormat="1" ht="22.5" customHeight="1">
      <c r="A323" s="431">
        <v>304</v>
      </c>
      <c r="B323" s="345" t="s">
        <v>2036</v>
      </c>
      <c r="C323" s="346" t="s">
        <v>120</v>
      </c>
      <c r="D323" s="308"/>
      <c r="E323" s="347" t="s">
        <v>316</v>
      </c>
      <c r="F323" s="334"/>
      <c r="G323" s="347" t="s">
        <v>370</v>
      </c>
      <c r="H323" s="348">
        <v>2006</v>
      </c>
      <c r="I323" s="308"/>
      <c r="J323" s="308"/>
      <c r="K323" s="308"/>
      <c r="L323" s="308"/>
      <c r="M323" s="308"/>
      <c r="N323" s="348" t="s">
        <v>114</v>
      </c>
      <c r="O323" s="349">
        <v>560000</v>
      </c>
      <c r="P323" s="336"/>
      <c r="T323" s="332" t="e">
        <f>#REF!</f>
        <v>#REF!</v>
      </c>
      <c r="U323" s="313" t="e">
        <f t="shared" si="53"/>
        <v>#REF!</v>
      </c>
      <c r="V323" s="313" t="e">
        <f t="shared" si="54"/>
        <v>#REF!</v>
      </c>
      <c r="W323" s="350" t="e">
        <f t="shared" si="57"/>
        <v>#REF!</v>
      </c>
      <c r="X323" s="351">
        <f t="shared" si="58"/>
        <v>7</v>
      </c>
      <c r="Y323" s="350" t="e">
        <f t="shared" si="59"/>
        <v>#REF!</v>
      </c>
      <c r="Z323" s="350">
        <f t="shared" si="55"/>
        <v>8</v>
      </c>
      <c r="AA323" s="350" t="e">
        <f t="shared" si="60"/>
        <v>#REF!</v>
      </c>
      <c r="AB323" s="351" t="e">
        <f t="shared" si="61"/>
        <v>#REF!</v>
      </c>
      <c r="AC323" s="351" t="e">
        <f t="shared" si="62"/>
        <v>#REF!</v>
      </c>
      <c r="AD323" s="351" t="e">
        <f t="shared" si="63"/>
        <v>#REF!</v>
      </c>
      <c r="AE323" s="332">
        <f t="shared" si="64"/>
        <v>2006</v>
      </c>
      <c r="AF323" s="352" t="e">
        <f t="shared" si="65"/>
        <v>#REF!</v>
      </c>
      <c r="AG323" s="353" t="e">
        <f t="shared" si="56"/>
        <v>#REF!</v>
      </c>
    </row>
    <row r="324" spans="1:33" s="313" customFormat="1" ht="22.5" customHeight="1">
      <c r="A324" s="431">
        <v>305</v>
      </c>
      <c r="B324" s="345" t="s">
        <v>2033</v>
      </c>
      <c r="C324" s="346" t="s">
        <v>117</v>
      </c>
      <c r="D324" s="308"/>
      <c r="E324" s="347" t="s">
        <v>113</v>
      </c>
      <c r="F324" s="334"/>
      <c r="G324" s="347" t="s">
        <v>393</v>
      </c>
      <c r="H324" s="348">
        <v>2006</v>
      </c>
      <c r="I324" s="308"/>
      <c r="J324" s="308"/>
      <c r="K324" s="308"/>
      <c r="L324" s="308"/>
      <c r="M324" s="308"/>
      <c r="N324" s="348" t="s">
        <v>114</v>
      </c>
      <c r="O324" s="349">
        <v>720000</v>
      </c>
      <c r="P324" s="336"/>
      <c r="T324" s="332" t="e">
        <f>#REF!</f>
        <v>#REF!</v>
      </c>
      <c r="U324" s="313" t="e">
        <f t="shared" si="53"/>
        <v>#REF!</v>
      </c>
      <c r="V324" s="313" t="e">
        <f t="shared" si="54"/>
        <v>#REF!</v>
      </c>
      <c r="W324" s="350" t="e">
        <f t="shared" si="57"/>
        <v>#REF!</v>
      </c>
      <c r="X324" s="351">
        <f t="shared" si="58"/>
        <v>7</v>
      </c>
      <c r="Y324" s="350" t="e">
        <f t="shared" si="59"/>
        <v>#REF!</v>
      </c>
      <c r="Z324" s="350">
        <f t="shared" si="55"/>
        <v>8</v>
      </c>
      <c r="AA324" s="350" t="e">
        <f t="shared" si="60"/>
        <v>#REF!</v>
      </c>
      <c r="AB324" s="351" t="e">
        <f t="shared" si="61"/>
        <v>#REF!</v>
      </c>
      <c r="AC324" s="351" t="e">
        <f t="shared" si="62"/>
        <v>#REF!</v>
      </c>
      <c r="AD324" s="351" t="e">
        <f t="shared" si="63"/>
        <v>#REF!</v>
      </c>
      <c r="AE324" s="332">
        <f t="shared" si="64"/>
        <v>2006</v>
      </c>
      <c r="AF324" s="352" t="e">
        <f t="shared" si="65"/>
        <v>#REF!</v>
      </c>
      <c r="AG324" s="353" t="e">
        <f t="shared" si="56"/>
        <v>#REF!</v>
      </c>
    </row>
    <row r="325" spans="1:33" s="313" customFormat="1" ht="22.5" customHeight="1">
      <c r="A325" s="431">
        <v>306</v>
      </c>
      <c r="B325" s="345" t="s">
        <v>2033</v>
      </c>
      <c r="C325" s="346" t="s">
        <v>117</v>
      </c>
      <c r="D325" s="308"/>
      <c r="E325" s="347" t="s">
        <v>348</v>
      </c>
      <c r="F325" s="334"/>
      <c r="G325" s="347" t="s">
        <v>371</v>
      </c>
      <c r="H325" s="348">
        <v>2006</v>
      </c>
      <c r="I325" s="308"/>
      <c r="J325" s="308"/>
      <c r="K325" s="308"/>
      <c r="L325" s="308"/>
      <c r="M325" s="308"/>
      <c r="N325" s="348" t="s">
        <v>114</v>
      </c>
      <c r="O325" s="349">
        <v>1600000</v>
      </c>
      <c r="P325" s="336"/>
      <c r="T325" s="332" t="e">
        <f>#REF!</f>
        <v>#REF!</v>
      </c>
      <c r="U325" s="313" t="e">
        <f t="shared" si="53"/>
        <v>#REF!</v>
      </c>
      <c r="V325" s="313" t="e">
        <f t="shared" si="54"/>
        <v>#REF!</v>
      </c>
      <c r="W325" s="350" t="e">
        <f t="shared" si="57"/>
        <v>#REF!</v>
      </c>
      <c r="X325" s="351">
        <f t="shared" si="58"/>
        <v>7</v>
      </c>
      <c r="Y325" s="350" t="e">
        <f t="shared" si="59"/>
        <v>#REF!</v>
      </c>
      <c r="Z325" s="350">
        <f t="shared" si="55"/>
        <v>8</v>
      </c>
      <c r="AA325" s="350" t="e">
        <f t="shared" si="60"/>
        <v>#REF!</v>
      </c>
      <c r="AB325" s="351" t="e">
        <f t="shared" si="61"/>
        <v>#REF!</v>
      </c>
      <c r="AC325" s="351" t="e">
        <f t="shared" si="62"/>
        <v>#REF!</v>
      </c>
      <c r="AD325" s="351" t="e">
        <f t="shared" si="63"/>
        <v>#REF!</v>
      </c>
      <c r="AE325" s="332">
        <f t="shared" si="64"/>
        <v>2006</v>
      </c>
      <c r="AF325" s="352" t="e">
        <f t="shared" si="65"/>
        <v>#REF!</v>
      </c>
      <c r="AG325" s="353" t="e">
        <f t="shared" si="56"/>
        <v>#REF!</v>
      </c>
    </row>
    <row r="326" spans="1:33" s="313" customFormat="1" ht="22.5" customHeight="1">
      <c r="A326" s="431">
        <v>307</v>
      </c>
      <c r="B326" s="357" t="s">
        <v>301</v>
      </c>
      <c r="C326" s="346" t="s">
        <v>122</v>
      </c>
      <c r="D326" s="308"/>
      <c r="E326" s="347" t="s">
        <v>348</v>
      </c>
      <c r="F326" s="334"/>
      <c r="G326" s="347" t="s">
        <v>369</v>
      </c>
      <c r="H326" s="348">
        <v>2006</v>
      </c>
      <c r="I326" s="308"/>
      <c r="J326" s="308"/>
      <c r="K326" s="308"/>
      <c r="L326" s="308"/>
      <c r="M326" s="308"/>
      <c r="N326" s="348" t="s">
        <v>114</v>
      </c>
      <c r="O326" s="349">
        <v>8000000</v>
      </c>
      <c r="P326" s="336"/>
      <c r="T326" s="332" t="e">
        <f>#REF!</f>
        <v>#REF!</v>
      </c>
      <c r="U326" s="313" t="e">
        <f t="shared" si="53"/>
        <v>#REF!</v>
      </c>
      <c r="V326" s="313" t="e">
        <f t="shared" si="54"/>
        <v>#REF!</v>
      </c>
      <c r="W326" s="350" t="e">
        <f t="shared" si="57"/>
        <v>#REF!</v>
      </c>
      <c r="X326" s="351">
        <f t="shared" si="58"/>
        <v>7</v>
      </c>
      <c r="Y326" s="350" t="e">
        <f t="shared" si="59"/>
        <v>#REF!</v>
      </c>
      <c r="Z326" s="350">
        <f t="shared" si="55"/>
        <v>8</v>
      </c>
      <c r="AA326" s="350" t="e">
        <f t="shared" si="60"/>
        <v>#REF!</v>
      </c>
      <c r="AB326" s="351" t="e">
        <f t="shared" si="61"/>
        <v>#REF!</v>
      </c>
      <c r="AC326" s="351" t="e">
        <f t="shared" si="62"/>
        <v>#REF!</v>
      </c>
      <c r="AD326" s="351" t="e">
        <f t="shared" si="63"/>
        <v>#REF!</v>
      </c>
      <c r="AE326" s="332">
        <f t="shared" si="64"/>
        <v>2006</v>
      </c>
      <c r="AF326" s="352" t="e">
        <f t="shared" si="65"/>
        <v>#REF!</v>
      </c>
      <c r="AG326" s="353" t="e">
        <f t="shared" si="56"/>
        <v>#REF!</v>
      </c>
    </row>
    <row r="327" spans="1:33" s="313" customFormat="1" ht="22.5" customHeight="1">
      <c r="A327" s="431">
        <v>308</v>
      </c>
      <c r="B327" s="345" t="s">
        <v>2036</v>
      </c>
      <c r="C327" s="346" t="s">
        <v>125</v>
      </c>
      <c r="D327" s="308"/>
      <c r="E327" s="347" t="s">
        <v>353</v>
      </c>
      <c r="F327" s="334"/>
      <c r="G327" s="347" t="s">
        <v>379</v>
      </c>
      <c r="H327" s="348">
        <v>2006</v>
      </c>
      <c r="I327" s="308"/>
      <c r="J327" s="308"/>
      <c r="K327" s="308"/>
      <c r="L327" s="308"/>
      <c r="M327" s="308"/>
      <c r="N327" s="348" t="s">
        <v>114</v>
      </c>
      <c r="O327" s="349">
        <v>1800000</v>
      </c>
      <c r="P327" s="336"/>
      <c r="T327" s="332" t="e">
        <f>#REF!</f>
        <v>#REF!</v>
      </c>
      <c r="U327" s="313" t="e">
        <f t="shared" si="53"/>
        <v>#REF!</v>
      </c>
      <c r="V327" s="313" t="e">
        <f t="shared" si="54"/>
        <v>#REF!</v>
      </c>
      <c r="W327" s="350" t="e">
        <f t="shared" si="57"/>
        <v>#REF!</v>
      </c>
      <c r="X327" s="351">
        <f t="shared" si="58"/>
        <v>7</v>
      </c>
      <c r="Y327" s="350" t="e">
        <f t="shared" si="59"/>
        <v>#REF!</v>
      </c>
      <c r="Z327" s="350">
        <f t="shared" si="55"/>
        <v>8</v>
      </c>
      <c r="AA327" s="350" t="e">
        <f t="shared" si="60"/>
        <v>#REF!</v>
      </c>
      <c r="AB327" s="351" t="e">
        <f t="shared" si="61"/>
        <v>#REF!</v>
      </c>
      <c r="AC327" s="351" t="e">
        <f t="shared" si="62"/>
        <v>#REF!</v>
      </c>
      <c r="AD327" s="351" t="e">
        <f t="shared" si="63"/>
        <v>#REF!</v>
      </c>
      <c r="AE327" s="332">
        <f t="shared" si="64"/>
        <v>2006</v>
      </c>
      <c r="AF327" s="352" t="e">
        <f t="shared" si="65"/>
        <v>#REF!</v>
      </c>
      <c r="AG327" s="353" t="e">
        <f t="shared" si="56"/>
        <v>#REF!</v>
      </c>
    </row>
    <row r="328" spans="1:33" s="313" customFormat="1" ht="22.5" customHeight="1">
      <c r="A328" s="431">
        <v>309</v>
      </c>
      <c r="B328" s="345" t="s">
        <v>2036</v>
      </c>
      <c r="C328" s="346" t="s">
        <v>125</v>
      </c>
      <c r="D328" s="308"/>
      <c r="E328" s="347" t="s">
        <v>325</v>
      </c>
      <c r="F328" s="334"/>
      <c r="G328" s="347" t="s">
        <v>379</v>
      </c>
      <c r="H328" s="348">
        <v>2006</v>
      </c>
      <c r="I328" s="308"/>
      <c r="J328" s="308"/>
      <c r="K328" s="308"/>
      <c r="L328" s="308"/>
      <c r="M328" s="308"/>
      <c r="N328" s="348" t="s">
        <v>114</v>
      </c>
      <c r="O328" s="349">
        <v>2625000</v>
      </c>
      <c r="P328" s="336"/>
      <c r="T328" s="332" t="e">
        <f>#REF!</f>
        <v>#REF!</v>
      </c>
      <c r="U328" s="313" t="e">
        <f t="shared" si="53"/>
        <v>#REF!</v>
      </c>
      <c r="V328" s="313" t="e">
        <f t="shared" si="54"/>
        <v>#REF!</v>
      </c>
      <c r="W328" s="350" t="e">
        <f t="shared" si="57"/>
        <v>#REF!</v>
      </c>
      <c r="X328" s="351">
        <f t="shared" si="58"/>
        <v>7</v>
      </c>
      <c r="Y328" s="350" t="e">
        <f t="shared" si="59"/>
        <v>#REF!</v>
      </c>
      <c r="Z328" s="350">
        <f t="shared" si="55"/>
        <v>8</v>
      </c>
      <c r="AA328" s="350" t="e">
        <f t="shared" si="60"/>
        <v>#REF!</v>
      </c>
      <c r="AB328" s="351" t="e">
        <f t="shared" si="61"/>
        <v>#REF!</v>
      </c>
      <c r="AC328" s="351" t="e">
        <f t="shared" si="62"/>
        <v>#REF!</v>
      </c>
      <c r="AD328" s="351" t="e">
        <f t="shared" si="63"/>
        <v>#REF!</v>
      </c>
      <c r="AE328" s="332">
        <f t="shared" si="64"/>
        <v>2006</v>
      </c>
      <c r="AF328" s="352" t="e">
        <f t="shared" si="65"/>
        <v>#REF!</v>
      </c>
      <c r="AG328" s="353" t="e">
        <f t="shared" si="56"/>
        <v>#REF!</v>
      </c>
    </row>
    <row r="329" spans="1:33" s="313" customFormat="1" ht="22.5" customHeight="1">
      <c r="A329" s="431">
        <v>310</v>
      </c>
      <c r="B329" s="345" t="s">
        <v>2023</v>
      </c>
      <c r="C329" s="346" t="s">
        <v>129</v>
      </c>
      <c r="D329" s="308"/>
      <c r="E329" s="347" t="s">
        <v>325</v>
      </c>
      <c r="F329" s="334"/>
      <c r="G329" s="347" t="s">
        <v>379</v>
      </c>
      <c r="H329" s="348">
        <v>2006</v>
      </c>
      <c r="I329" s="308"/>
      <c r="J329" s="308"/>
      <c r="K329" s="308"/>
      <c r="L329" s="308"/>
      <c r="M329" s="308"/>
      <c r="N329" s="348" t="s">
        <v>114</v>
      </c>
      <c r="O329" s="349">
        <v>2450000</v>
      </c>
      <c r="P329" s="336"/>
      <c r="T329" s="332" t="e">
        <f>#REF!</f>
        <v>#REF!</v>
      </c>
      <c r="U329" s="313" t="e">
        <f t="shared" si="53"/>
        <v>#REF!</v>
      </c>
      <c r="V329" s="313" t="e">
        <f t="shared" si="54"/>
        <v>#REF!</v>
      </c>
      <c r="W329" s="350" t="e">
        <f t="shared" si="57"/>
        <v>#REF!</v>
      </c>
      <c r="X329" s="351">
        <f t="shared" si="58"/>
        <v>7</v>
      </c>
      <c r="Y329" s="350" t="e">
        <f t="shared" si="59"/>
        <v>#REF!</v>
      </c>
      <c r="Z329" s="350">
        <f t="shared" si="55"/>
        <v>8</v>
      </c>
      <c r="AA329" s="350" t="e">
        <f t="shared" si="60"/>
        <v>#REF!</v>
      </c>
      <c r="AB329" s="351" t="e">
        <f t="shared" si="61"/>
        <v>#REF!</v>
      </c>
      <c r="AC329" s="351" t="e">
        <f t="shared" si="62"/>
        <v>#REF!</v>
      </c>
      <c r="AD329" s="351" t="e">
        <f t="shared" si="63"/>
        <v>#REF!</v>
      </c>
      <c r="AE329" s="332">
        <f t="shared" si="64"/>
        <v>2006</v>
      </c>
      <c r="AF329" s="352" t="e">
        <f t="shared" si="65"/>
        <v>#REF!</v>
      </c>
      <c r="AG329" s="353" t="e">
        <f t="shared" si="56"/>
        <v>#REF!</v>
      </c>
    </row>
    <row r="330" spans="1:33" s="313" customFormat="1" ht="31.5" customHeight="1">
      <c r="A330" s="431">
        <v>311</v>
      </c>
      <c r="B330" s="345" t="s">
        <v>441</v>
      </c>
      <c r="C330" s="346" t="s">
        <v>748</v>
      </c>
      <c r="D330" s="308"/>
      <c r="E330" s="347"/>
      <c r="F330" s="334"/>
      <c r="G330" s="347" t="s">
        <v>2060</v>
      </c>
      <c r="H330" s="348">
        <v>2007</v>
      </c>
      <c r="I330" s="308"/>
      <c r="J330" s="308"/>
      <c r="K330" s="308"/>
      <c r="L330" s="308"/>
      <c r="M330" s="308"/>
      <c r="N330" s="348" t="s">
        <v>114</v>
      </c>
      <c r="O330" s="349">
        <v>2500000</v>
      </c>
      <c r="P330" s="336"/>
      <c r="T330" s="332" t="e">
        <f>#REF!</f>
        <v>#REF!</v>
      </c>
      <c r="U330" s="313" t="e">
        <f t="shared" si="53"/>
        <v>#REF!</v>
      </c>
      <c r="V330" s="313" t="e">
        <f t="shared" si="54"/>
        <v>#REF!</v>
      </c>
      <c r="W330" s="350" t="e">
        <f t="shared" si="57"/>
        <v>#REF!</v>
      </c>
      <c r="X330" s="351">
        <f t="shared" si="58"/>
        <v>6</v>
      </c>
      <c r="Y330" s="350" t="e">
        <f t="shared" si="59"/>
        <v>#REF!</v>
      </c>
      <c r="Z330" s="350">
        <f t="shared" si="55"/>
        <v>7</v>
      </c>
      <c r="AA330" s="350" t="e">
        <f t="shared" si="60"/>
        <v>#REF!</v>
      </c>
      <c r="AB330" s="351" t="e">
        <f t="shared" si="61"/>
        <v>#REF!</v>
      </c>
      <c r="AC330" s="351" t="e">
        <f t="shared" si="62"/>
        <v>#REF!</v>
      </c>
      <c r="AD330" s="351" t="e">
        <f t="shared" si="63"/>
        <v>#REF!</v>
      </c>
      <c r="AE330" s="332">
        <f t="shared" si="64"/>
        <v>2007</v>
      </c>
      <c r="AF330" s="352" t="e">
        <f t="shared" si="65"/>
        <v>#REF!</v>
      </c>
      <c r="AG330" s="353" t="e">
        <f t="shared" si="56"/>
        <v>#REF!</v>
      </c>
    </row>
    <row r="331" spans="1:33" s="313" customFormat="1" ht="24.75" customHeight="1">
      <c r="A331" s="431">
        <v>312</v>
      </c>
      <c r="B331" s="345" t="s">
        <v>284</v>
      </c>
      <c r="C331" s="346" t="s">
        <v>749</v>
      </c>
      <c r="D331" s="308"/>
      <c r="E331" s="347"/>
      <c r="F331" s="334"/>
      <c r="G331" s="347" t="s">
        <v>376</v>
      </c>
      <c r="H331" s="348">
        <v>2007</v>
      </c>
      <c r="I331" s="308"/>
      <c r="J331" s="308"/>
      <c r="K331" s="308"/>
      <c r="L331" s="308"/>
      <c r="M331" s="308"/>
      <c r="N331" s="348" t="s">
        <v>114</v>
      </c>
      <c r="O331" s="349">
        <v>5025394.59</v>
      </c>
      <c r="P331" s="336"/>
      <c r="T331" s="332" t="e">
        <f>#REF!</f>
        <v>#REF!</v>
      </c>
      <c r="U331" s="313" t="e">
        <f t="shared" si="53"/>
        <v>#REF!</v>
      </c>
      <c r="V331" s="313" t="e">
        <f t="shared" si="54"/>
        <v>#REF!</v>
      </c>
      <c r="W331" s="350" t="e">
        <f t="shared" si="57"/>
        <v>#REF!</v>
      </c>
      <c r="X331" s="351">
        <f t="shared" si="58"/>
        <v>6</v>
      </c>
      <c r="Y331" s="350" t="e">
        <f t="shared" si="59"/>
        <v>#REF!</v>
      </c>
      <c r="Z331" s="350">
        <f t="shared" si="55"/>
        <v>7</v>
      </c>
      <c r="AA331" s="350" t="e">
        <f t="shared" si="60"/>
        <v>#REF!</v>
      </c>
      <c r="AB331" s="351" t="e">
        <f t="shared" si="61"/>
        <v>#REF!</v>
      </c>
      <c r="AC331" s="351" t="e">
        <f t="shared" si="62"/>
        <v>#REF!</v>
      </c>
      <c r="AD331" s="351" t="e">
        <f t="shared" si="63"/>
        <v>#REF!</v>
      </c>
      <c r="AE331" s="332">
        <f t="shared" si="64"/>
        <v>2007</v>
      </c>
      <c r="AF331" s="352" t="e">
        <f t="shared" si="65"/>
        <v>#REF!</v>
      </c>
      <c r="AG331" s="353" t="e">
        <f t="shared" si="56"/>
        <v>#REF!</v>
      </c>
    </row>
    <row r="332" spans="1:33" s="313" customFormat="1" ht="24.75" customHeight="1">
      <c r="A332" s="431">
        <v>313</v>
      </c>
      <c r="B332" s="345" t="s">
        <v>285</v>
      </c>
      <c r="C332" s="346" t="s">
        <v>750</v>
      </c>
      <c r="D332" s="308"/>
      <c r="E332" s="347" t="s">
        <v>358</v>
      </c>
      <c r="F332" s="334"/>
      <c r="G332" s="347" t="s">
        <v>376</v>
      </c>
      <c r="H332" s="348">
        <v>2007</v>
      </c>
      <c r="I332" s="308"/>
      <c r="J332" s="308"/>
      <c r="K332" s="308"/>
      <c r="L332" s="308"/>
      <c r="M332" s="308"/>
      <c r="N332" s="348" t="s">
        <v>114</v>
      </c>
      <c r="O332" s="349">
        <v>5527934.0499999998</v>
      </c>
      <c r="P332" s="336"/>
      <c r="T332" s="332" t="e">
        <f>#REF!</f>
        <v>#REF!</v>
      </c>
      <c r="U332" s="313" t="e">
        <f t="shared" si="53"/>
        <v>#REF!</v>
      </c>
      <c r="V332" s="313" t="e">
        <f t="shared" si="54"/>
        <v>#REF!</v>
      </c>
      <c r="W332" s="350" t="e">
        <f t="shared" si="57"/>
        <v>#REF!</v>
      </c>
      <c r="X332" s="351">
        <f t="shared" si="58"/>
        <v>6</v>
      </c>
      <c r="Y332" s="350" t="e">
        <f t="shared" si="59"/>
        <v>#REF!</v>
      </c>
      <c r="Z332" s="350">
        <f t="shared" si="55"/>
        <v>7</v>
      </c>
      <c r="AA332" s="350" t="e">
        <f t="shared" si="60"/>
        <v>#REF!</v>
      </c>
      <c r="AB332" s="351" t="e">
        <f t="shared" si="61"/>
        <v>#REF!</v>
      </c>
      <c r="AC332" s="351" t="e">
        <f t="shared" si="62"/>
        <v>#REF!</v>
      </c>
      <c r="AD332" s="351" t="e">
        <f t="shared" si="63"/>
        <v>#REF!</v>
      </c>
      <c r="AE332" s="332">
        <f t="shared" si="64"/>
        <v>2007</v>
      </c>
      <c r="AF332" s="352" t="e">
        <f t="shared" si="65"/>
        <v>#REF!</v>
      </c>
      <c r="AG332" s="353" t="e">
        <f t="shared" si="56"/>
        <v>#REF!</v>
      </c>
    </row>
    <row r="333" spans="1:33" s="313" customFormat="1" ht="24.75" customHeight="1">
      <c r="A333" s="431">
        <v>314</v>
      </c>
      <c r="B333" s="345" t="s">
        <v>285</v>
      </c>
      <c r="C333" s="346" t="s">
        <v>750</v>
      </c>
      <c r="D333" s="308"/>
      <c r="E333" s="347" t="s">
        <v>358</v>
      </c>
      <c r="F333" s="334"/>
      <c r="G333" s="347" t="s">
        <v>376</v>
      </c>
      <c r="H333" s="348">
        <v>2007</v>
      </c>
      <c r="I333" s="308"/>
      <c r="J333" s="308"/>
      <c r="K333" s="308"/>
      <c r="L333" s="308"/>
      <c r="M333" s="308"/>
      <c r="N333" s="348" t="s">
        <v>114</v>
      </c>
      <c r="O333" s="349">
        <v>5527934.0499999998</v>
      </c>
      <c r="P333" s="336"/>
      <c r="T333" s="332" t="e">
        <f>#REF!</f>
        <v>#REF!</v>
      </c>
      <c r="U333" s="313" t="e">
        <f t="shared" si="53"/>
        <v>#REF!</v>
      </c>
      <c r="V333" s="313" t="e">
        <f t="shared" si="54"/>
        <v>#REF!</v>
      </c>
      <c r="W333" s="350" t="e">
        <f t="shared" si="57"/>
        <v>#REF!</v>
      </c>
      <c r="X333" s="351">
        <f t="shared" si="58"/>
        <v>6</v>
      </c>
      <c r="Y333" s="350" t="e">
        <f t="shared" si="59"/>
        <v>#REF!</v>
      </c>
      <c r="Z333" s="350">
        <f t="shared" si="55"/>
        <v>7</v>
      </c>
      <c r="AA333" s="350" t="e">
        <f t="shared" si="60"/>
        <v>#REF!</v>
      </c>
      <c r="AB333" s="351" t="e">
        <f t="shared" si="61"/>
        <v>#REF!</v>
      </c>
      <c r="AC333" s="351" t="e">
        <f t="shared" si="62"/>
        <v>#REF!</v>
      </c>
      <c r="AD333" s="351" t="e">
        <f t="shared" si="63"/>
        <v>#REF!</v>
      </c>
      <c r="AE333" s="332">
        <f t="shared" si="64"/>
        <v>2007</v>
      </c>
      <c r="AF333" s="352" t="e">
        <f t="shared" si="65"/>
        <v>#REF!</v>
      </c>
      <c r="AG333" s="353" t="e">
        <f t="shared" si="56"/>
        <v>#REF!</v>
      </c>
    </row>
    <row r="334" spans="1:33" s="313" customFormat="1" ht="24.75" customHeight="1">
      <c r="A334" s="431">
        <v>315</v>
      </c>
      <c r="B334" s="345" t="s">
        <v>285</v>
      </c>
      <c r="C334" s="346" t="s">
        <v>750</v>
      </c>
      <c r="D334" s="308"/>
      <c r="E334" s="347" t="s">
        <v>358</v>
      </c>
      <c r="F334" s="334"/>
      <c r="G334" s="347" t="s">
        <v>376</v>
      </c>
      <c r="H334" s="348">
        <v>2007</v>
      </c>
      <c r="I334" s="308"/>
      <c r="J334" s="308"/>
      <c r="K334" s="308"/>
      <c r="L334" s="308"/>
      <c r="M334" s="308"/>
      <c r="N334" s="348" t="s">
        <v>114</v>
      </c>
      <c r="O334" s="349">
        <v>5527934.0499999998</v>
      </c>
      <c r="P334" s="336"/>
      <c r="T334" s="332" t="e">
        <f>#REF!</f>
        <v>#REF!</v>
      </c>
      <c r="U334" s="313" t="e">
        <f t="shared" si="53"/>
        <v>#REF!</v>
      </c>
      <c r="V334" s="313" t="e">
        <f t="shared" si="54"/>
        <v>#REF!</v>
      </c>
      <c r="W334" s="350" t="e">
        <f t="shared" si="57"/>
        <v>#REF!</v>
      </c>
      <c r="X334" s="351">
        <f t="shared" si="58"/>
        <v>6</v>
      </c>
      <c r="Y334" s="350" t="e">
        <f t="shared" si="59"/>
        <v>#REF!</v>
      </c>
      <c r="Z334" s="350">
        <f t="shared" si="55"/>
        <v>7</v>
      </c>
      <c r="AA334" s="350" t="e">
        <f t="shared" si="60"/>
        <v>#REF!</v>
      </c>
      <c r="AB334" s="351" t="e">
        <f t="shared" si="61"/>
        <v>#REF!</v>
      </c>
      <c r="AC334" s="351" t="e">
        <f t="shared" si="62"/>
        <v>#REF!</v>
      </c>
      <c r="AD334" s="351" t="e">
        <f t="shared" si="63"/>
        <v>#REF!</v>
      </c>
      <c r="AE334" s="332">
        <f t="shared" si="64"/>
        <v>2007</v>
      </c>
      <c r="AF334" s="352" t="e">
        <f t="shared" si="65"/>
        <v>#REF!</v>
      </c>
      <c r="AG334" s="353" t="e">
        <f t="shared" si="56"/>
        <v>#REF!</v>
      </c>
    </row>
    <row r="335" spans="1:33" s="313" customFormat="1" ht="24.75" customHeight="1">
      <c r="A335" s="431">
        <v>316</v>
      </c>
      <c r="B335" s="345" t="s">
        <v>285</v>
      </c>
      <c r="C335" s="346" t="s">
        <v>750</v>
      </c>
      <c r="D335" s="308"/>
      <c r="E335" s="347" t="s">
        <v>358</v>
      </c>
      <c r="F335" s="334"/>
      <c r="G335" s="347" t="s">
        <v>376</v>
      </c>
      <c r="H335" s="348">
        <v>2007</v>
      </c>
      <c r="I335" s="308"/>
      <c r="J335" s="308"/>
      <c r="K335" s="308"/>
      <c r="L335" s="308"/>
      <c r="M335" s="308"/>
      <c r="N335" s="348" t="s">
        <v>114</v>
      </c>
      <c r="O335" s="349">
        <v>5527934.0499999998</v>
      </c>
      <c r="P335" s="336"/>
      <c r="T335" s="332" t="e">
        <f>#REF!</f>
        <v>#REF!</v>
      </c>
      <c r="U335" s="313" t="e">
        <f t="shared" si="53"/>
        <v>#REF!</v>
      </c>
      <c r="V335" s="313" t="e">
        <f t="shared" si="54"/>
        <v>#REF!</v>
      </c>
      <c r="W335" s="350" t="e">
        <f t="shared" si="57"/>
        <v>#REF!</v>
      </c>
      <c r="X335" s="351">
        <f t="shared" si="58"/>
        <v>6</v>
      </c>
      <c r="Y335" s="350" t="e">
        <f t="shared" si="59"/>
        <v>#REF!</v>
      </c>
      <c r="Z335" s="350">
        <f t="shared" si="55"/>
        <v>7</v>
      </c>
      <c r="AA335" s="350" t="e">
        <f t="shared" si="60"/>
        <v>#REF!</v>
      </c>
      <c r="AB335" s="351" t="e">
        <f t="shared" si="61"/>
        <v>#REF!</v>
      </c>
      <c r="AC335" s="351" t="e">
        <f t="shared" si="62"/>
        <v>#REF!</v>
      </c>
      <c r="AD335" s="351" t="e">
        <f t="shared" si="63"/>
        <v>#REF!</v>
      </c>
      <c r="AE335" s="332">
        <f t="shared" si="64"/>
        <v>2007</v>
      </c>
      <c r="AF335" s="352" t="e">
        <f t="shared" si="65"/>
        <v>#REF!</v>
      </c>
      <c r="AG335" s="353" t="e">
        <f t="shared" si="56"/>
        <v>#REF!</v>
      </c>
    </row>
    <row r="336" spans="1:33" s="313" customFormat="1" ht="24.75" customHeight="1">
      <c r="A336" s="431">
        <v>317</v>
      </c>
      <c r="B336" s="345" t="s">
        <v>285</v>
      </c>
      <c r="C336" s="346" t="s">
        <v>750</v>
      </c>
      <c r="D336" s="308"/>
      <c r="E336" s="347" t="s">
        <v>358</v>
      </c>
      <c r="F336" s="334"/>
      <c r="G336" s="347" t="s">
        <v>376</v>
      </c>
      <c r="H336" s="348">
        <v>2007</v>
      </c>
      <c r="I336" s="308"/>
      <c r="J336" s="308"/>
      <c r="K336" s="308"/>
      <c r="L336" s="308"/>
      <c r="M336" s="308"/>
      <c r="N336" s="348" t="s">
        <v>114</v>
      </c>
      <c r="O336" s="349">
        <v>5527934.0499999998</v>
      </c>
      <c r="P336" s="336"/>
      <c r="T336" s="332" t="e">
        <f>#REF!</f>
        <v>#REF!</v>
      </c>
      <c r="U336" s="313" t="e">
        <f t="shared" si="53"/>
        <v>#REF!</v>
      </c>
      <c r="V336" s="313" t="e">
        <f t="shared" si="54"/>
        <v>#REF!</v>
      </c>
      <c r="W336" s="350" t="e">
        <f t="shared" si="57"/>
        <v>#REF!</v>
      </c>
      <c r="X336" s="351">
        <f t="shared" si="58"/>
        <v>6</v>
      </c>
      <c r="Y336" s="350" t="e">
        <f t="shared" si="59"/>
        <v>#REF!</v>
      </c>
      <c r="Z336" s="350">
        <f t="shared" si="55"/>
        <v>7</v>
      </c>
      <c r="AA336" s="350" t="e">
        <f t="shared" si="60"/>
        <v>#REF!</v>
      </c>
      <c r="AB336" s="351" t="e">
        <f t="shared" si="61"/>
        <v>#REF!</v>
      </c>
      <c r="AC336" s="351" t="e">
        <f t="shared" si="62"/>
        <v>#REF!</v>
      </c>
      <c r="AD336" s="351" t="e">
        <f t="shared" si="63"/>
        <v>#REF!</v>
      </c>
      <c r="AE336" s="332">
        <f t="shared" si="64"/>
        <v>2007</v>
      </c>
      <c r="AF336" s="352" t="e">
        <f t="shared" si="65"/>
        <v>#REF!</v>
      </c>
      <c r="AG336" s="353" t="e">
        <f t="shared" si="56"/>
        <v>#REF!</v>
      </c>
    </row>
    <row r="337" spans="1:33" s="313" customFormat="1" ht="24.75" customHeight="1">
      <c r="A337" s="431">
        <v>318</v>
      </c>
      <c r="B337" s="345" t="s">
        <v>285</v>
      </c>
      <c r="C337" s="346" t="s">
        <v>750</v>
      </c>
      <c r="D337" s="308"/>
      <c r="E337" s="347" t="s">
        <v>358</v>
      </c>
      <c r="F337" s="334"/>
      <c r="G337" s="347" t="s">
        <v>376</v>
      </c>
      <c r="H337" s="348">
        <v>2007</v>
      </c>
      <c r="I337" s="308"/>
      <c r="J337" s="308"/>
      <c r="K337" s="308"/>
      <c r="L337" s="308"/>
      <c r="M337" s="308"/>
      <c r="N337" s="348" t="s">
        <v>114</v>
      </c>
      <c r="O337" s="349">
        <v>5527934.0499999998</v>
      </c>
      <c r="P337" s="336"/>
      <c r="T337" s="332" t="e">
        <f>#REF!</f>
        <v>#REF!</v>
      </c>
      <c r="U337" s="313" t="e">
        <f t="shared" si="53"/>
        <v>#REF!</v>
      </c>
      <c r="V337" s="313" t="e">
        <f t="shared" si="54"/>
        <v>#REF!</v>
      </c>
      <c r="W337" s="350" t="e">
        <f t="shared" si="57"/>
        <v>#REF!</v>
      </c>
      <c r="X337" s="351">
        <f t="shared" si="58"/>
        <v>6</v>
      </c>
      <c r="Y337" s="350" t="e">
        <f t="shared" si="59"/>
        <v>#REF!</v>
      </c>
      <c r="Z337" s="350">
        <f t="shared" si="55"/>
        <v>7</v>
      </c>
      <c r="AA337" s="350" t="e">
        <f t="shared" si="60"/>
        <v>#REF!</v>
      </c>
      <c r="AB337" s="351" t="e">
        <f t="shared" si="61"/>
        <v>#REF!</v>
      </c>
      <c r="AC337" s="351" t="e">
        <f t="shared" si="62"/>
        <v>#REF!</v>
      </c>
      <c r="AD337" s="351" t="e">
        <f t="shared" si="63"/>
        <v>#REF!</v>
      </c>
      <c r="AE337" s="332">
        <f t="shared" si="64"/>
        <v>2007</v>
      </c>
      <c r="AF337" s="352" t="e">
        <f t="shared" si="65"/>
        <v>#REF!</v>
      </c>
      <c r="AG337" s="353" t="e">
        <f t="shared" si="56"/>
        <v>#REF!</v>
      </c>
    </row>
    <row r="338" spans="1:33" s="313" customFormat="1" ht="24.75" customHeight="1">
      <c r="A338" s="431">
        <v>319</v>
      </c>
      <c r="B338" s="345" t="s">
        <v>286</v>
      </c>
      <c r="C338" s="346" t="s">
        <v>153</v>
      </c>
      <c r="D338" s="308"/>
      <c r="E338" s="347" t="s">
        <v>358</v>
      </c>
      <c r="F338" s="334"/>
      <c r="G338" s="347" t="s">
        <v>376</v>
      </c>
      <c r="H338" s="348">
        <v>2007</v>
      </c>
      <c r="I338" s="308"/>
      <c r="J338" s="308"/>
      <c r="K338" s="308"/>
      <c r="L338" s="308"/>
      <c r="M338" s="308"/>
      <c r="N338" s="348" t="s">
        <v>114</v>
      </c>
      <c r="O338" s="349">
        <v>5527934.0499999998</v>
      </c>
      <c r="P338" s="336"/>
      <c r="T338" s="332" t="e">
        <f>#REF!</f>
        <v>#REF!</v>
      </c>
      <c r="U338" s="313" t="e">
        <f t="shared" si="53"/>
        <v>#REF!</v>
      </c>
      <c r="V338" s="313" t="e">
        <f t="shared" si="54"/>
        <v>#REF!</v>
      </c>
      <c r="W338" s="350" t="e">
        <f t="shared" si="57"/>
        <v>#REF!</v>
      </c>
      <c r="X338" s="351">
        <f t="shared" si="58"/>
        <v>6</v>
      </c>
      <c r="Y338" s="350" t="e">
        <f t="shared" si="59"/>
        <v>#REF!</v>
      </c>
      <c r="Z338" s="350">
        <f t="shared" si="55"/>
        <v>7</v>
      </c>
      <c r="AA338" s="350" t="e">
        <f t="shared" si="60"/>
        <v>#REF!</v>
      </c>
      <c r="AB338" s="351" t="e">
        <f t="shared" si="61"/>
        <v>#REF!</v>
      </c>
      <c r="AC338" s="351" t="e">
        <f t="shared" si="62"/>
        <v>#REF!</v>
      </c>
      <c r="AD338" s="351" t="e">
        <f t="shared" si="63"/>
        <v>#REF!</v>
      </c>
      <c r="AE338" s="332">
        <f t="shared" si="64"/>
        <v>2007</v>
      </c>
      <c r="AF338" s="352" t="e">
        <f t="shared" si="65"/>
        <v>#REF!</v>
      </c>
      <c r="AG338" s="353" t="e">
        <f t="shared" si="56"/>
        <v>#REF!</v>
      </c>
    </row>
    <row r="339" spans="1:33" s="313" customFormat="1" ht="25.5" customHeight="1">
      <c r="A339" s="431">
        <v>320</v>
      </c>
      <c r="B339" s="345" t="s">
        <v>287</v>
      </c>
      <c r="C339" s="346" t="s">
        <v>751</v>
      </c>
      <c r="D339" s="308"/>
      <c r="E339" s="347"/>
      <c r="F339" s="334"/>
      <c r="G339" s="347" t="s">
        <v>376</v>
      </c>
      <c r="H339" s="348">
        <v>2007</v>
      </c>
      <c r="I339" s="308"/>
      <c r="J339" s="308"/>
      <c r="K339" s="308"/>
      <c r="L339" s="308"/>
      <c r="M339" s="308"/>
      <c r="N339" s="348" t="s">
        <v>114</v>
      </c>
      <c r="O339" s="349">
        <v>4842470</v>
      </c>
      <c r="P339" s="336"/>
      <c r="T339" s="332" t="e">
        <f>#REF!</f>
        <v>#REF!</v>
      </c>
      <c r="U339" s="313" t="e">
        <f t="shared" si="53"/>
        <v>#REF!</v>
      </c>
      <c r="V339" s="313" t="e">
        <f t="shared" si="54"/>
        <v>#REF!</v>
      </c>
      <c r="W339" s="350" t="e">
        <f t="shared" si="57"/>
        <v>#REF!</v>
      </c>
      <c r="X339" s="351">
        <f t="shared" si="58"/>
        <v>6</v>
      </c>
      <c r="Y339" s="350" t="e">
        <f t="shared" si="59"/>
        <v>#REF!</v>
      </c>
      <c r="Z339" s="350">
        <f t="shared" si="55"/>
        <v>7</v>
      </c>
      <c r="AA339" s="350" t="e">
        <f t="shared" si="60"/>
        <v>#REF!</v>
      </c>
      <c r="AB339" s="351" t="e">
        <f t="shared" si="61"/>
        <v>#REF!</v>
      </c>
      <c r="AC339" s="351" t="e">
        <f t="shared" si="62"/>
        <v>#REF!</v>
      </c>
      <c r="AD339" s="351" t="e">
        <f t="shared" si="63"/>
        <v>#REF!</v>
      </c>
      <c r="AE339" s="332">
        <f t="shared" si="64"/>
        <v>2007</v>
      </c>
      <c r="AF339" s="352" t="e">
        <f t="shared" si="65"/>
        <v>#REF!</v>
      </c>
      <c r="AG339" s="353" t="e">
        <f t="shared" si="56"/>
        <v>#REF!</v>
      </c>
    </row>
    <row r="340" spans="1:33" s="313" customFormat="1" ht="25.5" customHeight="1">
      <c r="A340" s="431">
        <v>321</v>
      </c>
      <c r="B340" s="345" t="s">
        <v>287</v>
      </c>
      <c r="C340" s="346" t="s">
        <v>751</v>
      </c>
      <c r="D340" s="308"/>
      <c r="E340" s="347"/>
      <c r="F340" s="334"/>
      <c r="G340" s="347" t="s">
        <v>376</v>
      </c>
      <c r="H340" s="348">
        <v>2007</v>
      </c>
      <c r="I340" s="308"/>
      <c r="J340" s="308"/>
      <c r="K340" s="308"/>
      <c r="L340" s="308"/>
      <c r="M340" s="308"/>
      <c r="N340" s="348" t="s">
        <v>114</v>
      </c>
      <c r="O340" s="349">
        <v>4842470</v>
      </c>
      <c r="P340" s="336"/>
      <c r="T340" s="332" t="e">
        <f>#REF!</f>
        <v>#REF!</v>
      </c>
      <c r="U340" s="313" t="e">
        <f t="shared" ref="U340:U403" si="66">VLOOKUP(T340,kelompok,2,0)</f>
        <v>#REF!</v>
      </c>
      <c r="V340" s="313" t="e">
        <f t="shared" ref="V340:V403" si="67">VLOOKUP(T340,MASAMANFAAT,4,0)</f>
        <v>#REF!</v>
      </c>
      <c r="W340" s="350" t="e">
        <f t="shared" si="57"/>
        <v>#REF!</v>
      </c>
      <c r="X340" s="351">
        <f t="shared" si="58"/>
        <v>6</v>
      </c>
      <c r="Y340" s="350" t="e">
        <f t="shared" si="59"/>
        <v>#REF!</v>
      </c>
      <c r="Z340" s="350">
        <f t="shared" ref="Z340:Z403" si="68">2014-AE340</f>
        <v>7</v>
      </c>
      <c r="AA340" s="350" t="e">
        <f t="shared" si="60"/>
        <v>#REF!</v>
      </c>
      <c r="AB340" s="351" t="e">
        <f t="shared" si="61"/>
        <v>#REF!</v>
      </c>
      <c r="AC340" s="351" t="e">
        <f t="shared" si="62"/>
        <v>#REF!</v>
      </c>
      <c r="AD340" s="351" t="e">
        <f t="shared" si="63"/>
        <v>#REF!</v>
      </c>
      <c r="AE340" s="332">
        <f t="shared" si="64"/>
        <v>2007</v>
      </c>
      <c r="AF340" s="352" t="e">
        <f t="shared" si="65"/>
        <v>#REF!</v>
      </c>
      <c r="AG340" s="353" t="e">
        <f t="shared" ref="AG340:AG403" si="69">AD340+AC340+AB340+AA340+Y340</f>
        <v>#REF!</v>
      </c>
    </row>
    <row r="341" spans="1:33" s="313" customFormat="1" ht="25.5" customHeight="1">
      <c r="A341" s="431">
        <v>322</v>
      </c>
      <c r="B341" s="345" t="s">
        <v>287</v>
      </c>
      <c r="C341" s="346" t="s">
        <v>751</v>
      </c>
      <c r="D341" s="308"/>
      <c r="E341" s="347"/>
      <c r="F341" s="334"/>
      <c r="G341" s="347" t="s">
        <v>376</v>
      </c>
      <c r="H341" s="348">
        <v>2007</v>
      </c>
      <c r="I341" s="308"/>
      <c r="J341" s="308"/>
      <c r="K341" s="308"/>
      <c r="L341" s="308"/>
      <c r="M341" s="308"/>
      <c r="N341" s="348" t="s">
        <v>114</v>
      </c>
      <c r="O341" s="349">
        <v>4842470</v>
      </c>
      <c r="P341" s="336"/>
      <c r="T341" s="332" t="e">
        <f>#REF!</f>
        <v>#REF!</v>
      </c>
      <c r="U341" s="313" t="e">
        <f t="shared" si="66"/>
        <v>#REF!</v>
      </c>
      <c r="V341" s="313" t="e">
        <f t="shared" si="67"/>
        <v>#REF!</v>
      </c>
      <c r="W341" s="350" t="e">
        <f t="shared" ref="W341:W404" si="70">(O341-10)/V341</f>
        <v>#REF!</v>
      </c>
      <c r="X341" s="351">
        <f t="shared" ref="X341:X404" si="71">2013-AE341</f>
        <v>6</v>
      </c>
      <c r="Y341" s="350" t="e">
        <f t="shared" ref="Y341:Y404" si="72">IF(X341&gt;V341,O341-10,W341*X341)</f>
        <v>#REF!</v>
      </c>
      <c r="Z341" s="350">
        <f t="shared" si="68"/>
        <v>7</v>
      </c>
      <c r="AA341" s="350" t="e">
        <f t="shared" ref="AA341:AA404" si="73">IF(O341-10=Y341,0,W341)</f>
        <v>#REF!</v>
      </c>
      <c r="AB341" s="351" t="e">
        <f t="shared" ref="AB341:AB404" si="74">IF(O341-10=Y341+AA341,0,W341)</f>
        <v>#REF!</v>
      </c>
      <c r="AC341" s="351" t="e">
        <f t="shared" ref="AC341:AC404" si="75">IF(O341-10=Y341+AA341+AB341,0,W341)</f>
        <v>#REF!</v>
      </c>
      <c r="AD341" s="351" t="e">
        <f t="shared" ref="AD341:AD404" si="76">IF(O341-10=Y341+AA341+AB341+AC341,0,W341)</f>
        <v>#REF!</v>
      </c>
      <c r="AE341" s="332">
        <f t="shared" ref="AE341:AE404" si="77">H341</f>
        <v>2007</v>
      </c>
      <c r="AF341" s="352" t="e">
        <f t="shared" ref="AF341:AF404" si="78">O341-(AA341+AB341+Y341+AC341+AD341)</f>
        <v>#REF!</v>
      </c>
      <c r="AG341" s="353" t="e">
        <f t="shared" si="69"/>
        <v>#REF!</v>
      </c>
    </row>
    <row r="342" spans="1:33" s="313" customFormat="1" ht="25.5" customHeight="1">
      <c r="A342" s="431">
        <v>323</v>
      </c>
      <c r="B342" s="345" t="s">
        <v>287</v>
      </c>
      <c r="C342" s="346" t="s">
        <v>751</v>
      </c>
      <c r="D342" s="308"/>
      <c r="E342" s="347"/>
      <c r="F342" s="334"/>
      <c r="G342" s="347" t="s">
        <v>376</v>
      </c>
      <c r="H342" s="348">
        <v>2007</v>
      </c>
      <c r="I342" s="308"/>
      <c r="J342" s="308"/>
      <c r="K342" s="308"/>
      <c r="L342" s="308"/>
      <c r="M342" s="308"/>
      <c r="N342" s="348" t="s">
        <v>114</v>
      </c>
      <c r="O342" s="349">
        <v>4842470.2300000004</v>
      </c>
      <c r="P342" s="336"/>
      <c r="T342" s="332" t="e">
        <f>#REF!</f>
        <v>#REF!</v>
      </c>
      <c r="U342" s="313" t="e">
        <f t="shared" si="66"/>
        <v>#REF!</v>
      </c>
      <c r="V342" s="313" t="e">
        <f t="shared" si="67"/>
        <v>#REF!</v>
      </c>
      <c r="W342" s="350" t="e">
        <f t="shared" si="70"/>
        <v>#REF!</v>
      </c>
      <c r="X342" s="351">
        <f t="shared" si="71"/>
        <v>6</v>
      </c>
      <c r="Y342" s="350" t="e">
        <f t="shared" si="72"/>
        <v>#REF!</v>
      </c>
      <c r="Z342" s="350">
        <f t="shared" si="68"/>
        <v>7</v>
      </c>
      <c r="AA342" s="350" t="e">
        <f t="shared" si="73"/>
        <v>#REF!</v>
      </c>
      <c r="AB342" s="351" t="e">
        <f t="shared" si="74"/>
        <v>#REF!</v>
      </c>
      <c r="AC342" s="351" t="e">
        <f t="shared" si="75"/>
        <v>#REF!</v>
      </c>
      <c r="AD342" s="351" t="e">
        <f t="shared" si="76"/>
        <v>#REF!</v>
      </c>
      <c r="AE342" s="332">
        <f t="shared" si="77"/>
        <v>2007</v>
      </c>
      <c r="AF342" s="352" t="e">
        <f t="shared" si="78"/>
        <v>#REF!</v>
      </c>
      <c r="AG342" s="353" t="e">
        <f t="shared" si="69"/>
        <v>#REF!</v>
      </c>
    </row>
    <row r="343" spans="1:33" s="313" customFormat="1" ht="25.5" customHeight="1">
      <c r="A343" s="431">
        <v>324</v>
      </c>
      <c r="B343" s="345" t="s">
        <v>287</v>
      </c>
      <c r="C343" s="346" t="s">
        <v>751</v>
      </c>
      <c r="D343" s="308"/>
      <c r="E343" s="347"/>
      <c r="F343" s="334"/>
      <c r="G343" s="347" t="s">
        <v>376</v>
      </c>
      <c r="H343" s="348">
        <v>2007</v>
      </c>
      <c r="I343" s="308"/>
      <c r="J343" s="308"/>
      <c r="K343" s="308"/>
      <c r="L343" s="308"/>
      <c r="M343" s="308"/>
      <c r="N343" s="348" t="s">
        <v>114</v>
      </c>
      <c r="O343" s="349">
        <v>4842470.2300000004</v>
      </c>
      <c r="P343" s="336"/>
      <c r="T343" s="332" t="e">
        <f>#REF!</f>
        <v>#REF!</v>
      </c>
      <c r="U343" s="313" t="e">
        <f t="shared" si="66"/>
        <v>#REF!</v>
      </c>
      <c r="V343" s="313" t="e">
        <f t="shared" si="67"/>
        <v>#REF!</v>
      </c>
      <c r="W343" s="350" t="e">
        <f t="shared" si="70"/>
        <v>#REF!</v>
      </c>
      <c r="X343" s="351">
        <f t="shared" si="71"/>
        <v>6</v>
      </c>
      <c r="Y343" s="350" t="e">
        <f t="shared" si="72"/>
        <v>#REF!</v>
      </c>
      <c r="Z343" s="350">
        <f t="shared" si="68"/>
        <v>7</v>
      </c>
      <c r="AA343" s="350" t="e">
        <f t="shared" si="73"/>
        <v>#REF!</v>
      </c>
      <c r="AB343" s="351" t="e">
        <f t="shared" si="74"/>
        <v>#REF!</v>
      </c>
      <c r="AC343" s="351" t="e">
        <f t="shared" si="75"/>
        <v>#REF!</v>
      </c>
      <c r="AD343" s="351" t="e">
        <f t="shared" si="76"/>
        <v>#REF!</v>
      </c>
      <c r="AE343" s="332">
        <f t="shared" si="77"/>
        <v>2007</v>
      </c>
      <c r="AF343" s="352" t="e">
        <f t="shared" si="78"/>
        <v>#REF!</v>
      </c>
      <c r="AG343" s="353" t="e">
        <f t="shared" si="69"/>
        <v>#REF!</v>
      </c>
    </row>
    <row r="344" spans="1:33" s="313" customFormat="1" ht="21.75" customHeight="1">
      <c r="A344" s="431">
        <v>325</v>
      </c>
      <c r="B344" s="345" t="s">
        <v>288</v>
      </c>
      <c r="C344" s="346" t="s">
        <v>752</v>
      </c>
      <c r="D344" s="308"/>
      <c r="E344" s="347" t="s">
        <v>358</v>
      </c>
      <c r="F344" s="334"/>
      <c r="G344" s="347" t="s">
        <v>2061</v>
      </c>
      <c r="H344" s="348">
        <v>2007</v>
      </c>
      <c r="I344" s="308"/>
      <c r="J344" s="308"/>
      <c r="K344" s="308"/>
      <c r="L344" s="308"/>
      <c r="M344" s="308"/>
      <c r="N344" s="348" t="s">
        <v>114</v>
      </c>
      <c r="O344" s="349">
        <v>2211173.64</v>
      </c>
      <c r="P344" s="336"/>
      <c r="T344" s="332" t="e">
        <f>#REF!</f>
        <v>#REF!</v>
      </c>
      <c r="U344" s="313" t="e">
        <f t="shared" si="66"/>
        <v>#REF!</v>
      </c>
      <c r="V344" s="313" t="e">
        <f t="shared" si="67"/>
        <v>#REF!</v>
      </c>
      <c r="W344" s="350" t="e">
        <f t="shared" si="70"/>
        <v>#REF!</v>
      </c>
      <c r="X344" s="351">
        <f t="shared" si="71"/>
        <v>6</v>
      </c>
      <c r="Y344" s="350" t="e">
        <f t="shared" si="72"/>
        <v>#REF!</v>
      </c>
      <c r="Z344" s="350">
        <f t="shared" si="68"/>
        <v>7</v>
      </c>
      <c r="AA344" s="350" t="e">
        <f t="shared" si="73"/>
        <v>#REF!</v>
      </c>
      <c r="AB344" s="351" t="e">
        <f t="shared" si="74"/>
        <v>#REF!</v>
      </c>
      <c r="AC344" s="351" t="e">
        <f t="shared" si="75"/>
        <v>#REF!</v>
      </c>
      <c r="AD344" s="351" t="e">
        <f t="shared" si="76"/>
        <v>#REF!</v>
      </c>
      <c r="AE344" s="332">
        <f t="shared" si="77"/>
        <v>2007</v>
      </c>
      <c r="AF344" s="352" t="e">
        <f t="shared" si="78"/>
        <v>#REF!</v>
      </c>
      <c r="AG344" s="353" t="e">
        <f t="shared" si="69"/>
        <v>#REF!</v>
      </c>
    </row>
    <row r="345" spans="1:33" s="313" customFormat="1" ht="21.75" customHeight="1">
      <c r="A345" s="431">
        <v>326</v>
      </c>
      <c r="B345" s="345" t="s">
        <v>288</v>
      </c>
      <c r="C345" s="346" t="s">
        <v>752</v>
      </c>
      <c r="D345" s="308"/>
      <c r="E345" s="347" t="s">
        <v>358</v>
      </c>
      <c r="F345" s="334"/>
      <c r="G345" s="347" t="s">
        <v>2061</v>
      </c>
      <c r="H345" s="348">
        <v>2007</v>
      </c>
      <c r="I345" s="308"/>
      <c r="J345" s="308"/>
      <c r="K345" s="308"/>
      <c r="L345" s="308"/>
      <c r="M345" s="308"/>
      <c r="N345" s="348" t="s">
        <v>114</v>
      </c>
      <c r="O345" s="349">
        <v>2211173.64</v>
      </c>
      <c r="P345" s="336"/>
      <c r="T345" s="332" t="e">
        <f>#REF!</f>
        <v>#REF!</v>
      </c>
      <c r="U345" s="313" t="e">
        <f t="shared" si="66"/>
        <v>#REF!</v>
      </c>
      <c r="V345" s="313" t="e">
        <f t="shared" si="67"/>
        <v>#REF!</v>
      </c>
      <c r="W345" s="350" t="e">
        <f t="shared" si="70"/>
        <v>#REF!</v>
      </c>
      <c r="X345" s="351">
        <f t="shared" si="71"/>
        <v>6</v>
      </c>
      <c r="Y345" s="350" t="e">
        <f t="shared" si="72"/>
        <v>#REF!</v>
      </c>
      <c r="Z345" s="350">
        <f t="shared" si="68"/>
        <v>7</v>
      </c>
      <c r="AA345" s="350" t="e">
        <f t="shared" si="73"/>
        <v>#REF!</v>
      </c>
      <c r="AB345" s="351" t="e">
        <f t="shared" si="74"/>
        <v>#REF!</v>
      </c>
      <c r="AC345" s="351" t="e">
        <f t="shared" si="75"/>
        <v>#REF!</v>
      </c>
      <c r="AD345" s="351" t="e">
        <f t="shared" si="76"/>
        <v>#REF!</v>
      </c>
      <c r="AE345" s="332">
        <f t="shared" si="77"/>
        <v>2007</v>
      </c>
      <c r="AF345" s="352" t="e">
        <f t="shared" si="78"/>
        <v>#REF!</v>
      </c>
      <c r="AG345" s="353" t="e">
        <f t="shared" si="69"/>
        <v>#REF!</v>
      </c>
    </row>
    <row r="346" spans="1:33" s="313" customFormat="1" ht="21.75" customHeight="1">
      <c r="A346" s="431">
        <v>327</v>
      </c>
      <c r="B346" s="345" t="s">
        <v>288</v>
      </c>
      <c r="C346" s="346" t="s">
        <v>752</v>
      </c>
      <c r="D346" s="308"/>
      <c r="E346" s="347" t="s">
        <v>358</v>
      </c>
      <c r="F346" s="334"/>
      <c r="G346" s="347" t="s">
        <v>2061</v>
      </c>
      <c r="H346" s="348">
        <v>2007</v>
      </c>
      <c r="I346" s="308"/>
      <c r="J346" s="308"/>
      <c r="K346" s="308"/>
      <c r="L346" s="308"/>
      <c r="M346" s="308"/>
      <c r="N346" s="348" t="s">
        <v>114</v>
      </c>
      <c r="O346" s="349">
        <v>2211173.64</v>
      </c>
      <c r="P346" s="336"/>
      <c r="T346" s="332" t="e">
        <f>#REF!</f>
        <v>#REF!</v>
      </c>
      <c r="U346" s="313" t="e">
        <f t="shared" si="66"/>
        <v>#REF!</v>
      </c>
      <c r="V346" s="313" t="e">
        <f t="shared" si="67"/>
        <v>#REF!</v>
      </c>
      <c r="W346" s="350" t="e">
        <f t="shared" si="70"/>
        <v>#REF!</v>
      </c>
      <c r="X346" s="351">
        <f t="shared" si="71"/>
        <v>6</v>
      </c>
      <c r="Y346" s="350" t="e">
        <f t="shared" si="72"/>
        <v>#REF!</v>
      </c>
      <c r="Z346" s="350">
        <f t="shared" si="68"/>
        <v>7</v>
      </c>
      <c r="AA346" s="350" t="e">
        <f t="shared" si="73"/>
        <v>#REF!</v>
      </c>
      <c r="AB346" s="351" t="e">
        <f t="shared" si="74"/>
        <v>#REF!</v>
      </c>
      <c r="AC346" s="351" t="e">
        <f t="shared" si="75"/>
        <v>#REF!</v>
      </c>
      <c r="AD346" s="351" t="e">
        <f t="shared" si="76"/>
        <v>#REF!</v>
      </c>
      <c r="AE346" s="332">
        <f t="shared" si="77"/>
        <v>2007</v>
      </c>
      <c r="AF346" s="352" t="e">
        <f t="shared" si="78"/>
        <v>#REF!</v>
      </c>
      <c r="AG346" s="353" t="e">
        <f t="shared" si="69"/>
        <v>#REF!</v>
      </c>
    </row>
    <row r="347" spans="1:33" s="313" customFormat="1" ht="21.75" customHeight="1">
      <c r="A347" s="431">
        <v>328</v>
      </c>
      <c r="B347" s="345" t="s">
        <v>288</v>
      </c>
      <c r="C347" s="346" t="s">
        <v>752</v>
      </c>
      <c r="D347" s="308"/>
      <c r="E347" s="347" t="s">
        <v>358</v>
      </c>
      <c r="F347" s="334"/>
      <c r="G347" s="347" t="s">
        <v>2061</v>
      </c>
      <c r="H347" s="348">
        <v>2007</v>
      </c>
      <c r="I347" s="308"/>
      <c r="J347" s="308"/>
      <c r="K347" s="308"/>
      <c r="L347" s="308"/>
      <c r="M347" s="308"/>
      <c r="N347" s="348" t="s">
        <v>114</v>
      </c>
      <c r="O347" s="349">
        <v>2211173.64</v>
      </c>
      <c r="P347" s="336"/>
      <c r="T347" s="332" t="e">
        <f>#REF!</f>
        <v>#REF!</v>
      </c>
      <c r="U347" s="313" t="e">
        <f t="shared" si="66"/>
        <v>#REF!</v>
      </c>
      <c r="V347" s="313" t="e">
        <f t="shared" si="67"/>
        <v>#REF!</v>
      </c>
      <c r="W347" s="350" t="e">
        <f t="shared" si="70"/>
        <v>#REF!</v>
      </c>
      <c r="X347" s="351">
        <f t="shared" si="71"/>
        <v>6</v>
      </c>
      <c r="Y347" s="350" t="e">
        <f t="shared" si="72"/>
        <v>#REF!</v>
      </c>
      <c r="Z347" s="350">
        <f t="shared" si="68"/>
        <v>7</v>
      </c>
      <c r="AA347" s="350" t="e">
        <f t="shared" si="73"/>
        <v>#REF!</v>
      </c>
      <c r="AB347" s="351" t="e">
        <f t="shared" si="74"/>
        <v>#REF!</v>
      </c>
      <c r="AC347" s="351" t="e">
        <f t="shared" si="75"/>
        <v>#REF!</v>
      </c>
      <c r="AD347" s="351" t="e">
        <f t="shared" si="76"/>
        <v>#REF!</v>
      </c>
      <c r="AE347" s="332">
        <f t="shared" si="77"/>
        <v>2007</v>
      </c>
      <c r="AF347" s="352" t="e">
        <f t="shared" si="78"/>
        <v>#REF!</v>
      </c>
      <c r="AG347" s="353" t="e">
        <f t="shared" si="69"/>
        <v>#REF!</v>
      </c>
    </row>
    <row r="348" spans="1:33" s="313" customFormat="1" ht="21.75" customHeight="1" thickBot="1">
      <c r="A348" s="433">
        <v>329</v>
      </c>
      <c r="B348" s="358" t="s">
        <v>288</v>
      </c>
      <c r="C348" s="359" t="s">
        <v>752</v>
      </c>
      <c r="D348" s="360"/>
      <c r="E348" s="362" t="s">
        <v>358</v>
      </c>
      <c r="F348" s="361"/>
      <c r="G348" s="362" t="s">
        <v>2061</v>
      </c>
      <c r="H348" s="363">
        <v>2007</v>
      </c>
      <c r="I348" s="360"/>
      <c r="J348" s="360"/>
      <c r="K348" s="360"/>
      <c r="L348" s="360"/>
      <c r="M348" s="360"/>
      <c r="N348" s="363" t="s">
        <v>114</v>
      </c>
      <c r="O348" s="373">
        <v>2211173.64</v>
      </c>
      <c r="P348" s="365"/>
      <c r="T348" s="332" t="e">
        <f>#REF!</f>
        <v>#REF!</v>
      </c>
      <c r="U348" s="313" t="e">
        <f t="shared" si="66"/>
        <v>#REF!</v>
      </c>
      <c r="V348" s="313" t="e">
        <f t="shared" si="67"/>
        <v>#REF!</v>
      </c>
      <c r="W348" s="350" t="e">
        <f t="shared" si="70"/>
        <v>#REF!</v>
      </c>
      <c r="X348" s="351">
        <f t="shared" si="71"/>
        <v>6</v>
      </c>
      <c r="Y348" s="350" t="e">
        <f t="shared" si="72"/>
        <v>#REF!</v>
      </c>
      <c r="Z348" s="350">
        <f t="shared" si="68"/>
        <v>7</v>
      </c>
      <c r="AA348" s="350" t="e">
        <f t="shared" si="73"/>
        <v>#REF!</v>
      </c>
      <c r="AB348" s="351" t="e">
        <f t="shared" si="74"/>
        <v>#REF!</v>
      </c>
      <c r="AC348" s="351" t="e">
        <f t="shared" si="75"/>
        <v>#REF!</v>
      </c>
      <c r="AD348" s="351" t="e">
        <f t="shared" si="76"/>
        <v>#REF!</v>
      </c>
      <c r="AE348" s="332">
        <f t="shared" si="77"/>
        <v>2007</v>
      </c>
      <c r="AF348" s="352" t="e">
        <f t="shared" si="78"/>
        <v>#REF!</v>
      </c>
      <c r="AG348" s="353" t="e">
        <f t="shared" si="69"/>
        <v>#REF!</v>
      </c>
    </row>
    <row r="349" spans="1:33" s="313" customFormat="1" ht="21.75" customHeight="1">
      <c r="A349" s="432">
        <v>330</v>
      </c>
      <c r="B349" s="374" t="s">
        <v>288</v>
      </c>
      <c r="C349" s="366" t="s">
        <v>752</v>
      </c>
      <c r="D349" s="367"/>
      <c r="E349" s="369" t="s">
        <v>358</v>
      </c>
      <c r="F349" s="368"/>
      <c r="G349" s="369" t="s">
        <v>2061</v>
      </c>
      <c r="H349" s="370">
        <v>2007</v>
      </c>
      <c r="I349" s="367"/>
      <c r="J349" s="367"/>
      <c r="K349" s="367"/>
      <c r="L349" s="367"/>
      <c r="M349" s="367"/>
      <c r="N349" s="370" t="s">
        <v>114</v>
      </c>
      <c r="O349" s="375">
        <v>2211173.64</v>
      </c>
      <c r="P349" s="372"/>
      <c r="T349" s="332" t="e">
        <f>#REF!</f>
        <v>#REF!</v>
      </c>
      <c r="U349" s="313" t="e">
        <f t="shared" si="66"/>
        <v>#REF!</v>
      </c>
      <c r="V349" s="313" t="e">
        <f t="shared" si="67"/>
        <v>#REF!</v>
      </c>
      <c r="W349" s="350" t="e">
        <f t="shared" si="70"/>
        <v>#REF!</v>
      </c>
      <c r="X349" s="351">
        <f t="shared" si="71"/>
        <v>6</v>
      </c>
      <c r="Y349" s="350" t="e">
        <f t="shared" si="72"/>
        <v>#REF!</v>
      </c>
      <c r="Z349" s="350">
        <f t="shared" si="68"/>
        <v>7</v>
      </c>
      <c r="AA349" s="350" t="e">
        <f t="shared" si="73"/>
        <v>#REF!</v>
      </c>
      <c r="AB349" s="351" t="e">
        <f t="shared" si="74"/>
        <v>#REF!</v>
      </c>
      <c r="AC349" s="351" t="e">
        <f t="shared" si="75"/>
        <v>#REF!</v>
      </c>
      <c r="AD349" s="351" t="e">
        <f t="shared" si="76"/>
        <v>#REF!</v>
      </c>
      <c r="AE349" s="332">
        <f t="shared" si="77"/>
        <v>2007</v>
      </c>
      <c r="AF349" s="352" t="e">
        <f t="shared" si="78"/>
        <v>#REF!</v>
      </c>
      <c r="AG349" s="353" t="e">
        <f t="shared" si="69"/>
        <v>#REF!</v>
      </c>
    </row>
    <row r="350" spans="1:33" s="313" customFormat="1" ht="21.75" customHeight="1">
      <c r="A350" s="431">
        <v>331</v>
      </c>
      <c r="B350" s="345" t="s">
        <v>289</v>
      </c>
      <c r="C350" s="346" t="s">
        <v>753</v>
      </c>
      <c r="D350" s="308"/>
      <c r="E350" s="347" t="s">
        <v>358</v>
      </c>
      <c r="F350" s="334"/>
      <c r="G350" s="347" t="s">
        <v>2061</v>
      </c>
      <c r="H350" s="348">
        <v>2007</v>
      </c>
      <c r="I350" s="308"/>
      <c r="J350" s="308"/>
      <c r="K350" s="308"/>
      <c r="L350" s="308"/>
      <c r="M350" s="308"/>
      <c r="N350" s="348" t="s">
        <v>114</v>
      </c>
      <c r="O350" s="349">
        <v>2211173.64</v>
      </c>
      <c r="P350" s="336"/>
      <c r="T350" s="332" t="e">
        <f>#REF!</f>
        <v>#REF!</v>
      </c>
      <c r="U350" s="313" t="e">
        <f t="shared" si="66"/>
        <v>#REF!</v>
      </c>
      <c r="V350" s="313" t="e">
        <f t="shared" si="67"/>
        <v>#REF!</v>
      </c>
      <c r="W350" s="350" t="e">
        <f t="shared" si="70"/>
        <v>#REF!</v>
      </c>
      <c r="X350" s="351">
        <f t="shared" si="71"/>
        <v>6</v>
      </c>
      <c r="Y350" s="350" t="e">
        <f t="shared" si="72"/>
        <v>#REF!</v>
      </c>
      <c r="Z350" s="350">
        <f t="shared" si="68"/>
        <v>7</v>
      </c>
      <c r="AA350" s="350" t="e">
        <f t="shared" si="73"/>
        <v>#REF!</v>
      </c>
      <c r="AB350" s="351" t="e">
        <f t="shared" si="74"/>
        <v>#REF!</v>
      </c>
      <c r="AC350" s="351" t="e">
        <f t="shared" si="75"/>
        <v>#REF!</v>
      </c>
      <c r="AD350" s="351" t="e">
        <f t="shared" si="76"/>
        <v>#REF!</v>
      </c>
      <c r="AE350" s="332">
        <f t="shared" si="77"/>
        <v>2007</v>
      </c>
      <c r="AF350" s="352" t="e">
        <f t="shared" si="78"/>
        <v>#REF!</v>
      </c>
      <c r="AG350" s="353" t="e">
        <f t="shared" si="69"/>
        <v>#REF!</v>
      </c>
    </row>
    <row r="351" spans="1:33" s="313" customFormat="1" ht="25.5" customHeight="1">
      <c r="A351" s="431">
        <v>332</v>
      </c>
      <c r="B351" s="345" t="s">
        <v>290</v>
      </c>
      <c r="C351" s="346" t="s">
        <v>754</v>
      </c>
      <c r="D351" s="308"/>
      <c r="E351" s="347"/>
      <c r="F351" s="334"/>
      <c r="G351" s="347" t="s">
        <v>2061</v>
      </c>
      <c r="H351" s="348">
        <v>2007</v>
      </c>
      <c r="I351" s="308"/>
      <c r="J351" s="308"/>
      <c r="K351" s="308"/>
      <c r="L351" s="308"/>
      <c r="M351" s="308"/>
      <c r="N351" s="348" t="s">
        <v>114</v>
      </c>
      <c r="O351" s="349">
        <v>1105586.81</v>
      </c>
      <c r="P351" s="336"/>
      <c r="T351" s="332" t="e">
        <f>#REF!</f>
        <v>#REF!</v>
      </c>
      <c r="U351" s="313" t="e">
        <f t="shared" si="66"/>
        <v>#REF!</v>
      </c>
      <c r="V351" s="313" t="e">
        <f t="shared" si="67"/>
        <v>#REF!</v>
      </c>
      <c r="W351" s="350" t="e">
        <f t="shared" si="70"/>
        <v>#REF!</v>
      </c>
      <c r="X351" s="351">
        <f t="shared" si="71"/>
        <v>6</v>
      </c>
      <c r="Y351" s="350" t="e">
        <f t="shared" si="72"/>
        <v>#REF!</v>
      </c>
      <c r="Z351" s="350">
        <f t="shared" si="68"/>
        <v>7</v>
      </c>
      <c r="AA351" s="350" t="e">
        <f t="shared" si="73"/>
        <v>#REF!</v>
      </c>
      <c r="AB351" s="351" t="e">
        <f t="shared" si="74"/>
        <v>#REF!</v>
      </c>
      <c r="AC351" s="351" t="e">
        <f t="shared" si="75"/>
        <v>#REF!</v>
      </c>
      <c r="AD351" s="351" t="e">
        <f t="shared" si="76"/>
        <v>#REF!</v>
      </c>
      <c r="AE351" s="332">
        <f t="shared" si="77"/>
        <v>2007</v>
      </c>
      <c r="AF351" s="352" t="e">
        <f t="shared" si="78"/>
        <v>#REF!</v>
      </c>
      <c r="AG351" s="353" t="e">
        <f t="shared" si="69"/>
        <v>#REF!</v>
      </c>
    </row>
    <row r="352" spans="1:33" s="313" customFormat="1" ht="25.5" customHeight="1">
      <c r="A352" s="431">
        <v>333</v>
      </c>
      <c r="B352" s="345" t="s">
        <v>290</v>
      </c>
      <c r="C352" s="346" t="s">
        <v>754</v>
      </c>
      <c r="D352" s="308"/>
      <c r="E352" s="347"/>
      <c r="F352" s="334"/>
      <c r="G352" s="347" t="s">
        <v>2061</v>
      </c>
      <c r="H352" s="348">
        <v>2007</v>
      </c>
      <c r="I352" s="308"/>
      <c r="J352" s="308"/>
      <c r="K352" s="308"/>
      <c r="L352" s="308"/>
      <c r="M352" s="308"/>
      <c r="N352" s="348" t="s">
        <v>114</v>
      </c>
      <c r="O352" s="349">
        <v>1105586.81</v>
      </c>
      <c r="P352" s="336"/>
      <c r="T352" s="332" t="e">
        <f>#REF!</f>
        <v>#REF!</v>
      </c>
      <c r="U352" s="313" t="e">
        <f t="shared" si="66"/>
        <v>#REF!</v>
      </c>
      <c r="V352" s="313" t="e">
        <f t="shared" si="67"/>
        <v>#REF!</v>
      </c>
      <c r="W352" s="350" t="e">
        <f t="shared" si="70"/>
        <v>#REF!</v>
      </c>
      <c r="X352" s="351">
        <f t="shared" si="71"/>
        <v>6</v>
      </c>
      <c r="Y352" s="350" t="e">
        <f t="shared" si="72"/>
        <v>#REF!</v>
      </c>
      <c r="Z352" s="350">
        <f t="shared" si="68"/>
        <v>7</v>
      </c>
      <c r="AA352" s="350" t="e">
        <f t="shared" si="73"/>
        <v>#REF!</v>
      </c>
      <c r="AB352" s="351" t="e">
        <f t="shared" si="74"/>
        <v>#REF!</v>
      </c>
      <c r="AC352" s="351" t="e">
        <f t="shared" si="75"/>
        <v>#REF!</v>
      </c>
      <c r="AD352" s="351" t="e">
        <f t="shared" si="76"/>
        <v>#REF!</v>
      </c>
      <c r="AE352" s="332">
        <f t="shared" si="77"/>
        <v>2007</v>
      </c>
      <c r="AF352" s="352" t="e">
        <f t="shared" si="78"/>
        <v>#REF!</v>
      </c>
      <c r="AG352" s="353" t="e">
        <f t="shared" si="69"/>
        <v>#REF!</v>
      </c>
    </row>
    <row r="353" spans="1:33" s="313" customFormat="1" ht="25.5" customHeight="1">
      <c r="A353" s="431">
        <v>334</v>
      </c>
      <c r="B353" s="345" t="s">
        <v>290</v>
      </c>
      <c r="C353" s="346" t="s">
        <v>754</v>
      </c>
      <c r="D353" s="308"/>
      <c r="E353" s="347"/>
      <c r="F353" s="334"/>
      <c r="G353" s="347" t="s">
        <v>2061</v>
      </c>
      <c r="H353" s="348">
        <v>2007</v>
      </c>
      <c r="I353" s="308"/>
      <c r="J353" s="308"/>
      <c r="K353" s="308"/>
      <c r="L353" s="308"/>
      <c r="M353" s="308"/>
      <c r="N353" s="348" t="s">
        <v>114</v>
      </c>
      <c r="O353" s="349">
        <v>1105586.81</v>
      </c>
      <c r="P353" s="336"/>
      <c r="T353" s="332" t="e">
        <f>#REF!</f>
        <v>#REF!</v>
      </c>
      <c r="U353" s="313" t="e">
        <f t="shared" si="66"/>
        <v>#REF!</v>
      </c>
      <c r="V353" s="313" t="e">
        <f t="shared" si="67"/>
        <v>#REF!</v>
      </c>
      <c r="W353" s="350" t="e">
        <f t="shared" si="70"/>
        <v>#REF!</v>
      </c>
      <c r="X353" s="351">
        <f t="shared" si="71"/>
        <v>6</v>
      </c>
      <c r="Y353" s="350" t="e">
        <f t="shared" si="72"/>
        <v>#REF!</v>
      </c>
      <c r="Z353" s="350">
        <f t="shared" si="68"/>
        <v>7</v>
      </c>
      <c r="AA353" s="350" t="e">
        <f t="shared" si="73"/>
        <v>#REF!</v>
      </c>
      <c r="AB353" s="351" t="e">
        <f t="shared" si="74"/>
        <v>#REF!</v>
      </c>
      <c r="AC353" s="351" t="e">
        <f t="shared" si="75"/>
        <v>#REF!</v>
      </c>
      <c r="AD353" s="351" t="e">
        <f t="shared" si="76"/>
        <v>#REF!</v>
      </c>
      <c r="AE353" s="332">
        <f t="shared" si="77"/>
        <v>2007</v>
      </c>
      <c r="AF353" s="352" t="e">
        <f t="shared" si="78"/>
        <v>#REF!</v>
      </c>
      <c r="AG353" s="353" t="e">
        <f t="shared" si="69"/>
        <v>#REF!</v>
      </c>
    </row>
    <row r="354" spans="1:33" s="313" customFormat="1" ht="25.5" customHeight="1">
      <c r="A354" s="431">
        <v>335</v>
      </c>
      <c r="B354" s="345" t="s">
        <v>290</v>
      </c>
      <c r="C354" s="346" t="s">
        <v>754</v>
      </c>
      <c r="D354" s="308"/>
      <c r="E354" s="347"/>
      <c r="F354" s="334"/>
      <c r="G354" s="347" t="s">
        <v>2061</v>
      </c>
      <c r="H354" s="348">
        <v>2007</v>
      </c>
      <c r="I354" s="308"/>
      <c r="J354" s="308"/>
      <c r="K354" s="308"/>
      <c r="L354" s="308"/>
      <c r="M354" s="308"/>
      <c r="N354" s="348" t="s">
        <v>114</v>
      </c>
      <c r="O354" s="349">
        <v>1105586.81</v>
      </c>
      <c r="P354" s="336"/>
      <c r="T354" s="332" t="e">
        <f>#REF!</f>
        <v>#REF!</v>
      </c>
      <c r="U354" s="313" t="e">
        <f t="shared" si="66"/>
        <v>#REF!</v>
      </c>
      <c r="V354" s="313" t="e">
        <f t="shared" si="67"/>
        <v>#REF!</v>
      </c>
      <c r="W354" s="350" t="e">
        <f t="shared" si="70"/>
        <v>#REF!</v>
      </c>
      <c r="X354" s="351">
        <f t="shared" si="71"/>
        <v>6</v>
      </c>
      <c r="Y354" s="350" t="e">
        <f t="shared" si="72"/>
        <v>#REF!</v>
      </c>
      <c r="Z354" s="350">
        <f t="shared" si="68"/>
        <v>7</v>
      </c>
      <c r="AA354" s="350" t="e">
        <f t="shared" si="73"/>
        <v>#REF!</v>
      </c>
      <c r="AB354" s="351" t="e">
        <f t="shared" si="74"/>
        <v>#REF!</v>
      </c>
      <c r="AC354" s="351" t="e">
        <f t="shared" si="75"/>
        <v>#REF!</v>
      </c>
      <c r="AD354" s="351" t="e">
        <f t="shared" si="76"/>
        <v>#REF!</v>
      </c>
      <c r="AE354" s="332">
        <f t="shared" si="77"/>
        <v>2007</v>
      </c>
      <c r="AF354" s="352" t="e">
        <f t="shared" si="78"/>
        <v>#REF!</v>
      </c>
      <c r="AG354" s="353" t="e">
        <f t="shared" si="69"/>
        <v>#REF!</v>
      </c>
    </row>
    <row r="355" spans="1:33" s="313" customFormat="1" ht="25.5" customHeight="1">
      <c r="A355" s="431">
        <v>336</v>
      </c>
      <c r="B355" s="345" t="s">
        <v>290</v>
      </c>
      <c r="C355" s="346" t="s">
        <v>754</v>
      </c>
      <c r="D355" s="308"/>
      <c r="E355" s="347"/>
      <c r="F355" s="334"/>
      <c r="G355" s="347" t="s">
        <v>2061</v>
      </c>
      <c r="H355" s="348">
        <v>2007</v>
      </c>
      <c r="I355" s="308"/>
      <c r="J355" s="308"/>
      <c r="K355" s="308"/>
      <c r="L355" s="308"/>
      <c r="M355" s="308"/>
      <c r="N355" s="348" t="s">
        <v>114</v>
      </c>
      <c r="O355" s="349">
        <v>1105586.81</v>
      </c>
      <c r="P355" s="336"/>
      <c r="T355" s="332" t="e">
        <f>#REF!</f>
        <v>#REF!</v>
      </c>
      <c r="U355" s="313" t="e">
        <f t="shared" si="66"/>
        <v>#REF!</v>
      </c>
      <c r="V355" s="313" t="e">
        <f t="shared" si="67"/>
        <v>#REF!</v>
      </c>
      <c r="W355" s="350" t="e">
        <f t="shared" si="70"/>
        <v>#REF!</v>
      </c>
      <c r="X355" s="351">
        <f t="shared" si="71"/>
        <v>6</v>
      </c>
      <c r="Y355" s="350" t="e">
        <f t="shared" si="72"/>
        <v>#REF!</v>
      </c>
      <c r="Z355" s="350">
        <f t="shared" si="68"/>
        <v>7</v>
      </c>
      <c r="AA355" s="350" t="e">
        <f t="shared" si="73"/>
        <v>#REF!</v>
      </c>
      <c r="AB355" s="351" t="e">
        <f t="shared" si="74"/>
        <v>#REF!</v>
      </c>
      <c r="AC355" s="351" t="e">
        <f t="shared" si="75"/>
        <v>#REF!</v>
      </c>
      <c r="AD355" s="351" t="e">
        <f t="shared" si="76"/>
        <v>#REF!</v>
      </c>
      <c r="AE355" s="332">
        <f t="shared" si="77"/>
        <v>2007</v>
      </c>
      <c r="AF355" s="352" t="e">
        <f t="shared" si="78"/>
        <v>#REF!</v>
      </c>
      <c r="AG355" s="353" t="e">
        <f t="shared" si="69"/>
        <v>#REF!</v>
      </c>
    </row>
    <row r="356" spans="1:33" s="313" customFormat="1" ht="25.5" customHeight="1">
      <c r="A356" s="431">
        <v>337</v>
      </c>
      <c r="B356" s="345" t="s">
        <v>290</v>
      </c>
      <c r="C356" s="346" t="s">
        <v>754</v>
      </c>
      <c r="D356" s="308"/>
      <c r="E356" s="347"/>
      <c r="F356" s="334"/>
      <c r="G356" s="347" t="s">
        <v>2061</v>
      </c>
      <c r="H356" s="348">
        <v>2007</v>
      </c>
      <c r="I356" s="308"/>
      <c r="J356" s="308"/>
      <c r="K356" s="308"/>
      <c r="L356" s="308"/>
      <c r="M356" s="308"/>
      <c r="N356" s="348" t="s">
        <v>114</v>
      </c>
      <c r="O356" s="349">
        <v>1105586.81</v>
      </c>
      <c r="P356" s="336"/>
      <c r="T356" s="332" t="e">
        <f>#REF!</f>
        <v>#REF!</v>
      </c>
      <c r="U356" s="313" t="e">
        <f t="shared" si="66"/>
        <v>#REF!</v>
      </c>
      <c r="V356" s="313" t="e">
        <f t="shared" si="67"/>
        <v>#REF!</v>
      </c>
      <c r="W356" s="350" t="e">
        <f t="shared" si="70"/>
        <v>#REF!</v>
      </c>
      <c r="X356" s="351">
        <f t="shared" si="71"/>
        <v>6</v>
      </c>
      <c r="Y356" s="350" t="e">
        <f t="shared" si="72"/>
        <v>#REF!</v>
      </c>
      <c r="Z356" s="350">
        <f t="shared" si="68"/>
        <v>7</v>
      </c>
      <c r="AA356" s="350" t="e">
        <f t="shared" si="73"/>
        <v>#REF!</v>
      </c>
      <c r="AB356" s="351" t="e">
        <f t="shared" si="74"/>
        <v>#REF!</v>
      </c>
      <c r="AC356" s="351" t="e">
        <f t="shared" si="75"/>
        <v>#REF!</v>
      </c>
      <c r="AD356" s="351" t="e">
        <f t="shared" si="76"/>
        <v>#REF!</v>
      </c>
      <c r="AE356" s="332">
        <f t="shared" si="77"/>
        <v>2007</v>
      </c>
      <c r="AF356" s="352" t="e">
        <f t="shared" si="78"/>
        <v>#REF!</v>
      </c>
      <c r="AG356" s="353" t="e">
        <f t="shared" si="69"/>
        <v>#REF!</v>
      </c>
    </row>
    <row r="357" spans="1:33" s="313" customFormat="1" ht="25.5" customHeight="1">
      <c r="A357" s="431">
        <v>338</v>
      </c>
      <c r="B357" s="345" t="s">
        <v>290</v>
      </c>
      <c r="C357" s="346" t="s">
        <v>754</v>
      </c>
      <c r="D357" s="308"/>
      <c r="E357" s="347"/>
      <c r="F357" s="334"/>
      <c r="G357" s="347" t="s">
        <v>2061</v>
      </c>
      <c r="H357" s="348">
        <v>2007</v>
      </c>
      <c r="I357" s="308"/>
      <c r="J357" s="308"/>
      <c r="K357" s="308"/>
      <c r="L357" s="308"/>
      <c r="M357" s="308"/>
      <c r="N357" s="348" t="s">
        <v>114</v>
      </c>
      <c r="O357" s="349">
        <v>1105586.81</v>
      </c>
      <c r="P357" s="336"/>
      <c r="T357" s="332" t="e">
        <f>#REF!</f>
        <v>#REF!</v>
      </c>
      <c r="U357" s="313" t="e">
        <f t="shared" si="66"/>
        <v>#REF!</v>
      </c>
      <c r="V357" s="313" t="e">
        <f t="shared" si="67"/>
        <v>#REF!</v>
      </c>
      <c r="W357" s="350" t="e">
        <f t="shared" si="70"/>
        <v>#REF!</v>
      </c>
      <c r="X357" s="351">
        <f t="shared" si="71"/>
        <v>6</v>
      </c>
      <c r="Y357" s="350" t="e">
        <f t="shared" si="72"/>
        <v>#REF!</v>
      </c>
      <c r="Z357" s="350">
        <f t="shared" si="68"/>
        <v>7</v>
      </c>
      <c r="AA357" s="350" t="e">
        <f t="shared" si="73"/>
        <v>#REF!</v>
      </c>
      <c r="AB357" s="351" t="e">
        <f t="shared" si="74"/>
        <v>#REF!</v>
      </c>
      <c r="AC357" s="351" t="e">
        <f t="shared" si="75"/>
        <v>#REF!</v>
      </c>
      <c r="AD357" s="351" t="e">
        <f t="shared" si="76"/>
        <v>#REF!</v>
      </c>
      <c r="AE357" s="332">
        <f t="shared" si="77"/>
        <v>2007</v>
      </c>
      <c r="AF357" s="352" t="e">
        <f t="shared" si="78"/>
        <v>#REF!</v>
      </c>
      <c r="AG357" s="353" t="e">
        <f t="shared" si="69"/>
        <v>#REF!</v>
      </c>
    </row>
    <row r="358" spans="1:33" s="313" customFormat="1" ht="25.5" customHeight="1">
      <c r="A358" s="431">
        <v>339</v>
      </c>
      <c r="B358" s="345" t="s">
        <v>290</v>
      </c>
      <c r="C358" s="346" t="s">
        <v>754</v>
      </c>
      <c r="D358" s="308"/>
      <c r="E358" s="347"/>
      <c r="F358" s="334"/>
      <c r="G358" s="347" t="s">
        <v>2061</v>
      </c>
      <c r="H358" s="348">
        <v>2007</v>
      </c>
      <c r="I358" s="308"/>
      <c r="J358" s="308"/>
      <c r="K358" s="308"/>
      <c r="L358" s="308"/>
      <c r="M358" s="308"/>
      <c r="N358" s="348" t="s">
        <v>114</v>
      </c>
      <c r="O358" s="349">
        <v>1105586.81</v>
      </c>
      <c r="P358" s="336"/>
      <c r="T358" s="332" t="e">
        <f>#REF!</f>
        <v>#REF!</v>
      </c>
      <c r="U358" s="313" t="e">
        <f t="shared" si="66"/>
        <v>#REF!</v>
      </c>
      <c r="V358" s="313" t="e">
        <f t="shared" si="67"/>
        <v>#REF!</v>
      </c>
      <c r="W358" s="350" t="e">
        <f t="shared" si="70"/>
        <v>#REF!</v>
      </c>
      <c r="X358" s="351">
        <f t="shared" si="71"/>
        <v>6</v>
      </c>
      <c r="Y358" s="350" t="e">
        <f t="shared" si="72"/>
        <v>#REF!</v>
      </c>
      <c r="Z358" s="350">
        <f t="shared" si="68"/>
        <v>7</v>
      </c>
      <c r="AA358" s="350" t="e">
        <f t="shared" si="73"/>
        <v>#REF!</v>
      </c>
      <c r="AB358" s="351" t="e">
        <f t="shared" si="74"/>
        <v>#REF!</v>
      </c>
      <c r="AC358" s="351" t="e">
        <f t="shared" si="75"/>
        <v>#REF!</v>
      </c>
      <c r="AD358" s="351" t="e">
        <f t="shared" si="76"/>
        <v>#REF!</v>
      </c>
      <c r="AE358" s="332">
        <f t="shared" si="77"/>
        <v>2007</v>
      </c>
      <c r="AF358" s="352" t="e">
        <f t="shared" si="78"/>
        <v>#REF!</v>
      </c>
      <c r="AG358" s="353" t="e">
        <f t="shared" si="69"/>
        <v>#REF!</v>
      </c>
    </row>
    <row r="359" spans="1:33" s="313" customFormat="1" ht="25.5" customHeight="1">
      <c r="A359" s="431">
        <v>340</v>
      </c>
      <c r="B359" s="345" t="s">
        <v>290</v>
      </c>
      <c r="C359" s="346" t="s">
        <v>754</v>
      </c>
      <c r="D359" s="308"/>
      <c r="E359" s="347"/>
      <c r="F359" s="334"/>
      <c r="G359" s="347" t="s">
        <v>2061</v>
      </c>
      <c r="H359" s="348">
        <v>2007</v>
      </c>
      <c r="I359" s="308"/>
      <c r="J359" s="308"/>
      <c r="K359" s="308"/>
      <c r="L359" s="308"/>
      <c r="M359" s="308"/>
      <c r="N359" s="348" t="s">
        <v>114</v>
      </c>
      <c r="O359" s="349">
        <v>1105586.81</v>
      </c>
      <c r="P359" s="336"/>
      <c r="T359" s="332" t="e">
        <f>#REF!</f>
        <v>#REF!</v>
      </c>
      <c r="U359" s="313" t="e">
        <f t="shared" si="66"/>
        <v>#REF!</v>
      </c>
      <c r="V359" s="313" t="e">
        <f t="shared" si="67"/>
        <v>#REF!</v>
      </c>
      <c r="W359" s="350" t="e">
        <f t="shared" si="70"/>
        <v>#REF!</v>
      </c>
      <c r="X359" s="351">
        <f t="shared" si="71"/>
        <v>6</v>
      </c>
      <c r="Y359" s="350" t="e">
        <f t="shared" si="72"/>
        <v>#REF!</v>
      </c>
      <c r="Z359" s="350">
        <f t="shared" si="68"/>
        <v>7</v>
      </c>
      <c r="AA359" s="350" t="e">
        <f t="shared" si="73"/>
        <v>#REF!</v>
      </c>
      <c r="AB359" s="351" t="e">
        <f t="shared" si="74"/>
        <v>#REF!</v>
      </c>
      <c r="AC359" s="351" t="e">
        <f t="shared" si="75"/>
        <v>#REF!</v>
      </c>
      <c r="AD359" s="351" t="e">
        <f t="shared" si="76"/>
        <v>#REF!</v>
      </c>
      <c r="AE359" s="332">
        <f t="shared" si="77"/>
        <v>2007</v>
      </c>
      <c r="AF359" s="352" t="e">
        <f t="shared" si="78"/>
        <v>#REF!</v>
      </c>
      <c r="AG359" s="353" t="e">
        <f t="shared" si="69"/>
        <v>#REF!</v>
      </c>
    </row>
    <row r="360" spans="1:33" s="313" customFormat="1" ht="25.5" customHeight="1">
      <c r="A360" s="431">
        <v>341</v>
      </c>
      <c r="B360" s="345" t="s">
        <v>290</v>
      </c>
      <c r="C360" s="346" t="s">
        <v>754</v>
      </c>
      <c r="D360" s="308"/>
      <c r="E360" s="347"/>
      <c r="F360" s="334"/>
      <c r="G360" s="347" t="s">
        <v>2061</v>
      </c>
      <c r="H360" s="348">
        <v>2007</v>
      </c>
      <c r="I360" s="308"/>
      <c r="J360" s="308"/>
      <c r="K360" s="308"/>
      <c r="L360" s="308"/>
      <c r="M360" s="308"/>
      <c r="N360" s="348" t="s">
        <v>114</v>
      </c>
      <c r="O360" s="349">
        <v>1105586.81</v>
      </c>
      <c r="P360" s="336"/>
      <c r="T360" s="332" t="e">
        <f>#REF!</f>
        <v>#REF!</v>
      </c>
      <c r="U360" s="313" t="e">
        <f t="shared" si="66"/>
        <v>#REF!</v>
      </c>
      <c r="V360" s="313" t="e">
        <f t="shared" si="67"/>
        <v>#REF!</v>
      </c>
      <c r="W360" s="350" t="e">
        <f t="shared" si="70"/>
        <v>#REF!</v>
      </c>
      <c r="X360" s="351">
        <f t="shared" si="71"/>
        <v>6</v>
      </c>
      <c r="Y360" s="350" t="e">
        <f t="shared" si="72"/>
        <v>#REF!</v>
      </c>
      <c r="Z360" s="350">
        <f t="shared" si="68"/>
        <v>7</v>
      </c>
      <c r="AA360" s="350" t="e">
        <f t="shared" si="73"/>
        <v>#REF!</v>
      </c>
      <c r="AB360" s="351" t="e">
        <f t="shared" si="74"/>
        <v>#REF!</v>
      </c>
      <c r="AC360" s="351" t="e">
        <f t="shared" si="75"/>
        <v>#REF!</v>
      </c>
      <c r="AD360" s="351" t="e">
        <f t="shared" si="76"/>
        <v>#REF!</v>
      </c>
      <c r="AE360" s="332">
        <f t="shared" si="77"/>
        <v>2007</v>
      </c>
      <c r="AF360" s="352" t="e">
        <f t="shared" si="78"/>
        <v>#REF!</v>
      </c>
      <c r="AG360" s="353" t="e">
        <f t="shared" si="69"/>
        <v>#REF!</v>
      </c>
    </row>
    <row r="361" spans="1:33" s="313" customFormat="1" ht="22.5" customHeight="1">
      <c r="A361" s="431">
        <v>342</v>
      </c>
      <c r="B361" s="345" t="s">
        <v>291</v>
      </c>
      <c r="C361" s="346" t="s">
        <v>755</v>
      </c>
      <c r="D361" s="308"/>
      <c r="E361" s="347"/>
      <c r="F361" s="334"/>
      <c r="G361" s="347" t="s">
        <v>2061</v>
      </c>
      <c r="H361" s="348">
        <v>2007</v>
      </c>
      <c r="I361" s="308"/>
      <c r="J361" s="308"/>
      <c r="K361" s="308"/>
      <c r="L361" s="308"/>
      <c r="M361" s="308"/>
      <c r="N361" s="348" t="s">
        <v>114</v>
      </c>
      <c r="O361" s="349">
        <v>10050789.215810299</v>
      </c>
      <c r="P361" s="336"/>
      <c r="T361" s="332" t="e">
        <f>#REF!</f>
        <v>#REF!</v>
      </c>
      <c r="U361" s="313" t="e">
        <f t="shared" si="66"/>
        <v>#REF!</v>
      </c>
      <c r="V361" s="313" t="e">
        <f t="shared" si="67"/>
        <v>#REF!</v>
      </c>
      <c r="W361" s="350" t="e">
        <f t="shared" si="70"/>
        <v>#REF!</v>
      </c>
      <c r="X361" s="351">
        <f t="shared" si="71"/>
        <v>6</v>
      </c>
      <c r="Y361" s="350" t="e">
        <f t="shared" si="72"/>
        <v>#REF!</v>
      </c>
      <c r="Z361" s="350">
        <f t="shared" si="68"/>
        <v>7</v>
      </c>
      <c r="AA361" s="350" t="e">
        <f t="shared" si="73"/>
        <v>#REF!</v>
      </c>
      <c r="AB361" s="351" t="e">
        <f t="shared" si="74"/>
        <v>#REF!</v>
      </c>
      <c r="AC361" s="351" t="e">
        <f t="shared" si="75"/>
        <v>#REF!</v>
      </c>
      <c r="AD361" s="351" t="e">
        <f t="shared" si="76"/>
        <v>#REF!</v>
      </c>
      <c r="AE361" s="332">
        <f t="shared" si="77"/>
        <v>2007</v>
      </c>
      <c r="AF361" s="352" t="e">
        <f t="shared" si="78"/>
        <v>#REF!</v>
      </c>
      <c r="AG361" s="353" t="e">
        <f t="shared" si="69"/>
        <v>#REF!</v>
      </c>
    </row>
    <row r="362" spans="1:33" s="313" customFormat="1" ht="22.5" customHeight="1">
      <c r="A362" s="431">
        <v>343</v>
      </c>
      <c r="B362" s="345" t="s">
        <v>292</v>
      </c>
      <c r="C362" s="346" t="s">
        <v>756</v>
      </c>
      <c r="D362" s="308"/>
      <c r="E362" s="347"/>
      <c r="F362" s="334"/>
      <c r="G362" s="347" t="s">
        <v>2062</v>
      </c>
      <c r="H362" s="348">
        <v>2007</v>
      </c>
      <c r="I362" s="308"/>
      <c r="J362" s="308"/>
      <c r="K362" s="308"/>
      <c r="L362" s="308"/>
      <c r="M362" s="308"/>
      <c r="N362" s="348" t="s">
        <v>114</v>
      </c>
      <c r="O362" s="349">
        <v>9347233.9428035636</v>
      </c>
      <c r="P362" s="336"/>
      <c r="T362" s="332" t="e">
        <f>#REF!</f>
        <v>#REF!</v>
      </c>
      <c r="U362" s="313" t="e">
        <f t="shared" si="66"/>
        <v>#REF!</v>
      </c>
      <c r="V362" s="313" t="e">
        <f t="shared" si="67"/>
        <v>#REF!</v>
      </c>
      <c r="W362" s="350" t="e">
        <f t="shared" si="70"/>
        <v>#REF!</v>
      </c>
      <c r="X362" s="351">
        <f t="shared" si="71"/>
        <v>6</v>
      </c>
      <c r="Y362" s="350" t="e">
        <f t="shared" si="72"/>
        <v>#REF!</v>
      </c>
      <c r="Z362" s="350">
        <f t="shared" si="68"/>
        <v>7</v>
      </c>
      <c r="AA362" s="350" t="e">
        <f t="shared" si="73"/>
        <v>#REF!</v>
      </c>
      <c r="AB362" s="351" t="e">
        <f t="shared" si="74"/>
        <v>#REF!</v>
      </c>
      <c r="AC362" s="351" t="e">
        <f t="shared" si="75"/>
        <v>#REF!</v>
      </c>
      <c r="AD362" s="351" t="e">
        <f t="shared" si="76"/>
        <v>#REF!</v>
      </c>
      <c r="AE362" s="332">
        <f t="shared" si="77"/>
        <v>2007</v>
      </c>
      <c r="AF362" s="352" t="e">
        <f t="shared" si="78"/>
        <v>#REF!</v>
      </c>
      <c r="AG362" s="353" t="e">
        <f t="shared" si="69"/>
        <v>#REF!</v>
      </c>
    </row>
    <row r="363" spans="1:33" s="313" customFormat="1" ht="22.5" customHeight="1">
      <c r="A363" s="431">
        <v>344</v>
      </c>
      <c r="B363" s="345" t="s">
        <v>292</v>
      </c>
      <c r="C363" s="346" t="s">
        <v>756</v>
      </c>
      <c r="D363" s="308"/>
      <c r="E363" s="347"/>
      <c r="F363" s="334"/>
      <c r="G363" s="347" t="s">
        <v>2062</v>
      </c>
      <c r="H363" s="348">
        <v>2007</v>
      </c>
      <c r="I363" s="308"/>
      <c r="J363" s="308"/>
      <c r="K363" s="308"/>
      <c r="L363" s="308"/>
      <c r="M363" s="308"/>
      <c r="N363" s="348" t="s">
        <v>114</v>
      </c>
      <c r="O363" s="349">
        <v>9347233.9428035636</v>
      </c>
      <c r="P363" s="336"/>
      <c r="T363" s="332" t="e">
        <f>#REF!</f>
        <v>#REF!</v>
      </c>
      <c r="U363" s="313" t="e">
        <f t="shared" si="66"/>
        <v>#REF!</v>
      </c>
      <c r="V363" s="313" t="e">
        <f t="shared" si="67"/>
        <v>#REF!</v>
      </c>
      <c r="W363" s="350" t="e">
        <f t="shared" si="70"/>
        <v>#REF!</v>
      </c>
      <c r="X363" s="351">
        <f t="shared" si="71"/>
        <v>6</v>
      </c>
      <c r="Y363" s="350" t="e">
        <f t="shared" si="72"/>
        <v>#REF!</v>
      </c>
      <c r="Z363" s="350">
        <f t="shared" si="68"/>
        <v>7</v>
      </c>
      <c r="AA363" s="350" t="e">
        <f t="shared" si="73"/>
        <v>#REF!</v>
      </c>
      <c r="AB363" s="351" t="e">
        <f t="shared" si="74"/>
        <v>#REF!</v>
      </c>
      <c r="AC363" s="351" t="e">
        <f t="shared" si="75"/>
        <v>#REF!</v>
      </c>
      <c r="AD363" s="351" t="e">
        <f t="shared" si="76"/>
        <v>#REF!</v>
      </c>
      <c r="AE363" s="332">
        <f t="shared" si="77"/>
        <v>2007</v>
      </c>
      <c r="AF363" s="352" t="e">
        <f t="shared" si="78"/>
        <v>#REF!</v>
      </c>
      <c r="AG363" s="353" t="e">
        <f t="shared" si="69"/>
        <v>#REF!</v>
      </c>
    </row>
    <row r="364" spans="1:33" s="313" customFormat="1" ht="22.5" customHeight="1">
      <c r="A364" s="431">
        <v>345</v>
      </c>
      <c r="B364" s="345" t="s">
        <v>293</v>
      </c>
      <c r="C364" s="346" t="s">
        <v>757</v>
      </c>
      <c r="D364" s="308"/>
      <c r="E364" s="347"/>
      <c r="F364" s="334"/>
      <c r="G364" s="347" t="s">
        <v>2063</v>
      </c>
      <c r="H364" s="348">
        <v>2007</v>
      </c>
      <c r="I364" s="308"/>
      <c r="J364" s="308"/>
      <c r="K364" s="308"/>
      <c r="L364" s="308"/>
      <c r="M364" s="308"/>
      <c r="N364" s="348" t="s">
        <v>114</v>
      </c>
      <c r="O364" s="349">
        <v>20000000</v>
      </c>
      <c r="P364" s="336"/>
      <c r="T364" s="332" t="e">
        <f>#REF!</f>
        <v>#REF!</v>
      </c>
      <c r="U364" s="313" t="e">
        <f t="shared" si="66"/>
        <v>#REF!</v>
      </c>
      <c r="V364" s="313" t="e">
        <f t="shared" si="67"/>
        <v>#REF!</v>
      </c>
      <c r="W364" s="350" t="e">
        <f t="shared" si="70"/>
        <v>#REF!</v>
      </c>
      <c r="X364" s="351">
        <f t="shared" si="71"/>
        <v>6</v>
      </c>
      <c r="Y364" s="350" t="e">
        <f t="shared" si="72"/>
        <v>#REF!</v>
      </c>
      <c r="Z364" s="350">
        <f t="shared" si="68"/>
        <v>7</v>
      </c>
      <c r="AA364" s="350" t="e">
        <f t="shared" si="73"/>
        <v>#REF!</v>
      </c>
      <c r="AB364" s="351" t="e">
        <f t="shared" si="74"/>
        <v>#REF!</v>
      </c>
      <c r="AC364" s="351" t="e">
        <f t="shared" si="75"/>
        <v>#REF!</v>
      </c>
      <c r="AD364" s="351" t="e">
        <f t="shared" si="76"/>
        <v>#REF!</v>
      </c>
      <c r="AE364" s="332">
        <f t="shared" si="77"/>
        <v>2007</v>
      </c>
      <c r="AF364" s="352" t="e">
        <f t="shared" si="78"/>
        <v>#REF!</v>
      </c>
      <c r="AG364" s="353" t="e">
        <f t="shared" si="69"/>
        <v>#REF!</v>
      </c>
    </row>
    <row r="365" spans="1:33" s="313" customFormat="1" ht="22.5" customHeight="1">
      <c r="A365" s="431">
        <v>346</v>
      </c>
      <c r="B365" s="345" t="s">
        <v>294</v>
      </c>
      <c r="C365" s="346" t="s">
        <v>758</v>
      </c>
      <c r="D365" s="308"/>
      <c r="E365" s="347"/>
      <c r="F365" s="334"/>
      <c r="G365" s="347" t="s">
        <v>2063</v>
      </c>
      <c r="H365" s="348">
        <v>2007</v>
      </c>
      <c r="I365" s="308"/>
      <c r="J365" s="308"/>
      <c r="K365" s="308"/>
      <c r="L365" s="308"/>
      <c r="M365" s="308"/>
      <c r="N365" s="348" t="s">
        <v>114</v>
      </c>
      <c r="O365" s="349">
        <v>20000000</v>
      </c>
      <c r="P365" s="336"/>
      <c r="T365" s="332" t="e">
        <f>#REF!</f>
        <v>#REF!</v>
      </c>
      <c r="U365" s="313" t="e">
        <f t="shared" si="66"/>
        <v>#REF!</v>
      </c>
      <c r="V365" s="313" t="e">
        <f t="shared" si="67"/>
        <v>#REF!</v>
      </c>
      <c r="W365" s="350" t="e">
        <f t="shared" si="70"/>
        <v>#REF!</v>
      </c>
      <c r="X365" s="351">
        <f t="shared" si="71"/>
        <v>6</v>
      </c>
      <c r="Y365" s="350" t="e">
        <f t="shared" si="72"/>
        <v>#REF!</v>
      </c>
      <c r="Z365" s="350">
        <f t="shared" si="68"/>
        <v>7</v>
      </c>
      <c r="AA365" s="350" t="e">
        <f t="shared" si="73"/>
        <v>#REF!</v>
      </c>
      <c r="AB365" s="351" t="e">
        <f t="shared" si="74"/>
        <v>#REF!</v>
      </c>
      <c r="AC365" s="351" t="e">
        <f t="shared" si="75"/>
        <v>#REF!</v>
      </c>
      <c r="AD365" s="351" t="e">
        <f t="shared" si="76"/>
        <v>#REF!</v>
      </c>
      <c r="AE365" s="332">
        <f t="shared" si="77"/>
        <v>2007</v>
      </c>
      <c r="AF365" s="352" t="e">
        <f t="shared" si="78"/>
        <v>#REF!</v>
      </c>
      <c r="AG365" s="353" t="e">
        <f t="shared" si="69"/>
        <v>#REF!</v>
      </c>
    </row>
    <row r="366" spans="1:33" s="313" customFormat="1" ht="22.5" customHeight="1">
      <c r="A366" s="431">
        <v>347</v>
      </c>
      <c r="B366" s="347" t="s">
        <v>442</v>
      </c>
      <c r="C366" s="376" t="s">
        <v>759</v>
      </c>
      <c r="D366" s="308"/>
      <c r="E366" s="378" t="s">
        <v>365</v>
      </c>
      <c r="F366" s="334"/>
      <c r="G366" s="378" t="s">
        <v>2064</v>
      </c>
      <c r="H366" s="377">
        <v>2008</v>
      </c>
      <c r="I366" s="308"/>
      <c r="J366" s="308"/>
      <c r="K366" s="308"/>
      <c r="L366" s="308"/>
      <c r="M366" s="308"/>
      <c r="N366" s="348" t="s">
        <v>114</v>
      </c>
      <c r="O366" s="379">
        <v>5638737.3300000001</v>
      </c>
      <c r="P366" s="336"/>
      <c r="T366" s="332" t="e">
        <f>#REF!</f>
        <v>#REF!</v>
      </c>
      <c r="U366" s="313" t="e">
        <f t="shared" si="66"/>
        <v>#REF!</v>
      </c>
      <c r="V366" s="313" t="e">
        <f t="shared" si="67"/>
        <v>#REF!</v>
      </c>
      <c r="W366" s="350" t="e">
        <f t="shared" si="70"/>
        <v>#REF!</v>
      </c>
      <c r="X366" s="351">
        <f t="shared" si="71"/>
        <v>5</v>
      </c>
      <c r="Y366" s="350" t="e">
        <f t="shared" si="72"/>
        <v>#REF!</v>
      </c>
      <c r="Z366" s="350">
        <f t="shared" si="68"/>
        <v>6</v>
      </c>
      <c r="AA366" s="350" t="e">
        <f t="shared" si="73"/>
        <v>#REF!</v>
      </c>
      <c r="AB366" s="351" t="e">
        <f t="shared" si="74"/>
        <v>#REF!</v>
      </c>
      <c r="AC366" s="351" t="e">
        <f t="shared" si="75"/>
        <v>#REF!</v>
      </c>
      <c r="AD366" s="351" t="e">
        <f t="shared" si="76"/>
        <v>#REF!</v>
      </c>
      <c r="AE366" s="332">
        <f t="shared" si="77"/>
        <v>2008</v>
      </c>
      <c r="AF366" s="352" t="e">
        <f t="shared" si="78"/>
        <v>#REF!</v>
      </c>
      <c r="AG366" s="353" t="e">
        <f t="shared" si="69"/>
        <v>#REF!</v>
      </c>
    </row>
    <row r="367" spans="1:33" s="313" customFormat="1" ht="22.5" customHeight="1">
      <c r="A367" s="431">
        <v>348</v>
      </c>
      <c r="B367" s="347" t="s">
        <v>442</v>
      </c>
      <c r="C367" s="376" t="s">
        <v>759</v>
      </c>
      <c r="D367" s="308"/>
      <c r="E367" s="378" t="s">
        <v>365</v>
      </c>
      <c r="F367" s="334"/>
      <c r="G367" s="378" t="s">
        <v>2064</v>
      </c>
      <c r="H367" s="377">
        <v>2008</v>
      </c>
      <c r="I367" s="308"/>
      <c r="J367" s="308"/>
      <c r="K367" s="308"/>
      <c r="L367" s="308"/>
      <c r="M367" s="308"/>
      <c r="N367" s="348" t="s">
        <v>114</v>
      </c>
      <c r="O367" s="379">
        <v>5638737.3300000001</v>
      </c>
      <c r="P367" s="336"/>
      <c r="T367" s="332" t="e">
        <f>#REF!</f>
        <v>#REF!</v>
      </c>
      <c r="U367" s="313" t="e">
        <f t="shared" si="66"/>
        <v>#REF!</v>
      </c>
      <c r="V367" s="313" t="e">
        <f t="shared" si="67"/>
        <v>#REF!</v>
      </c>
      <c r="W367" s="350" t="e">
        <f t="shared" si="70"/>
        <v>#REF!</v>
      </c>
      <c r="X367" s="351">
        <f t="shared" si="71"/>
        <v>5</v>
      </c>
      <c r="Y367" s="350" t="e">
        <f t="shared" si="72"/>
        <v>#REF!</v>
      </c>
      <c r="Z367" s="350">
        <f t="shared" si="68"/>
        <v>6</v>
      </c>
      <c r="AA367" s="350" t="e">
        <f t="shared" si="73"/>
        <v>#REF!</v>
      </c>
      <c r="AB367" s="351" t="e">
        <f t="shared" si="74"/>
        <v>#REF!</v>
      </c>
      <c r="AC367" s="351" t="e">
        <f t="shared" si="75"/>
        <v>#REF!</v>
      </c>
      <c r="AD367" s="351" t="e">
        <f t="shared" si="76"/>
        <v>#REF!</v>
      </c>
      <c r="AE367" s="332">
        <f t="shared" si="77"/>
        <v>2008</v>
      </c>
      <c r="AF367" s="352" t="e">
        <f t="shared" si="78"/>
        <v>#REF!</v>
      </c>
      <c r="AG367" s="353" t="e">
        <f t="shared" si="69"/>
        <v>#REF!</v>
      </c>
    </row>
    <row r="368" spans="1:33" s="313" customFormat="1" ht="22.5" customHeight="1">
      <c r="A368" s="431">
        <v>349</v>
      </c>
      <c r="B368" s="345" t="s">
        <v>442</v>
      </c>
      <c r="C368" s="376" t="s">
        <v>759</v>
      </c>
      <c r="D368" s="308"/>
      <c r="E368" s="378" t="s">
        <v>365</v>
      </c>
      <c r="F368" s="334"/>
      <c r="G368" s="378" t="s">
        <v>2064</v>
      </c>
      <c r="H368" s="380">
        <v>2008</v>
      </c>
      <c r="I368" s="308"/>
      <c r="J368" s="308"/>
      <c r="K368" s="308"/>
      <c r="L368" s="308"/>
      <c r="M368" s="308"/>
      <c r="N368" s="348" t="s">
        <v>114</v>
      </c>
      <c r="O368" s="379">
        <v>5638737.3300000001</v>
      </c>
      <c r="P368" s="336"/>
      <c r="T368" s="332" t="e">
        <f>#REF!</f>
        <v>#REF!</v>
      </c>
      <c r="U368" s="313" t="e">
        <f t="shared" si="66"/>
        <v>#REF!</v>
      </c>
      <c r="V368" s="313" t="e">
        <f t="shared" si="67"/>
        <v>#REF!</v>
      </c>
      <c r="W368" s="350" t="e">
        <f t="shared" si="70"/>
        <v>#REF!</v>
      </c>
      <c r="X368" s="351">
        <f t="shared" si="71"/>
        <v>5</v>
      </c>
      <c r="Y368" s="350" t="e">
        <f t="shared" si="72"/>
        <v>#REF!</v>
      </c>
      <c r="Z368" s="350">
        <f t="shared" si="68"/>
        <v>6</v>
      </c>
      <c r="AA368" s="350" t="e">
        <f t="shared" si="73"/>
        <v>#REF!</v>
      </c>
      <c r="AB368" s="351" t="e">
        <f t="shared" si="74"/>
        <v>#REF!</v>
      </c>
      <c r="AC368" s="351" t="e">
        <f t="shared" si="75"/>
        <v>#REF!</v>
      </c>
      <c r="AD368" s="351" t="e">
        <f t="shared" si="76"/>
        <v>#REF!</v>
      </c>
      <c r="AE368" s="332">
        <f t="shared" si="77"/>
        <v>2008</v>
      </c>
      <c r="AF368" s="352" t="e">
        <f t="shared" si="78"/>
        <v>#REF!</v>
      </c>
      <c r="AG368" s="353" t="e">
        <f t="shared" si="69"/>
        <v>#REF!</v>
      </c>
    </row>
    <row r="369" spans="1:33" s="313" customFormat="1" ht="23.25" customHeight="1">
      <c r="A369" s="431">
        <v>350</v>
      </c>
      <c r="B369" s="345" t="s">
        <v>442</v>
      </c>
      <c r="C369" s="376" t="s">
        <v>759</v>
      </c>
      <c r="D369" s="308"/>
      <c r="E369" s="378" t="s">
        <v>365</v>
      </c>
      <c r="F369" s="334"/>
      <c r="G369" s="378" t="s">
        <v>2064</v>
      </c>
      <c r="H369" s="380">
        <v>2008</v>
      </c>
      <c r="I369" s="308"/>
      <c r="J369" s="308"/>
      <c r="K369" s="308"/>
      <c r="L369" s="308"/>
      <c r="M369" s="308"/>
      <c r="N369" s="348" t="s">
        <v>114</v>
      </c>
      <c r="O369" s="379">
        <v>5638737.3300000001</v>
      </c>
      <c r="P369" s="336"/>
      <c r="T369" s="332" t="e">
        <f>#REF!</f>
        <v>#REF!</v>
      </c>
      <c r="U369" s="313" t="e">
        <f t="shared" si="66"/>
        <v>#REF!</v>
      </c>
      <c r="V369" s="313" t="e">
        <f t="shared" si="67"/>
        <v>#REF!</v>
      </c>
      <c r="W369" s="350" t="e">
        <f t="shared" si="70"/>
        <v>#REF!</v>
      </c>
      <c r="X369" s="351">
        <f t="shared" si="71"/>
        <v>5</v>
      </c>
      <c r="Y369" s="350" t="e">
        <f t="shared" si="72"/>
        <v>#REF!</v>
      </c>
      <c r="Z369" s="350">
        <f t="shared" si="68"/>
        <v>6</v>
      </c>
      <c r="AA369" s="350" t="e">
        <f t="shared" si="73"/>
        <v>#REF!</v>
      </c>
      <c r="AB369" s="351" t="e">
        <f t="shared" si="74"/>
        <v>#REF!</v>
      </c>
      <c r="AC369" s="351" t="e">
        <f t="shared" si="75"/>
        <v>#REF!</v>
      </c>
      <c r="AD369" s="351" t="e">
        <f t="shared" si="76"/>
        <v>#REF!</v>
      </c>
      <c r="AE369" s="332">
        <f t="shared" si="77"/>
        <v>2008</v>
      </c>
      <c r="AF369" s="352" t="e">
        <f t="shared" si="78"/>
        <v>#REF!</v>
      </c>
      <c r="AG369" s="353" t="e">
        <f t="shared" si="69"/>
        <v>#REF!</v>
      </c>
    </row>
    <row r="370" spans="1:33" s="313" customFormat="1" ht="25.5" customHeight="1">
      <c r="A370" s="431">
        <v>351</v>
      </c>
      <c r="B370" s="345" t="s">
        <v>441</v>
      </c>
      <c r="C370" s="376" t="s">
        <v>760</v>
      </c>
      <c r="D370" s="308"/>
      <c r="E370" s="400"/>
      <c r="F370" s="334"/>
      <c r="G370" s="378" t="s">
        <v>2063</v>
      </c>
      <c r="H370" s="380">
        <v>2008</v>
      </c>
      <c r="I370" s="308"/>
      <c r="J370" s="308"/>
      <c r="K370" s="308"/>
      <c r="L370" s="308"/>
      <c r="M370" s="308"/>
      <c r="N370" s="348" t="s">
        <v>114</v>
      </c>
      <c r="O370" s="379">
        <v>24666003.670000002</v>
      </c>
      <c r="P370" s="336"/>
      <c r="T370" s="332" t="e">
        <f>#REF!</f>
        <v>#REF!</v>
      </c>
      <c r="U370" s="313" t="e">
        <f t="shared" si="66"/>
        <v>#REF!</v>
      </c>
      <c r="V370" s="313" t="e">
        <f t="shared" si="67"/>
        <v>#REF!</v>
      </c>
      <c r="W370" s="350" t="e">
        <f t="shared" si="70"/>
        <v>#REF!</v>
      </c>
      <c r="X370" s="351">
        <f t="shared" si="71"/>
        <v>5</v>
      </c>
      <c r="Y370" s="350" t="e">
        <f t="shared" si="72"/>
        <v>#REF!</v>
      </c>
      <c r="Z370" s="350">
        <f t="shared" si="68"/>
        <v>6</v>
      </c>
      <c r="AA370" s="350" t="e">
        <f t="shared" si="73"/>
        <v>#REF!</v>
      </c>
      <c r="AB370" s="351" t="e">
        <f t="shared" si="74"/>
        <v>#REF!</v>
      </c>
      <c r="AC370" s="351" t="e">
        <f t="shared" si="75"/>
        <v>#REF!</v>
      </c>
      <c r="AD370" s="351" t="e">
        <f t="shared" si="76"/>
        <v>#REF!</v>
      </c>
      <c r="AE370" s="332">
        <f t="shared" si="77"/>
        <v>2008</v>
      </c>
      <c r="AF370" s="352" t="e">
        <f t="shared" si="78"/>
        <v>#REF!</v>
      </c>
      <c r="AG370" s="353" t="e">
        <f t="shared" si="69"/>
        <v>#REF!</v>
      </c>
    </row>
    <row r="371" spans="1:33" s="313" customFormat="1" ht="21" customHeight="1">
      <c r="A371" s="431">
        <v>352</v>
      </c>
      <c r="B371" s="345" t="s">
        <v>2094</v>
      </c>
      <c r="C371" s="376" t="s">
        <v>761</v>
      </c>
      <c r="D371" s="308"/>
      <c r="E371" s="400"/>
      <c r="F371" s="334"/>
      <c r="G371" s="378" t="s">
        <v>747</v>
      </c>
      <c r="H371" s="380">
        <v>2008</v>
      </c>
      <c r="I371" s="308"/>
      <c r="J371" s="308"/>
      <c r="K371" s="308"/>
      <c r="L371" s="308"/>
      <c r="M371" s="308"/>
      <c r="N371" s="348" t="s">
        <v>114</v>
      </c>
      <c r="O371" s="379">
        <v>1515110.7806122999</v>
      </c>
      <c r="P371" s="336"/>
      <c r="T371" s="332" t="e">
        <f>#REF!</f>
        <v>#REF!</v>
      </c>
      <c r="U371" s="313" t="e">
        <f t="shared" si="66"/>
        <v>#REF!</v>
      </c>
      <c r="V371" s="313" t="e">
        <f t="shared" si="67"/>
        <v>#REF!</v>
      </c>
      <c r="W371" s="350" t="e">
        <f t="shared" si="70"/>
        <v>#REF!</v>
      </c>
      <c r="X371" s="351">
        <f t="shared" si="71"/>
        <v>5</v>
      </c>
      <c r="Y371" s="350" t="e">
        <f t="shared" si="72"/>
        <v>#REF!</v>
      </c>
      <c r="Z371" s="350">
        <f t="shared" si="68"/>
        <v>6</v>
      </c>
      <c r="AA371" s="350" t="e">
        <f t="shared" si="73"/>
        <v>#REF!</v>
      </c>
      <c r="AB371" s="351" t="e">
        <f t="shared" si="74"/>
        <v>#REF!</v>
      </c>
      <c r="AC371" s="351" t="e">
        <f t="shared" si="75"/>
        <v>#REF!</v>
      </c>
      <c r="AD371" s="351" t="e">
        <f t="shared" si="76"/>
        <v>#REF!</v>
      </c>
      <c r="AE371" s="332">
        <f t="shared" si="77"/>
        <v>2008</v>
      </c>
      <c r="AF371" s="352" t="e">
        <f t="shared" si="78"/>
        <v>#REF!</v>
      </c>
      <c r="AG371" s="353" t="e">
        <f t="shared" si="69"/>
        <v>#REF!</v>
      </c>
    </row>
    <row r="372" spans="1:33" s="313" customFormat="1" ht="25.5" customHeight="1">
      <c r="A372" s="431">
        <v>353</v>
      </c>
      <c r="B372" s="357" t="s">
        <v>295</v>
      </c>
      <c r="C372" s="376" t="s">
        <v>762</v>
      </c>
      <c r="D372" s="308"/>
      <c r="E372" s="400"/>
      <c r="F372" s="334"/>
      <c r="G372" s="378" t="s">
        <v>2065</v>
      </c>
      <c r="H372" s="380">
        <v>2008</v>
      </c>
      <c r="I372" s="308"/>
      <c r="J372" s="308"/>
      <c r="K372" s="308"/>
      <c r="L372" s="308"/>
      <c r="M372" s="308"/>
      <c r="N372" s="348" t="s">
        <v>114</v>
      </c>
      <c r="O372" s="382">
        <v>78054101.625748694</v>
      </c>
      <c r="P372" s="336"/>
      <c r="T372" s="332" t="e">
        <f>#REF!</f>
        <v>#REF!</v>
      </c>
      <c r="U372" s="313" t="e">
        <f t="shared" si="66"/>
        <v>#REF!</v>
      </c>
      <c r="V372" s="313" t="e">
        <f t="shared" si="67"/>
        <v>#REF!</v>
      </c>
      <c r="W372" s="350" t="e">
        <f t="shared" si="70"/>
        <v>#REF!</v>
      </c>
      <c r="X372" s="351">
        <f t="shared" si="71"/>
        <v>5</v>
      </c>
      <c r="Y372" s="350" t="e">
        <f t="shared" si="72"/>
        <v>#REF!</v>
      </c>
      <c r="Z372" s="350">
        <f t="shared" si="68"/>
        <v>6</v>
      </c>
      <c r="AA372" s="350" t="e">
        <f t="shared" si="73"/>
        <v>#REF!</v>
      </c>
      <c r="AB372" s="351" t="e">
        <f t="shared" si="74"/>
        <v>#REF!</v>
      </c>
      <c r="AC372" s="351" t="e">
        <f t="shared" si="75"/>
        <v>#REF!</v>
      </c>
      <c r="AD372" s="351" t="e">
        <f t="shared" si="76"/>
        <v>#REF!</v>
      </c>
      <c r="AE372" s="332">
        <f t="shared" si="77"/>
        <v>2008</v>
      </c>
      <c r="AF372" s="352" t="e">
        <f t="shared" si="78"/>
        <v>#REF!</v>
      </c>
      <c r="AG372" s="353" t="e">
        <f t="shared" si="69"/>
        <v>#REF!</v>
      </c>
    </row>
    <row r="373" spans="1:33" s="313" customFormat="1" ht="23.25" customHeight="1">
      <c r="A373" s="431">
        <v>354</v>
      </c>
      <c r="B373" s="345" t="s">
        <v>289</v>
      </c>
      <c r="C373" s="376" t="s">
        <v>763</v>
      </c>
      <c r="D373" s="308"/>
      <c r="E373" s="400"/>
      <c r="F373" s="334"/>
      <c r="G373" s="378" t="s">
        <v>2066</v>
      </c>
      <c r="H373" s="380">
        <v>2008</v>
      </c>
      <c r="I373" s="308"/>
      <c r="J373" s="308"/>
      <c r="K373" s="308"/>
      <c r="L373" s="308"/>
      <c r="M373" s="308"/>
      <c r="N373" s="348" t="s">
        <v>114</v>
      </c>
      <c r="O373" s="379">
        <v>4975119.7920094784</v>
      </c>
      <c r="P373" s="336"/>
      <c r="T373" s="332" t="e">
        <f>#REF!</f>
        <v>#REF!</v>
      </c>
      <c r="U373" s="313" t="e">
        <f t="shared" si="66"/>
        <v>#REF!</v>
      </c>
      <c r="V373" s="313" t="e">
        <f t="shared" si="67"/>
        <v>#REF!</v>
      </c>
      <c r="W373" s="350" t="e">
        <f t="shared" si="70"/>
        <v>#REF!</v>
      </c>
      <c r="X373" s="351">
        <f t="shared" si="71"/>
        <v>5</v>
      </c>
      <c r="Y373" s="350" t="e">
        <f t="shared" si="72"/>
        <v>#REF!</v>
      </c>
      <c r="Z373" s="350">
        <f t="shared" si="68"/>
        <v>6</v>
      </c>
      <c r="AA373" s="350" t="e">
        <f t="shared" si="73"/>
        <v>#REF!</v>
      </c>
      <c r="AB373" s="351" t="e">
        <f t="shared" si="74"/>
        <v>#REF!</v>
      </c>
      <c r="AC373" s="351" t="e">
        <f t="shared" si="75"/>
        <v>#REF!</v>
      </c>
      <c r="AD373" s="351" t="e">
        <f t="shared" si="76"/>
        <v>#REF!</v>
      </c>
      <c r="AE373" s="332">
        <f t="shared" si="77"/>
        <v>2008</v>
      </c>
      <c r="AF373" s="352" t="e">
        <f t="shared" si="78"/>
        <v>#REF!</v>
      </c>
      <c r="AG373" s="353" t="e">
        <f t="shared" si="69"/>
        <v>#REF!</v>
      </c>
    </row>
    <row r="374" spans="1:33" s="313" customFormat="1" ht="23.25" customHeight="1">
      <c r="A374" s="431">
        <v>355</v>
      </c>
      <c r="B374" s="345" t="s">
        <v>289</v>
      </c>
      <c r="C374" s="376" t="s">
        <v>763</v>
      </c>
      <c r="D374" s="308"/>
      <c r="E374" s="400"/>
      <c r="F374" s="334"/>
      <c r="G374" s="378" t="s">
        <v>2066</v>
      </c>
      <c r="H374" s="380">
        <v>2008</v>
      </c>
      <c r="I374" s="308"/>
      <c r="J374" s="308"/>
      <c r="K374" s="308"/>
      <c r="L374" s="308"/>
      <c r="M374" s="308"/>
      <c r="N374" s="348" t="s">
        <v>114</v>
      </c>
      <c r="O374" s="379">
        <v>4975119.7920094784</v>
      </c>
      <c r="P374" s="336"/>
      <c r="T374" s="332" t="e">
        <f>#REF!</f>
        <v>#REF!</v>
      </c>
      <c r="U374" s="313" t="e">
        <f t="shared" si="66"/>
        <v>#REF!</v>
      </c>
      <c r="V374" s="313" t="e">
        <f t="shared" si="67"/>
        <v>#REF!</v>
      </c>
      <c r="W374" s="350" t="e">
        <f t="shared" si="70"/>
        <v>#REF!</v>
      </c>
      <c r="X374" s="351">
        <f t="shared" si="71"/>
        <v>5</v>
      </c>
      <c r="Y374" s="350" t="e">
        <f t="shared" si="72"/>
        <v>#REF!</v>
      </c>
      <c r="Z374" s="350">
        <f t="shared" si="68"/>
        <v>6</v>
      </c>
      <c r="AA374" s="350" t="e">
        <f t="shared" si="73"/>
        <v>#REF!</v>
      </c>
      <c r="AB374" s="351" t="e">
        <f t="shared" si="74"/>
        <v>#REF!</v>
      </c>
      <c r="AC374" s="351" t="e">
        <f t="shared" si="75"/>
        <v>#REF!</v>
      </c>
      <c r="AD374" s="351" t="e">
        <f t="shared" si="76"/>
        <v>#REF!</v>
      </c>
      <c r="AE374" s="332">
        <f t="shared" si="77"/>
        <v>2008</v>
      </c>
      <c r="AF374" s="352" t="e">
        <f t="shared" si="78"/>
        <v>#REF!</v>
      </c>
      <c r="AG374" s="353" t="e">
        <f t="shared" si="69"/>
        <v>#REF!</v>
      </c>
    </row>
    <row r="375" spans="1:33" s="313" customFormat="1" ht="23.25" customHeight="1">
      <c r="A375" s="431">
        <v>356</v>
      </c>
      <c r="B375" s="345" t="s">
        <v>289</v>
      </c>
      <c r="C375" s="376" t="s">
        <v>763</v>
      </c>
      <c r="D375" s="308"/>
      <c r="E375" s="400"/>
      <c r="F375" s="334"/>
      <c r="G375" s="378" t="s">
        <v>2066</v>
      </c>
      <c r="H375" s="380">
        <v>2008</v>
      </c>
      <c r="I375" s="308"/>
      <c r="J375" s="308"/>
      <c r="K375" s="308"/>
      <c r="L375" s="308"/>
      <c r="M375" s="308"/>
      <c r="N375" s="348" t="s">
        <v>114</v>
      </c>
      <c r="O375" s="379">
        <v>4975119.7920094784</v>
      </c>
      <c r="P375" s="336"/>
      <c r="T375" s="332" t="e">
        <f>#REF!</f>
        <v>#REF!</v>
      </c>
      <c r="U375" s="313" t="e">
        <f t="shared" si="66"/>
        <v>#REF!</v>
      </c>
      <c r="V375" s="313" t="e">
        <f t="shared" si="67"/>
        <v>#REF!</v>
      </c>
      <c r="W375" s="350" t="e">
        <f t="shared" si="70"/>
        <v>#REF!</v>
      </c>
      <c r="X375" s="351">
        <f t="shared" si="71"/>
        <v>5</v>
      </c>
      <c r="Y375" s="350" t="e">
        <f t="shared" si="72"/>
        <v>#REF!</v>
      </c>
      <c r="Z375" s="350">
        <f t="shared" si="68"/>
        <v>6</v>
      </c>
      <c r="AA375" s="350" t="e">
        <f t="shared" si="73"/>
        <v>#REF!</v>
      </c>
      <c r="AB375" s="351" t="e">
        <f t="shared" si="74"/>
        <v>#REF!</v>
      </c>
      <c r="AC375" s="351" t="e">
        <f t="shared" si="75"/>
        <v>#REF!</v>
      </c>
      <c r="AD375" s="351" t="e">
        <f t="shared" si="76"/>
        <v>#REF!</v>
      </c>
      <c r="AE375" s="332">
        <f t="shared" si="77"/>
        <v>2008</v>
      </c>
      <c r="AF375" s="352" t="e">
        <f t="shared" si="78"/>
        <v>#REF!</v>
      </c>
      <c r="AG375" s="353" t="e">
        <f t="shared" si="69"/>
        <v>#REF!</v>
      </c>
    </row>
    <row r="376" spans="1:33" s="313" customFormat="1" ht="23.25" customHeight="1">
      <c r="A376" s="431">
        <v>357</v>
      </c>
      <c r="B376" s="345" t="s">
        <v>289</v>
      </c>
      <c r="C376" s="376" t="s">
        <v>763</v>
      </c>
      <c r="D376" s="308"/>
      <c r="E376" s="400"/>
      <c r="F376" s="334"/>
      <c r="G376" s="378" t="s">
        <v>2066</v>
      </c>
      <c r="H376" s="380">
        <v>2008</v>
      </c>
      <c r="I376" s="308"/>
      <c r="J376" s="308"/>
      <c r="K376" s="308"/>
      <c r="L376" s="308"/>
      <c r="M376" s="308"/>
      <c r="N376" s="348" t="s">
        <v>114</v>
      </c>
      <c r="O376" s="379">
        <v>4975119.7920094784</v>
      </c>
      <c r="P376" s="336"/>
      <c r="T376" s="332" t="e">
        <f>#REF!</f>
        <v>#REF!</v>
      </c>
      <c r="U376" s="313" t="e">
        <f t="shared" si="66"/>
        <v>#REF!</v>
      </c>
      <c r="V376" s="313" t="e">
        <f t="shared" si="67"/>
        <v>#REF!</v>
      </c>
      <c r="W376" s="350" t="e">
        <f t="shared" si="70"/>
        <v>#REF!</v>
      </c>
      <c r="X376" s="351">
        <f t="shared" si="71"/>
        <v>5</v>
      </c>
      <c r="Y376" s="350" t="e">
        <f t="shared" si="72"/>
        <v>#REF!</v>
      </c>
      <c r="Z376" s="350">
        <f t="shared" si="68"/>
        <v>6</v>
      </c>
      <c r="AA376" s="350" t="e">
        <f t="shared" si="73"/>
        <v>#REF!</v>
      </c>
      <c r="AB376" s="351" t="e">
        <f t="shared" si="74"/>
        <v>#REF!</v>
      </c>
      <c r="AC376" s="351" t="e">
        <f t="shared" si="75"/>
        <v>#REF!</v>
      </c>
      <c r="AD376" s="351" t="e">
        <f t="shared" si="76"/>
        <v>#REF!</v>
      </c>
      <c r="AE376" s="332">
        <f t="shared" si="77"/>
        <v>2008</v>
      </c>
      <c r="AF376" s="352" t="e">
        <f t="shared" si="78"/>
        <v>#REF!</v>
      </c>
      <c r="AG376" s="353" t="e">
        <f t="shared" si="69"/>
        <v>#REF!</v>
      </c>
    </row>
    <row r="377" spans="1:33" s="313" customFormat="1" ht="23.25" customHeight="1">
      <c r="A377" s="431">
        <v>358</v>
      </c>
      <c r="B377" s="345" t="s">
        <v>296</v>
      </c>
      <c r="C377" s="376" t="s">
        <v>764</v>
      </c>
      <c r="D377" s="308"/>
      <c r="E377" s="400"/>
      <c r="F377" s="334"/>
      <c r="G377" s="378" t="s">
        <v>2066</v>
      </c>
      <c r="H377" s="380">
        <v>2008</v>
      </c>
      <c r="I377" s="308"/>
      <c r="J377" s="308"/>
      <c r="K377" s="308"/>
      <c r="L377" s="308"/>
      <c r="M377" s="308"/>
      <c r="N377" s="348" t="s">
        <v>114</v>
      </c>
      <c r="O377" s="393">
        <v>159203833.354303</v>
      </c>
      <c r="P377" s="336"/>
      <c r="T377" s="332" t="e">
        <f>#REF!</f>
        <v>#REF!</v>
      </c>
      <c r="U377" s="313" t="e">
        <f t="shared" si="66"/>
        <v>#REF!</v>
      </c>
      <c r="V377" s="313" t="e">
        <f t="shared" si="67"/>
        <v>#REF!</v>
      </c>
      <c r="W377" s="350" t="e">
        <f t="shared" si="70"/>
        <v>#REF!</v>
      </c>
      <c r="X377" s="351">
        <f t="shared" si="71"/>
        <v>5</v>
      </c>
      <c r="Y377" s="350" t="e">
        <f t="shared" si="72"/>
        <v>#REF!</v>
      </c>
      <c r="Z377" s="350">
        <f t="shared" si="68"/>
        <v>6</v>
      </c>
      <c r="AA377" s="350" t="e">
        <f t="shared" si="73"/>
        <v>#REF!</v>
      </c>
      <c r="AB377" s="351" t="e">
        <f t="shared" si="74"/>
        <v>#REF!</v>
      </c>
      <c r="AC377" s="351" t="e">
        <f t="shared" si="75"/>
        <v>#REF!</v>
      </c>
      <c r="AD377" s="351" t="e">
        <f t="shared" si="76"/>
        <v>#REF!</v>
      </c>
      <c r="AE377" s="332">
        <f t="shared" si="77"/>
        <v>2008</v>
      </c>
      <c r="AF377" s="352" t="e">
        <f t="shared" si="78"/>
        <v>#REF!</v>
      </c>
      <c r="AG377" s="353" t="e">
        <f t="shared" si="69"/>
        <v>#REF!</v>
      </c>
    </row>
    <row r="378" spans="1:33" s="313" customFormat="1" ht="23.25" customHeight="1">
      <c r="A378" s="431">
        <v>359</v>
      </c>
      <c r="B378" s="357" t="s">
        <v>291</v>
      </c>
      <c r="C378" s="376" t="s">
        <v>755</v>
      </c>
      <c r="D378" s="308"/>
      <c r="E378" s="400"/>
      <c r="F378" s="334"/>
      <c r="G378" s="378" t="s">
        <v>2067</v>
      </c>
      <c r="H378" s="380">
        <v>2008</v>
      </c>
      <c r="I378" s="308"/>
      <c r="J378" s="308"/>
      <c r="K378" s="308"/>
      <c r="L378" s="308"/>
      <c r="M378" s="308"/>
      <c r="N378" s="348" t="s">
        <v>114</v>
      </c>
      <c r="O378" s="393">
        <v>10025620.18692819</v>
      </c>
      <c r="P378" s="336"/>
      <c r="T378" s="332" t="e">
        <f>#REF!</f>
        <v>#REF!</v>
      </c>
      <c r="U378" s="313" t="e">
        <f t="shared" si="66"/>
        <v>#REF!</v>
      </c>
      <c r="V378" s="313" t="e">
        <f t="shared" si="67"/>
        <v>#REF!</v>
      </c>
      <c r="W378" s="350" t="e">
        <f t="shared" si="70"/>
        <v>#REF!</v>
      </c>
      <c r="X378" s="351">
        <f t="shared" si="71"/>
        <v>5</v>
      </c>
      <c r="Y378" s="350" t="e">
        <f t="shared" si="72"/>
        <v>#REF!</v>
      </c>
      <c r="Z378" s="350">
        <f t="shared" si="68"/>
        <v>6</v>
      </c>
      <c r="AA378" s="350" t="e">
        <f t="shared" si="73"/>
        <v>#REF!</v>
      </c>
      <c r="AB378" s="351" t="e">
        <f t="shared" si="74"/>
        <v>#REF!</v>
      </c>
      <c r="AC378" s="351" t="e">
        <f t="shared" si="75"/>
        <v>#REF!</v>
      </c>
      <c r="AD378" s="351" t="e">
        <f t="shared" si="76"/>
        <v>#REF!</v>
      </c>
      <c r="AE378" s="332">
        <f t="shared" si="77"/>
        <v>2008</v>
      </c>
      <c r="AF378" s="352" t="e">
        <f t="shared" si="78"/>
        <v>#REF!</v>
      </c>
      <c r="AG378" s="353" t="e">
        <f t="shared" si="69"/>
        <v>#REF!</v>
      </c>
    </row>
    <row r="379" spans="1:33" s="313" customFormat="1" ht="23.25" customHeight="1">
      <c r="A379" s="431">
        <v>360</v>
      </c>
      <c r="B379" s="357" t="s">
        <v>291</v>
      </c>
      <c r="C379" s="376" t="s">
        <v>755</v>
      </c>
      <c r="D379" s="308"/>
      <c r="E379" s="400"/>
      <c r="F379" s="334"/>
      <c r="G379" s="378" t="s">
        <v>2067</v>
      </c>
      <c r="H379" s="380">
        <v>2008</v>
      </c>
      <c r="I379" s="308"/>
      <c r="J379" s="308"/>
      <c r="K379" s="308"/>
      <c r="L379" s="308"/>
      <c r="M379" s="308"/>
      <c r="N379" s="348" t="s">
        <v>114</v>
      </c>
      <c r="O379" s="393">
        <v>10025620.18692819</v>
      </c>
      <c r="P379" s="336"/>
      <c r="T379" s="332" t="e">
        <f>#REF!</f>
        <v>#REF!</v>
      </c>
      <c r="U379" s="313" t="e">
        <f t="shared" si="66"/>
        <v>#REF!</v>
      </c>
      <c r="V379" s="313" t="e">
        <f t="shared" si="67"/>
        <v>#REF!</v>
      </c>
      <c r="W379" s="350" t="e">
        <f t="shared" si="70"/>
        <v>#REF!</v>
      </c>
      <c r="X379" s="351">
        <f t="shared" si="71"/>
        <v>5</v>
      </c>
      <c r="Y379" s="350" t="e">
        <f t="shared" si="72"/>
        <v>#REF!</v>
      </c>
      <c r="Z379" s="350">
        <f t="shared" si="68"/>
        <v>6</v>
      </c>
      <c r="AA379" s="350" t="e">
        <f t="shared" si="73"/>
        <v>#REF!</v>
      </c>
      <c r="AB379" s="351" t="e">
        <f t="shared" si="74"/>
        <v>#REF!</v>
      </c>
      <c r="AC379" s="351" t="e">
        <f t="shared" si="75"/>
        <v>#REF!</v>
      </c>
      <c r="AD379" s="351" t="e">
        <f t="shared" si="76"/>
        <v>#REF!</v>
      </c>
      <c r="AE379" s="332">
        <f t="shared" si="77"/>
        <v>2008</v>
      </c>
      <c r="AF379" s="352" t="e">
        <f t="shared" si="78"/>
        <v>#REF!</v>
      </c>
      <c r="AG379" s="353" t="e">
        <f t="shared" si="69"/>
        <v>#REF!</v>
      </c>
    </row>
    <row r="380" spans="1:33" s="313" customFormat="1" ht="23.25" customHeight="1">
      <c r="A380" s="431">
        <v>361</v>
      </c>
      <c r="B380" s="357" t="s">
        <v>297</v>
      </c>
      <c r="C380" s="376" t="s">
        <v>756</v>
      </c>
      <c r="D380" s="308"/>
      <c r="E380" s="400"/>
      <c r="F380" s="334"/>
      <c r="G380" s="378" t="s">
        <v>376</v>
      </c>
      <c r="H380" s="380">
        <v>2008</v>
      </c>
      <c r="I380" s="308"/>
      <c r="J380" s="308"/>
      <c r="K380" s="308"/>
      <c r="L380" s="308"/>
      <c r="M380" s="308"/>
      <c r="N380" s="348" t="s">
        <v>114</v>
      </c>
      <c r="O380" s="393">
        <v>9397448.4960179031</v>
      </c>
      <c r="P380" s="336"/>
      <c r="T380" s="332" t="e">
        <f>#REF!</f>
        <v>#REF!</v>
      </c>
      <c r="U380" s="313" t="e">
        <f t="shared" si="66"/>
        <v>#REF!</v>
      </c>
      <c r="V380" s="313" t="e">
        <f t="shared" si="67"/>
        <v>#REF!</v>
      </c>
      <c r="W380" s="350" t="e">
        <f t="shared" si="70"/>
        <v>#REF!</v>
      </c>
      <c r="X380" s="351">
        <f t="shared" si="71"/>
        <v>5</v>
      </c>
      <c r="Y380" s="350" t="e">
        <f t="shared" si="72"/>
        <v>#REF!</v>
      </c>
      <c r="Z380" s="350">
        <f t="shared" si="68"/>
        <v>6</v>
      </c>
      <c r="AA380" s="350" t="e">
        <f t="shared" si="73"/>
        <v>#REF!</v>
      </c>
      <c r="AB380" s="351" t="e">
        <f t="shared" si="74"/>
        <v>#REF!</v>
      </c>
      <c r="AC380" s="351" t="e">
        <f t="shared" si="75"/>
        <v>#REF!</v>
      </c>
      <c r="AD380" s="351" t="e">
        <f t="shared" si="76"/>
        <v>#REF!</v>
      </c>
      <c r="AE380" s="332">
        <f t="shared" si="77"/>
        <v>2008</v>
      </c>
      <c r="AF380" s="352" t="e">
        <f t="shared" si="78"/>
        <v>#REF!</v>
      </c>
      <c r="AG380" s="353" t="e">
        <f t="shared" si="69"/>
        <v>#REF!</v>
      </c>
    </row>
    <row r="381" spans="1:33" s="313" customFormat="1" ht="23.25" customHeight="1" thickBot="1">
      <c r="A381" s="433">
        <v>362</v>
      </c>
      <c r="B381" s="385" t="s">
        <v>297</v>
      </c>
      <c r="C381" s="383" t="s">
        <v>756</v>
      </c>
      <c r="D381" s="360"/>
      <c r="E381" s="398"/>
      <c r="F381" s="361"/>
      <c r="G381" s="396" t="s">
        <v>376</v>
      </c>
      <c r="H381" s="386">
        <v>2008</v>
      </c>
      <c r="I381" s="360"/>
      <c r="J381" s="360"/>
      <c r="K381" s="360"/>
      <c r="L381" s="360"/>
      <c r="M381" s="360"/>
      <c r="N381" s="363" t="s">
        <v>114</v>
      </c>
      <c r="O381" s="435">
        <v>9397448.4960179031</v>
      </c>
      <c r="P381" s="365"/>
      <c r="T381" s="332" t="e">
        <f>#REF!</f>
        <v>#REF!</v>
      </c>
      <c r="U381" s="313" t="e">
        <f t="shared" si="66"/>
        <v>#REF!</v>
      </c>
      <c r="V381" s="313" t="e">
        <f t="shared" si="67"/>
        <v>#REF!</v>
      </c>
      <c r="W381" s="350" t="e">
        <f t="shared" si="70"/>
        <v>#REF!</v>
      </c>
      <c r="X381" s="351">
        <f t="shared" si="71"/>
        <v>5</v>
      </c>
      <c r="Y381" s="350" t="e">
        <f t="shared" si="72"/>
        <v>#REF!</v>
      </c>
      <c r="Z381" s="350">
        <f t="shared" si="68"/>
        <v>6</v>
      </c>
      <c r="AA381" s="350" t="e">
        <f t="shared" si="73"/>
        <v>#REF!</v>
      </c>
      <c r="AB381" s="351" t="e">
        <f t="shared" si="74"/>
        <v>#REF!</v>
      </c>
      <c r="AC381" s="351" t="e">
        <f t="shared" si="75"/>
        <v>#REF!</v>
      </c>
      <c r="AD381" s="351" t="e">
        <f t="shared" si="76"/>
        <v>#REF!</v>
      </c>
      <c r="AE381" s="332">
        <f t="shared" si="77"/>
        <v>2008</v>
      </c>
      <c r="AF381" s="352" t="e">
        <f t="shared" si="78"/>
        <v>#REF!</v>
      </c>
      <c r="AG381" s="353" t="e">
        <f t="shared" si="69"/>
        <v>#REF!</v>
      </c>
    </row>
    <row r="382" spans="1:33" s="313" customFormat="1" ht="23.25" customHeight="1">
      <c r="A382" s="432">
        <v>363</v>
      </c>
      <c r="B382" s="390" t="s">
        <v>297</v>
      </c>
      <c r="C382" s="388" t="s">
        <v>756</v>
      </c>
      <c r="D382" s="367"/>
      <c r="E382" s="399"/>
      <c r="F382" s="368"/>
      <c r="G382" s="397" t="s">
        <v>376</v>
      </c>
      <c r="H382" s="391">
        <v>2008</v>
      </c>
      <c r="I382" s="367"/>
      <c r="J382" s="367"/>
      <c r="K382" s="367"/>
      <c r="L382" s="367"/>
      <c r="M382" s="367"/>
      <c r="N382" s="370" t="s">
        <v>114</v>
      </c>
      <c r="O382" s="434">
        <v>9397448.4960179031</v>
      </c>
      <c r="P382" s="372"/>
      <c r="T382" s="332" t="e">
        <f>#REF!</f>
        <v>#REF!</v>
      </c>
      <c r="U382" s="313" t="e">
        <f t="shared" si="66"/>
        <v>#REF!</v>
      </c>
      <c r="V382" s="313" t="e">
        <f t="shared" si="67"/>
        <v>#REF!</v>
      </c>
      <c r="W382" s="350" t="e">
        <f t="shared" si="70"/>
        <v>#REF!</v>
      </c>
      <c r="X382" s="351">
        <f t="shared" si="71"/>
        <v>5</v>
      </c>
      <c r="Y382" s="350" t="e">
        <f t="shared" si="72"/>
        <v>#REF!</v>
      </c>
      <c r="Z382" s="350">
        <f t="shared" si="68"/>
        <v>6</v>
      </c>
      <c r="AA382" s="350" t="e">
        <f t="shared" si="73"/>
        <v>#REF!</v>
      </c>
      <c r="AB382" s="351" t="e">
        <f t="shared" si="74"/>
        <v>#REF!</v>
      </c>
      <c r="AC382" s="351" t="e">
        <f t="shared" si="75"/>
        <v>#REF!</v>
      </c>
      <c r="AD382" s="351" t="e">
        <f t="shared" si="76"/>
        <v>#REF!</v>
      </c>
      <c r="AE382" s="332">
        <f t="shared" si="77"/>
        <v>2008</v>
      </c>
      <c r="AF382" s="352" t="e">
        <f t="shared" si="78"/>
        <v>#REF!</v>
      </c>
      <c r="AG382" s="353" t="e">
        <f t="shared" si="69"/>
        <v>#REF!</v>
      </c>
    </row>
    <row r="383" spans="1:33" s="313" customFormat="1" ht="23.25" customHeight="1">
      <c r="A383" s="431">
        <v>364</v>
      </c>
      <c r="B383" s="345" t="s">
        <v>293</v>
      </c>
      <c r="C383" s="378" t="s">
        <v>474</v>
      </c>
      <c r="D383" s="308"/>
      <c r="E383" s="357" t="s">
        <v>359</v>
      </c>
      <c r="F383" s="334"/>
      <c r="G383" s="378" t="s">
        <v>2063</v>
      </c>
      <c r="H383" s="380">
        <v>2008</v>
      </c>
      <c r="I383" s="308"/>
      <c r="J383" s="308"/>
      <c r="K383" s="308"/>
      <c r="L383" s="308"/>
      <c r="M383" s="308"/>
      <c r="N383" s="348" t="s">
        <v>114</v>
      </c>
      <c r="O383" s="379">
        <v>20415000</v>
      </c>
      <c r="P383" s="336"/>
      <c r="T383" s="332" t="e">
        <f>#REF!</f>
        <v>#REF!</v>
      </c>
      <c r="U383" s="313" t="e">
        <f t="shared" si="66"/>
        <v>#REF!</v>
      </c>
      <c r="V383" s="313" t="e">
        <f t="shared" si="67"/>
        <v>#REF!</v>
      </c>
      <c r="W383" s="350" t="e">
        <f t="shared" si="70"/>
        <v>#REF!</v>
      </c>
      <c r="X383" s="351">
        <f t="shared" si="71"/>
        <v>5</v>
      </c>
      <c r="Y383" s="350" t="e">
        <f t="shared" si="72"/>
        <v>#REF!</v>
      </c>
      <c r="Z383" s="350">
        <f t="shared" si="68"/>
        <v>6</v>
      </c>
      <c r="AA383" s="350" t="e">
        <f t="shared" si="73"/>
        <v>#REF!</v>
      </c>
      <c r="AB383" s="351" t="e">
        <f t="shared" si="74"/>
        <v>#REF!</v>
      </c>
      <c r="AC383" s="351" t="e">
        <f t="shared" si="75"/>
        <v>#REF!</v>
      </c>
      <c r="AD383" s="351" t="e">
        <f t="shared" si="76"/>
        <v>#REF!</v>
      </c>
      <c r="AE383" s="332">
        <f t="shared" si="77"/>
        <v>2008</v>
      </c>
      <c r="AF383" s="352" t="e">
        <f t="shared" si="78"/>
        <v>#REF!</v>
      </c>
      <c r="AG383" s="353" t="e">
        <f t="shared" si="69"/>
        <v>#REF!</v>
      </c>
    </row>
    <row r="384" spans="1:33" s="313" customFormat="1" ht="23.25" customHeight="1">
      <c r="A384" s="431">
        <v>365</v>
      </c>
      <c r="B384" s="345" t="s">
        <v>293</v>
      </c>
      <c r="C384" s="378" t="s">
        <v>474</v>
      </c>
      <c r="D384" s="308"/>
      <c r="E384" s="357" t="s">
        <v>359</v>
      </c>
      <c r="F384" s="334"/>
      <c r="G384" s="378" t="s">
        <v>2063</v>
      </c>
      <c r="H384" s="380">
        <v>2008</v>
      </c>
      <c r="I384" s="308"/>
      <c r="J384" s="308"/>
      <c r="K384" s="308"/>
      <c r="L384" s="308"/>
      <c r="M384" s="308"/>
      <c r="N384" s="348" t="s">
        <v>114</v>
      </c>
      <c r="O384" s="379">
        <v>20415000</v>
      </c>
      <c r="P384" s="336"/>
      <c r="T384" s="332" t="e">
        <f>#REF!</f>
        <v>#REF!</v>
      </c>
      <c r="U384" s="313" t="e">
        <f t="shared" si="66"/>
        <v>#REF!</v>
      </c>
      <c r="V384" s="313" t="e">
        <f t="shared" si="67"/>
        <v>#REF!</v>
      </c>
      <c r="W384" s="350" t="e">
        <f t="shared" si="70"/>
        <v>#REF!</v>
      </c>
      <c r="X384" s="351">
        <f t="shared" si="71"/>
        <v>5</v>
      </c>
      <c r="Y384" s="350" t="e">
        <f t="shared" si="72"/>
        <v>#REF!</v>
      </c>
      <c r="Z384" s="350">
        <f t="shared" si="68"/>
        <v>6</v>
      </c>
      <c r="AA384" s="350" t="e">
        <f t="shared" si="73"/>
        <v>#REF!</v>
      </c>
      <c r="AB384" s="351" t="e">
        <f t="shared" si="74"/>
        <v>#REF!</v>
      </c>
      <c r="AC384" s="351" t="e">
        <f t="shared" si="75"/>
        <v>#REF!</v>
      </c>
      <c r="AD384" s="351" t="e">
        <f t="shared" si="76"/>
        <v>#REF!</v>
      </c>
      <c r="AE384" s="332">
        <f t="shared" si="77"/>
        <v>2008</v>
      </c>
      <c r="AF384" s="352" t="e">
        <f t="shared" si="78"/>
        <v>#REF!</v>
      </c>
      <c r="AG384" s="353" t="e">
        <f t="shared" si="69"/>
        <v>#REF!</v>
      </c>
    </row>
    <row r="385" spans="1:33" s="313" customFormat="1" ht="23.25" customHeight="1">
      <c r="A385" s="431">
        <v>366</v>
      </c>
      <c r="B385" s="345" t="s">
        <v>298</v>
      </c>
      <c r="C385" s="378" t="s">
        <v>765</v>
      </c>
      <c r="D385" s="308"/>
      <c r="E385" s="357" t="s">
        <v>360</v>
      </c>
      <c r="F385" s="334"/>
      <c r="G385" s="378" t="s">
        <v>2068</v>
      </c>
      <c r="H385" s="380">
        <v>2008</v>
      </c>
      <c r="I385" s="308"/>
      <c r="J385" s="308"/>
      <c r="K385" s="308"/>
      <c r="L385" s="308"/>
      <c r="M385" s="308"/>
      <c r="N385" s="348" t="s">
        <v>114</v>
      </c>
      <c r="O385" s="379">
        <v>2986500</v>
      </c>
      <c r="P385" s="336"/>
      <c r="T385" s="332" t="e">
        <f>#REF!</f>
        <v>#REF!</v>
      </c>
      <c r="U385" s="313" t="e">
        <f t="shared" si="66"/>
        <v>#REF!</v>
      </c>
      <c r="V385" s="313" t="e">
        <f t="shared" si="67"/>
        <v>#REF!</v>
      </c>
      <c r="W385" s="350" t="e">
        <f t="shared" si="70"/>
        <v>#REF!</v>
      </c>
      <c r="X385" s="351">
        <f t="shared" si="71"/>
        <v>5</v>
      </c>
      <c r="Y385" s="350" t="e">
        <f t="shared" si="72"/>
        <v>#REF!</v>
      </c>
      <c r="Z385" s="350">
        <f t="shared" si="68"/>
        <v>6</v>
      </c>
      <c r="AA385" s="350" t="e">
        <f t="shared" si="73"/>
        <v>#REF!</v>
      </c>
      <c r="AB385" s="351" t="e">
        <f t="shared" si="74"/>
        <v>#REF!</v>
      </c>
      <c r="AC385" s="351" t="e">
        <f t="shared" si="75"/>
        <v>#REF!</v>
      </c>
      <c r="AD385" s="351" t="e">
        <f t="shared" si="76"/>
        <v>#REF!</v>
      </c>
      <c r="AE385" s="332">
        <f t="shared" si="77"/>
        <v>2008</v>
      </c>
      <c r="AF385" s="352" t="e">
        <f t="shared" si="78"/>
        <v>#REF!</v>
      </c>
      <c r="AG385" s="353" t="e">
        <f t="shared" si="69"/>
        <v>#REF!</v>
      </c>
    </row>
    <row r="386" spans="1:33" s="313" customFormat="1" ht="23.25" customHeight="1">
      <c r="A386" s="431">
        <v>367</v>
      </c>
      <c r="B386" s="345" t="s">
        <v>298</v>
      </c>
      <c r="C386" s="378" t="s">
        <v>765</v>
      </c>
      <c r="D386" s="308"/>
      <c r="E386" s="357" t="s">
        <v>360</v>
      </c>
      <c r="F386" s="334"/>
      <c r="G386" s="378" t="s">
        <v>2068</v>
      </c>
      <c r="H386" s="380">
        <v>2008</v>
      </c>
      <c r="I386" s="308"/>
      <c r="J386" s="308"/>
      <c r="K386" s="308"/>
      <c r="L386" s="308"/>
      <c r="M386" s="308"/>
      <c r="N386" s="348" t="s">
        <v>114</v>
      </c>
      <c r="O386" s="379">
        <v>2986500</v>
      </c>
      <c r="P386" s="336"/>
      <c r="T386" s="332" t="e">
        <f>#REF!</f>
        <v>#REF!</v>
      </c>
      <c r="U386" s="313" t="e">
        <f t="shared" si="66"/>
        <v>#REF!</v>
      </c>
      <c r="V386" s="313" t="e">
        <f t="shared" si="67"/>
        <v>#REF!</v>
      </c>
      <c r="W386" s="350" t="e">
        <f t="shared" si="70"/>
        <v>#REF!</v>
      </c>
      <c r="X386" s="351">
        <f t="shared" si="71"/>
        <v>5</v>
      </c>
      <c r="Y386" s="350" t="e">
        <f t="shared" si="72"/>
        <v>#REF!</v>
      </c>
      <c r="Z386" s="350">
        <f t="shared" si="68"/>
        <v>6</v>
      </c>
      <c r="AA386" s="350" t="e">
        <f t="shared" si="73"/>
        <v>#REF!</v>
      </c>
      <c r="AB386" s="351" t="e">
        <f t="shared" si="74"/>
        <v>#REF!</v>
      </c>
      <c r="AC386" s="351" t="e">
        <f t="shared" si="75"/>
        <v>#REF!</v>
      </c>
      <c r="AD386" s="351" t="e">
        <f t="shared" si="76"/>
        <v>#REF!</v>
      </c>
      <c r="AE386" s="332">
        <f t="shared" si="77"/>
        <v>2008</v>
      </c>
      <c r="AF386" s="352" t="e">
        <f t="shared" si="78"/>
        <v>#REF!</v>
      </c>
      <c r="AG386" s="353" t="e">
        <f t="shared" si="69"/>
        <v>#REF!</v>
      </c>
    </row>
    <row r="387" spans="1:33" s="313" customFormat="1" ht="23.25" customHeight="1">
      <c r="A387" s="431">
        <v>368</v>
      </c>
      <c r="B387" s="345" t="s">
        <v>298</v>
      </c>
      <c r="C387" s="378" t="s">
        <v>765</v>
      </c>
      <c r="D387" s="308"/>
      <c r="E387" s="357" t="s">
        <v>360</v>
      </c>
      <c r="F387" s="334"/>
      <c r="G387" s="378" t="s">
        <v>2068</v>
      </c>
      <c r="H387" s="380">
        <v>2008</v>
      </c>
      <c r="I387" s="308"/>
      <c r="J387" s="308"/>
      <c r="K387" s="308"/>
      <c r="L387" s="308"/>
      <c r="M387" s="308"/>
      <c r="N387" s="348" t="s">
        <v>114</v>
      </c>
      <c r="O387" s="379">
        <v>2986500</v>
      </c>
      <c r="P387" s="336"/>
      <c r="T387" s="332" t="e">
        <f>#REF!</f>
        <v>#REF!</v>
      </c>
      <c r="U387" s="313" t="e">
        <f t="shared" si="66"/>
        <v>#REF!</v>
      </c>
      <c r="V387" s="313" t="e">
        <f t="shared" si="67"/>
        <v>#REF!</v>
      </c>
      <c r="W387" s="350" t="e">
        <f t="shared" si="70"/>
        <v>#REF!</v>
      </c>
      <c r="X387" s="351">
        <f t="shared" si="71"/>
        <v>5</v>
      </c>
      <c r="Y387" s="350" t="e">
        <f t="shared" si="72"/>
        <v>#REF!</v>
      </c>
      <c r="Z387" s="350">
        <f t="shared" si="68"/>
        <v>6</v>
      </c>
      <c r="AA387" s="350" t="e">
        <f t="shared" si="73"/>
        <v>#REF!</v>
      </c>
      <c r="AB387" s="351" t="e">
        <f t="shared" si="74"/>
        <v>#REF!</v>
      </c>
      <c r="AC387" s="351" t="e">
        <f t="shared" si="75"/>
        <v>#REF!</v>
      </c>
      <c r="AD387" s="351" t="e">
        <f t="shared" si="76"/>
        <v>#REF!</v>
      </c>
      <c r="AE387" s="332">
        <f t="shared" si="77"/>
        <v>2008</v>
      </c>
      <c r="AF387" s="352" t="e">
        <f t="shared" si="78"/>
        <v>#REF!</v>
      </c>
      <c r="AG387" s="353" t="e">
        <f t="shared" si="69"/>
        <v>#REF!</v>
      </c>
    </row>
    <row r="388" spans="1:33" s="313" customFormat="1" ht="23.25" customHeight="1">
      <c r="A388" s="431">
        <v>369</v>
      </c>
      <c r="B388" s="345" t="s">
        <v>298</v>
      </c>
      <c r="C388" s="378" t="s">
        <v>765</v>
      </c>
      <c r="D388" s="308"/>
      <c r="E388" s="357" t="s">
        <v>360</v>
      </c>
      <c r="F388" s="334"/>
      <c r="G388" s="378" t="s">
        <v>2068</v>
      </c>
      <c r="H388" s="380">
        <v>2008</v>
      </c>
      <c r="I388" s="308"/>
      <c r="J388" s="308"/>
      <c r="K388" s="308"/>
      <c r="L388" s="308"/>
      <c r="M388" s="308"/>
      <c r="N388" s="348" t="s">
        <v>114</v>
      </c>
      <c r="O388" s="379">
        <v>2986500</v>
      </c>
      <c r="P388" s="336"/>
      <c r="T388" s="332" t="e">
        <f>#REF!</f>
        <v>#REF!</v>
      </c>
      <c r="U388" s="313" t="e">
        <f t="shared" si="66"/>
        <v>#REF!</v>
      </c>
      <c r="V388" s="313" t="e">
        <f t="shared" si="67"/>
        <v>#REF!</v>
      </c>
      <c r="W388" s="350" t="e">
        <f t="shared" si="70"/>
        <v>#REF!</v>
      </c>
      <c r="X388" s="351">
        <f t="shared" si="71"/>
        <v>5</v>
      </c>
      <c r="Y388" s="350" t="e">
        <f t="shared" si="72"/>
        <v>#REF!</v>
      </c>
      <c r="Z388" s="350">
        <f t="shared" si="68"/>
        <v>6</v>
      </c>
      <c r="AA388" s="350" t="e">
        <f t="shared" si="73"/>
        <v>#REF!</v>
      </c>
      <c r="AB388" s="351" t="e">
        <f t="shared" si="74"/>
        <v>#REF!</v>
      </c>
      <c r="AC388" s="351" t="e">
        <f t="shared" si="75"/>
        <v>#REF!</v>
      </c>
      <c r="AD388" s="351" t="e">
        <f t="shared" si="76"/>
        <v>#REF!</v>
      </c>
      <c r="AE388" s="332">
        <f t="shared" si="77"/>
        <v>2008</v>
      </c>
      <c r="AF388" s="352" t="e">
        <f t="shared" si="78"/>
        <v>#REF!</v>
      </c>
      <c r="AG388" s="353" t="e">
        <f t="shared" si="69"/>
        <v>#REF!</v>
      </c>
    </row>
    <row r="389" spans="1:33" s="313" customFormat="1" ht="23.25" customHeight="1">
      <c r="A389" s="431">
        <v>370</v>
      </c>
      <c r="B389" s="357" t="s">
        <v>286</v>
      </c>
      <c r="C389" s="378" t="s">
        <v>766</v>
      </c>
      <c r="D389" s="308"/>
      <c r="E389" s="400"/>
      <c r="F389" s="334"/>
      <c r="G389" s="378" t="s">
        <v>2062</v>
      </c>
      <c r="H389" s="380">
        <v>2008</v>
      </c>
      <c r="I389" s="308"/>
      <c r="J389" s="308"/>
      <c r="K389" s="308"/>
      <c r="L389" s="308"/>
      <c r="M389" s="308"/>
      <c r="N389" s="348" t="s">
        <v>114</v>
      </c>
      <c r="O389" s="394">
        <v>2915000</v>
      </c>
      <c r="P389" s="336"/>
      <c r="T389" s="332" t="e">
        <f>#REF!</f>
        <v>#REF!</v>
      </c>
      <c r="U389" s="313" t="e">
        <f t="shared" si="66"/>
        <v>#REF!</v>
      </c>
      <c r="V389" s="313" t="e">
        <f t="shared" si="67"/>
        <v>#REF!</v>
      </c>
      <c r="W389" s="350" t="e">
        <f t="shared" si="70"/>
        <v>#REF!</v>
      </c>
      <c r="X389" s="351">
        <f t="shared" si="71"/>
        <v>5</v>
      </c>
      <c r="Y389" s="350" t="e">
        <f t="shared" si="72"/>
        <v>#REF!</v>
      </c>
      <c r="Z389" s="350">
        <f t="shared" si="68"/>
        <v>6</v>
      </c>
      <c r="AA389" s="350" t="e">
        <f t="shared" si="73"/>
        <v>#REF!</v>
      </c>
      <c r="AB389" s="351" t="e">
        <f t="shared" si="74"/>
        <v>#REF!</v>
      </c>
      <c r="AC389" s="351" t="e">
        <f t="shared" si="75"/>
        <v>#REF!</v>
      </c>
      <c r="AD389" s="351" t="e">
        <f t="shared" si="76"/>
        <v>#REF!</v>
      </c>
      <c r="AE389" s="332">
        <f t="shared" si="77"/>
        <v>2008</v>
      </c>
      <c r="AF389" s="352" t="e">
        <f t="shared" si="78"/>
        <v>#REF!</v>
      </c>
      <c r="AG389" s="353" t="e">
        <f t="shared" si="69"/>
        <v>#REF!</v>
      </c>
    </row>
    <row r="390" spans="1:33" s="313" customFormat="1" ht="23.25" customHeight="1">
      <c r="A390" s="431">
        <v>371</v>
      </c>
      <c r="B390" s="357" t="s">
        <v>286</v>
      </c>
      <c r="C390" s="378" t="s">
        <v>766</v>
      </c>
      <c r="D390" s="308"/>
      <c r="E390" s="400"/>
      <c r="F390" s="334"/>
      <c r="G390" s="378" t="s">
        <v>2062</v>
      </c>
      <c r="H390" s="380">
        <v>2008</v>
      </c>
      <c r="I390" s="308"/>
      <c r="J390" s="308"/>
      <c r="K390" s="308"/>
      <c r="L390" s="308"/>
      <c r="M390" s="308"/>
      <c r="N390" s="348" t="s">
        <v>114</v>
      </c>
      <c r="O390" s="394">
        <v>2915000</v>
      </c>
      <c r="P390" s="336"/>
      <c r="T390" s="332" t="e">
        <f>#REF!</f>
        <v>#REF!</v>
      </c>
      <c r="U390" s="313" t="e">
        <f t="shared" si="66"/>
        <v>#REF!</v>
      </c>
      <c r="V390" s="313" t="e">
        <f t="shared" si="67"/>
        <v>#REF!</v>
      </c>
      <c r="W390" s="350" t="e">
        <f t="shared" si="70"/>
        <v>#REF!</v>
      </c>
      <c r="X390" s="351">
        <f t="shared" si="71"/>
        <v>5</v>
      </c>
      <c r="Y390" s="350" t="e">
        <f t="shared" si="72"/>
        <v>#REF!</v>
      </c>
      <c r="Z390" s="350">
        <f t="shared" si="68"/>
        <v>6</v>
      </c>
      <c r="AA390" s="350" t="e">
        <f t="shared" si="73"/>
        <v>#REF!</v>
      </c>
      <c r="AB390" s="351" t="e">
        <f t="shared" si="74"/>
        <v>#REF!</v>
      </c>
      <c r="AC390" s="351" t="e">
        <f t="shared" si="75"/>
        <v>#REF!</v>
      </c>
      <c r="AD390" s="351" t="e">
        <f t="shared" si="76"/>
        <v>#REF!</v>
      </c>
      <c r="AE390" s="332">
        <f t="shared" si="77"/>
        <v>2008</v>
      </c>
      <c r="AF390" s="352" t="e">
        <f t="shared" si="78"/>
        <v>#REF!</v>
      </c>
      <c r="AG390" s="353" t="e">
        <f t="shared" si="69"/>
        <v>#REF!</v>
      </c>
    </row>
    <row r="391" spans="1:33" s="313" customFormat="1" ht="23.25" customHeight="1">
      <c r="A391" s="431">
        <v>372</v>
      </c>
      <c r="B391" s="357" t="s">
        <v>286</v>
      </c>
      <c r="C391" s="378" t="s">
        <v>766</v>
      </c>
      <c r="D391" s="308"/>
      <c r="E391" s="400"/>
      <c r="F391" s="334"/>
      <c r="G391" s="378" t="s">
        <v>2062</v>
      </c>
      <c r="H391" s="380">
        <v>2008</v>
      </c>
      <c r="I391" s="308"/>
      <c r="J391" s="308"/>
      <c r="K391" s="308"/>
      <c r="L391" s="308"/>
      <c r="M391" s="308"/>
      <c r="N391" s="348" t="s">
        <v>114</v>
      </c>
      <c r="O391" s="394">
        <v>2915000</v>
      </c>
      <c r="P391" s="336"/>
      <c r="T391" s="332" t="e">
        <f>#REF!</f>
        <v>#REF!</v>
      </c>
      <c r="U391" s="313" t="e">
        <f t="shared" si="66"/>
        <v>#REF!</v>
      </c>
      <c r="V391" s="313" t="e">
        <f t="shared" si="67"/>
        <v>#REF!</v>
      </c>
      <c r="W391" s="350" t="e">
        <f t="shared" si="70"/>
        <v>#REF!</v>
      </c>
      <c r="X391" s="351">
        <f t="shared" si="71"/>
        <v>5</v>
      </c>
      <c r="Y391" s="350" t="e">
        <f t="shared" si="72"/>
        <v>#REF!</v>
      </c>
      <c r="Z391" s="350">
        <f t="shared" si="68"/>
        <v>6</v>
      </c>
      <c r="AA391" s="350" t="e">
        <f t="shared" si="73"/>
        <v>#REF!</v>
      </c>
      <c r="AB391" s="351" t="e">
        <f t="shared" si="74"/>
        <v>#REF!</v>
      </c>
      <c r="AC391" s="351" t="e">
        <f t="shared" si="75"/>
        <v>#REF!</v>
      </c>
      <c r="AD391" s="351" t="e">
        <f t="shared" si="76"/>
        <v>#REF!</v>
      </c>
      <c r="AE391" s="332">
        <f t="shared" si="77"/>
        <v>2008</v>
      </c>
      <c r="AF391" s="352" t="e">
        <f t="shared" si="78"/>
        <v>#REF!</v>
      </c>
      <c r="AG391" s="353" t="e">
        <f t="shared" si="69"/>
        <v>#REF!</v>
      </c>
    </row>
    <row r="392" spans="1:33" s="313" customFormat="1" ht="23.25" customHeight="1">
      <c r="A392" s="431">
        <v>373</v>
      </c>
      <c r="B392" s="357" t="s">
        <v>286</v>
      </c>
      <c r="C392" s="378" t="s">
        <v>766</v>
      </c>
      <c r="D392" s="308"/>
      <c r="E392" s="400"/>
      <c r="F392" s="334"/>
      <c r="G392" s="378" t="s">
        <v>2062</v>
      </c>
      <c r="H392" s="380">
        <v>2008</v>
      </c>
      <c r="I392" s="308"/>
      <c r="J392" s="308"/>
      <c r="K392" s="308"/>
      <c r="L392" s="308"/>
      <c r="M392" s="308"/>
      <c r="N392" s="348" t="s">
        <v>114</v>
      </c>
      <c r="O392" s="394">
        <v>2915000</v>
      </c>
      <c r="P392" s="336"/>
      <c r="T392" s="332" t="e">
        <f>#REF!</f>
        <v>#REF!</v>
      </c>
      <c r="U392" s="313" t="e">
        <f t="shared" si="66"/>
        <v>#REF!</v>
      </c>
      <c r="V392" s="313" t="e">
        <f t="shared" si="67"/>
        <v>#REF!</v>
      </c>
      <c r="W392" s="350" t="e">
        <f t="shared" si="70"/>
        <v>#REF!</v>
      </c>
      <c r="X392" s="351">
        <f t="shared" si="71"/>
        <v>5</v>
      </c>
      <c r="Y392" s="350" t="e">
        <f t="shared" si="72"/>
        <v>#REF!</v>
      </c>
      <c r="Z392" s="350">
        <f t="shared" si="68"/>
        <v>6</v>
      </c>
      <c r="AA392" s="350" t="e">
        <f t="shared" si="73"/>
        <v>#REF!</v>
      </c>
      <c r="AB392" s="351" t="e">
        <f t="shared" si="74"/>
        <v>#REF!</v>
      </c>
      <c r="AC392" s="351" t="e">
        <f t="shared" si="75"/>
        <v>#REF!</v>
      </c>
      <c r="AD392" s="351" t="e">
        <f t="shared" si="76"/>
        <v>#REF!</v>
      </c>
      <c r="AE392" s="332">
        <f t="shared" si="77"/>
        <v>2008</v>
      </c>
      <c r="AF392" s="352" t="e">
        <f t="shared" si="78"/>
        <v>#REF!</v>
      </c>
      <c r="AG392" s="353" t="e">
        <f t="shared" si="69"/>
        <v>#REF!</v>
      </c>
    </row>
    <row r="393" spans="1:33" s="313" customFormat="1" ht="23.25" customHeight="1">
      <c r="A393" s="431">
        <v>374</v>
      </c>
      <c r="B393" s="357" t="s">
        <v>299</v>
      </c>
      <c r="C393" s="378" t="s">
        <v>767</v>
      </c>
      <c r="D393" s="308"/>
      <c r="E393" s="400"/>
      <c r="F393" s="334"/>
      <c r="G393" s="378" t="s">
        <v>2062</v>
      </c>
      <c r="H393" s="380">
        <v>2008</v>
      </c>
      <c r="I393" s="308"/>
      <c r="J393" s="308"/>
      <c r="K393" s="308"/>
      <c r="L393" s="308"/>
      <c r="M393" s="308"/>
      <c r="N393" s="348" t="s">
        <v>114</v>
      </c>
      <c r="O393" s="395">
        <v>2310000</v>
      </c>
      <c r="P393" s="336"/>
      <c r="T393" s="332" t="e">
        <f>#REF!</f>
        <v>#REF!</v>
      </c>
      <c r="U393" s="313" t="e">
        <f t="shared" si="66"/>
        <v>#REF!</v>
      </c>
      <c r="V393" s="313" t="e">
        <f t="shared" si="67"/>
        <v>#REF!</v>
      </c>
      <c r="W393" s="350" t="e">
        <f t="shared" si="70"/>
        <v>#REF!</v>
      </c>
      <c r="X393" s="351">
        <f t="shared" si="71"/>
        <v>5</v>
      </c>
      <c r="Y393" s="350" t="e">
        <f t="shared" si="72"/>
        <v>#REF!</v>
      </c>
      <c r="Z393" s="350">
        <f t="shared" si="68"/>
        <v>6</v>
      </c>
      <c r="AA393" s="350" t="e">
        <f t="shared" si="73"/>
        <v>#REF!</v>
      </c>
      <c r="AB393" s="351" t="e">
        <f t="shared" si="74"/>
        <v>#REF!</v>
      </c>
      <c r="AC393" s="351" t="e">
        <f t="shared" si="75"/>
        <v>#REF!</v>
      </c>
      <c r="AD393" s="351" t="e">
        <f t="shared" si="76"/>
        <v>#REF!</v>
      </c>
      <c r="AE393" s="332">
        <f t="shared" si="77"/>
        <v>2008</v>
      </c>
      <c r="AF393" s="352" t="e">
        <f t="shared" si="78"/>
        <v>#REF!</v>
      </c>
      <c r="AG393" s="353" t="e">
        <f t="shared" si="69"/>
        <v>#REF!</v>
      </c>
    </row>
    <row r="394" spans="1:33" s="313" customFormat="1" ht="23.25" customHeight="1">
      <c r="A394" s="431">
        <v>375</v>
      </c>
      <c r="B394" s="357" t="s">
        <v>299</v>
      </c>
      <c r="C394" s="378" t="s">
        <v>767</v>
      </c>
      <c r="D394" s="308"/>
      <c r="E394" s="400"/>
      <c r="F394" s="334"/>
      <c r="G394" s="378" t="s">
        <v>2062</v>
      </c>
      <c r="H394" s="380">
        <v>2008</v>
      </c>
      <c r="I394" s="308"/>
      <c r="J394" s="308"/>
      <c r="K394" s="308"/>
      <c r="L394" s="308"/>
      <c r="M394" s="308"/>
      <c r="N394" s="348" t="s">
        <v>114</v>
      </c>
      <c r="O394" s="395">
        <v>2310000</v>
      </c>
      <c r="P394" s="336"/>
      <c r="T394" s="332" t="e">
        <f>#REF!</f>
        <v>#REF!</v>
      </c>
      <c r="U394" s="313" t="e">
        <f t="shared" si="66"/>
        <v>#REF!</v>
      </c>
      <c r="V394" s="313" t="e">
        <f t="shared" si="67"/>
        <v>#REF!</v>
      </c>
      <c r="W394" s="350" t="e">
        <f t="shared" si="70"/>
        <v>#REF!</v>
      </c>
      <c r="X394" s="351">
        <f t="shared" si="71"/>
        <v>5</v>
      </c>
      <c r="Y394" s="350" t="e">
        <f t="shared" si="72"/>
        <v>#REF!</v>
      </c>
      <c r="Z394" s="350">
        <f t="shared" si="68"/>
        <v>6</v>
      </c>
      <c r="AA394" s="350" t="e">
        <f t="shared" si="73"/>
        <v>#REF!</v>
      </c>
      <c r="AB394" s="351" t="e">
        <f t="shared" si="74"/>
        <v>#REF!</v>
      </c>
      <c r="AC394" s="351" t="e">
        <f t="shared" si="75"/>
        <v>#REF!</v>
      </c>
      <c r="AD394" s="351" t="e">
        <f t="shared" si="76"/>
        <v>#REF!</v>
      </c>
      <c r="AE394" s="332">
        <f t="shared" si="77"/>
        <v>2008</v>
      </c>
      <c r="AF394" s="352" t="e">
        <f t="shared" si="78"/>
        <v>#REF!</v>
      </c>
      <c r="AG394" s="353" t="e">
        <f t="shared" si="69"/>
        <v>#REF!</v>
      </c>
    </row>
    <row r="395" spans="1:33" s="313" customFormat="1" ht="23.25" customHeight="1">
      <c r="A395" s="431">
        <v>376</v>
      </c>
      <c r="B395" s="357" t="s">
        <v>299</v>
      </c>
      <c r="C395" s="378" t="s">
        <v>767</v>
      </c>
      <c r="D395" s="308"/>
      <c r="E395" s="400"/>
      <c r="F395" s="334"/>
      <c r="G395" s="378" t="s">
        <v>2062</v>
      </c>
      <c r="H395" s="380">
        <v>2008</v>
      </c>
      <c r="I395" s="308"/>
      <c r="J395" s="308"/>
      <c r="K395" s="308"/>
      <c r="L395" s="308"/>
      <c r="M395" s="308"/>
      <c r="N395" s="348" t="s">
        <v>114</v>
      </c>
      <c r="O395" s="395">
        <v>2310000</v>
      </c>
      <c r="P395" s="336"/>
      <c r="T395" s="332" t="e">
        <f>#REF!</f>
        <v>#REF!</v>
      </c>
      <c r="U395" s="313" t="e">
        <f t="shared" si="66"/>
        <v>#REF!</v>
      </c>
      <c r="V395" s="313" t="e">
        <f t="shared" si="67"/>
        <v>#REF!</v>
      </c>
      <c r="W395" s="350" t="e">
        <f t="shared" si="70"/>
        <v>#REF!</v>
      </c>
      <c r="X395" s="351">
        <f t="shared" si="71"/>
        <v>5</v>
      </c>
      <c r="Y395" s="350" t="e">
        <f t="shared" si="72"/>
        <v>#REF!</v>
      </c>
      <c r="Z395" s="350">
        <f t="shared" si="68"/>
        <v>6</v>
      </c>
      <c r="AA395" s="350" t="e">
        <f t="shared" si="73"/>
        <v>#REF!</v>
      </c>
      <c r="AB395" s="351" t="e">
        <f t="shared" si="74"/>
        <v>#REF!</v>
      </c>
      <c r="AC395" s="351" t="e">
        <f t="shared" si="75"/>
        <v>#REF!</v>
      </c>
      <c r="AD395" s="351" t="e">
        <f t="shared" si="76"/>
        <v>#REF!</v>
      </c>
      <c r="AE395" s="332">
        <f t="shared" si="77"/>
        <v>2008</v>
      </c>
      <c r="AF395" s="352" t="e">
        <f t="shared" si="78"/>
        <v>#REF!</v>
      </c>
      <c r="AG395" s="353" t="e">
        <f t="shared" si="69"/>
        <v>#REF!</v>
      </c>
    </row>
    <row r="396" spans="1:33" s="313" customFormat="1" ht="23.25" customHeight="1">
      <c r="A396" s="431">
        <v>377</v>
      </c>
      <c r="B396" s="357" t="s">
        <v>299</v>
      </c>
      <c r="C396" s="378" t="s">
        <v>767</v>
      </c>
      <c r="D396" s="308"/>
      <c r="E396" s="400"/>
      <c r="F396" s="334"/>
      <c r="G396" s="378" t="s">
        <v>2062</v>
      </c>
      <c r="H396" s="380">
        <v>2008</v>
      </c>
      <c r="I396" s="308"/>
      <c r="J396" s="308"/>
      <c r="K396" s="308"/>
      <c r="L396" s="308"/>
      <c r="M396" s="308"/>
      <c r="N396" s="348" t="s">
        <v>114</v>
      </c>
      <c r="O396" s="395">
        <v>2310000</v>
      </c>
      <c r="P396" s="336"/>
      <c r="T396" s="332" t="e">
        <f>#REF!</f>
        <v>#REF!</v>
      </c>
      <c r="U396" s="313" t="e">
        <f t="shared" si="66"/>
        <v>#REF!</v>
      </c>
      <c r="V396" s="313" t="e">
        <f t="shared" si="67"/>
        <v>#REF!</v>
      </c>
      <c r="W396" s="350" t="e">
        <f t="shared" si="70"/>
        <v>#REF!</v>
      </c>
      <c r="X396" s="351">
        <f t="shared" si="71"/>
        <v>5</v>
      </c>
      <c r="Y396" s="350" t="e">
        <f t="shared" si="72"/>
        <v>#REF!</v>
      </c>
      <c r="Z396" s="350">
        <f t="shared" si="68"/>
        <v>6</v>
      </c>
      <c r="AA396" s="350" t="e">
        <f t="shared" si="73"/>
        <v>#REF!</v>
      </c>
      <c r="AB396" s="351" t="e">
        <f t="shared" si="74"/>
        <v>#REF!</v>
      </c>
      <c r="AC396" s="351" t="e">
        <f t="shared" si="75"/>
        <v>#REF!</v>
      </c>
      <c r="AD396" s="351" t="e">
        <f t="shared" si="76"/>
        <v>#REF!</v>
      </c>
      <c r="AE396" s="332">
        <f t="shared" si="77"/>
        <v>2008</v>
      </c>
      <c r="AF396" s="352" t="e">
        <f t="shared" si="78"/>
        <v>#REF!</v>
      </c>
      <c r="AG396" s="353" t="e">
        <f t="shared" si="69"/>
        <v>#REF!</v>
      </c>
    </row>
    <row r="397" spans="1:33" s="313" customFormat="1" ht="25.5" customHeight="1">
      <c r="A397" s="431">
        <v>378</v>
      </c>
      <c r="B397" s="357" t="s">
        <v>295</v>
      </c>
      <c r="C397" s="378" t="s">
        <v>768</v>
      </c>
      <c r="D397" s="308"/>
      <c r="E397" s="400"/>
      <c r="F397" s="334"/>
      <c r="G397" s="378" t="s">
        <v>2065</v>
      </c>
      <c r="H397" s="380">
        <v>2008</v>
      </c>
      <c r="I397" s="308"/>
      <c r="J397" s="308"/>
      <c r="K397" s="308"/>
      <c r="L397" s="308"/>
      <c r="M397" s="308"/>
      <c r="N397" s="348" t="s">
        <v>114</v>
      </c>
      <c r="O397" s="379">
        <v>16885000</v>
      </c>
      <c r="P397" s="336"/>
      <c r="T397" s="332" t="e">
        <f>#REF!</f>
        <v>#REF!</v>
      </c>
      <c r="U397" s="313" t="e">
        <f t="shared" si="66"/>
        <v>#REF!</v>
      </c>
      <c r="V397" s="313" t="e">
        <f t="shared" si="67"/>
        <v>#REF!</v>
      </c>
      <c r="W397" s="350" t="e">
        <f t="shared" si="70"/>
        <v>#REF!</v>
      </c>
      <c r="X397" s="351">
        <f t="shared" si="71"/>
        <v>5</v>
      </c>
      <c r="Y397" s="350" t="e">
        <f t="shared" si="72"/>
        <v>#REF!</v>
      </c>
      <c r="Z397" s="350">
        <f t="shared" si="68"/>
        <v>6</v>
      </c>
      <c r="AA397" s="350" t="e">
        <f t="shared" si="73"/>
        <v>#REF!</v>
      </c>
      <c r="AB397" s="351" t="e">
        <f t="shared" si="74"/>
        <v>#REF!</v>
      </c>
      <c r="AC397" s="351" t="e">
        <f t="shared" si="75"/>
        <v>#REF!</v>
      </c>
      <c r="AD397" s="351" t="e">
        <f t="shared" si="76"/>
        <v>#REF!</v>
      </c>
      <c r="AE397" s="332">
        <f t="shared" si="77"/>
        <v>2008</v>
      </c>
      <c r="AF397" s="352" t="e">
        <f t="shared" si="78"/>
        <v>#REF!</v>
      </c>
      <c r="AG397" s="353" t="e">
        <f t="shared" si="69"/>
        <v>#REF!</v>
      </c>
    </row>
    <row r="398" spans="1:33" s="313" customFormat="1" ht="25.5" customHeight="1">
      <c r="A398" s="431">
        <v>379</v>
      </c>
      <c r="B398" s="357" t="s">
        <v>295</v>
      </c>
      <c r="C398" s="378" t="s">
        <v>768</v>
      </c>
      <c r="D398" s="308"/>
      <c r="E398" s="400"/>
      <c r="F398" s="334"/>
      <c r="G398" s="378" t="s">
        <v>2065</v>
      </c>
      <c r="H398" s="380">
        <v>2008</v>
      </c>
      <c r="I398" s="308"/>
      <c r="J398" s="308"/>
      <c r="K398" s="308"/>
      <c r="L398" s="308"/>
      <c r="M398" s="308"/>
      <c r="N398" s="348" t="s">
        <v>114</v>
      </c>
      <c r="O398" s="379">
        <v>16885000</v>
      </c>
      <c r="P398" s="336"/>
      <c r="T398" s="332" t="e">
        <f>#REF!</f>
        <v>#REF!</v>
      </c>
      <c r="U398" s="313" t="e">
        <f t="shared" si="66"/>
        <v>#REF!</v>
      </c>
      <c r="V398" s="313" t="e">
        <f t="shared" si="67"/>
        <v>#REF!</v>
      </c>
      <c r="W398" s="350" t="e">
        <f t="shared" si="70"/>
        <v>#REF!</v>
      </c>
      <c r="X398" s="351">
        <f t="shared" si="71"/>
        <v>5</v>
      </c>
      <c r="Y398" s="350" t="e">
        <f t="shared" si="72"/>
        <v>#REF!</v>
      </c>
      <c r="Z398" s="350">
        <f t="shared" si="68"/>
        <v>6</v>
      </c>
      <c r="AA398" s="350" t="e">
        <f t="shared" si="73"/>
        <v>#REF!</v>
      </c>
      <c r="AB398" s="351" t="e">
        <f t="shared" si="74"/>
        <v>#REF!</v>
      </c>
      <c r="AC398" s="351" t="e">
        <f t="shared" si="75"/>
        <v>#REF!</v>
      </c>
      <c r="AD398" s="351" t="e">
        <f t="shared" si="76"/>
        <v>#REF!</v>
      </c>
      <c r="AE398" s="332">
        <f t="shared" si="77"/>
        <v>2008</v>
      </c>
      <c r="AF398" s="352" t="e">
        <f t="shared" si="78"/>
        <v>#REF!</v>
      </c>
      <c r="AG398" s="353" t="e">
        <f t="shared" si="69"/>
        <v>#REF!</v>
      </c>
    </row>
    <row r="399" spans="1:33" s="313" customFormat="1" ht="25.5" customHeight="1">
      <c r="A399" s="431">
        <v>380</v>
      </c>
      <c r="B399" s="357" t="s">
        <v>295</v>
      </c>
      <c r="C399" s="378" t="s">
        <v>768</v>
      </c>
      <c r="D399" s="308"/>
      <c r="E399" s="400"/>
      <c r="F399" s="334"/>
      <c r="G399" s="378" t="s">
        <v>2065</v>
      </c>
      <c r="H399" s="380">
        <v>2008</v>
      </c>
      <c r="I399" s="308"/>
      <c r="J399" s="308"/>
      <c r="K399" s="308"/>
      <c r="L399" s="308"/>
      <c r="M399" s="308"/>
      <c r="N399" s="348" t="s">
        <v>114</v>
      </c>
      <c r="O399" s="379">
        <v>16885000</v>
      </c>
      <c r="P399" s="336"/>
      <c r="T399" s="332" t="e">
        <f>#REF!</f>
        <v>#REF!</v>
      </c>
      <c r="U399" s="313" t="e">
        <f t="shared" si="66"/>
        <v>#REF!</v>
      </c>
      <c r="V399" s="313" t="e">
        <f t="shared" si="67"/>
        <v>#REF!</v>
      </c>
      <c r="W399" s="350" t="e">
        <f t="shared" si="70"/>
        <v>#REF!</v>
      </c>
      <c r="X399" s="351">
        <f t="shared" si="71"/>
        <v>5</v>
      </c>
      <c r="Y399" s="350" t="e">
        <f t="shared" si="72"/>
        <v>#REF!</v>
      </c>
      <c r="Z399" s="350">
        <f t="shared" si="68"/>
        <v>6</v>
      </c>
      <c r="AA399" s="350" t="e">
        <f t="shared" si="73"/>
        <v>#REF!</v>
      </c>
      <c r="AB399" s="351" t="e">
        <f t="shared" si="74"/>
        <v>#REF!</v>
      </c>
      <c r="AC399" s="351" t="e">
        <f t="shared" si="75"/>
        <v>#REF!</v>
      </c>
      <c r="AD399" s="351" t="e">
        <f t="shared" si="76"/>
        <v>#REF!</v>
      </c>
      <c r="AE399" s="332">
        <f t="shared" si="77"/>
        <v>2008</v>
      </c>
      <c r="AF399" s="352" t="e">
        <f t="shared" si="78"/>
        <v>#REF!</v>
      </c>
      <c r="AG399" s="353" t="e">
        <f t="shared" si="69"/>
        <v>#REF!</v>
      </c>
    </row>
    <row r="400" spans="1:33" s="313" customFormat="1" ht="25.5" customHeight="1">
      <c r="A400" s="431">
        <v>381</v>
      </c>
      <c r="B400" s="357" t="s">
        <v>295</v>
      </c>
      <c r="C400" s="378" t="s">
        <v>768</v>
      </c>
      <c r="D400" s="308"/>
      <c r="E400" s="400"/>
      <c r="F400" s="334"/>
      <c r="G400" s="378" t="s">
        <v>2065</v>
      </c>
      <c r="H400" s="380">
        <v>2008</v>
      </c>
      <c r="I400" s="308"/>
      <c r="J400" s="308"/>
      <c r="K400" s="308"/>
      <c r="L400" s="308"/>
      <c r="M400" s="308"/>
      <c r="N400" s="348" t="s">
        <v>114</v>
      </c>
      <c r="O400" s="379">
        <v>16885000</v>
      </c>
      <c r="P400" s="336"/>
      <c r="T400" s="332" t="e">
        <f>#REF!</f>
        <v>#REF!</v>
      </c>
      <c r="U400" s="313" t="e">
        <f t="shared" si="66"/>
        <v>#REF!</v>
      </c>
      <c r="V400" s="313" t="e">
        <f t="shared" si="67"/>
        <v>#REF!</v>
      </c>
      <c r="W400" s="350" t="e">
        <f t="shared" si="70"/>
        <v>#REF!</v>
      </c>
      <c r="X400" s="351">
        <f t="shared" si="71"/>
        <v>5</v>
      </c>
      <c r="Y400" s="350" t="e">
        <f t="shared" si="72"/>
        <v>#REF!</v>
      </c>
      <c r="Z400" s="350">
        <f t="shared" si="68"/>
        <v>6</v>
      </c>
      <c r="AA400" s="350" t="e">
        <f t="shared" si="73"/>
        <v>#REF!</v>
      </c>
      <c r="AB400" s="351" t="e">
        <f t="shared" si="74"/>
        <v>#REF!</v>
      </c>
      <c r="AC400" s="351" t="e">
        <f t="shared" si="75"/>
        <v>#REF!</v>
      </c>
      <c r="AD400" s="351" t="e">
        <f t="shared" si="76"/>
        <v>#REF!</v>
      </c>
      <c r="AE400" s="332">
        <f t="shared" si="77"/>
        <v>2008</v>
      </c>
      <c r="AF400" s="352" t="e">
        <f t="shared" si="78"/>
        <v>#REF!</v>
      </c>
      <c r="AG400" s="353" t="e">
        <f t="shared" si="69"/>
        <v>#REF!</v>
      </c>
    </row>
    <row r="401" spans="1:33" s="313" customFormat="1" ht="21.75" customHeight="1">
      <c r="A401" s="431">
        <v>382</v>
      </c>
      <c r="B401" s="357" t="s">
        <v>2055</v>
      </c>
      <c r="C401" s="378" t="s">
        <v>763</v>
      </c>
      <c r="D401" s="308"/>
      <c r="E401" s="400"/>
      <c r="F401" s="334"/>
      <c r="G401" s="378" t="s">
        <v>2069</v>
      </c>
      <c r="H401" s="380">
        <v>2008</v>
      </c>
      <c r="I401" s="308"/>
      <c r="J401" s="308"/>
      <c r="K401" s="308"/>
      <c r="L401" s="308"/>
      <c r="M401" s="308"/>
      <c r="N401" s="348" t="s">
        <v>114</v>
      </c>
      <c r="O401" s="394">
        <v>4675000</v>
      </c>
      <c r="P401" s="336"/>
      <c r="T401" s="332" t="e">
        <f>#REF!</f>
        <v>#REF!</v>
      </c>
      <c r="U401" s="313" t="e">
        <f t="shared" si="66"/>
        <v>#REF!</v>
      </c>
      <c r="V401" s="313" t="e">
        <f t="shared" si="67"/>
        <v>#REF!</v>
      </c>
      <c r="W401" s="350" t="e">
        <f t="shared" si="70"/>
        <v>#REF!</v>
      </c>
      <c r="X401" s="351">
        <f t="shared" si="71"/>
        <v>5</v>
      </c>
      <c r="Y401" s="350" t="e">
        <f t="shared" si="72"/>
        <v>#REF!</v>
      </c>
      <c r="Z401" s="350">
        <f t="shared" si="68"/>
        <v>6</v>
      </c>
      <c r="AA401" s="350" t="e">
        <f t="shared" si="73"/>
        <v>#REF!</v>
      </c>
      <c r="AB401" s="351" t="e">
        <f t="shared" si="74"/>
        <v>#REF!</v>
      </c>
      <c r="AC401" s="351" t="e">
        <f t="shared" si="75"/>
        <v>#REF!</v>
      </c>
      <c r="AD401" s="351" t="e">
        <f t="shared" si="76"/>
        <v>#REF!</v>
      </c>
      <c r="AE401" s="332">
        <f t="shared" si="77"/>
        <v>2008</v>
      </c>
      <c r="AF401" s="352" t="e">
        <f t="shared" si="78"/>
        <v>#REF!</v>
      </c>
      <c r="AG401" s="353" t="e">
        <f t="shared" si="69"/>
        <v>#REF!</v>
      </c>
    </row>
    <row r="402" spans="1:33" s="313" customFormat="1" ht="21.75" customHeight="1">
      <c r="A402" s="431">
        <v>383</v>
      </c>
      <c r="B402" s="357" t="s">
        <v>2055</v>
      </c>
      <c r="C402" s="378" t="s">
        <v>763</v>
      </c>
      <c r="D402" s="308"/>
      <c r="E402" s="400"/>
      <c r="F402" s="334"/>
      <c r="G402" s="378" t="s">
        <v>2069</v>
      </c>
      <c r="H402" s="380">
        <v>2008</v>
      </c>
      <c r="I402" s="308"/>
      <c r="J402" s="308"/>
      <c r="K402" s="308"/>
      <c r="L402" s="308"/>
      <c r="M402" s="308"/>
      <c r="N402" s="348" t="s">
        <v>114</v>
      </c>
      <c r="O402" s="394">
        <v>4675000</v>
      </c>
      <c r="P402" s="336"/>
      <c r="T402" s="332" t="e">
        <f>#REF!</f>
        <v>#REF!</v>
      </c>
      <c r="U402" s="313" t="e">
        <f t="shared" si="66"/>
        <v>#REF!</v>
      </c>
      <c r="V402" s="313" t="e">
        <f t="shared" si="67"/>
        <v>#REF!</v>
      </c>
      <c r="W402" s="350" t="e">
        <f t="shared" si="70"/>
        <v>#REF!</v>
      </c>
      <c r="X402" s="351">
        <f t="shared" si="71"/>
        <v>5</v>
      </c>
      <c r="Y402" s="350" t="e">
        <f t="shared" si="72"/>
        <v>#REF!</v>
      </c>
      <c r="Z402" s="350">
        <f t="shared" si="68"/>
        <v>6</v>
      </c>
      <c r="AA402" s="350" t="e">
        <f t="shared" si="73"/>
        <v>#REF!</v>
      </c>
      <c r="AB402" s="351" t="e">
        <f t="shared" si="74"/>
        <v>#REF!</v>
      </c>
      <c r="AC402" s="351" t="e">
        <f t="shared" si="75"/>
        <v>#REF!</v>
      </c>
      <c r="AD402" s="351" t="e">
        <f t="shared" si="76"/>
        <v>#REF!</v>
      </c>
      <c r="AE402" s="332">
        <f t="shared" si="77"/>
        <v>2008</v>
      </c>
      <c r="AF402" s="352" t="e">
        <f t="shared" si="78"/>
        <v>#REF!</v>
      </c>
      <c r="AG402" s="353" t="e">
        <f t="shared" si="69"/>
        <v>#REF!</v>
      </c>
    </row>
    <row r="403" spans="1:33" s="313" customFormat="1" ht="21.75" customHeight="1">
      <c r="A403" s="431">
        <v>384</v>
      </c>
      <c r="B403" s="357" t="s">
        <v>2055</v>
      </c>
      <c r="C403" s="378" t="s">
        <v>763</v>
      </c>
      <c r="D403" s="308"/>
      <c r="E403" s="400"/>
      <c r="F403" s="334"/>
      <c r="G403" s="378" t="s">
        <v>2069</v>
      </c>
      <c r="H403" s="380">
        <v>2008</v>
      </c>
      <c r="I403" s="308"/>
      <c r="J403" s="308"/>
      <c r="K403" s="308"/>
      <c r="L403" s="308"/>
      <c r="M403" s="308"/>
      <c r="N403" s="348" t="s">
        <v>114</v>
      </c>
      <c r="O403" s="394">
        <v>4675000</v>
      </c>
      <c r="P403" s="336"/>
      <c r="T403" s="332" t="e">
        <f>#REF!</f>
        <v>#REF!</v>
      </c>
      <c r="U403" s="313" t="e">
        <f t="shared" si="66"/>
        <v>#REF!</v>
      </c>
      <c r="V403" s="313" t="e">
        <f t="shared" si="67"/>
        <v>#REF!</v>
      </c>
      <c r="W403" s="350" t="e">
        <f t="shared" si="70"/>
        <v>#REF!</v>
      </c>
      <c r="X403" s="351">
        <f t="shared" si="71"/>
        <v>5</v>
      </c>
      <c r="Y403" s="350" t="e">
        <f t="shared" si="72"/>
        <v>#REF!</v>
      </c>
      <c r="Z403" s="350">
        <f t="shared" si="68"/>
        <v>6</v>
      </c>
      <c r="AA403" s="350" t="e">
        <f t="shared" si="73"/>
        <v>#REF!</v>
      </c>
      <c r="AB403" s="351" t="e">
        <f t="shared" si="74"/>
        <v>#REF!</v>
      </c>
      <c r="AC403" s="351" t="e">
        <f t="shared" si="75"/>
        <v>#REF!</v>
      </c>
      <c r="AD403" s="351" t="e">
        <f t="shared" si="76"/>
        <v>#REF!</v>
      </c>
      <c r="AE403" s="332">
        <f t="shared" si="77"/>
        <v>2008</v>
      </c>
      <c r="AF403" s="352" t="e">
        <f t="shared" si="78"/>
        <v>#REF!</v>
      </c>
      <c r="AG403" s="353" t="e">
        <f t="shared" si="69"/>
        <v>#REF!</v>
      </c>
    </row>
    <row r="404" spans="1:33" s="313" customFormat="1" ht="21.75" customHeight="1">
      <c r="A404" s="431">
        <v>385</v>
      </c>
      <c r="B404" s="357" t="s">
        <v>2055</v>
      </c>
      <c r="C404" s="378" t="s">
        <v>763</v>
      </c>
      <c r="D404" s="308"/>
      <c r="E404" s="400"/>
      <c r="F404" s="334"/>
      <c r="G404" s="378" t="s">
        <v>2069</v>
      </c>
      <c r="H404" s="380">
        <v>2008</v>
      </c>
      <c r="I404" s="308"/>
      <c r="J404" s="308"/>
      <c r="K404" s="308"/>
      <c r="L404" s="308"/>
      <c r="M404" s="308"/>
      <c r="N404" s="348" t="s">
        <v>114</v>
      </c>
      <c r="O404" s="394">
        <v>4675000</v>
      </c>
      <c r="P404" s="336"/>
      <c r="T404" s="332" t="e">
        <f>#REF!</f>
        <v>#REF!</v>
      </c>
      <c r="U404" s="313" t="e">
        <f t="shared" ref="U404:U467" si="79">VLOOKUP(T404,kelompok,2,0)</f>
        <v>#REF!</v>
      </c>
      <c r="V404" s="313" t="e">
        <f t="shared" ref="V404:V467" si="80">VLOOKUP(T404,MASAMANFAAT,4,0)</f>
        <v>#REF!</v>
      </c>
      <c r="W404" s="350" t="e">
        <f t="shared" si="70"/>
        <v>#REF!</v>
      </c>
      <c r="X404" s="351">
        <f t="shared" si="71"/>
        <v>5</v>
      </c>
      <c r="Y404" s="350" t="e">
        <f t="shared" si="72"/>
        <v>#REF!</v>
      </c>
      <c r="Z404" s="350">
        <f t="shared" ref="Z404:Z467" si="81">2014-AE404</f>
        <v>6</v>
      </c>
      <c r="AA404" s="350" t="e">
        <f t="shared" si="73"/>
        <v>#REF!</v>
      </c>
      <c r="AB404" s="351" t="e">
        <f t="shared" si="74"/>
        <v>#REF!</v>
      </c>
      <c r="AC404" s="351" t="e">
        <f t="shared" si="75"/>
        <v>#REF!</v>
      </c>
      <c r="AD404" s="351" t="e">
        <f t="shared" si="76"/>
        <v>#REF!</v>
      </c>
      <c r="AE404" s="332">
        <f t="shared" si="77"/>
        <v>2008</v>
      </c>
      <c r="AF404" s="352" t="e">
        <f t="shared" si="78"/>
        <v>#REF!</v>
      </c>
      <c r="AG404" s="353" t="e">
        <f t="shared" ref="AG404:AG467" si="82">AD404+AC404+AB404+AA404+Y404</f>
        <v>#REF!</v>
      </c>
    </row>
    <row r="405" spans="1:33" s="313" customFormat="1" ht="21.75" customHeight="1">
      <c r="A405" s="431">
        <v>386</v>
      </c>
      <c r="B405" s="357" t="s">
        <v>289</v>
      </c>
      <c r="C405" s="378" t="s">
        <v>769</v>
      </c>
      <c r="D405" s="308"/>
      <c r="E405" s="357" t="s">
        <v>361</v>
      </c>
      <c r="F405" s="334"/>
      <c r="G405" s="378" t="s">
        <v>2069</v>
      </c>
      <c r="H405" s="380">
        <v>2008</v>
      </c>
      <c r="I405" s="308"/>
      <c r="J405" s="308"/>
      <c r="K405" s="308"/>
      <c r="L405" s="308"/>
      <c r="M405" s="308"/>
      <c r="N405" s="348" t="s">
        <v>114</v>
      </c>
      <c r="O405" s="379">
        <v>4400000</v>
      </c>
      <c r="P405" s="336"/>
      <c r="T405" s="332" t="e">
        <f>#REF!</f>
        <v>#REF!</v>
      </c>
      <c r="U405" s="313" t="e">
        <f t="shared" si="79"/>
        <v>#REF!</v>
      </c>
      <c r="V405" s="313" t="e">
        <f t="shared" si="80"/>
        <v>#REF!</v>
      </c>
      <c r="W405" s="350" t="e">
        <f t="shared" ref="W405:W468" si="83">(O405-10)/V405</f>
        <v>#REF!</v>
      </c>
      <c r="X405" s="351">
        <f t="shared" ref="X405:X468" si="84">2013-AE405</f>
        <v>5</v>
      </c>
      <c r="Y405" s="350" t="e">
        <f t="shared" ref="Y405:Y468" si="85">IF(X405&gt;V405,O405-10,W405*X405)</f>
        <v>#REF!</v>
      </c>
      <c r="Z405" s="350">
        <f t="shared" si="81"/>
        <v>6</v>
      </c>
      <c r="AA405" s="350" t="e">
        <f t="shared" ref="AA405:AA468" si="86">IF(O405-10=Y405,0,W405)</f>
        <v>#REF!</v>
      </c>
      <c r="AB405" s="351" t="e">
        <f t="shared" ref="AB405:AB468" si="87">IF(O405-10=Y405+AA405,0,W405)</f>
        <v>#REF!</v>
      </c>
      <c r="AC405" s="351" t="e">
        <f t="shared" ref="AC405:AC468" si="88">IF(O405-10=Y405+AA405+AB405,0,W405)</f>
        <v>#REF!</v>
      </c>
      <c r="AD405" s="351" t="e">
        <f t="shared" ref="AD405:AD468" si="89">IF(O405-10=Y405+AA405+AB405+AC405,0,W405)</f>
        <v>#REF!</v>
      </c>
      <c r="AE405" s="332">
        <f t="shared" ref="AE405:AE468" si="90">H405</f>
        <v>2008</v>
      </c>
      <c r="AF405" s="352" t="e">
        <f t="shared" ref="AF405:AF468" si="91">O405-(AA405+AB405+Y405+AC405+AD405)</f>
        <v>#REF!</v>
      </c>
      <c r="AG405" s="353" t="e">
        <f t="shared" si="82"/>
        <v>#REF!</v>
      </c>
    </row>
    <row r="406" spans="1:33" s="313" customFormat="1" ht="21.75" customHeight="1">
      <c r="A406" s="431">
        <v>387</v>
      </c>
      <c r="B406" s="357" t="s">
        <v>289</v>
      </c>
      <c r="C406" s="378" t="s">
        <v>769</v>
      </c>
      <c r="D406" s="308"/>
      <c r="E406" s="357" t="s">
        <v>361</v>
      </c>
      <c r="F406" s="334"/>
      <c r="G406" s="378" t="s">
        <v>2069</v>
      </c>
      <c r="H406" s="380">
        <v>2008</v>
      </c>
      <c r="I406" s="308"/>
      <c r="J406" s="308"/>
      <c r="K406" s="308"/>
      <c r="L406" s="308"/>
      <c r="M406" s="308"/>
      <c r="N406" s="348" t="s">
        <v>114</v>
      </c>
      <c r="O406" s="379">
        <v>4400000</v>
      </c>
      <c r="P406" s="336"/>
      <c r="T406" s="332" t="e">
        <f>#REF!</f>
        <v>#REF!</v>
      </c>
      <c r="U406" s="313" t="e">
        <f t="shared" si="79"/>
        <v>#REF!</v>
      </c>
      <c r="V406" s="313" t="e">
        <f t="shared" si="80"/>
        <v>#REF!</v>
      </c>
      <c r="W406" s="350" t="e">
        <f t="shared" si="83"/>
        <v>#REF!</v>
      </c>
      <c r="X406" s="351">
        <f t="shared" si="84"/>
        <v>5</v>
      </c>
      <c r="Y406" s="350" t="e">
        <f t="shared" si="85"/>
        <v>#REF!</v>
      </c>
      <c r="Z406" s="350">
        <f t="shared" si="81"/>
        <v>6</v>
      </c>
      <c r="AA406" s="350" t="e">
        <f t="shared" si="86"/>
        <v>#REF!</v>
      </c>
      <c r="AB406" s="351" t="e">
        <f t="shared" si="87"/>
        <v>#REF!</v>
      </c>
      <c r="AC406" s="351" t="e">
        <f t="shared" si="88"/>
        <v>#REF!</v>
      </c>
      <c r="AD406" s="351" t="e">
        <f t="shared" si="89"/>
        <v>#REF!</v>
      </c>
      <c r="AE406" s="332">
        <f t="shared" si="90"/>
        <v>2008</v>
      </c>
      <c r="AF406" s="352" t="e">
        <f t="shared" si="91"/>
        <v>#REF!</v>
      </c>
      <c r="AG406" s="353" t="e">
        <f t="shared" si="82"/>
        <v>#REF!</v>
      </c>
    </row>
    <row r="407" spans="1:33" s="313" customFormat="1" ht="21.75" customHeight="1">
      <c r="A407" s="431">
        <v>388</v>
      </c>
      <c r="B407" s="357" t="s">
        <v>289</v>
      </c>
      <c r="C407" s="378" t="s">
        <v>769</v>
      </c>
      <c r="D407" s="308"/>
      <c r="E407" s="357" t="s">
        <v>361</v>
      </c>
      <c r="F407" s="334"/>
      <c r="G407" s="378" t="s">
        <v>2069</v>
      </c>
      <c r="H407" s="380">
        <v>2008</v>
      </c>
      <c r="I407" s="308"/>
      <c r="J407" s="308"/>
      <c r="K407" s="308"/>
      <c r="L407" s="308"/>
      <c r="M407" s="308"/>
      <c r="N407" s="348" t="s">
        <v>114</v>
      </c>
      <c r="O407" s="379">
        <v>4400000</v>
      </c>
      <c r="P407" s="336"/>
      <c r="T407" s="332" t="e">
        <f>#REF!</f>
        <v>#REF!</v>
      </c>
      <c r="U407" s="313" t="e">
        <f t="shared" si="79"/>
        <v>#REF!</v>
      </c>
      <c r="V407" s="313" t="e">
        <f t="shared" si="80"/>
        <v>#REF!</v>
      </c>
      <c r="W407" s="350" t="e">
        <f t="shared" si="83"/>
        <v>#REF!</v>
      </c>
      <c r="X407" s="351">
        <f t="shared" si="84"/>
        <v>5</v>
      </c>
      <c r="Y407" s="350" t="e">
        <f t="shared" si="85"/>
        <v>#REF!</v>
      </c>
      <c r="Z407" s="350">
        <f t="shared" si="81"/>
        <v>6</v>
      </c>
      <c r="AA407" s="350" t="e">
        <f t="shared" si="86"/>
        <v>#REF!</v>
      </c>
      <c r="AB407" s="351" t="e">
        <f t="shared" si="87"/>
        <v>#REF!</v>
      </c>
      <c r="AC407" s="351" t="e">
        <f t="shared" si="88"/>
        <v>#REF!</v>
      </c>
      <c r="AD407" s="351" t="e">
        <f t="shared" si="89"/>
        <v>#REF!</v>
      </c>
      <c r="AE407" s="332">
        <f t="shared" si="90"/>
        <v>2008</v>
      </c>
      <c r="AF407" s="352" t="e">
        <f t="shared" si="91"/>
        <v>#REF!</v>
      </c>
      <c r="AG407" s="353" t="e">
        <f t="shared" si="82"/>
        <v>#REF!</v>
      </c>
    </row>
    <row r="408" spans="1:33" s="313" customFormat="1" ht="21.75" customHeight="1">
      <c r="A408" s="431">
        <v>389</v>
      </c>
      <c r="B408" s="357" t="s">
        <v>289</v>
      </c>
      <c r="C408" s="378" t="s">
        <v>769</v>
      </c>
      <c r="D408" s="308"/>
      <c r="E408" s="357" t="s">
        <v>361</v>
      </c>
      <c r="F408" s="334"/>
      <c r="G408" s="378" t="s">
        <v>2069</v>
      </c>
      <c r="H408" s="380">
        <v>2008</v>
      </c>
      <c r="I408" s="308"/>
      <c r="J408" s="308"/>
      <c r="K408" s="308"/>
      <c r="L408" s="308"/>
      <c r="M408" s="308"/>
      <c r="N408" s="348" t="s">
        <v>114</v>
      </c>
      <c r="O408" s="379">
        <v>4400000</v>
      </c>
      <c r="P408" s="336"/>
      <c r="T408" s="332" t="e">
        <f>#REF!</f>
        <v>#REF!</v>
      </c>
      <c r="U408" s="313" t="e">
        <f t="shared" si="79"/>
        <v>#REF!</v>
      </c>
      <c r="V408" s="313" t="e">
        <f t="shared" si="80"/>
        <v>#REF!</v>
      </c>
      <c r="W408" s="350" t="e">
        <f t="shared" si="83"/>
        <v>#REF!</v>
      </c>
      <c r="X408" s="351">
        <f t="shared" si="84"/>
        <v>5</v>
      </c>
      <c r="Y408" s="350" t="e">
        <f t="shared" si="85"/>
        <v>#REF!</v>
      </c>
      <c r="Z408" s="350">
        <f t="shared" si="81"/>
        <v>6</v>
      </c>
      <c r="AA408" s="350" t="e">
        <f t="shared" si="86"/>
        <v>#REF!</v>
      </c>
      <c r="AB408" s="351" t="e">
        <f t="shared" si="87"/>
        <v>#REF!</v>
      </c>
      <c r="AC408" s="351" t="e">
        <f t="shared" si="88"/>
        <v>#REF!</v>
      </c>
      <c r="AD408" s="351" t="e">
        <f t="shared" si="89"/>
        <v>#REF!</v>
      </c>
      <c r="AE408" s="332">
        <f t="shared" si="90"/>
        <v>2008</v>
      </c>
      <c r="AF408" s="352" t="e">
        <f t="shared" si="91"/>
        <v>#REF!</v>
      </c>
      <c r="AG408" s="353" t="e">
        <f t="shared" si="82"/>
        <v>#REF!</v>
      </c>
    </row>
    <row r="409" spans="1:33" s="313" customFormat="1" ht="21.75" customHeight="1">
      <c r="A409" s="431">
        <v>390</v>
      </c>
      <c r="B409" s="345" t="s">
        <v>296</v>
      </c>
      <c r="C409" s="378" t="s">
        <v>770</v>
      </c>
      <c r="D409" s="308"/>
      <c r="E409" s="357" t="s">
        <v>358</v>
      </c>
      <c r="F409" s="334"/>
      <c r="G409" s="378" t="s">
        <v>2069</v>
      </c>
      <c r="H409" s="380">
        <v>2008</v>
      </c>
      <c r="I409" s="308"/>
      <c r="J409" s="308"/>
      <c r="K409" s="308"/>
      <c r="L409" s="308"/>
      <c r="M409" s="308"/>
      <c r="N409" s="348" t="s">
        <v>114</v>
      </c>
      <c r="O409" s="379">
        <v>83468000</v>
      </c>
      <c r="P409" s="336"/>
      <c r="T409" s="332" t="e">
        <f>#REF!</f>
        <v>#REF!</v>
      </c>
      <c r="U409" s="313" t="e">
        <f t="shared" si="79"/>
        <v>#REF!</v>
      </c>
      <c r="V409" s="313" t="e">
        <f t="shared" si="80"/>
        <v>#REF!</v>
      </c>
      <c r="W409" s="350" t="e">
        <f t="shared" si="83"/>
        <v>#REF!</v>
      </c>
      <c r="X409" s="351">
        <f t="shared" si="84"/>
        <v>5</v>
      </c>
      <c r="Y409" s="350" t="e">
        <f t="shared" si="85"/>
        <v>#REF!</v>
      </c>
      <c r="Z409" s="350">
        <f t="shared" si="81"/>
        <v>6</v>
      </c>
      <c r="AA409" s="350" t="e">
        <f t="shared" si="86"/>
        <v>#REF!</v>
      </c>
      <c r="AB409" s="351" t="e">
        <f t="shared" si="87"/>
        <v>#REF!</v>
      </c>
      <c r="AC409" s="351" t="e">
        <f t="shared" si="88"/>
        <v>#REF!</v>
      </c>
      <c r="AD409" s="351" t="e">
        <f t="shared" si="89"/>
        <v>#REF!</v>
      </c>
      <c r="AE409" s="332">
        <f t="shared" si="90"/>
        <v>2008</v>
      </c>
      <c r="AF409" s="352" t="e">
        <f t="shared" si="91"/>
        <v>#REF!</v>
      </c>
      <c r="AG409" s="353" t="e">
        <f t="shared" si="82"/>
        <v>#REF!</v>
      </c>
    </row>
    <row r="410" spans="1:33" s="313" customFormat="1" ht="21.75" customHeight="1">
      <c r="A410" s="431">
        <v>391</v>
      </c>
      <c r="B410" s="357" t="s">
        <v>300</v>
      </c>
      <c r="C410" s="378" t="s">
        <v>137</v>
      </c>
      <c r="D410" s="308"/>
      <c r="E410" s="357" t="s">
        <v>358</v>
      </c>
      <c r="F410" s="334"/>
      <c r="G410" s="378" t="s">
        <v>2069</v>
      </c>
      <c r="H410" s="380">
        <v>2008</v>
      </c>
      <c r="I410" s="308"/>
      <c r="J410" s="308"/>
      <c r="K410" s="308"/>
      <c r="L410" s="308"/>
      <c r="M410" s="308"/>
      <c r="N410" s="348" t="s">
        <v>114</v>
      </c>
      <c r="O410" s="379">
        <v>2750000</v>
      </c>
      <c r="P410" s="336"/>
      <c r="T410" s="332" t="e">
        <f>#REF!</f>
        <v>#REF!</v>
      </c>
      <c r="U410" s="313" t="e">
        <f t="shared" si="79"/>
        <v>#REF!</v>
      </c>
      <c r="V410" s="313" t="e">
        <f t="shared" si="80"/>
        <v>#REF!</v>
      </c>
      <c r="W410" s="350" t="e">
        <f t="shared" si="83"/>
        <v>#REF!</v>
      </c>
      <c r="X410" s="351">
        <f t="shared" si="84"/>
        <v>5</v>
      </c>
      <c r="Y410" s="350" t="e">
        <f t="shared" si="85"/>
        <v>#REF!</v>
      </c>
      <c r="Z410" s="350">
        <f t="shared" si="81"/>
        <v>6</v>
      </c>
      <c r="AA410" s="350" t="e">
        <f t="shared" si="86"/>
        <v>#REF!</v>
      </c>
      <c r="AB410" s="351" t="e">
        <f t="shared" si="87"/>
        <v>#REF!</v>
      </c>
      <c r="AC410" s="351" t="e">
        <f t="shared" si="88"/>
        <v>#REF!</v>
      </c>
      <c r="AD410" s="351" t="e">
        <f t="shared" si="89"/>
        <v>#REF!</v>
      </c>
      <c r="AE410" s="332">
        <f t="shared" si="90"/>
        <v>2008</v>
      </c>
      <c r="AF410" s="352" t="e">
        <f t="shared" si="91"/>
        <v>#REF!</v>
      </c>
      <c r="AG410" s="353" t="e">
        <f t="shared" si="82"/>
        <v>#REF!</v>
      </c>
    </row>
    <row r="411" spans="1:33" s="313" customFormat="1" ht="21.75" customHeight="1">
      <c r="A411" s="431">
        <v>392</v>
      </c>
      <c r="B411" s="357" t="s">
        <v>300</v>
      </c>
      <c r="C411" s="378" t="s">
        <v>137</v>
      </c>
      <c r="D411" s="308"/>
      <c r="E411" s="357" t="s">
        <v>358</v>
      </c>
      <c r="F411" s="334"/>
      <c r="G411" s="378" t="s">
        <v>2069</v>
      </c>
      <c r="H411" s="380">
        <v>2008</v>
      </c>
      <c r="I411" s="308"/>
      <c r="J411" s="308"/>
      <c r="K411" s="308"/>
      <c r="L411" s="308"/>
      <c r="M411" s="308"/>
      <c r="N411" s="348" t="s">
        <v>114</v>
      </c>
      <c r="O411" s="379">
        <v>2750000</v>
      </c>
      <c r="P411" s="336"/>
      <c r="T411" s="332" t="e">
        <f>#REF!</f>
        <v>#REF!</v>
      </c>
      <c r="U411" s="313" t="e">
        <f t="shared" si="79"/>
        <v>#REF!</v>
      </c>
      <c r="V411" s="313" t="e">
        <f t="shared" si="80"/>
        <v>#REF!</v>
      </c>
      <c r="W411" s="350" t="e">
        <f t="shared" si="83"/>
        <v>#REF!</v>
      </c>
      <c r="X411" s="351">
        <f t="shared" si="84"/>
        <v>5</v>
      </c>
      <c r="Y411" s="350" t="e">
        <f t="shared" si="85"/>
        <v>#REF!</v>
      </c>
      <c r="Z411" s="350">
        <f t="shared" si="81"/>
        <v>6</v>
      </c>
      <c r="AA411" s="350" t="e">
        <f t="shared" si="86"/>
        <v>#REF!</v>
      </c>
      <c r="AB411" s="351" t="e">
        <f t="shared" si="87"/>
        <v>#REF!</v>
      </c>
      <c r="AC411" s="351" t="e">
        <f t="shared" si="88"/>
        <v>#REF!</v>
      </c>
      <c r="AD411" s="351" t="e">
        <f t="shared" si="89"/>
        <v>#REF!</v>
      </c>
      <c r="AE411" s="332">
        <f t="shared" si="90"/>
        <v>2008</v>
      </c>
      <c r="AF411" s="352" t="e">
        <f t="shared" si="91"/>
        <v>#REF!</v>
      </c>
      <c r="AG411" s="353" t="e">
        <f t="shared" si="82"/>
        <v>#REF!</v>
      </c>
    </row>
    <row r="412" spans="1:33" s="313" customFormat="1" ht="21.75" customHeight="1">
      <c r="A412" s="431">
        <v>393</v>
      </c>
      <c r="B412" s="357" t="s">
        <v>300</v>
      </c>
      <c r="C412" s="378" t="s">
        <v>137</v>
      </c>
      <c r="D412" s="308"/>
      <c r="E412" s="357" t="s">
        <v>358</v>
      </c>
      <c r="F412" s="334"/>
      <c r="G412" s="378" t="s">
        <v>2069</v>
      </c>
      <c r="H412" s="380">
        <v>2008</v>
      </c>
      <c r="I412" s="308"/>
      <c r="J412" s="308"/>
      <c r="K412" s="308"/>
      <c r="L412" s="308"/>
      <c r="M412" s="308"/>
      <c r="N412" s="348" t="s">
        <v>114</v>
      </c>
      <c r="O412" s="379">
        <v>2750000</v>
      </c>
      <c r="P412" s="336"/>
      <c r="T412" s="332" t="e">
        <f>#REF!</f>
        <v>#REF!</v>
      </c>
      <c r="U412" s="313" t="e">
        <f t="shared" si="79"/>
        <v>#REF!</v>
      </c>
      <c r="V412" s="313" t="e">
        <f t="shared" si="80"/>
        <v>#REF!</v>
      </c>
      <c r="W412" s="350" t="e">
        <f t="shared" si="83"/>
        <v>#REF!</v>
      </c>
      <c r="X412" s="351">
        <f t="shared" si="84"/>
        <v>5</v>
      </c>
      <c r="Y412" s="350" t="e">
        <f t="shared" si="85"/>
        <v>#REF!</v>
      </c>
      <c r="Z412" s="350">
        <f t="shared" si="81"/>
        <v>6</v>
      </c>
      <c r="AA412" s="350" t="e">
        <f t="shared" si="86"/>
        <v>#REF!</v>
      </c>
      <c r="AB412" s="351" t="e">
        <f t="shared" si="87"/>
        <v>#REF!</v>
      </c>
      <c r="AC412" s="351" t="e">
        <f t="shared" si="88"/>
        <v>#REF!</v>
      </c>
      <c r="AD412" s="351" t="e">
        <f t="shared" si="89"/>
        <v>#REF!</v>
      </c>
      <c r="AE412" s="332">
        <f t="shared" si="90"/>
        <v>2008</v>
      </c>
      <c r="AF412" s="352" t="e">
        <f t="shared" si="91"/>
        <v>#REF!</v>
      </c>
      <c r="AG412" s="353" t="e">
        <f t="shared" si="82"/>
        <v>#REF!</v>
      </c>
    </row>
    <row r="413" spans="1:33" s="313" customFormat="1" ht="21.75" customHeight="1">
      <c r="A413" s="431">
        <v>394</v>
      </c>
      <c r="B413" s="357" t="s">
        <v>300</v>
      </c>
      <c r="C413" s="378" t="s">
        <v>137</v>
      </c>
      <c r="D413" s="308"/>
      <c r="E413" s="357" t="s">
        <v>358</v>
      </c>
      <c r="F413" s="334"/>
      <c r="G413" s="378" t="s">
        <v>2069</v>
      </c>
      <c r="H413" s="380">
        <v>2008</v>
      </c>
      <c r="I413" s="308"/>
      <c r="J413" s="308"/>
      <c r="K413" s="308"/>
      <c r="L413" s="308"/>
      <c r="M413" s="308"/>
      <c r="N413" s="348" t="s">
        <v>114</v>
      </c>
      <c r="O413" s="379">
        <v>2750000</v>
      </c>
      <c r="P413" s="336"/>
      <c r="T413" s="332" t="e">
        <f>#REF!</f>
        <v>#REF!</v>
      </c>
      <c r="U413" s="313" t="e">
        <f t="shared" si="79"/>
        <v>#REF!</v>
      </c>
      <c r="V413" s="313" t="e">
        <f t="shared" si="80"/>
        <v>#REF!</v>
      </c>
      <c r="W413" s="350" t="e">
        <f t="shared" si="83"/>
        <v>#REF!</v>
      </c>
      <c r="X413" s="351">
        <f t="shared" si="84"/>
        <v>5</v>
      </c>
      <c r="Y413" s="350" t="e">
        <f t="shared" si="85"/>
        <v>#REF!</v>
      </c>
      <c r="Z413" s="350">
        <f t="shared" si="81"/>
        <v>6</v>
      </c>
      <c r="AA413" s="350" t="e">
        <f t="shared" si="86"/>
        <v>#REF!</v>
      </c>
      <c r="AB413" s="351" t="e">
        <f t="shared" si="87"/>
        <v>#REF!</v>
      </c>
      <c r="AC413" s="351" t="e">
        <f t="shared" si="88"/>
        <v>#REF!</v>
      </c>
      <c r="AD413" s="351" t="e">
        <f t="shared" si="89"/>
        <v>#REF!</v>
      </c>
      <c r="AE413" s="332">
        <f t="shared" si="90"/>
        <v>2008</v>
      </c>
      <c r="AF413" s="352" t="e">
        <f t="shared" si="91"/>
        <v>#REF!</v>
      </c>
      <c r="AG413" s="353" t="e">
        <f t="shared" si="82"/>
        <v>#REF!</v>
      </c>
    </row>
    <row r="414" spans="1:33" s="313" customFormat="1" ht="21.75" customHeight="1">
      <c r="A414" s="431">
        <v>395</v>
      </c>
      <c r="B414" s="357" t="s">
        <v>300</v>
      </c>
      <c r="C414" s="378" t="s">
        <v>137</v>
      </c>
      <c r="D414" s="308"/>
      <c r="E414" s="357" t="s">
        <v>358</v>
      </c>
      <c r="F414" s="334"/>
      <c r="G414" s="378" t="s">
        <v>2069</v>
      </c>
      <c r="H414" s="380">
        <v>2008</v>
      </c>
      <c r="I414" s="308"/>
      <c r="J414" s="308"/>
      <c r="K414" s="308"/>
      <c r="L414" s="308"/>
      <c r="M414" s="308"/>
      <c r="N414" s="348" t="s">
        <v>114</v>
      </c>
      <c r="O414" s="379">
        <v>2750000</v>
      </c>
      <c r="P414" s="336"/>
      <c r="T414" s="332" t="e">
        <f>#REF!</f>
        <v>#REF!</v>
      </c>
      <c r="U414" s="313" t="e">
        <f t="shared" si="79"/>
        <v>#REF!</v>
      </c>
      <c r="V414" s="313" t="e">
        <f t="shared" si="80"/>
        <v>#REF!</v>
      </c>
      <c r="W414" s="350" t="e">
        <f t="shared" si="83"/>
        <v>#REF!</v>
      </c>
      <c r="X414" s="351">
        <f t="shared" si="84"/>
        <v>5</v>
      </c>
      <c r="Y414" s="350" t="e">
        <f t="shared" si="85"/>
        <v>#REF!</v>
      </c>
      <c r="Z414" s="350">
        <f t="shared" si="81"/>
        <v>6</v>
      </c>
      <c r="AA414" s="350" t="e">
        <f t="shared" si="86"/>
        <v>#REF!</v>
      </c>
      <c r="AB414" s="351" t="e">
        <f t="shared" si="87"/>
        <v>#REF!</v>
      </c>
      <c r="AC414" s="351" t="e">
        <f t="shared" si="88"/>
        <v>#REF!</v>
      </c>
      <c r="AD414" s="351" t="e">
        <f t="shared" si="89"/>
        <v>#REF!</v>
      </c>
      <c r="AE414" s="332">
        <f t="shared" si="90"/>
        <v>2008</v>
      </c>
      <c r="AF414" s="352" t="e">
        <f t="shared" si="91"/>
        <v>#REF!</v>
      </c>
      <c r="AG414" s="353" t="e">
        <f t="shared" si="82"/>
        <v>#REF!</v>
      </c>
    </row>
    <row r="415" spans="1:33" s="313" customFormat="1" ht="21.75" customHeight="1" thickBot="1">
      <c r="A415" s="433">
        <v>396</v>
      </c>
      <c r="B415" s="385" t="s">
        <v>300</v>
      </c>
      <c r="C415" s="396" t="s">
        <v>137</v>
      </c>
      <c r="D415" s="360"/>
      <c r="E415" s="385" t="s">
        <v>358</v>
      </c>
      <c r="F415" s="361"/>
      <c r="G415" s="396" t="s">
        <v>2069</v>
      </c>
      <c r="H415" s="386">
        <v>2008</v>
      </c>
      <c r="I415" s="360"/>
      <c r="J415" s="360"/>
      <c r="K415" s="360"/>
      <c r="L415" s="360"/>
      <c r="M415" s="360"/>
      <c r="N415" s="363" t="s">
        <v>114</v>
      </c>
      <c r="O415" s="387">
        <v>2750000</v>
      </c>
      <c r="P415" s="365"/>
      <c r="T415" s="332" t="e">
        <f>#REF!</f>
        <v>#REF!</v>
      </c>
      <c r="U415" s="313" t="e">
        <f t="shared" si="79"/>
        <v>#REF!</v>
      </c>
      <c r="V415" s="313" t="e">
        <f t="shared" si="80"/>
        <v>#REF!</v>
      </c>
      <c r="W415" s="350" t="e">
        <f t="shared" si="83"/>
        <v>#REF!</v>
      </c>
      <c r="X415" s="351">
        <f t="shared" si="84"/>
        <v>5</v>
      </c>
      <c r="Y415" s="350" t="e">
        <f t="shared" si="85"/>
        <v>#REF!</v>
      </c>
      <c r="Z415" s="350">
        <f t="shared" si="81"/>
        <v>6</v>
      </c>
      <c r="AA415" s="350" t="e">
        <f t="shared" si="86"/>
        <v>#REF!</v>
      </c>
      <c r="AB415" s="351" t="e">
        <f t="shared" si="87"/>
        <v>#REF!</v>
      </c>
      <c r="AC415" s="351" t="e">
        <f t="shared" si="88"/>
        <v>#REF!</v>
      </c>
      <c r="AD415" s="351" t="e">
        <f t="shared" si="89"/>
        <v>#REF!</v>
      </c>
      <c r="AE415" s="332">
        <f t="shared" si="90"/>
        <v>2008</v>
      </c>
      <c r="AF415" s="352" t="e">
        <f t="shared" si="91"/>
        <v>#REF!</v>
      </c>
      <c r="AG415" s="353" t="e">
        <f t="shared" si="82"/>
        <v>#REF!</v>
      </c>
    </row>
    <row r="416" spans="1:33" s="313" customFormat="1" ht="21.75" customHeight="1">
      <c r="A416" s="432">
        <v>397</v>
      </c>
      <c r="B416" s="390" t="s">
        <v>300</v>
      </c>
      <c r="C416" s="397" t="s">
        <v>137</v>
      </c>
      <c r="D416" s="367"/>
      <c r="E416" s="390" t="s">
        <v>358</v>
      </c>
      <c r="F416" s="368"/>
      <c r="G416" s="397" t="s">
        <v>2069</v>
      </c>
      <c r="H416" s="391">
        <v>2008</v>
      </c>
      <c r="I416" s="367"/>
      <c r="J416" s="367"/>
      <c r="K416" s="367"/>
      <c r="L416" s="367"/>
      <c r="M416" s="367"/>
      <c r="N416" s="370" t="s">
        <v>114</v>
      </c>
      <c r="O416" s="392">
        <v>2750000</v>
      </c>
      <c r="P416" s="372"/>
      <c r="T416" s="332" t="e">
        <f>#REF!</f>
        <v>#REF!</v>
      </c>
      <c r="U416" s="313" t="e">
        <f t="shared" si="79"/>
        <v>#REF!</v>
      </c>
      <c r="V416" s="313" t="e">
        <f t="shared" si="80"/>
        <v>#REF!</v>
      </c>
      <c r="W416" s="350" t="e">
        <f t="shared" si="83"/>
        <v>#REF!</v>
      </c>
      <c r="X416" s="351">
        <f t="shared" si="84"/>
        <v>5</v>
      </c>
      <c r="Y416" s="350" t="e">
        <f t="shared" si="85"/>
        <v>#REF!</v>
      </c>
      <c r="Z416" s="350">
        <f t="shared" si="81"/>
        <v>6</v>
      </c>
      <c r="AA416" s="350" t="e">
        <f t="shared" si="86"/>
        <v>#REF!</v>
      </c>
      <c r="AB416" s="351" t="e">
        <f t="shared" si="87"/>
        <v>#REF!</v>
      </c>
      <c r="AC416" s="351" t="e">
        <f t="shared" si="88"/>
        <v>#REF!</v>
      </c>
      <c r="AD416" s="351" t="e">
        <f t="shared" si="89"/>
        <v>#REF!</v>
      </c>
      <c r="AE416" s="332">
        <f t="shared" si="90"/>
        <v>2008</v>
      </c>
      <c r="AF416" s="352" t="e">
        <f t="shared" si="91"/>
        <v>#REF!</v>
      </c>
      <c r="AG416" s="353" t="e">
        <f t="shared" si="82"/>
        <v>#REF!</v>
      </c>
    </row>
    <row r="417" spans="1:33" s="313" customFormat="1" ht="21.75" customHeight="1">
      <c r="A417" s="431">
        <v>398</v>
      </c>
      <c r="B417" s="357" t="s">
        <v>300</v>
      </c>
      <c r="C417" s="378" t="s">
        <v>137</v>
      </c>
      <c r="D417" s="308"/>
      <c r="E417" s="357" t="s">
        <v>358</v>
      </c>
      <c r="F417" s="334"/>
      <c r="G417" s="378" t="s">
        <v>2069</v>
      </c>
      <c r="H417" s="380">
        <v>2008</v>
      </c>
      <c r="I417" s="308"/>
      <c r="J417" s="308"/>
      <c r="K417" s="308"/>
      <c r="L417" s="308"/>
      <c r="M417" s="308"/>
      <c r="N417" s="348" t="s">
        <v>114</v>
      </c>
      <c r="O417" s="379">
        <v>2750000</v>
      </c>
      <c r="P417" s="336"/>
      <c r="T417" s="332" t="e">
        <f>#REF!</f>
        <v>#REF!</v>
      </c>
      <c r="U417" s="313" t="e">
        <f t="shared" si="79"/>
        <v>#REF!</v>
      </c>
      <c r="V417" s="313" t="e">
        <f t="shared" si="80"/>
        <v>#REF!</v>
      </c>
      <c r="W417" s="350" t="e">
        <f t="shared" si="83"/>
        <v>#REF!</v>
      </c>
      <c r="X417" s="351">
        <f t="shared" si="84"/>
        <v>5</v>
      </c>
      <c r="Y417" s="350" t="e">
        <f t="shared" si="85"/>
        <v>#REF!</v>
      </c>
      <c r="Z417" s="350">
        <f t="shared" si="81"/>
        <v>6</v>
      </c>
      <c r="AA417" s="350" t="e">
        <f t="shared" si="86"/>
        <v>#REF!</v>
      </c>
      <c r="AB417" s="351" t="e">
        <f t="shared" si="87"/>
        <v>#REF!</v>
      </c>
      <c r="AC417" s="351" t="e">
        <f t="shared" si="88"/>
        <v>#REF!</v>
      </c>
      <c r="AD417" s="351" t="e">
        <f t="shared" si="89"/>
        <v>#REF!</v>
      </c>
      <c r="AE417" s="332">
        <f t="shared" si="90"/>
        <v>2008</v>
      </c>
      <c r="AF417" s="352" t="e">
        <f t="shared" si="91"/>
        <v>#REF!</v>
      </c>
      <c r="AG417" s="353" t="e">
        <f t="shared" si="82"/>
        <v>#REF!</v>
      </c>
    </row>
    <row r="418" spans="1:33" s="313" customFormat="1" ht="21.75" customHeight="1">
      <c r="A418" s="431">
        <v>399</v>
      </c>
      <c r="B418" s="357" t="s">
        <v>301</v>
      </c>
      <c r="C418" s="378" t="s">
        <v>122</v>
      </c>
      <c r="D418" s="308"/>
      <c r="E418" s="400"/>
      <c r="F418" s="334"/>
      <c r="G418" s="378" t="s">
        <v>2070</v>
      </c>
      <c r="H418" s="380">
        <v>2008</v>
      </c>
      <c r="I418" s="308"/>
      <c r="J418" s="308"/>
      <c r="K418" s="308"/>
      <c r="L418" s="308"/>
      <c r="M418" s="308"/>
      <c r="N418" s="348" t="s">
        <v>114</v>
      </c>
      <c r="O418" s="379">
        <v>10862500</v>
      </c>
      <c r="P418" s="336"/>
      <c r="T418" s="332" t="e">
        <f>#REF!</f>
        <v>#REF!</v>
      </c>
      <c r="U418" s="313" t="e">
        <f t="shared" si="79"/>
        <v>#REF!</v>
      </c>
      <c r="V418" s="313" t="e">
        <f t="shared" si="80"/>
        <v>#REF!</v>
      </c>
      <c r="W418" s="350" t="e">
        <f t="shared" si="83"/>
        <v>#REF!</v>
      </c>
      <c r="X418" s="351">
        <f t="shared" si="84"/>
        <v>5</v>
      </c>
      <c r="Y418" s="350" t="e">
        <f t="shared" si="85"/>
        <v>#REF!</v>
      </c>
      <c r="Z418" s="350">
        <f t="shared" si="81"/>
        <v>6</v>
      </c>
      <c r="AA418" s="350" t="e">
        <f t="shared" si="86"/>
        <v>#REF!</v>
      </c>
      <c r="AB418" s="351" t="e">
        <f t="shared" si="87"/>
        <v>#REF!</v>
      </c>
      <c r="AC418" s="351" t="e">
        <f t="shared" si="88"/>
        <v>#REF!</v>
      </c>
      <c r="AD418" s="351" t="e">
        <f t="shared" si="89"/>
        <v>#REF!</v>
      </c>
      <c r="AE418" s="332">
        <f t="shared" si="90"/>
        <v>2008</v>
      </c>
      <c r="AF418" s="352" t="e">
        <f t="shared" si="91"/>
        <v>#REF!</v>
      </c>
      <c r="AG418" s="353" t="e">
        <f t="shared" si="82"/>
        <v>#REF!</v>
      </c>
    </row>
    <row r="419" spans="1:33" s="313" customFormat="1" ht="21.75" customHeight="1">
      <c r="A419" s="431">
        <v>400</v>
      </c>
      <c r="B419" s="357" t="s">
        <v>301</v>
      </c>
      <c r="C419" s="378" t="s">
        <v>122</v>
      </c>
      <c r="D419" s="308"/>
      <c r="E419" s="400"/>
      <c r="F419" s="334"/>
      <c r="G419" s="378" t="s">
        <v>2070</v>
      </c>
      <c r="H419" s="380">
        <v>2008</v>
      </c>
      <c r="I419" s="308"/>
      <c r="J419" s="308"/>
      <c r="K419" s="308"/>
      <c r="L419" s="308"/>
      <c r="M419" s="308"/>
      <c r="N419" s="348" t="s">
        <v>114</v>
      </c>
      <c r="O419" s="379">
        <v>10862500</v>
      </c>
      <c r="P419" s="336"/>
      <c r="T419" s="332" t="e">
        <f>#REF!</f>
        <v>#REF!</v>
      </c>
      <c r="U419" s="313" t="e">
        <f t="shared" si="79"/>
        <v>#REF!</v>
      </c>
      <c r="V419" s="313" t="e">
        <f t="shared" si="80"/>
        <v>#REF!</v>
      </c>
      <c r="W419" s="350" t="e">
        <f t="shared" si="83"/>
        <v>#REF!</v>
      </c>
      <c r="X419" s="351">
        <f t="shared" si="84"/>
        <v>5</v>
      </c>
      <c r="Y419" s="350" t="e">
        <f t="shared" si="85"/>
        <v>#REF!</v>
      </c>
      <c r="Z419" s="350">
        <f t="shared" si="81"/>
        <v>6</v>
      </c>
      <c r="AA419" s="350" t="e">
        <f t="shared" si="86"/>
        <v>#REF!</v>
      </c>
      <c r="AB419" s="351" t="e">
        <f t="shared" si="87"/>
        <v>#REF!</v>
      </c>
      <c r="AC419" s="351" t="e">
        <f t="shared" si="88"/>
        <v>#REF!</v>
      </c>
      <c r="AD419" s="351" t="e">
        <f t="shared" si="89"/>
        <v>#REF!</v>
      </c>
      <c r="AE419" s="332">
        <f t="shared" si="90"/>
        <v>2008</v>
      </c>
      <c r="AF419" s="352" t="e">
        <f t="shared" si="91"/>
        <v>#REF!</v>
      </c>
      <c r="AG419" s="353" t="e">
        <f t="shared" si="82"/>
        <v>#REF!</v>
      </c>
    </row>
    <row r="420" spans="1:33" s="313" customFormat="1" ht="21.75" customHeight="1">
      <c r="A420" s="431">
        <v>401</v>
      </c>
      <c r="B420" s="357" t="s">
        <v>301</v>
      </c>
      <c r="C420" s="378" t="s">
        <v>122</v>
      </c>
      <c r="D420" s="308"/>
      <c r="E420" s="400"/>
      <c r="F420" s="334"/>
      <c r="G420" s="378" t="s">
        <v>2070</v>
      </c>
      <c r="H420" s="380">
        <v>2008</v>
      </c>
      <c r="I420" s="308"/>
      <c r="J420" s="308"/>
      <c r="K420" s="308"/>
      <c r="L420" s="308"/>
      <c r="M420" s="308"/>
      <c r="N420" s="348" t="s">
        <v>114</v>
      </c>
      <c r="O420" s="379">
        <v>10862500</v>
      </c>
      <c r="P420" s="336"/>
      <c r="T420" s="332" t="e">
        <f>#REF!</f>
        <v>#REF!</v>
      </c>
      <c r="U420" s="313" t="e">
        <f t="shared" si="79"/>
        <v>#REF!</v>
      </c>
      <c r="V420" s="313" t="e">
        <f t="shared" si="80"/>
        <v>#REF!</v>
      </c>
      <c r="W420" s="350" t="e">
        <f t="shared" si="83"/>
        <v>#REF!</v>
      </c>
      <c r="X420" s="351">
        <f t="shared" si="84"/>
        <v>5</v>
      </c>
      <c r="Y420" s="350" t="e">
        <f t="shared" si="85"/>
        <v>#REF!</v>
      </c>
      <c r="Z420" s="350">
        <f t="shared" si="81"/>
        <v>6</v>
      </c>
      <c r="AA420" s="350" t="e">
        <f t="shared" si="86"/>
        <v>#REF!</v>
      </c>
      <c r="AB420" s="351" t="e">
        <f t="shared" si="87"/>
        <v>#REF!</v>
      </c>
      <c r="AC420" s="351" t="e">
        <f t="shared" si="88"/>
        <v>#REF!</v>
      </c>
      <c r="AD420" s="351" t="e">
        <f t="shared" si="89"/>
        <v>#REF!</v>
      </c>
      <c r="AE420" s="332">
        <f t="shared" si="90"/>
        <v>2008</v>
      </c>
      <c r="AF420" s="352" t="e">
        <f t="shared" si="91"/>
        <v>#REF!</v>
      </c>
      <c r="AG420" s="353" t="e">
        <f t="shared" si="82"/>
        <v>#REF!</v>
      </c>
    </row>
    <row r="421" spans="1:33" s="313" customFormat="1" ht="21.75" customHeight="1">
      <c r="A421" s="431">
        <v>402</v>
      </c>
      <c r="B421" s="357" t="s">
        <v>301</v>
      </c>
      <c r="C421" s="378" t="s">
        <v>122</v>
      </c>
      <c r="D421" s="308"/>
      <c r="E421" s="400"/>
      <c r="F421" s="334"/>
      <c r="G421" s="378" t="s">
        <v>2070</v>
      </c>
      <c r="H421" s="380">
        <v>2008</v>
      </c>
      <c r="I421" s="308"/>
      <c r="J421" s="308"/>
      <c r="K421" s="308"/>
      <c r="L421" s="308"/>
      <c r="M421" s="308"/>
      <c r="N421" s="348" t="s">
        <v>114</v>
      </c>
      <c r="O421" s="379">
        <v>10862500</v>
      </c>
      <c r="P421" s="336"/>
      <c r="T421" s="332" t="e">
        <f>#REF!</f>
        <v>#REF!</v>
      </c>
      <c r="U421" s="313" t="e">
        <f t="shared" si="79"/>
        <v>#REF!</v>
      </c>
      <c r="V421" s="313" t="e">
        <f t="shared" si="80"/>
        <v>#REF!</v>
      </c>
      <c r="W421" s="350" t="e">
        <f t="shared" si="83"/>
        <v>#REF!</v>
      </c>
      <c r="X421" s="351">
        <f t="shared" si="84"/>
        <v>5</v>
      </c>
      <c r="Y421" s="350" t="e">
        <f t="shared" si="85"/>
        <v>#REF!</v>
      </c>
      <c r="Z421" s="350">
        <f t="shared" si="81"/>
        <v>6</v>
      </c>
      <c r="AA421" s="350" t="e">
        <f t="shared" si="86"/>
        <v>#REF!</v>
      </c>
      <c r="AB421" s="351" t="e">
        <f t="shared" si="87"/>
        <v>#REF!</v>
      </c>
      <c r="AC421" s="351" t="e">
        <f t="shared" si="88"/>
        <v>#REF!</v>
      </c>
      <c r="AD421" s="351" t="e">
        <f t="shared" si="89"/>
        <v>#REF!</v>
      </c>
      <c r="AE421" s="332">
        <f t="shared" si="90"/>
        <v>2008</v>
      </c>
      <c r="AF421" s="352" t="e">
        <f t="shared" si="91"/>
        <v>#REF!</v>
      </c>
      <c r="AG421" s="353" t="e">
        <f t="shared" si="82"/>
        <v>#REF!</v>
      </c>
    </row>
    <row r="422" spans="1:33" s="313" customFormat="1" ht="21.75" customHeight="1">
      <c r="A422" s="431">
        <v>403</v>
      </c>
      <c r="B422" s="357" t="s">
        <v>302</v>
      </c>
      <c r="C422" s="378" t="s">
        <v>771</v>
      </c>
      <c r="D422" s="308"/>
      <c r="E422" s="400"/>
      <c r="F422" s="334"/>
      <c r="G422" s="378" t="s">
        <v>2071</v>
      </c>
      <c r="H422" s="380">
        <v>2009</v>
      </c>
      <c r="I422" s="308"/>
      <c r="J422" s="308"/>
      <c r="K422" s="308"/>
      <c r="L422" s="308"/>
      <c r="M422" s="308"/>
      <c r="N422" s="348" t="s">
        <v>114</v>
      </c>
      <c r="O422" s="379">
        <v>31969962.012493309</v>
      </c>
      <c r="P422" s="336"/>
      <c r="T422" s="332" t="e">
        <f>#REF!</f>
        <v>#REF!</v>
      </c>
      <c r="U422" s="313" t="e">
        <f t="shared" si="79"/>
        <v>#REF!</v>
      </c>
      <c r="V422" s="313" t="e">
        <f t="shared" si="80"/>
        <v>#REF!</v>
      </c>
      <c r="W422" s="350" t="e">
        <f t="shared" si="83"/>
        <v>#REF!</v>
      </c>
      <c r="X422" s="351">
        <f t="shared" si="84"/>
        <v>4</v>
      </c>
      <c r="Y422" s="350" t="e">
        <f t="shared" si="85"/>
        <v>#REF!</v>
      </c>
      <c r="Z422" s="350">
        <f t="shared" si="81"/>
        <v>5</v>
      </c>
      <c r="AA422" s="350" t="e">
        <f t="shared" si="86"/>
        <v>#REF!</v>
      </c>
      <c r="AB422" s="351" t="e">
        <f t="shared" si="87"/>
        <v>#REF!</v>
      </c>
      <c r="AC422" s="351" t="e">
        <f t="shared" si="88"/>
        <v>#REF!</v>
      </c>
      <c r="AD422" s="351" t="e">
        <f t="shared" si="89"/>
        <v>#REF!</v>
      </c>
      <c r="AE422" s="332">
        <f t="shared" si="90"/>
        <v>2009</v>
      </c>
      <c r="AF422" s="352" t="e">
        <f t="shared" si="91"/>
        <v>#REF!</v>
      </c>
      <c r="AG422" s="353" t="e">
        <f t="shared" si="82"/>
        <v>#REF!</v>
      </c>
    </row>
    <row r="423" spans="1:33" s="313" customFormat="1" ht="21.75" customHeight="1">
      <c r="A423" s="431">
        <v>404</v>
      </c>
      <c r="B423" s="345" t="s">
        <v>2083</v>
      </c>
      <c r="C423" s="378" t="s">
        <v>772</v>
      </c>
      <c r="D423" s="308"/>
      <c r="E423" s="400"/>
      <c r="F423" s="334"/>
      <c r="G423" s="378" t="s">
        <v>2072</v>
      </c>
      <c r="H423" s="380">
        <v>2009</v>
      </c>
      <c r="I423" s="308"/>
      <c r="J423" s="308"/>
      <c r="K423" s="308"/>
      <c r="L423" s="308"/>
      <c r="M423" s="308"/>
      <c r="N423" s="348" t="s">
        <v>114</v>
      </c>
      <c r="O423" s="379">
        <v>13441915.846161958</v>
      </c>
      <c r="P423" s="378" t="s">
        <v>772</v>
      </c>
      <c r="T423" s="332" t="e">
        <f>#REF!</f>
        <v>#REF!</v>
      </c>
      <c r="U423" s="313" t="e">
        <f t="shared" si="79"/>
        <v>#REF!</v>
      </c>
      <c r="V423" s="313" t="e">
        <f t="shared" si="80"/>
        <v>#REF!</v>
      </c>
      <c r="W423" s="350" t="e">
        <f t="shared" si="83"/>
        <v>#REF!</v>
      </c>
      <c r="X423" s="351">
        <f t="shared" si="84"/>
        <v>4</v>
      </c>
      <c r="Y423" s="350" t="e">
        <f t="shared" si="85"/>
        <v>#REF!</v>
      </c>
      <c r="Z423" s="350">
        <f t="shared" si="81"/>
        <v>5</v>
      </c>
      <c r="AA423" s="350" t="e">
        <f t="shared" si="86"/>
        <v>#REF!</v>
      </c>
      <c r="AB423" s="351" t="e">
        <f t="shared" si="87"/>
        <v>#REF!</v>
      </c>
      <c r="AC423" s="351" t="e">
        <f t="shared" si="88"/>
        <v>#REF!</v>
      </c>
      <c r="AD423" s="351" t="e">
        <f t="shared" si="89"/>
        <v>#REF!</v>
      </c>
      <c r="AE423" s="332">
        <f t="shared" si="90"/>
        <v>2009</v>
      </c>
      <c r="AF423" s="352" t="e">
        <f t="shared" si="91"/>
        <v>#REF!</v>
      </c>
      <c r="AG423" s="353" t="e">
        <f t="shared" si="82"/>
        <v>#REF!</v>
      </c>
    </row>
    <row r="424" spans="1:33" s="313" customFormat="1" ht="45.75" customHeight="1">
      <c r="A424" s="431">
        <v>405</v>
      </c>
      <c r="B424" s="345" t="s">
        <v>2083</v>
      </c>
      <c r="C424" s="378" t="s">
        <v>773</v>
      </c>
      <c r="D424" s="308"/>
      <c r="E424" s="400"/>
      <c r="F424" s="334"/>
      <c r="G424" s="378" t="s">
        <v>504</v>
      </c>
      <c r="H424" s="380">
        <v>2009</v>
      </c>
      <c r="I424" s="308"/>
      <c r="J424" s="308"/>
      <c r="K424" s="308"/>
      <c r="L424" s="308"/>
      <c r="M424" s="308"/>
      <c r="N424" s="348" t="s">
        <v>114</v>
      </c>
      <c r="O424" s="379">
        <v>50419294.257202983</v>
      </c>
      <c r="P424" s="378" t="s">
        <v>773</v>
      </c>
      <c r="T424" s="332" t="e">
        <f>#REF!</f>
        <v>#REF!</v>
      </c>
      <c r="U424" s="313" t="e">
        <f t="shared" si="79"/>
        <v>#REF!</v>
      </c>
      <c r="V424" s="313" t="e">
        <f t="shared" si="80"/>
        <v>#REF!</v>
      </c>
      <c r="W424" s="350" t="e">
        <f t="shared" si="83"/>
        <v>#REF!</v>
      </c>
      <c r="X424" s="351">
        <f t="shared" si="84"/>
        <v>4</v>
      </c>
      <c r="Y424" s="350" t="e">
        <f t="shared" si="85"/>
        <v>#REF!</v>
      </c>
      <c r="Z424" s="350">
        <f t="shared" si="81"/>
        <v>5</v>
      </c>
      <c r="AA424" s="350" t="e">
        <f t="shared" si="86"/>
        <v>#REF!</v>
      </c>
      <c r="AB424" s="351" t="e">
        <f t="shared" si="87"/>
        <v>#REF!</v>
      </c>
      <c r="AC424" s="351" t="e">
        <f t="shared" si="88"/>
        <v>#REF!</v>
      </c>
      <c r="AD424" s="351" t="e">
        <f t="shared" si="89"/>
        <v>#REF!</v>
      </c>
      <c r="AE424" s="332">
        <f t="shared" si="90"/>
        <v>2009</v>
      </c>
      <c r="AF424" s="352" t="e">
        <f t="shared" si="91"/>
        <v>#REF!</v>
      </c>
      <c r="AG424" s="353" t="e">
        <f t="shared" si="82"/>
        <v>#REF!</v>
      </c>
    </row>
    <row r="425" spans="1:33" s="313" customFormat="1" ht="23.25" customHeight="1">
      <c r="A425" s="431">
        <v>406</v>
      </c>
      <c r="B425" s="357" t="s">
        <v>303</v>
      </c>
      <c r="C425" s="378" t="s">
        <v>774</v>
      </c>
      <c r="D425" s="308"/>
      <c r="E425" s="400" t="s">
        <v>362</v>
      </c>
      <c r="F425" s="334"/>
      <c r="G425" s="378" t="s">
        <v>2073</v>
      </c>
      <c r="H425" s="380">
        <v>2009</v>
      </c>
      <c r="I425" s="308"/>
      <c r="J425" s="308"/>
      <c r="K425" s="308"/>
      <c r="L425" s="308"/>
      <c r="M425" s="308"/>
      <c r="N425" s="348" t="s">
        <v>114</v>
      </c>
      <c r="O425" s="379">
        <v>48261247.206399396</v>
      </c>
      <c r="P425" s="336"/>
      <c r="T425" s="332" t="e">
        <f>#REF!</f>
        <v>#REF!</v>
      </c>
      <c r="U425" s="313" t="e">
        <f t="shared" si="79"/>
        <v>#REF!</v>
      </c>
      <c r="V425" s="313" t="e">
        <f t="shared" si="80"/>
        <v>#REF!</v>
      </c>
      <c r="W425" s="350" t="e">
        <f t="shared" si="83"/>
        <v>#REF!</v>
      </c>
      <c r="X425" s="351">
        <f t="shared" si="84"/>
        <v>4</v>
      </c>
      <c r="Y425" s="350" t="e">
        <f t="shared" si="85"/>
        <v>#REF!</v>
      </c>
      <c r="Z425" s="350">
        <f t="shared" si="81"/>
        <v>5</v>
      </c>
      <c r="AA425" s="350" t="e">
        <f t="shared" si="86"/>
        <v>#REF!</v>
      </c>
      <c r="AB425" s="351" t="e">
        <f t="shared" si="87"/>
        <v>#REF!</v>
      </c>
      <c r="AC425" s="351" t="e">
        <f t="shared" si="88"/>
        <v>#REF!</v>
      </c>
      <c r="AD425" s="351" t="e">
        <f t="shared" si="89"/>
        <v>#REF!</v>
      </c>
      <c r="AE425" s="332">
        <f t="shared" si="90"/>
        <v>2009</v>
      </c>
      <c r="AF425" s="352" t="e">
        <f t="shared" si="91"/>
        <v>#REF!</v>
      </c>
      <c r="AG425" s="353" t="e">
        <f t="shared" si="82"/>
        <v>#REF!</v>
      </c>
    </row>
    <row r="426" spans="1:33" s="313" customFormat="1" ht="33.75" customHeight="1">
      <c r="A426" s="431">
        <v>407</v>
      </c>
      <c r="B426" s="357" t="s">
        <v>2057</v>
      </c>
      <c r="C426" s="378" t="s">
        <v>775</v>
      </c>
      <c r="D426" s="308"/>
      <c r="E426" s="400"/>
      <c r="F426" s="334"/>
      <c r="G426" s="378" t="s">
        <v>2062</v>
      </c>
      <c r="H426" s="380">
        <v>2009</v>
      </c>
      <c r="I426" s="308"/>
      <c r="J426" s="308"/>
      <c r="K426" s="308"/>
      <c r="L426" s="308"/>
      <c r="M426" s="308"/>
      <c r="N426" s="348" t="s">
        <v>114</v>
      </c>
      <c r="O426" s="379">
        <v>26101290.829694323</v>
      </c>
      <c r="P426" s="336"/>
      <c r="T426" s="332" t="e">
        <f>#REF!</f>
        <v>#REF!</v>
      </c>
      <c r="U426" s="313" t="e">
        <f t="shared" si="79"/>
        <v>#REF!</v>
      </c>
      <c r="V426" s="313" t="e">
        <f t="shared" si="80"/>
        <v>#REF!</v>
      </c>
      <c r="W426" s="350" t="e">
        <f t="shared" si="83"/>
        <v>#REF!</v>
      </c>
      <c r="X426" s="351">
        <f t="shared" si="84"/>
        <v>4</v>
      </c>
      <c r="Y426" s="350" t="e">
        <f t="shared" si="85"/>
        <v>#REF!</v>
      </c>
      <c r="Z426" s="350">
        <f t="shared" si="81"/>
        <v>5</v>
      </c>
      <c r="AA426" s="350" t="e">
        <f t="shared" si="86"/>
        <v>#REF!</v>
      </c>
      <c r="AB426" s="351" t="e">
        <f t="shared" si="87"/>
        <v>#REF!</v>
      </c>
      <c r="AC426" s="351" t="e">
        <f t="shared" si="88"/>
        <v>#REF!</v>
      </c>
      <c r="AD426" s="351" t="e">
        <f t="shared" si="89"/>
        <v>#REF!</v>
      </c>
      <c r="AE426" s="332">
        <f t="shared" si="90"/>
        <v>2009</v>
      </c>
      <c r="AF426" s="352" t="e">
        <f t="shared" si="91"/>
        <v>#REF!</v>
      </c>
      <c r="AG426" s="353" t="e">
        <f t="shared" si="82"/>
        <v>#REF!</v>
      </c>
    </row>
    <row r="427" spans="1:33" s="313" customFormat="1" ht="33.75" customHeight="1">
      <c r="A427" s="431">
        <v>408</v>
      </c>
      <c r="B427" s="357" t="s">
        <v>2057</v>
      </c>
      <c r="C427" s="378" t="s">
        <v>776</v>
      </c>
      <c r="D427" s="308"/>
      <c r="E427" s="400"/>
      <c r="F427" s="334"/>
      <c r="G427" s="378" t="s">
        <v>2062</v>
      </c>
      <c r="H427" s="380">
        <v>2009</v>
      </c>
      <c r="I427" s="308"/>
      <c r="J427" s="308"/>
      <c r="K427" s="308"/>
      <c r="L427" s="308"/>
      <c r="M427" s="308"/>
      <c r="N427" s="348" t="s">
        <v>114</v>
      </c>
      <c r="O427" s="379">
        <v>4564709.5672886064</v>
      </c>
      <c r="P427" s="336"/>
      <c r="T427" s="332" t="e">
        <f>#REF!</f>
        <v>#REF!</v>
      </c>
      <c r="U427" s="313" t="e">
        <f t="shared" si="79"/>
        <v>#REF!</v>
      </c>
      <c r="V427" s="313" t="e">
        <f t="shared" si="80"/>
        <v>#REF!</v>
      </c>
      <c r="W427" s="350" t="e">
        <f t="shared" si="83"/>
        <v>#REF!</v>
      </c>
      <c r="X427" s="351">
        <f t="shared" si="84"/>
        <v>4</v>
      </c>
      <c r="Y427" s="350" t="e">
        <f t="shared" si="85"/>
        <v>#REF!</v>
      </c>
      <c r="Z427" s="350">
        <f t="shared" si="81"/>
        <v>5</v>
      </c>
      <c r="AA427" s="350" t="e">
        <f t="shared" si="86"/>
        <v>#REF!</v>
      </c>
      <c r="AB427" s="351" t="e">
        <f t="shared" si="87"/>
        <v>#REF!</v>
      </c>
      <c r="AC427" s="351" t="e">
        <f t="shared" si="88"/>
        <v>#REF!</v>
      </c>
      <c r="AD427" s="351" t="e">
        <f t="shared" si="89"/>
        <v>#REF!</v>
      </c>
      <c r="AE427" s="332">
        <f t="shared" si="90"/>
        <v>2009</v>
      </c>
      <c r="AF427" s="352" t="e">
        <f t="shared" si="91"/>
        <v>#REF!</v>
      </c>
      <c r="AG427" s="353" t="e">
        <f t="shared" si="82"/>
        <v>#REF!</v>
      </c>
    </row>
    <row r="428" spans="1:33" s="313" customFormat="1" ht="21.75" customHeight="1">
      <c r="A428" s="431">
        <v>409</v>
      </c>
      <c r="B428" s="345" t="s">
        <v>293</v>
      </c>
      <c r="C428" s="378" t="s">
        <v>474</v>
      </c>
      <c r="D428" s="308"/>
      <c r="E428" s="400" t="s">
        <v>359</v>
      </c>
      <c r="F428" s="334"/>
      <c r="G428" s="378" t="s">
        <v>2063</v>
      </c>
      <c r="H428" s="380">
        <v>2009</v>
      </c>
      <c r="I428" s="308"/>
      <c r="J428" s="308"/>
      <c r="K428" s="308"/>
      <c r="L428" s="308"/>
      <c r="M428" s="308"/>
      <c r="N428" s="348" t="s">
        <v>114</v>
      </c>
      <c r="O428" s="379">
        <v>19950000</v>
      </c>
      <c r="P428" s="336"/>
      <c r="T428" s="332" t="e">
        <f>#REF!</f>
        <v>#REF!</v>
      </c>
      <c r="U428" s="313" t="e">
        <f t="shared" si="79"/>
        <v>#REF!</v>
      </c>
      <c r="V428" s="313" t="e">
        <f t="shared" si="80"/>
        <v>#REF!</v>
      </c>
      <c r="W428" s="350" t="e">
        <f t="shared" si="83"/>
        <v>#REF!</v>
      </c>
      <c r="X428" s="351">
        <f t="shared" si="84"/>
        <v>4</v>
      </c>
      <c r="Y428" s="350" t="e">
        <f t="shared" si="85"/>
        <v>#REF!</v>
      </c>
      <c r="Z428" s="350">
        <f t="shared" si="81"/>
        <v>5</v>
      </c>
      <c r="AA428" s="350" t="e">
        <f t="shared" si="86"/>
        <v>#REF!</v>
      </c>
      <c r="AB428" s="351" t="e">
        <f t="shared" si="87"/>
        <v>#REF!</v>
      </c>
      <c r="AC428" s="351" t="e">
        <f t="shared" si="88"/>
        <v>#REF!</v>
      </c>
      <c r="AD428" s="351" t="e">
        <f t="shared" si="89"/>
        <v>#REF!</v>
      </c>
      <c r="AE428" s="332">
        <f t="shared" si="90"/>
        <v>2009</v>
      </c>
      <c r="AF428" s="352" t="e">
        <f t="shared" si="91"/>
        <v>#REF!</v>
      </c>
      <c r="AG428" s="353" t="e">
        <f t="shared" si="82"/>
        <v>#REF!</v>
      </c>
    </row>
    <row r="429" spans="1:33" s="313" customFormat="1" ht="21.75" customHeight="1">
      <c r="A429" s="431">
        <v>410</v>
      </c>
      <c r="B429" s="345" t="s">
        <v>293</v>
      </c>
      <c r="C429" s="378" t="s">
        <v>474</v>
      </c>
      <c r="D429" s="308"/>
      <c r="E429" s="400" t="s">
        <v>359</v>
      </c>
      <c r="F429" s="334"/>
      <c r="G429" s="378" t="s">
        <v>2063</v>
      </c>
      <c r="H429" s="380">
        <v>2009</v>
      </c>
      <c r="I429" s="308"/>
      <c r="J429" s="308"/>
      <c r="K429" s="308"/>
      <c r="L429" s="308"/>
      <c r="M429" s="308"/>
      <c r="N429" s="348" t="s">
        <v>114</v>
      </c>
      <c r="O429" s="379">
        <v>19950000</v>
      </c>
      <c r="P429" s="336"/>
      <c r="T429" s="332" t="e">
        <f>#REF!</f>
        <v>#REF!</v>
      </c>
      <c r="U429" s="313" t="e">
        <f t="shared" si="79"/>
        <v>#REF!</v>
      </c>
      <c r="V429" s="313" t="e">
        <f t="shared" si="80"/>
        <v>#REF!</v>
      </c>
      <c r="W429" s="350" t="e">
        <f t="shared" si="83"/>
        <v>#REF!</v>
      </c>
      <c r="X429" s="351">
        <f t="shared" si="84"/>
        <v>4</v>
      </c>
      <c r="Y429" s="350" t="e">
        <f t="shared" si="85"/>
        <v>#REF!</v>
      </c>
      <c r="Z429" s="350">
        <f t="shared" si="81"/>
        <v>5</v>
      </c>
      <c r="AA429" s="350" t="e">
        <f t="shared" si="86"/>
        <v>#REF!</v>
      </c>
      <c r="AB429" s="351" t="e">
        <f t="shared" si="87"/>
        <v>#REF!</v>
      </c>
      <c r="AC429" s="351" t="e">
        <f t="shared" si="88"/>
        <v>#REF!</v>
      </c>
      <c r="AD429" s="351" t="e">
        <f t="shared" si="89"/>
        <v>#REF!</v>
      </c>
      <c r="AE429" s="332">
        <f t="shared" si="90"/>
        <v>2009</v>
      </c>
      <c r="AF429" s="352" t="e">
        <f t="shared" si="91"/>
        <v>#REF!</v>
      </c>
      <c r="AG429" s="353" t="e">
        <f t="shared" si="82"/>
        <v>#REF!</v>
      </c>
    </row>
    <row r="430" spans="1:33" s="313" customFormat="1" ht="21.75" customHeight="1">
      <c r="A430" s="431">
        <v>411</v>
      </c>
      <c r="B430" s="345" t="s">
        <v>293</v>
      </c>
      <c r="C430" s="378" t="s">
        <v>474</v>
      </c>
      <c r="D430" s="308"/>
      <c r="E430" s="400" t="s">
        <v>359</v>
      </c>
      <c r="F430" s="334"/>
      <c r="G430" s="378" t="s">
        <v>2063</v>
      </c>
      <c r="H430" s="380">
        <v>2009</v>
      </c>
      <c r="I430" s="308"/>
      <c r="J430" s="308"/>
      <c r="K430" s="308"/>
      <c r="L430" s="308"/>
      <c r="M430" s="308"/>
      <c r="N430" s="348" t="s">
        <v>114</v>
      </c>
      <c r="O430" s="379">
        <v>19950000</v>
      </c>
      <c r="P430" s="336"/>
      <c r="T430" s="332" t="e">
        <f>#REF!</f>
        <v>#REF!</v>
      </c>
      <c r="U430" s="313" t="e">
        <f t="shared" si="79"/>
        <v>#REF!</v>
      </c>
      <c r="V430" s="313" t="e">
        <f t="shared" si="80"/>
        <v>#REF!</v>
      </c>
      <c r="W430" s="350" t="e">
        <f t="shared" si="83"/>
        <v>#REF!</v>
      </c>
      <c r="X430" s="351">
        <f t="shared" si="84"/>
        <v>4</v>
      </c>
      <c r="Y430" s="350" t="e">
        <f t="shared" si="85"/>
        <v>#REF!</v>
      </c>
      <c r="Z430" s="350">
        <f t="shared" si="81"/>
        <v>5</v>
      </c>
      <c r="AA430" s="350" t="e">
        <f t="shared" si="86"/>
        <v>#REF!</v>
      </c>
      <c r="AB430" s="351" t="e">
        <f t="shared" si="87"/>
        <v>#REF!</v>
      </c>
      <c r="AC430" s="351" t="e">
        <f t="shared" si="88"/>
        <v>#REF!</v>
      </c>
      <c r="AD430" s="351" t="e">
        <f t="shared" si="89"/>
        <v>#REF!</v>
      </c>
      <c r="AE430" s="332">
        <f t="shared" si="90"/>
        <v>2009</v>
      </c>
      <c r="AF430" s="352" t="e">
        <f t="shared" si="91"/>
        <v>#REF!</v>
      </c>
      <c r="AG430" s="353" t="e">
        <f t="shared" si="82"/>
        <v>#REF!</v>
      </c>
    </row>
    <row r="431" spans="1:33" s="313" customFormat="1" ht="21.75" customHeight="1">
      <c r="A431" s="431">
        <v>412</v>
      </c>
      <c r="B431" s="345" t="s">
        <v>293</v>
      </c>
      <c r="C431" s="378" t="s">
        <v>474</v>
      </c>
      <c r="D431" s="308"/>
      <c r="E431" s="400" t="s">
        <v>359</v>
      </c>
      <c r="F431" s="334"/>
      <c r="G431" s="378" t="s">
        <v>2063</v>
      </c>
      <c r="H431" s="380">
        <v>2009</v>
      </c>
      <c r="I431" s="308"/>
      <c r="J431" s="308"/>
      <c r="K431" s="308"/>
      <c r="L431" s="308"/>
      <c r="M431" s="308"/>
      <c r="N431" s="348" t="s">
        <v>114</v>
      </c>
      <c r="O431" s="379">
        <v>19950000</v>
      </c>
      <c r="P431" s="336"/>
      <c r="T431" s="332" t="e">
        <f>#REF!</f>
        <v>#REF!</v>
      </c>
      <c r="U431" s="313" t="e">
        <f t="shared" si="79"/>
        <v>#REF!</v>
      </c>
      <c r="V431" s="313" t="e">
        <f t="shared" si="80"/>
        <v>#REF!</v>
      </c>
      <c r="W431" s="350" t="e">
        <f t="shared" si="83"/>
        <v>#REF!</v>
      </c>
      <c r="X431" s="351">
        <f t="shared" si="84"/>
        <v>4</v>
      </c>
      <c r="Y431" s="350" t="e">
        <f t="shared" si="85"/>
        <v>#REF!</v>
      </c>
      <c r="Z431" s="350">
        <f t="shared" si="81"/>
        <v>5</v>
      </c>
      <c r="AA431" s="350" t="e">
        <f t="shared" si="86"/>
        <v>#REF!</v>
      </c>
      <c r="AB431" s="351" t="e">
        <f t="shared" si="87"/>
        <v>#REF!</v>
      </c>
      <c r="AC431" s="351" t="e">
        <f t="shared" si="88"/>
        <v>#REF!</v>
      </c>
      <c r="AD431" s="351" t="e">
        <f t="shared" si="89"/>
        <v>#REF!</v>
      </c>
      <c r="AE431" s="332">
        <f t="shared" si="90"/>
        <v>2009</v>
      </c>
      <c r="AF431" s="352" t="e">
        <f t="shared" si="91"/>
        <v>#REF!</v>
      </c>
      <c r="AG431" s="353" t="e">
        <f t="shared" si="82"/>
        <v>#REF!</v>
      </c>
    </row>
    <row r="432" spans="1:33" s="313" customFormat="1" ht="21.75" customHeight="1">
      <c r="A432" s="431">
        <v>413</v>
      </c>
      <c r="B432" s="357" t="s">
        <v>294</v>
      </c>
      <c r="C432" s="378" t="s">
        <v>758</v>
      </c>
      <c r="D432" s="308"/>
      <c r="E432" s="400" t="s">
        <v>359</v>
      </c>
      <c r="F432" s="334"/>
      <c r="G432" s="378" t="s">
        <v>2063</v>
      </c>
      <c r="H432" s="380">
        <v>2009</v>
      </c>
      <c r="I432" s="308"/>
      <c r="J432" s="308"/>
      <c r="K432" s="308"/>
      <c r="L432" s="308"/>
      <c r="M432" s="308"/>
      <c r="N432" s="348" t="s">
        <v>114</v>
      </c>
      <c r="O432" s="379">
        <v>24695000</v>
      </c>
      <c r="P432" s="336"/>
      <c r="T432" s="332" t="e">
        <f>#REF!</f>
        <v>#REF!</v>
      </c>
      <c r="U432" s="313" t="e">
        <f t="shared" si="79"/>
        <v>#REF!</v>
      </c>
      <c r="V432" s="313" t="e">
        <f t="shared" si="80"/>
        <v>#REF!</v>
      </c>
      <c r="W432" s="350" t="e">
        <f t="shared" si="83"/>
        <v>#REF!</v>
      </c>
      <c r="X432" s="351">
        <f t="shared" si="84"/>
        <v>4</v>
      </c>
      <c r="Y432" s="350" t="e">
        <f t="shared" si="85"/>
        <v>#REF!</v>
      </c>
      <c r="Z432" s="350">
        <f t="shared" si="81"/>
        <v>5</v>
      </c>
      <c r="AA432" s="350" t="e">
        <f t="shared" si="86"/>
        <v>#REF!</v>
      </c>
      <c r="AB432" s="351" t="e">
        <f t="shared" si="87"/>
        <v>#REF!</v>
      </c>
      <c r="AC432" s="351" t="e">
        <f t="shared" si="88"/>
        <v>#REF!</v>
      </c>
      <c r="AD432" s="351" t="e">
        <f t="shared" si="89"/>
        <v>#REF!</v>
      </c>
      <c r="AE432" s="332">
        <f t="shared" si="90"/>
        <v>2009</v>
      </c>
      <c r="AF432" s="352" t="e">
        <f t="shared" si="91"/>
        <v>#REF!</v>
      </c>
      <c r="AG432" s="353" t="e">
        <f t="shared" si="82"/>
        <v>#REF!</v>
      </c>
    </row>
    <row r="433" spans="1:33" s="313" customFormat="1" ht="21.75" customHeight="1">
      <c r="A433" s="431">
        <v>414</v>
      </c>
      <c r="B433" s="357" t="s">
        <v>294</v>
      </c>
      <c r="C433" s="378" t="s">
        <v>758</v>
      </c>
      <c r="D433" s="308"/>
      <c r="E433" s="400" t="s">
        <v>359</v>
      </c>
      <c r="F433" s="334"/>
      <c r="G433" s="378" t="s">
        <v>2063</v>
      </c>
      <c r="H433" s="380">
        <v>2009</v>
      </c>
      <c r="I433" s="308"/>
      <c r="J433" s="308"/>
      <c r="K433" s="308"/>
      <c r="L433" s="308"/>
      <c r="M433" s="308"/>
      <c r="N433" s="348" t="s">
        <v>114</v>
      </c>
      <c r="O433" s="379">
        <v>24695000</v>
      </c>
      <c r="P433" s="336"/>
      <c r="T433" s="332" t="e">
        <f>#REF!</f>
        <v>#REF!</v>
      </c>
      <c r="U433" s="313" t="e">
        <f t="shared" si="79"/>
        <v>#REF!</v>
      </c>
      <c r="V433" s="313" t="e">
        <f t="shared" si="80"/>
        <v>#REF!</v>
      </c>
      <c r="W433" s="350" t="e">
        <f t="shared" si="83"/>
        <v>#REF!</v>
      </c>
      <c r="X433" s="351">
        <f t="shared" si="84"/>
        <v>4</v>
      </c>
      <c r="Y433" s="350" t="e">
        <f t="shared" si="85"/>
        <v>#REF!</v>
      </c>
      <c r="Z433" s="350">
        <f t="shared" si="81"/>
        <v>5</v>
      </c>
      <c r="AA433" s="350" t="e">
        <f t="shared" si="86"/>
        <v>#REF!</v>
      </c>
      <c r="AB433" s="351" t="e">
        <f t="shared" si="87"/>
        <v>#REF!</v>
      </c>
      <c r="AC433" s="351" t="e">
        <f t="shared" si="88"/>
        <v>#REF!</v>
      </c>
      <c r="AD433" s="351" t="e">
        <f t="shared" si="89"/>
        <v>#REF!</v>
      </c>
      <c r="AE433" s="332">
        <f t="shared" si="90"/>
        <v>2009</v>
      </c>
      <c r="AF433" s="352" t="e">
        <f t="shared" si="91"/>
        <v>#REF!</v>
      </c>
      <c r="AG433" s="353" t="e">
        <f t="shared" si="82"/>
        <v>#REF!</v>
      </c>
    </row>
    <row r="434" spans="1:33" s="313" customFormat="1" ht="25.5" customHeight="1">
      <c r="A434" s="431">
        <v>415</v>
      </c>
      <c r="B434" s="357" t="s">
        <v>2088</v>
      </c>
      <c r="C434" s="378" t="s">
        <v>777</v>
      </c>
      <c r="D434" s="308"/>
      <c r="E434" s="400"/>
      <c r="F434" s="400"/>
      <c r="G434" s="378" t="s">
        <v>2063</v>
      </c>
      <c r="H434" s="380">
        <v>2011</v>
      </c>
      <c r="I434" s="308"/>
      <c r="J434" s="308"/>
      <c r="K434" s="308"/>
      <c r="L434" s="308"/>
      <c r="M434" s="308"/>
      <c r="N434" s="348" t="s">
        <v>114</v>
      </c>
      <c r="O434" s="379">
        <v>47119831.395421445</v>
      </c>
      <c r="P434" s="336"/>
      <c r="T434" s="332" t="e">
        <f>#REF!</f>
        <v>#REF!</v>
      </c>
      <c r="U434" s="313" t="e">
        <f t="shared" si="79"/>
        <v>#REF!</v>
      </c>
      <c r="V434" s="313" t="e">
        <f t="shared" si="80"/>
        <v>#REF!</v>
      </c>
      <c r="W434" s="350" t="e">
        <f t="shared" si="83"/>
        <v>#REF!</v>
      </c>
      <c r="X434" s="351">
        <f t="shared" si="84"/>
        <v>2</v>
      </c>
      <c r="Y434" s="350" t="e">
        <f t="shared" si="85"/>
        <v>#REF!</v>
      </c>
      <c r="Z434" s="350">
        <f t="shared" si="81"/>
        <v>3</v>
      </c>
      <c r="AA434" s="350" t="e">
        <f t="shared" si="86"/>
        <v>#REF!</v>
      </c>
      <c r="AB434" s="351" t="e">
        <f t="shared" si="87"/>
        <v>#REF!</v>
      </c>
      <c r="AC434" s="351" t="e">
        <f t="shared" si="88"/>
        <v>#REF!</v>
      </c>
      <c r="AD434" s="351" t="e">
        <f t="shared" si="89"/>
        <v>#REF!</v>
      </c>
      <c r="AE434" s="332">
        <f t="shared" si="90"/>
        <v>2011</v>
      </c>
      <c r="AF434" s="352" t="e">
        <f t="shared" si="91"/>
        <v>#REF!</v>
      </c>
      <c r="AG434" s="353" t="e">
        <f t="shared" si="82"/>
        <v>#REF!</v>
      </c>
    </row>
    <row r="435" spans="1:33" s="313" customFormat="1" ht="24.75" customHeight="1">
      <c r="A435" s="431">
        <v>416</v>
      </c>
      <c r="B435" s="357" t="s">
        <v>304</v>
      </c>
      <c r="C435" s="378" t="s">
        <v>778</v>
      </c>
      <c r="D435" s="308"/>
      <c r="E435" s="400" t="s">
        <v>348</v>
      </c>
      <c r="F435" s="400" t="s">
        <v>468</v>
      </c>
      <c r="G435" s="378" t="s">
        <v>2074</v>
      </c>
      <c r="H435" s="380">
        <v>2011</v>
      </c>
      <c r="I435" s="308"/>
      <c r="J435" s="308"/>
      <c r="K435" s="308"/>
      <c r="L435" s="308"/>
      <c r="M435" s="308"/>
      <c r="N435" s="348" t="s">
        <v>114</v>
      </c>
      <c r="O435" s="379">
        <v>5937579.7749441108</v>
      </c>
      <c r="P435" s="336"/>
      <c r="T435" s="332" t="e">
        <f>#REF!</f>
        <v>#REF!</v>
      </c>
      <c r="U435" s="313" t="e">
        <f t="shared" si="79"/>
        <v>#REF!</v>
      </c>
      <c r="V435" s="313" t="e">
        <f t="shared" si="80"/>
        <v>#REF!</v>
      </c>
      <c r="W435" s="350" t="e">
        <f t="shared" si="83"/>
        <v>#REF!</v>
      </c>
      <c r="X435" s="351">
        <f t="shared" si="84"/>
        <v>2</v>
      </c>
      <c r="Y435" s="350" t="e">
        <f t="shared" si="85"/>
        <v>#REF!</v>
      </c>
      <c r="Z435" s="350">
        <f t="shared" si="81"/>
        <v>3</v>
      </c>
      <c r="AA435" s="350" t="e">
        <f t="shared" si="86"/>
        <v>#REF!</v>
      </c>
      <c r="AB435" s="351" t="e">
        <f t="shared" si="87"/>
        <v>#REF!</v>
      </c>
      <c r="AC435" s="351" t="e">
        <f t="shared" si="88"/>
        <v>#REF!</v>
      </c>
      <c r="AD435" s="351" t="e">
        <f t="shared" si="89"/>
        <v>#REF!</v>
      </c>
      <c r="AE435" s="332">
        <f t="shared" si="90"/>
        <v>2011</v>
      </c>
      <c r="AF435" s="352" t="e">
        <f t="shared" si="91"/>
        <v>#REF!</v>
      </c>
      <c r="AG435" s="353" t="e">
        <f t="shared" si="82"/>
        <v>#REF!</v>
      </c>
    </row>
    <row r="436" spans="1:33" s="313" customFormat="1" ht="24.75" customHeight="1">
      <c r="A436" s="431">
        <v>417</v>
      </c>
      <c r="B436" s="357" t="s">
        <v>305</v>
      </c>
      <c r="C436" s="378" t="s">
        <v>779</v>
      </c>
      <c r="D436" s="308"/>
      <c r="E436" s="400" t="s">
        <v>363</v>
      </c>
      <c r="F436" s="400"/>
      <c r="G436" s="378" t="s">
        <v>2075</v>
      </c>
      <c r="H436" s="380">
        <v>2011</v>
      </c>
      <c r="I436" s="308"/>
      <c r="J436" s="308"/>
      <c r="K436" s="308"/>
      <c r="L436" s="308"/>
      <c r="M436" s="308"/>
      <c r="N436" s="348" t="s">
        <v>114</v>
      </c>
      <c r="O436" s="379">
        <v>5010615.8438346926</v>
      </c>
      <c r="P436" s="336"/>
      <c r="T436" s="332" t="e">
        <f>#REF!</f>
        <v>#REF!</v>
      </c>
      <c r="U436" s="313" t="e">
        <f t="shared" si="79"/>
        <v>#REF!</v>
      </c>
      <c r="V436" s="313" t="e">
        <f t="shared" si="80"/>
        <v>#REF!</v>
      </c>
      <c r="W436" s="350" t="e">
        <f t="shared" si="83"/>
        <v>#REF!</v>
      </c>
      <c r="X436" s="351">
        <f t="shared" si="84"/>
        <v>2</v>
      </c>
      <c r="Y436" s="350" t="e">
        <f t="shared" si="85"/>
        <v>#REF!</v>
      </c>
      <c r="Z436" s="350">
        <f t="shared" si="81"/>
        <v>3</v>
      </c>
      <c r="AA436" s="350" t="e">
        <f t="shared" si="86"/>
        <v>#REF!</v>
      </c>
      <c r="AB436" s="351" t="e">
        <f t="shared" si="87"/>
        <v>#REF!</v>
      </c>
      <c r="AC436" s="351" t="e">
        <f t="shared" si="88"/>
        <v>#REF!</v>
      </c>
      <c r="AD436" s="351" t="e">
        <f t="shared" si="89"/>
        <v>#REF!</v>
      </c>
      <c r="AE436" s="332">
        <f t="shared" si="90"/>
        <v>2011</v>
      </c>
      <c r="AF436" s="352" t="e">
        <f t="shared" si="91"/>
        <v>#REF!</v>
      </c>
      <c r="AG436" s="353" t="e">
        <f t="shared" si="82"/>
        <v>#REF!</v>
      </c>
    </row>
    <row r="437" spans="1:33" s="313" customFormat="1" ht="24.75" customHeight="1">
      <c r="A437" s="431">
        <v>418</v>
      </c>
      <c r="B437" s="357" t="s">
        <v>301</v>
      </c>
      <c r="C437" s="378" t="s">
        <v>122</v>
      </c>
      <c r="D437" s="308"/>
      <c r="E437" s="400" t="s">
        <v>366</v>
      </c>
      <c r="F437" s="400"/>
      <c r="G437" s="378" t="s">
        <v>2076</v>
      </c>
      <c r="H437" s="380">
        <v>2011</v>
      </c>
      <c r="I437" s="308"/>
      <c r="J437" s="308"/>
      <c r="K437" s="308"/>
      <c r="L437" s="308"/>
      <c r="M437" s="308"/>
      <c r="N437" s="348" t="s">
        <v>114</v>
      </c>
      <c r="O437" s="379">
        <v>13302467.195188627</v>
      </c>
      <c r="P437" s="336"/>
      <c r="T437" s="332" t="e">
        <f>#REF!</f>
        <v>#REF!</v>
      </c>
      <c r="U437" s="313" t="e">
        <f t="shared" si="79"/>
        <v>#REF!</v>
      </c>
      <c r="V437" s="313" t="e">
        <f t="shared" si="80"/>
        <v>#REF!</v>
      </c>
      <c r="W437" s="350" t="e">
        <f t="shared" si="83"/>
        <v>#REF!</v>
      </c>
      <c r="X437" s="351">
        <f t="shared" si="84"/>
        <v>2</v>
      </c>
      <c r="Y437" s="350" t="e">
        <f t="shared" si="85"/>
        <v>#REF!</v>
      </c>
      <c r="Z437" s="350">
        <f t="shared" si="81"/>
        <v>3</v>
      </c>
      <c r="AA437" s="350" t="e">
        <f t="shared" si="86"/>
        <v>#REF!</v>
      </c>
      <c r="AB437" s="351" t="e">
        <f t="shared" si="87"/>
        <v>#REF!</v>
      </c>
      <c r="AC437" s="351" t="e">
        <f t="shared" si="88"/>
        <v>#REF!</v>
      </c>
      <c r="AD437" s="351" t="e">
        <f t="shared" si="89"/>
        <v>#REF!</v>
      </c>
      <c r="AE437" s="332">
        <f t="shared" si="90"/>
        <v>2011</v>
      </c>
      <c r="AF437" s="352" t="e">
        <f t="shared" si="91"/>
        <v>#REF!</v>
      </c>
      <c r="AG437" s="353" t="e">
        <f t="shared" si="82"/>
        <v>#REF!</v>
      </c>
    </row>
    <row r="438" spans="1:33" s="313" customFormat="1" ht="24.75" customHeight="1">
      <c r="A438" s="431">
        <v>419</v>
      </c>
      <c r="B438" s="357" t="s">
        <v>301</v>
      </c>
      <c r="C438" s="378" t="s">
        <v>122</v>
      </c>
      <c r="D438" s="308"/>
      <c r="E438" s="400" t="s">
        <v>366</v>
      </c>
      <c r="F438" s="400"/>
      <c r="G438" s="378" t="s">
        <v>2076</v>
      </c>
      <c r="H438" s="380">
        <v>2011</v>
      </c>
      <c r="I438" s="308"/>
      <c r="J438" s="308"/>
      <c r="K438" s="308"/>
      <c r="L438" s="308"/>
      <c r="M438" s="308"/>
      <c r="N438" s="348" t="s">
        <v>114</v>
      </c>
      <c r="O438" s="379">
        <v>13302467.195188627</v>
      </c>
      <c r="P438" s="336"/>
      <c r="T438" s="332" t="e">
        <f>#REF!</f>
        <v>#REF!</v>
      </c>
      <c r="U438" s="313" t="e">
        <f t="shared" si="79"/>
        <v>#REF!</v>
      </c>
      <c r="V438" s="313" t="e">
        <f t="shared" si="80"/>
        <v>#REF!</v>
      </c>
      <c r="W438" s="350" t="e">
        <f t="shared" si="83"/>
        <v>#REF!</v>
      </c>
      <c r="X438" s="351">
        <f t="shared" si="84"/>
        <v>2</v>
      </c>
      <c r="Y438" s="350" t="e">
        <f t="shared" si="85"/>
        <v>#REF!</v>
      </c>
      <c r="Z438" s="350">
        <f t="shared" si="81"/>
        <v>3</v>
      </c>
      <c r="AA438" s="350" t="e">
        <f t="shared" si="86"/>
        <v>#REF!</v>
      </c>
      <c r="AB438" s="351" t="e">
        <f t="shared" si="87"/>
        <v>#REF!</v>
      </c>
      <c r="AC438" s="351" t="e">
        <f t="shared" si="88"/>
        <v>#REF!</v>
      </c>
      <c r="AD438" s="351" t="e">
        <f t="shared" si="89"/>
        <v>#REF!</v>
      </c>
      <c r="AE438" s="332">
        <f t="shared" si="90"/>
        <v>2011</v>
      </c>
      <c r="AF438" s="352" t="e">
        <f t="shared" si="91"/>
        <v>#REF!</v>
      </c>
      <c r="AG438" s="353" t="e">
        <f t="shared" si="82"/>
        <v>#REF!</v>
      </c>
    </row>
    <row r="439" spans="1:33" s="313" customFormat="1" ht="24.75" customHeight="1">
      <c r="A439" s="431">
        <v>420</v>
      </c>
      <c r="B439" s="357" t="s">
        <v>301</v>
      </c>
      <c r="C439" s="378" t="s">
        <v>122</v>
      </c>
      <c r="D439" s="308"/>
      <c r="E439" s="400" t="s">
        <v>366</v>
      </c>
      <c r="F439" s="400"/>
      <c r="G439" s="378" t="s">
        <v>2076</v>
      </c>
      <c r="H439" s="380">
        <v>2011</v>
      </c>
      <c r="I439" s="308"/>
      <c r="J439" s="308"/>
      <c r="K439" s="308"/>
      <c r="L439" s="308"/>
      <c r="M439" s="308"/>
      <c r="N439" s="348" t="s">
        <v>114</v>
      </c>
      <c r="O439" s="379">
        <v>13302467.195188627</v>
      </c>
      <c r="P439" s="336"/>
      <c r="T439" s="332" t="e">
        <f>#REF!</f>
        <v>#REF!</v>
      </c>
      <c r="U439" s="313" t="e">
        <f t="shared" si="79"/>
        <v>#REF!</v>
      </c>
      <c r="V439" s="313" t="e">
        <f t="shared" si="80"/>
        <v>#REF!</v>
      </c>
      <c r="W439" s="350" t="e">
        <f t="shared" si="83"/>
        <v>#REF!</v>
      </c>
      <c r="X439" s="351">
        <f t="shared" si="84"/>
        <v>2</v>
      </c>
      <c r="Y439" s="350" t="e">
        <f t="shared" si="85"/>
        <v>#REF!</v>
      </c>
      <c r="Z439" s="350">
        <f t="shared" si="81"/>
        <v>3</v>
      </c>
      <c r="AA439" s="350" t="e">
        <f t="shared" si="86"/>
        <v>#REF!</v>
      </c>
      <c r="AB439" s="351" t="e">
        <f t="shared" si="87"/>
        <v>#REF!</v>
      </c>
      <c r="AC439" s="351" t="e">
        <f t="shared" si="88"/>
        <v>#REF!</v>
      </c>
      <c r="AD439" s="351" t="e">
        <f t="shared" si="89"/>
        <v>#REF!</v>
      </c>
      <c r="AE439" s="332">
        <f t="shared" si="90"/>
        <v>2011</v>
      </c>
      <c r="AF439" s="352" t="e">
        <f t="shared" si="91"/>
        <v>#REF!</v>
      </c>
      <c r="AG439" s="353" t="e">
        <f t="shared" si="82"/>
        <v>#REF!</v>
      </c>
    </row>
    <row r="440" spans="1:33" s="313" customFormat="1" ht="25.5" customHeight="1">
      <c r="A440" s="431">
        <v>421</v>
      </c>
      <c r="B440" s="357" t="s">
        <v>294</v>
      </c>
      <c r="C440" s="378" t="s">
        <v>780</v>
      </c>
      <c r="D440" s="308"/>
      <c r="E440" s="400" t="s">
        <v>367</v>
      </c>
      <c r="F440" s="400"/>
      <c r="G440" s="378" t="s">
        <v>2063</v>
      </c>
      <c r="H440" s="380">
        <v>2011</v>
      </c>
      <c r="I440" s="308"/>
      <c r="J440" s="308"/>
      <c r="K440" s="308"/>
      <c r="L440" s="308"/>
      <c r="M440" s="308"/>
      <c r="N440" s="348" t="s">
        <v>114</v>
      </c>
      <c r="O440" s="379">
        <v>345376500</v>
      </c>
      <c r="P440" s="336"/>
      <c r="T440" s="332" t="e">
        <f>#REF!</f>
        <v>#REF!</v>
      </c>
      <c r="U440" s="313" t="e">
        <f t="shared" si="79"/>
        <v>#REF!</v>
      </c>
      <c r="V440" s="313" t="e">
        <f t="shared" si="80"/>
        <v>#REF!</v>
      </c>
      <c r="W440" s="350" t="e">
        <f t="shared" si="83"/>
        <v>#REF!</v>
      </c>
      <c r="X440" s="351">
        <f t="shared" si="84"/>
        <v>2</v>
      </c>
      <c r="Y440" s="350" t="e">
        <f t="shared" si="85"/>
        <v>#REF!</v>
      </c>
      <c r="Z440" s="350">
        <f t="shared" si="81"/>
        <v>3</v>
      </c>
      <c r="AA440" s="350" t="e">
        <f t="shared" si="86"/>
        <v>#REF!</v>
      </c>
      <c r="AB440" s="351" t="e">
        <f t="shared" si="87"/>
        <v>#REF!</v>
      </c>
      <c r="AC440" s="351" t="e">
        <f t="shared" si="88"/>
        <v>#REF!</v>
      </c>
      <c r="AD440" s="351" t="e">
        <f t="shared" si="89"/>
        <v>#REF!</v>
      </c>
      <c r="AE440" s="332">
        <f t="shared" si="90"/>
        <v>2011</v>
      </c>
      <c r="AF440" s="352" t="e">
        <f t="shared" si="91"/>
        <v>#REF!</v>
      </c>
      <c r="AG440" s="353" t="e">
        <f t="shared" si="82"/>
        <v>#REF!</v>
      </c>
    </row>
    <row r="441" spans="1:33" s="313" customFormat="1" ht="25.5" customHeight="1">
      <c r="A441" s="431">
        <v>422</v>
      </c>
      <c r="B441" s="357" t="s">
        <v>309</v>
      </c>
      <c r="C441" s="378" t="s">
        <v>781</v>
      </c>
      <c r="D441" s="308"/>
      <c r="E441" s="400"/>
      <c r="F441" s="400"/>
      <c r="G441" s="378" t="s">
        <v>2077</v>
      </c>
      <c r="H441" s="380">
        <v>2011</v>
      </c>
      <c r="I441" s="308"/>
      <c r="J441" s="308"/>
      <c r="K441" s="308"/>
      <c r="L441" s="308"/>
      <c r="M441" s="308"/>
      <c r="N441" s="348" t="s">
        <v>114</v>
      </c>
      <c r="O441" s="379">
        <v>39583865.166294068</v>
      </c>
      <c r="P441" s="336"/>
      <c r="T441" s="332" t="e">
        <f>#REF!</f>
        <v>#REF!</v>
      </c>
      <c r="U441" s="313" t="e">
        <f t="shared" si="79"/>
        <v>#REF!</v>
      </c>
      <c r="V441" s="313" t="e">
        <f t="shared" si="80"/>
        <v>#REF!</v>
      </c>
      <c r="W441" s="350" t="e">
        <f t="shared" si="83"/>
        <v>#REF!</v>
      </c>
      <c r="X441" s="351">
        <f t="shared" si="84"/>
        <v>2</v>
      </c>
      <c r="Y441" s="350" t="e">
        <f t="shared" si="85"/>
        <v>#REF!</v>
      </c>
      <c r="Z441" s="350">
        <f t="shared" si="81"/>
        <v>3</v>
      </c>
      <c r="AA441" s="350" t="e">
        <f t="shared" si="86"/>
        <v>#REF!</v>
      </c>
      <c r="AB441" s="351" t="e">
        <f t="shared" si="87"/>
        <v>#REF!</v>
      </c>
      <c r="AC441" s="351" t="e">
        <f t="shared" si="88"/>
        <v>#REF!</v>
      </c>
      <c r="AD441" s="351" t="e">
        <f t="shared" si="89"/>
        <v>#REF!</v>
      </c>
      <c r="AE441" s="332">
        <f t="shared" si="90"/>
        <v>2011</v>
      </c>
      <c r="AF441" s="352" t="e">
        <f t="shared" si="91"/>
        <v>#REF!</v>
      </c>
      <c r="AG441" s="353" t="e">
        <f t="shared" si="82"/>
        <v>#REF!</v>
      </c>
    </row>
    <row r="442" spans="1:33" s="313" customFormat="1" ht="21.75" customHeight="1">
      <c r="A442" s="431">
        <v>423</v>
      </c>
      <c r="B442" s="345" t="s">
        <v>2036</v>
      </c>
      <c r="C442" s="378" t="s">
        <v>782</v>
      </c>
      <c r="D442" s="308"/>
      <c r="E442" s="400"/>
      <c r="F442" s="400"/>
      <c r="G442" s="378" t="s">
        <v>2062</v>
      </c>
      <c r="H442" s="380">
        <v>2011</v>
      </c>
      <c r="I442" s="308"/>
      <c r="J442" s="308"/>
      <c r="K442" s="308"/>
      <c r="L442" s="308"/>
      <c r="M442" s="308"/>
      <c r="N442" s="348" t="s">
        <v>114</v>
      </c>
      <c r="O442" s="379">
        <v>8864953.8465172201</v>
      </c>
      <c r="P442" s="336"/>
      <c r="T442" s="332" t="e">
        <f>#REF!</f>
        <v>#REF!</v>
      </c>
      <c r="U442" s="313" t="e">
        <f t="shared" si="79"/>
        <v>#REF!</v>
      </c>
      <c r="V442" s="313" t="e">
        <f t="shared" si="80"/>
        <v>#REF!</v>
      </c>
      <c r="W442" s="350" t="e">
        <f t="shared" si="83"/>
        <v>#REF!</v>
      </c>
      <c r="X442" s="351">
        <f t="shared" si="84"/>
        <v>2</v>
      </c>
      <c r="Y442" s="350" t="e">
        <f t="shared" si="85"/>
        <v>#REF!</v>
      </c>
      <c r="Z442" s="350">
        <f t="shared" si="81"/>
        <v>3</v>
      </c>
      <c r="AA442" s="350" t="e">
        <f t="shared" si="86"/>
        <v>#REF!</v>
      </c>
      <c r="AB442" s="351" t="e">
        <f t="shared" si="87"/>
        <v>#REF!</v>
      </c>
      <c r="AC442" s="351" t="e">
        <f t="shared" si="88"/>
        <v>#REF!</v>
      </c>
      <c r="AD442" s="351" t="e">
        <f t="shared" si="89"/>
        <v>#REF!</v>
      </c>
      <c r="AE442" s="332">
        <f t="shared" si="90"/>
        <v>2011</v>
      </c>
      <c r="AF442" s="352" t="e">
        <f t="shared" si="91"/>
        <v>#REF!</v>
      </c>
      <c r="AG442" s="353" t="e">
        <f t="shared" si="82"/>
        <v>#REF!</v>
      </c>
    </row>
    <row r="443" spans="1:33" s="313" customFormat="1" ht="21.75" customHeight="1">
      <c r="A443" s="431">
        <v>424</v>
      </c>
      <c r="B443" s="357" t="s">
        <v>311</v>
      </c>
      <c r="C443" s="378" t="s">
        <v>783</v>
      </c>
      <c r="D443" s="308"/>
      <c r="E443" s="400"/>
      <c r="F443" s="400"/>
      <c r="G443" s="378" t="s">
        <v>2078</v>
      </c>
      <c r="H443" s="380">
        <v>2011</v>
      </c>
      <c r="I443" s="308"/>
      <c r="J443" s="308"/>
      <c r="K443" s="308"/>
      <c r="L443" s="308"/>
      <c r="M443" s="308"/>
      <c r="N443" s="348" t="s">
        <v>114</v>
      </c>
      <c r="O443" s="379">
        <v>7202774.7402952434</v>
      </c>
      <c r="P443" s="336"/>
      <c r="T443" s="332" t="e">
        <f>#REF!</f>
        <v>#REF!</v>
      </c>
      <c r="U443" s="313" t="e">
        <f t="shared" si="79"/>
        <v>#REF!</v>
      </c>
      <c r="V443" s="313" t="e">
        <f t="shared" si="80"/>
        <v>#REF!</v>
      </c>
      <c r="W443" s="350" t="e">
        <f t="shared" si="83"/>
        <v>#REF!</v>
      </c>
      <c r="X443" s="351">
        <f t="shared" si="84"/>
        <v>2</v>
      </c>
      <c r="Y443" s="350" t="e">
        <f t="shared" si="85"/>
        <v>#REF!</v>
      </c>
      <c r="Z443" s="350">
        <f t="shared" si="81"/>
        <v>3</v>
      </c>
      <c r="AA443" s="350" t="e">
        <f t="shared" si="86"/>
        <v>#REF!</v>
      </c>
      <c r="AB443" s="351" t="e">
        <f t="shared" si="87"/>
        <v>#REF!</v>
      </c>
      <c r="AC443" s="351" t="e">
        <f t="shared" si="88"/>
        <v>#REF!</v>
      </c>
      <c r="AD443" s="351" t="e">
        <f t="shared" si="89"/>
        <v>#REF!</v>
      </c>
      <c r="AE443" s="332">
        <f t="shared" si="90"/>
        <v>2011</v>
      </c>
      <c r="AF443" s="352" t="e">
        <f t="shared" si="91"/>
        <v>#REF!</v>
      </c>
      <c r="AG443" s="353" t="e">
        <f t="shared" si="82"/>
        <v>#REF!</v>
      </c>
    </row>
    <row r="444" spans="1:33" s="313" customFormat="1" ht="21.75" customHeight="1">
      <c r="A444" s="431">
        <v>425</v>
      </c>
      <c r="B444" s="357" t="s">
        <v>300</v>
      </c>
      <c r="C444" s="378" t="s">
        <v>137</v>
      </c>
      <c r="D444" s="308"/>
      <c r="E444" s="400"/>
      <c r="F444" s="400"/>
      <c r="G444" s="378" t="s">
        <v>2078</v>
      </c>
      <c r="H444" s="380">
        <v>2011</v>
      </c>
      <c r="I444" s="308"/>
      <c r="J444" s="308"/>
      <c r="K444" s="308"/>
      <c r="L444" s="308"/>
      <c r="M444" s="308"/>
      <c r="N444" s="348" t="s">
        <v>114</v>
      </c>
      <c r="O444" s="379">
        <v>4986536.3586659376</v>
      </c>
      <c r="P444" s="336"/>
      <c r="T444" s="332" t="e">
        <f>#REF!</f>
        <v>#REF!</v>
      </c>
      <c r="U444" s="313" t="e">
        <f t="shared" si="79"/>
        <v>#REF!</v>
      </c>
      <c r="V444" s="313" t="e">
        <f t="shared" si="80"/>
        <v>#REF!</v>
      </c>
      <c r="W444" s="350" t="e">
        <f t="shared" si="83"/>
        <v>#REF!</v>
      </c>
      <c r="X444" s="351">
        <f t="shared" si="84"/>
        <v>2</v>
      </c>
      <c r="Y444" s="350" t="e">
        <f t="shared" si="85"/>
        <v>#REF!</v>
      </c>
      <c r="Z444" s="350">
        <f t="shared" si="81"/>
        <v>3</v>
      </c>
      <c r="AA444" s="350" t="e">
        <f t="shared" si="86"/>
        <v>#REF!</v>
      </c>
      <c r="AB444" s="351" t="e">
        <f t="shared" si="87"/>
        <v>#REF!</v>
      </c>
      <c r="AC444" s="351" t="e">
        <f t="shared" si="88"/>
        <v>#REF!</v>
      </c>
      <c r="AD444" s="351" t="e">
        <f t="shared" si="89"/>
        <v>#REF!</v>
      </c>
      <c r="AE444" s="332">
        <f t="shared" si="90"/>
        <v>2011</v>
      </c>
      <c r="AF444" s="352" t="e">
        <f t="shared" si="91"/>
        <v>#REF!</v>
      </c>
      <c r="AG444" s="353" t="e">
        <f t="shared" si="82"/>
        <v>#REF!</v>
      </c>
    </row>
    <row r="445" spans="1:33" s="313" customFormat="1" ht="21.75" customHeight="1">
      <c r="A445" s="431">
        <v>426</v>
      </c>
      <c r="B445" s="357" t="s">
        <v>300</v>
      </c>
      <c r="C445" s="378" t="s">
        <v>137</v>
      </c>
      <c r="D445" s="308"/>
      <c r="E445" s="400"/>
      <c r="F445" s="400"/>
      <c r="G445" s="378" t="s">
        <v>2078</v>
      </c>
      <c r="H445" s="380">
        <v>2011</v>
      </c>
      <c r="I445" s="308"/>
      <c r="J445" s="308"/>
      <c r="K445" s="308"/>
      <c r="L445" s="308"/>
      <c r="M445" s="308"/>
      <c r="N445" s="348" t="s">
        <v>114</v>
      </c>
      <c r="O445" s="379">
        <v>4986536.3586659376</v>
      </c>
      <c r="P445" s="336"/>
      <c r="T445" s="332" t="e">
        <f>#REF!</f>
        <v>#REF!</v>
      </c>
      <c r="U445" s="313" t="e">
        <f t="shared" si="79"/>
        <v>#REF!</v>
      </c>
      <c r="V445" s="313" t="e">
        <f t="shared" si="80"/>
        <v>#REF!</v>
      </c>
      <c r="W445" s="350" t="e">
        <f t="shared" si="83"/>
        <v>#REF!</v>
      </c>
      <c r="X445" s="351">
        <f t="shared" si="84"/>
        <v>2</v>
      </c>
      <c r="Y445" s="350" t="e">
        <f t="shared" si="85"/>
        <v>#REF!</v>
      </c>
      <c r="Z445" s="350">
        <f t="shared" si="81"/>
        <v>3</v>
      </c>
      <c r="AA445" s="350" t="e">
        <f t="shared" si="86"/>
        <v>#REF!</v>
      </c>
      <c r="AB445" s="351" t="e">
        <f t="shared" si="87"/>
        <v>#REF!</v>
      </c>
      <c r="AC445" s="351" t="e">
        <f t="shared" si="88"/>
        <v>#REF!</v>
      </c>
      <c r="AD445" s="351" t="e">
        <f t="shared" si="89"/>
        <v>#REF!</v>
      </c>
      <c r="AE445" s="332">
        <f t="shared" si="90"/>
        <v>2011</v>
      </c>
      <c r="AF445" s="352" t="e">
        <f t="shared" si="91"/>
        <v>#REF!</v>
      </c>
      <c r="AG445" s="353" t="e">
        <f t="shared" si="82"/>
        <v>#REF!</v>
      </c>
    </row>
    <row r="446" spans="1:33" s="313" customFormat="1" ht="21.75" customHeight="1">
      <c r="A446" s="431">
        <v>427</v>
      </c>
      <c r="B446" s="357" t="s">
        <v>300</v>
      </c>
      <c r="C446" s="378" t="s">
        <v>137</v>
      </c>
      <c r="D446" s="308"/>
      <c r="E446" s="400"/>
      <c r="F446" s="400"/>
      <c r="G446" s="378" t="s">
        <v>2078</v>
      </c>
      <c r="H446" s="380">
        <v>2011</v>
      </c>
      <c r="I446" s="308"/>
      <c r="J446" s="308"/>
      <c r="K446" s="308"/>
      <c r="L446" s="308"/>
      <c r="M446" s="308"/>
      <c r="N446" s="348" t="s">
        <v>114</v>
      </c>
      <c r="O446" s="379">
        <v>4986536.3586659376</v>
      </c>
      <c r="P446" s="336"/>
      <c r="T446" s="332" t="e">
        <f>#REF!</f>
        <v>#REF!</v>
      </c>
      <c r="U446" s="313" t="e">
        <f t="shared" si="79"/>
        <v>#REF!</v>
      </c>
      <c r="V446" s="313" t="e">
        <f t="shared" si="80"/>
        <v>#REF!</v>
      </c>
      <c r="W446" s="350" t="e">
        <f t="shared" si="83"/>
        <v>#REF!</v>
      </c>
      <c r="X446" s="351">
        <f t="shared" si="84"/>
        <v>2</v>
      </c>
      <c r="Y446" s="350" t="e">
        <f t="shared" si="85"/>
        <v>#REF!</v>
      </c>
      <c r="Z446" s="350">
        <f t="shared" si="81"/>
        <v>3</v>
      </c>
      <c r="AA446" s="350" t="e">
        <f t="shared" si="86"/>
        <v>#REF!</v>
      </c>
      <c r="AB446" s="351" t="e">
        <f t="shared" si="87"/>
        <v>#REF!</v>
      </c>
      <c r="AC446" s="351" t="e">
        <f t="shared" si="88"/>
        <v>#REF!</v>
      </c>
      <c r="AD446" s="351" t="e">
        <f t="shared" si="89"/>
        <v>#REF!</v>
      </c>
      <c r="AE446" s="332">
        <f t="shared" si="90"/>
        <v>2011</v>
      </c>
      <c r="AF446" s="352" t="e">
        <f t="shared" si="91"/>
        <v>#REF!</v>
      </c>
      <c r="AG446" s="353" t="e">
        <f t="shared" si="82"/>
        <v>#REF!</v>
      </c>
    </row>
    <row r="447" spans="1:33" s="313" customFormat="1" ht="21.75" customHeight="1" thickBot="1">
      <c r="A447" s="433">
        <v>428</v>
      </c>
      <c r="B447" s="385" t="s">
        <v>301</v>
      </c>
      <c r="C447" s="396" t="s">
        <v>122</v>
      </c>
      <c r="D447" s="360"/>
      <c r="E447" s="398"/>
      <c r="F447" s="398"/>
      <c r="G447" s="396" t="s">
        <v>2078</v>
      </c>
      <c r="H447" s="386">
        <v>2011</v>
      </c>
      <c r="I447" s="360"/>
      <c r="J447" s="360"/>
      <c r="K447" s="360"/>
      <c r="L447" s="360"/>
      <c r="M447" s="360"/>
      <c r="N447" s="363" t="s">
        <v>114</v>
      </c>
      <c r="O447" s="387">
        <v>39615261.071623839</v>
      </c>
      <c r="P447" s="365"/>
      <c r="T447" s="332" t="e">
        <f>#REF!</f>
        <v>#REF!</v>
      </c>
      <c r="U447" s="313" t="e">
        <f t="shared" si="79"/>
        <v>#REF!</v>
      </c>
      <c r="V447" s="313" t="e">
        <f t="shared" si="80"/>
        <v>#REF!</v>
      </c>
      <c r="W447" s="350" t="e">
        <f t="shared" si="83"/>
        <v>#REF!</v>
      </c>
      <c r="X447" s="351">
        <f t="shared" si="84"/>
        <v>2</v>
      </c>
      <c r="Y447" s="350" t="e">
        <f t="shared" si="85"/>
        <v>#REF!</v>
      </c>
      <c r="Z447" s="350">
        <f t="shared" si="81"/>
        <v>3</v>
      </c>
      <c r="AA447" s="350" t="e">
        <f t="shared" si="86"/>
        <v>#REF!</v>
      </c>
      <c r="AB447" s="351" t="e">
        <f t="shared" si="87"/>
        <v>#REF!</v>
      </c>
      <c r="AC447" s="351" t="e">
        <f t="shared" si="88"/>
        <v>#REF!</v>
      </c>
      <c r="AD447" s="351" t="e">
        <f t="shared" si="89"/>
        <v>#REF!</v>
      </c>
      <c r="AE447" s="332">
        <f t="shared" si="90"/>
        <v>2011</v>
      </c>
      <c r="AF447" s="352" t="e">
        <f t="shared" si="91"/>
        <v>#REF!</v>
      </c>
      <c r="AG447" s="353" t="e">
        <f t="shared" si="82"/>
        <v>#REF!</v>
      </c>
    </row>
    <row r="448" spans="1:33" s="313" customFormat="1" ht="21.75" customHeight="1">
      <c r="A448" s="432">
        <v>429</v>
      </c>
      <c r="B448" s="390" t="s">
        <v>2034</v>
      </c>
      <c r="C448" s="397" t="s">
        <v>471</v>
      </c>
      <c r="D448" s="367"/>
      <c r="E448" s="399" t="s">
        <v>472</v>
      </c>
      <c r="F448" s="399"/>
      <c r="G448" s="397" t="s">
        <v>2079</v>
      </c>
      <c r="H448" s="391">
        <v>2012</v>
      </c>
      <c r="I448" s="367"/>
      <c r="J448" s="367"/>
      <c r="K448" s="367"/>
      <c r="L448" s="367"/>
      <c r="M448" s="367"/>
      <c r="N448" s="370" t="s">
        <v>114</v>
      </c>
      <c r="O448" s="392">
        <v>29764819.0600329</v>
      </c>
      <c r="P448" s="372"/>
      <c r="T448" s="332" t="e">
        <f>#REF!</f>
        <v>#REF!</v>
      </c>
      <c r="U448" s="313" t="e">
        <f t="shared" si="79"/>
        <v>#REF!</v>
      </c>
      <c r="V448" s="313" t="e">
        <f t="shared" si="80"/>
        <v>#REF!</v>
      </c>
      <c r="W448" s="350" t="e">
        <f t="shared" si="83"/>
        <v>#REF!</v>
      </c>
      <c r="X448" s="351">
        <f t="shared" si="84"/>
        <v>1</v>
      </c>
      <c r="Y448" s="350" t="e">
        <f t="shared" si="85"/>
        <v>#REF!</v>
      </c>
      <c r="Z448" s="350">
        <f t="shared" si="81"/>
        <v>2</v>
      </c>
      <c r="AA448" s="350" t="e">
        <f t="shared" si="86"/>
        <v>#REF!</v>
      </c>
      <c r="AB448" s="351" t="e">
        <f t="shared" si="87"/>
        <v>#REF!</v>
      </c>
      <c r="AC448" s="351" t="e">
        <f t="shared" si="88"/>
        <v>#REF!</v>
      </c>
      <c r="AD448" s="351" t="e">
        <f t="shared" si="89"/>
        <v>#REF!</v>
      </c>
      <c r="AE448" s="332">
        <f t="shared" si="90"/>
        <v>2012</v>
      </c>
      <c r="AF448" s="352" t="e">
        <f t="shared" si="91"/>
        <v>#REF!</v>
      </c>
      <c r="AG448" s="353" t="e">
        <f t="shared" si="82"/>
        <v>#REF!</v>
      </c>
    </row>
    <row r="449" spans="1:33" s="313" customFormat="1" ht="21.75" customHeight="1">
      <c r="A449" s="431">
        <v>430</v>
      </c>
      <c r="B449" s="345" t="s">
        <v>293</v>
      </c>
      <c r="C449" s="378" t="s">
        <v>474</v>
      </c>
      <c r="D449" s="308"/>
      <c r="E449" s="400" t="s">
        <v>475</v>
      </c>
      <c r="F449" s="400"/>
      <c r="G449" s="378" t="s">
        <v>493</v>
      </c>
      <c r="H449" s="380">
        <v>2012</v>
      </c>
      <c r="I449" s="308"/>
      <c r="J449" s="308"/>
      <c r="K449" s="308" t="s">
        <v>477</v>
      </c>
      <c r="L449" s="308"/>
      <c r="M449" s="308"/>
      <c r="N449" s="348" t="s">
        <v>114</v>
      </c>
      <c r="O449" s="379">
        <v>58160289.929525599</v>
      </c>
      <c r="P449" s="336"/>
      <c r="T449" s="332" t="e">
        <f>#REF!</f>
        <v>#REF!</v>
      </c>
      <c r="U449" s="313" t="e">
        <f t="shared" si="79"/>
        <v>#REF!</v>
      </c>
      <c r="V449" s="313" t="e">
        <f t="shared" si="80"/>
        <v>#REF!</v>
      </c>
      <c r="W449" s="350" t="e">
        <f t="shared" si="83"/>
        <v>#REF!</v>
      </c>
      <c r="X449" s="351">
        <f t="shared" si="84"/>
        <v>1</v>
      </c>
      <c r="Y449" s="350" t="e">
        <f t="shared" si="85"/>
        <v>#REF!</v>
      </c>
      <c r="Z449" s="350">
        <f t="shared" si="81"/>
        <v>2</v>
      </c>
      <c r="AA449" s="350" t="e">
        <f t="shared" si="86"/>
        <v>#REF!</v>
      </c>
      <c r="AB449" s="351" t="e">
        <f t="shared" si="87"/>
        <v>#REF!</v>
      </c>
      <c r="AC449" s="351" t="e">
        <f t="shared" si="88"/>
        <v>#REF!</v>
      </c>
      <c r="AD449" s="351" t="e">
        <f t="shared" si="89"/>
        <v>#REF!</v>
      </c>
      <c r="AE449" s="332">
        <f t="shared" si="90"/>
        <v>2012</v>
      </c>
      <c r="AF449" s="352" t="e">
        <f t="shared" si="91"/>
        <v>#REF!</v>
      </c>
      <c r="AG449" s="353" t="e">
        <f t="shared" si="82"/>
        <v>#REF!</v>
      </c>
    </row>
    <row r="450" spans="1:33" s="313" customFormat="1" ht="21.75" customHeight="1">
      <c r="A450" s="431">
        <v>431</v>
      </c>
      <c r="B450" s="345" t="s">
        <v>2023</v>
      </c>
      <c r="C450" s="378" t="s">
        <v>129</v>
      </c>
      <c r="D450" s="308"/>
      <c r="E450" s="400" t="s">
        <v>348</v>
      </c>
      <c r="F450" s="400"/>
      <c r="G450" s="378" t="s">
        <v>493</v>
      </c>
      <c r="H450" s="380">
        <v>2012</v>
      </c>
      <c r="I450" s="308"/>
      <c r="J450" s="308" t="s">
        <v>478</v>
      </c>
      <c r="K450" s="308" t="s">
        <v>478</v>
      </c>
      <c r="L450" s="308"/>
      <c r="M450" s="308"/>
      <c r="N450" s="348" t="s">
        <v>114</v>
      </c>
      <c r="O450" s="379">
        <v>48017186.9252958</v>
      </c>
      <c r="P450" s="336"/>
      <c r="T450" s="332" t="e">
        <f>#REF!</f>
        <v>#REF!</v>
      </c>
      <c r="U450" s="313" t="e">
        <f t="shared" si="79"/>
        <v>#REF!</v>
      </c>
      <c r="V450" s="313" t="e">
        <f t="shared" si="80"/>
        <v>#REF!</v>
      </c>
      <c r="W450" s="350" t="e">
        <f t="shared" si="83"/>
        <v>#REF!</v>
      </c>
      <c r="X450" s="351">
        <f t="shared" si="84"/>
        <v>1</v>
      </c>
      <c r="Y450" s="350" t="e">
        <f t="shared" si="85"/>
        <v>#REF!</v>
      </c>
      <c r="Z450" s="350">
        <f t="shared" si="81"/>
        <v>2</v>
      </c>
      <c r="AA450" s="350" t="e">
        <f t="shared" si="86"/>
        <v>#REF!</v>
      </c>
      <c r="AB450" s="351" t="e">
        <f t="shared" si="87"/>
        <v>#REF!</v>
      </c>
      <c r="AC450" s="351" t="e">
        <f t="shared" si="88"/>
        <v>#REF!</v>
      </c>
      <c r="AD450" s="351" t="e">
        <f t="shared" si="89"/>
        <v>#REF!</v>
      </c>
      <c r="AE450" s="332">
        <f t="shared" si="90"/>
        <v>2012</v>
      </c>
      <c r="AF450" s="352" t="e">
        <f t="shared" si="91"/>
        <v>#REF!</v>
      </c>
      <c r="AG450" s="353" t="e">
        <f t="shared" si="82"/>
        <v>#REF!</v>
      </c>
    </row>
    <row r="451" spans="1:33" s="313" customFormat="1" ht="30" customHeight="1">
      <c r="A451" s="431">
        <v>432</v>
      </c>
      <c r="B451" s="345" t="s">
        <v>2083</v>
      </c>
      <c r="C451" s="378" t="s">
        <v>479</v>
      </c>
      <c r="D451" s="308"/>
      <c r="E451" s="427" t="s">
        <v>480</v>
      </c>
      <c r="F451" s="400"/>
      <c r="G451" s="378" t="s">
        <v>2080</v>
      </c>
      <c r="H451" s="380">
        <v>2012</v>
      </c>
      <c r="I451" s="308"/>
      <c r="J451" s="308"/>
      <c r="K451" s="308"/>
      <c r="L451" s="308"/>
      <c r="M451" s="308"/>
      <c r="N451" s="348" t="s">
        <v>114</v>
      </c>
      <c r="O451" s="379">
        <v>87378527.0927632</v>
      </c>
      <c r="P451" s="378" t="s">
        <v>479</v>
      </c>
      <c r="T451" s="332" t="e">
        <f>#REF!</f>
        <v>#REF!</v>
      </c>
      <c r="U451" s="313" t="e">
        <f t="shared" si="79"/>
        <v>#REF!</v>
      </c>
      <c r="V451" s="313" t="e">
        <f t="shared" si="80"/>
        <v>#REF!</v>
      </c>
      <c r="W451" s="350" t="e">
        <f t="shared" si="83"/>
        <v>#REF!</v>
      </c>
      <c r="X451" s="351">
        <f t="shared" si="84"/>
        <v>1</v>
      </c>
      <c r="Y451" s="350" t="e">
        <f t="shared" si="85"/>
        <v>#REF!</v>
      </c>
      <c r="Z451" s="350">
        <f t="shared" si="81"/>
        <v>2</v>
      </c>
      <c r="AA451" s="350" t="e">
        <f t="shared" si="86"/>
        <v>#REF!</v>
      </c>
      <c r="AB451" s="351" t="e">
        <f t="shared" si="87"/>
        <v>#REF!</v>
      </c>
      <c r="AC451" s="351" t="e">
        <f t="shared" si="88"/>
        <v>#REF!</v>
      </c>
      <c r="AD451" s="351" t="e">
        <f t="shared" si="89"/>
        <v>#REF!</v>
      </c>
      <c r="AE451" s="332">
        <f t="shared" si="90"/>
        <v>2012</v>
      </c>
      <c r="AF451" s="352" t="e">
        <f t="shared" si="91"/>
        <v>#REF!</v>
      </c>
      <c r="AG451" s="353" t="e">
        <f t="shared" si="82"/>
        <v>#REF!</v>
      </c>
    </row>
    <row r="452" spans="1:33" s="313" customFormat="1" ht="21.75" customHeight="1">
      <c r="A452" s="431">
        <v>433</v>
      </c>
      <c r="B452" s="345" t="s">
        <v>2031</v>
      </c>
      <c r="C452" s="378" t="s">
        <v>139</v>
      </c>
      <c r="D452" s="308"/>
      <c r="E452" s="400" t="s">
        <v>315</v>
      </c>
      <c r="F452" s="400"/>
      <c r="G452" s="378" t="s">
        <v>2081</v>
      </c>
      <c r="H452" s="380">
        <v>2012</v>
      </c>
      <c r="I452" s="308"/>
      <c r="J452" s="308"/>
      <c r="K452" s="308"/>
      <c r="L452" s="308"/>
      <c r="M452" s="308"/>
      <c r="N452" s="348" t="s">
        <v>114</v>
      </c>
      <c r="O452" s="379">
        <v>13705825.729070701</v>
      </c>
      <c r="P452" s="336"/>
      <c r="T452" s="332" t="e">
        <f>#REF!</f>
        <v>#REF!</v>
      </c>
      <c r="U452" s="313" t="e">
        <f t="shared" si="79"/>
        <v>#REF!</v>
      </c>
      <c r="V452" s="313" t="e">
        <f t="shared" si="80"/>
        <v>#REF!</v>
      </c>
      <c r="W452" s="350" t="e">
        <f t="shared" si="83"/>
        <v>#REF!</v>
      </c>
      <c r="X452" s="351">
        <f t="shared" si="84"/>
        <v>1</v>
      </c>
      <c r="Y452" s="350" t="e">
        <f t="shared" si="85"/>
        <v>#REF!</v>
      </c>
      <c r="Z452" s="350">
        <f t="shared" si="81"/>
        <v>2</v>
      </c>
      <c r="AA452" s="350" t="e">
        <f t="shared" si="86"/>
        <v>#REF!</v>
      </c>
      <c r="AB452" s="351" t="e">
        <f t="shared" si="87"/>
        <v>#REF!</v>
      </c>
      <c r="AC452" s="351" t="e">
        <f t="shared" si="88"/>
        <v>#REF!</v>
      </c>
      <c r="AD452" s="351" t="e">
        <f t="shared" si="89"/>
        <v>#REF!</v>
      </c>
      <c r="AE452" s="332">
        <f t="shared" si="90"/>
        <v>2012</v>
      </c>
      <c r="AF452" s="352" t="e">
        <f t="shared" si="91"/>
        <v>#REF!</v>
      </c>
      <c r="AG452" s="353" t="e">
        <f t="shared" si="82"/>
        <v>#REF!</v>
      </c>
    </row>
    <row r="453" spans="1:33" s="313" customFormat="1" ht="21.75" customHeight="1">
      <c r="A453" s="431">
        <v>434</v>
      </c>
      <c r="B453" s="357" t="s">
        <v>2034</v>
      </c>
      <c r="C453" s="378" t="s">
        <v>483</v>
      </c>
      <c r="D453" s="308"/>
      <c r="E453" s="400" t="s">
        <v>484</v>
      </c>
      <c r="F453" s="400"/>
      <c r="G453" s="378" t="s">
        <v>368</v>
      </c>
      <c r="H453" s="380">
        <v>2012</v>
      </c>
      <c r="I453" s="308"/>
      <c r="J453" s="308">
        <v>8021</v>
      </c>
      <c r="K453" s="308">
        <v>8021</v>
      </c>
      <c r="L453" s="308"/>
      <c r="M453" s="308"/>
      <c r="N453" s="348" t="s">
        <v>114</v>
      </c>
      <c r="O453" s="379">
        <v>396196831.83525199</v>
      </c>
      <c r="P453" s="336"/>
      <c r="T453" s="332" t="e">
        <f>#REF!</f>
        <v>#REF!</v>
      </c>
      <c r="U453" s="313" t="e">
        <f t="shared" si="79"/>
        <v>#REF!</v>
      </c>
      <c r="V453" s="313" t="e">
        <f t="shared" si="80"/>
        <v>#REF!</v>
      </c>
      <c r="W453" s="350" t="e">
        <f t="shared" si="83"/>
        <v>#REF!</v>
      </c>
      <c r="X453" s="351">
        <f t="shared" si="84"/>
        <v>1</v>
      </c>
      <c r="Y453" s="350" t="e">
        <f t="shared" si="85"/>
        <v>#REF!</v>
      </c>
      <c r="Z453" s="350">
        <f t="shared" si="81"/>
        <v>2</v>
      </c>
      <c r="AA453" s="350" t="e">
        <f t="shared" si="86"/>
        <v>#REF!</v>
      </c>
      <c r="AB453" s="351" t="e">
        <f t="shared" si="87"/>
        <v>#REF!</v>
      </c>
      <c r="AC453" s="351" t="e">
        <f t="shared" si="88"/>
        <v>#REF!</v>
      </c>
      <c r="AD453" s="351" t="e">
        <f t="shared" si="89"/>
        <v>#REF!</v>
      </c>
      <c r="AE453" s="332">
        <f t="shared" si="90"/>
        <v>2012</v>
      </c>
      <c r="AF453" s="352" t="e">
        <f t="shared" si="91"/>
        <v>#REF!</v>
      </c>
      <c r="AG453" s="353" t="e">
        <f t="shared" si="82"/>
        <v>#REF!</v>
      </c>
    </row>
    <row r="454" spans="1:33" s="313" customFormat="1" ht="21.75" customHeight="1">
      <c r="A454" s="431">
        <v>435</v>
      </c>
      <c r="B454" s="345" t="s">
        <v>304</v>
      </c>
      <c r="C454" s="378" t="s">
        <v>486</v>
      </c>
      <c r="D454" s="308"/>
      <c r="E454" s="400" t="s">
        <v>315</v>
      </c>
      <c r="F454" s="400"/>
      <c r="G454" s="378" t="s">
        <v>493</v>
      </c>
      <c r="H454" s="380">
        <v>2012</v>
      </c>
      <c r="I454" s="308"/>
      <c r="J454" s="308" t="s">
        <v>487</v>
      </c>
      <c r="K454" s="308"/>
      <c r="L454" s="308"/>
      <c r="M454" s="308"/>
      <c r="N454" s="348" t="s">
        <v>114</v>
      </c>
      <c r="O454" s="379">
        <v>36320861.698240198</v>
      </c>
      <c r="P454" s="336"/>
      <c r="T454" s="332" t="e">
        <f>#REF!</f>
        <v>#REF!</v>
      </c>
      <c r="U454" s="313" t="e">
        <f t="shared" si="79"/>
        <v>#REF!</v>
      </c>
      <c r="V454" s="313" t="e">
        <f t="shared" si="80"/>
        <v>#REF!</v>
      </c>
      <c r="W454" s="350" t="e">
        <f t="shared" si="83"/>
        <v>#REF!</v>
      </c>
      <c r="X454" s="351">
        <f t="shared" si="84"/>
        <v>1</v>
      </c>
      <c r="Y454" s="350" t="e">
        <f t="shared" si="85"/>
        <v>#REF!</v>
      </c>
      <c r="Z454" s="350">
        <f t="shared" si="81"/>
        <v>2</v>
      </c>
      <c r="AA454" s="350" t="e">
        <f t="shared" si="86"/>
        <v>#REF!</v>
      </c>
      <c r="AB454" s="351" t="e">
        <f t="shared" si="87"/>
        <v>#REF!</v>
      </c>
      <c r="AC454" s="351" t="e">
        <f t="shared" si="88"/>
        <v>#REF!</v>
      </c>
      <c r="AD454" s="351" t="e">
        <f t="shared" si="89"/>
        <v>#REF!</v>
      </c>
      <c r="AE454" s="332">
        <f t="shared" si="90"/>
        <v>2012</v>
      </c>
      <c r="AF454" s="352" t="e">
        <f t="shared" si="91"/>
        <v>#REF!</v>
      </c>
      <c r="AG454" s="353" t="e">
        <f t="shared" si="82"/>
        <v>#REF!</v>
      </c>
    </row>
    <row r="455" spans="1:33" s="313" customFormat="1" ht="21.75" customHeight="1">
      <c r="A455" s="431">
        <v>436</v>
      </c>
      <c r="B455" s="357" t="s">
        <v>301</v>
      </c>
      <c r="C455" s="378" t="s">
        <v>122</v>
      </c>
      <c r="D455" s="308"/>
      <c r="E455" s="400" t="s">
        <v>488</v>
      </c>
      <c r="F455" s="400"/>
      <c r="G455" s="378" t="s">
        <v>374</v>
      </c>
      <c r="H455" s="380">
        <v>2012</v>
      </c>
      <c r="I455" s="308"/>
      <c r="J455" s="308"/>
      <c r="K455" s="308"/>
      <c r="L455" s="308"/>
      <c r="M455" s="308"/>
      <c r="N455" s="348" t="s">
        <v>114</v>
      </c>
      <c r="O455" s="379">
        <v>87709640.357319102</v>
      </c>
      <c r="P455" s="336"/>
      <c r="T455" s="332" t="e">
        <f>#REF!</f>
        <v>#REF!</v>
      </c>
      <c r="U455" s="313" t="e">
        <f t="shared" si="79"/>
        <v>#REF!</v>
      </c>
      <c r="V455" s="313" t="e">
        <f t="shared" si="80"/>
        <v>#REF!</v>
      </c>
      <c r="W455" s="350" t="e">
        <f t="shared" si="83"/>
        <v>#REF!</v>
      </c>
      <c r="X455" s="351">
        <f t="shared" si="84"/>
        <v>1</v>
      </c>
      <c r="Y455" s="350" t="e">
        <f t="shared" si="85"/>
        <v>#REF!</v>
      </c>
      <c r="Z455" s="350">
        <f t="shared" si="81"/>
        <v>2</v>
      </c>
      <c r="AA455" s="350" t="e">
        <f t="shared" si="86"/>
        <v>#REF!</v>
      </c>
      <c r="AB455" s="351" t="e">
        <f t="shared" si="87"/>
        <v>#REF!</v>
      </c>
      <c r="AC455" s="351" t="e">
        <f t="shared" si="88"/>
        <v>#REF!</v>
      </c>
      <c r="AD455" s="351" t="e">
        <f t="shared" si="89"/>
        <v>#REF!</v>
      </c>
      <c r="AE455" s="332">
        <f t="shared" si="90"/>
        <v>2012</v>
      </c>
      <c r="AF455" s="352" t="e">
        <f t="shared" si="91"/>
        <v>#REF!</v>
      </c>
      <c r="AG455" s="353" t="e">
        <f t="shared" si="82"/>
        <v>#REF!</v>
      </c>
    </row>
    <row r="456" spans="1:33" s="313" customFormat="1" ht="21.75" customHeight="1">
      <c r="A456" s="431">
        <v>437</v>
      </c>
      <c r="B456" s="345" t="s">
        <v>2049</v>
      </c>
      <c r="C456" s="378" t="s">
        <v>145</v>
      </c>
      <c r="D456" s="308">
        <v>1</v>
      </c>
      <c r="E456" s="400"/>
      <c r="F456" s="400"/>
      <c r="G456" s="378" t="s">
        <v>747</v>
      </c>
      <c r="H456" s="380">
        <v>2013</v>
      </c>
      <c r="I456" s="308"/>
      <c r="J456" s="308"/>
      <c r="K456" s="308"/>
      <c r="L456" s="308"/>
      <c r="M456" s="308"/>
      <c r="N456" s="348" t="s">
        <v>114</v>
      </c>
      <c r="O456" s="379">
        <v>4649263.431673497</v>
      </c>
      <c r="P456" s="311"/>
      <c r="T456" s="332" t="e">
        <f>#REF!</f>
        <v>#REF!</v>
      </c>
      <c r="U456" s="313" t="e">
        <f t="shared" si="79"/>
        <v>#REF!</v>
      </c>
      <c r="V456" s="313" t="e">
        <f t="shared" si="80"/>
        <v>#REF!</v>
      </c>
      <c r="W456" s="350" t="e">
        <f t="shared" si="83"/>
        <v>#REF!</v>
      </c>
      <c r="X456" s="351">
        <f t="shared" si="84"/>
        <v>0</v>
      </c>
      <c r="Y456" s="350" t="e">
        <f t="shared" si="85"/>
        <v>#REF!</v>
      </c>
      <c r="Z456" s="350">
        <f t="shared" si="81"/>
        <v>1</v>
      </c>
      <c r="AA456" s="350" t="e">
        <f t="shared" si="86"/>
        <v>#REF!</v>
      </c>
      <c r="AB456" s="351" t="e">
        <f t="shared" si="87"/>
        <v>#REF!</v>
      </c>
      <c r="AC456" s="351" t="e">
        <f t="shared" si="88"/>
        <v>#REF!</v>
      </c>
      <c r="AD456" s="351" t="e">
        <f t="shared" si="89"/>
        <v>#REF!</v>
      </c>
      <c r="AE456" s="332">
        <f t="shared" si="90"/>
        <v>2013</v>
      </c>
      <c r="AF456" s="352" t="e">
        <f t="shared" si="91"/>
        <v>#REF!</v>
      </c>
      <c r="AG456" s="353" t="e">
        <f t="shared" si="82"/>
        <v>#REF!</v>
      </c>
    </row>
    <row r="457" spans="1:33" s="313" customFormat="1" ht="21.75" customHeight="1">
      <c r="A457" s="431">
        <v>438</v>
      </c>
      <c r="B457" s="357" t="s">
        <v>303</v>
      </c>
      <c r="C457" s="378" t="s">
        <v>774</v>
      </c>
      <c r="D457" s="308">
        <v>1</v>
      </c>
      <c r="E457" s="400" t="s">
        <v>557</v>
      </c>
      <c r="F457" s="400"/>
      <c r="G457" s="378" t="s">
        <v>747</v>
      </c>
      <c r="H457" s="380">
        <v>2013</v>
      </c>
      <c r="I457" s="308"/>
      <c r="J457" s="308"/>
      <c r="K457" s="308"/>
      <c r="L457" s="308"/>
      <c r="M457" s="308"/>
      <c r="N457" s="348" t="s">
        <v>114</v>
      </c>
      <c r="O457" s="379">
        <v>42341506.252740771</v>
      </c>
      <c r="P457" s="311"/>
      <c r="T457" s="332" t="e">
        <f>#REF!</f>
        <v>#REF!</v>
      </c>
      <c r="U457" s="313" t="e">
        <f t="shared" si="79"/>
        <v>#REF!</v>
      </c>
      <c r="V457" s="313" t="e">
        <f t="shared" si="80"/>
        <v>#REF!</v>
      </c>
      <c r="W457" s="350" t="e">
        <f t="shared" si="83"/>
        <v>#REF!</v>
      </c>
      <c r="X457" s="351">
        <f t="shared" si="84"/>
        <v>0</v>
      </c>
      <c r="Y457" s="350" t="e">
        <f t="shared" si="85"/>
        <v>#REF!</v>
      </c>
      <c r="Z457" s="350">
        <f t="shared" si="81"/>
        <v>1</v>
      </c>
      <c r="AA457" s="350" t="e">
        <f t="shared" si="86"/>
        <v>#REF!</v>
      </c>
      <c r="AB457" s="351" t="e">
        <f t="shared" si="87"/>
        <v>#REF!</v>
      </c>
      <c r="AC457" s="351" t="e">
        <f t="shared" si="88"/>
        <v>#REF!</v>
      </c>
      <c r="AD457" s="351" t="e">
        <f t="shared" si="89"/>
        <v>#REF!</v>
      </c>
      <c r="AE457" s="332">
        <f t="shared" si="90"/>
        <v>2013</v>
      </c>
      <c r="AF457" s="352" t="e">
        <f t="shared" si="91"/>
        <v>#REF!</v>
      </c>
      <c r="AG457" s="353" t="e">
        <f t="shared" si="82"/>
        <v>#REF!</v>
      </c>
    </row>
    <row r="458" spans="1:33" s="313" customFormat="1" ht="21.75" customHeight="1">
      <c r="A458" s="431">
        <v>439</v>
      </c>
      <c r="B458" s="357" t="s">
        <v>562</v>
      </c>
      <c r="C458" s="378" t="s">
        <v>784</v>
      </c>
      <c r="D458" s="308">
        <v>4</v>
      </c>
      <c r="E458" s="400" t="s">
        <v>558</v>
      </c>
      <c r="F458" s="400"/>
      <c r="G458" s="378"/>
      <c r="H458" s="380">
        <v>2013</v>
      </c>
      <c r="I458" s="308"/>
      <c r="J458" s="308"/>
      <c r="K458" s="308"/>
      <c r="L458" s="308"/>
      <c r="M458" s="308"/>
      <c r="N458" s="348" t="s">
        <v>114</v>
      </c>
      <c r="O458" s="379">
        <v>21408751.140000001</v>
      </c>
      <c r="P458" s="311"/>
      <c r="T458" s="332" t="e">
        <f>#REF!</f>
        <v>#REF!</v>
      </c>
      <c r="U458" s="313" t="e">
        <f t="shared" si="79"/>
        <v>#REF!</v>
      </c>
      <c r="V458" s="313" t="e">
        <f t="shared" si="80"/>
        <v>#REF!</v>
      </c>
      <c r="W458" s="350" t="e">
        <f t="shared" si="83"/>
        <v>#REF!</v>
      </c>
      <c r="X458" s="351">
        <f t="shared" si="84"/>
        <v>0</v>
      </c>
      <c r="Y458" s="350" t="e">
        <f t="shared" si="85"/>
        <v>#REF!</v>
      </c>
      <c r="Z458" s="350">
        <f t="shared" si="81"/>
        <v>1</v>
      </c>
      <c r="AA458" s="350" t="e">
        <f t="shared" si="86"/>
        <v>#REF!</v>
      </c>
      <c r="AB458" s="351" t="e">
        <f t="shared" si="87"/>
        <v>#REF!</v>
      </c>
      <c r="AC458" s="351" t="e">
        <f t="shared" si="88"/>
        <v>#REF!</v>
      </c>
      <c r="AD458" s="351" t="e">
        <f t="shared" si="89"/>
        <v>#REF!</v>
      </c>
      <c r="AE458" s="332">
        <f t="shared" si="90"/>
        <v>2013</v>
      </c>
      <c r="AF458" s="352" t="e">
        <f t="shared" si="91"/>
        <v>#REF!</v>
      </c>
      <c r="AG458" s="353" t="e">
        <f t="shared" si="82"/>
        <v>#REF!</v>
      </c>
    </row>
    <row r="459" spans="1:33" s="313" customFormat="1" ht="21.75" customHeight="1">
      <c r="A459" s="431">
        <v>440</v>
      </c>
      <c r="B459" s="357" t="s">
        <v>2083</v>
      </c>
      <c r="C459" s="378" t="s">
        <v>785</v>
      </c>
      <c r="D459" s="308">
        <v>3</v>
      </c>
      <c r="E459" s="400" t="s">
        <v>559</v>
      </c>
      <c r="F459" s="400"/>
      <c r="G459" s="378"/>
      <c r="H459" s="380">
        <v>2013</v>
      </c>
      <c r="I459" s="308"/>
      <c r="J459" s="308"/>
      <c r="K459" s="308"/>
      <c r="L459" s="308"/>
      <c r="M459" s="308"/>
      <c r="N459" s="348" t="s">
        <v>114</v>
      </c>
      <c r="O459" s="379">
        <v>24973186.432989068</v>
      </c>
      <c r="P459" s="378" t="s">
        <v>785</v>
      </c>
      <c r="T459" s="332" t="e">
        <f>#REF!</f>
        <v>#REF!</v>
      </c>
      <c r="U459" s="313" t="e">
        <f t="shared" si="79"/>
        <v>#REF!</v>
      </c>
      <c r="V459" s="313" t="e">
        <f t="shared" si="80"/>
        <v>#REF!</v>
      </c>
      <c r="W459" s="350" t="e">
        <f t="shared" si="83"/>
        <v>#REF!</v>
      </c>
      <c r="X459" s="351">
        <f t="shared" si="84"/>
        <v>0</v>
      </c>
      <c r="Y459" s="350" t="e">
        <f t="shared" si="85"/>
        <v>#REF!</v>
      </c>
      <c r="Z459" s="350">
        <f t="shared" si="81"/>
        <v>1</v>
      </c>
      <c r="AA459" s="350" t="e">
        <f t="shared" si="86"/>
        <v>#REF!</v>
      </c>
      <c r="AB459" s="351" t="e">
        <f t="shared" si="87"/>
        <v>#REF!</v>
      </c>
      <c r="AC459" s="351" t="e">
        <f t="shared" si="88"/>
        <v>#REF!</v>
      </c>
      <c r="AD459" s="351" t="e">
        <f t="shared" si="89"/>
        <v>#REF!</v>
      </c>
      <c r="AE459" s="332">
        <f t="shared" si="90"/>
        <v>2013</v>
      </c>
      <c r="AF459" s="352" t="e">
        <f t="shared" si="91"/>
        <v>#REF!</v>
      </c>
      <c r="AG459" s="353" t="e">
        <f t="shared" si="82"/>
        <v>#REF!</v>
      </c>
    </row>
    <row r="460" spans="1:33" s="313" customFormat="1" ht="25.5" customHeight="1">
      <c r="A460" s="431">
        <v>441</v>
      </c>
      <c r="B460" s="357" t="s">
        <v>2022</v>
      </c>
      <c r="C460" s="378" t="s">
        <v>786</v>
      </c>
      <c r="D460" s="308">
        <v>1</v>
      </c>
      <c r="E460" s="400" t="s">
        <v>604</v>
      </c>
      <c r="F460" s="400"/>
      <c r="G460" s="378"/>
      <c r="H460" s="380">
        <v>2013</v>
      </c>
      <c r="I460" s="308"/>
      <c r="J460" s="308"/>
      <c r="K460" s="308"/>
      <c r="L460" s="308"/>
      <c r="M460" s="308"/>
      <c r="N460" s="348" t="s">
        <v>114</v>
      </c>
      <c r="O460" s="379">
        <v>2767418.7093294621</v>
      </c>
      <c r="P460" s="311"/>
      <c r="T460" s="332" t="e">
        <f>#REF!</f>
        <v>#REF!</v>
      </c>
      <c r="U460" s="313" t="e">
        <f t="shared" si="79"/>
        <v>#REF!</v>
      </c>
      <c r="V460" s="313" t="e">
        <f t="shared" si="80"/>
        <v>#REF!</v>
      </c>
      <c r="W460" s="350" t="e">
        <f t="shared" si="83"/>
        <v>#REF!</v>
      </c>
      <c r="X460" s="351">
        <f t="shared" si="84"/>
        <v>0</v>
      </c>
      <c r="Y460" s="350" t="e">
        <f t="shared" si="85"/>
        <v>#REF!</v>
      </c>
      <c r="Z460" s="350">
        <f t="shared" si="81"/>
        <v>1</v>
      </c>
      <c r="AA460" s="350" t="e">
        <f t="shared" si="86"/>
        <v>#REF!</v>
      </c>
      <c r="AB460" s="351" t="e">
        <f t="shared" si="87"/>
        <v>#REF!</v>
      </c>
      <c r="AC460" s="351" t="e">
        <f t="shared" si="88"/>
        <v>#REF!</v>
      </c>
      <c r="AD460" s="351" t="e">
        <f t="shared" si="89"/>
        <v>#REF!</v>
      </c>
      <c r="AE460" s="332">
        <f t="shared" si="90"/>
        <v>2013</v>
      </c>
      <c r="AF460" s="352" t="e">
        <f t="shared" si="91"/>
        <v>#REF!</v>
      </c>
      <c r="AG460" s="353" t="e">
        <f t="shared" si="82"/>
        <v>#REF!</v>
      </c>
    </row>
    <row r="461" spans="1:33" s="313" customFormat="1" ht="21" customHeight="1">
      <c r="A461" s="431">
        <v>442</v>
      </c>
      <c r="B461" s="357" t="s">
        <v>2022</v>
      </c>
      <c r="C461" s="378" t="s">
        <v>787</v>
      </c>
      <c r="D461" s="308">
        <v>3</v>
      </c>
      <c r="E461" s="400" t="s">
        <v>604</v>
      </c>
      <c r="F461" s="400"/>
      <c r="G461" s="378"/>
      <c r="H461" s="380">
        <v>2013</v>
      </c>
      <c r="I461" s="308"/>
      <c r="J461" s="308"/>
      <c r="K461" s="308"/>
      <c r="L461" s="308"/>
      <c r="M461" s="308"/>
      <c r="N461" s="348" t="s">
        <v>114</v>
      </c>
      <c r="O461" s="379">
        <v>6143669.5347114075</v>
      </c>
      <c r="P461" s="311"/>
      <c r="T461" s="332" t="e">
        <f>#REF!</f>
        <v>#REF!</v>
      </c>
      <c r="U461" s="313" t="e">
        <f t="shared" si="79"/>
        <v>#REF!</v>
      </c>
      <c r="V461" s="313" t="e">
        <f t="shared" si="80"/>
        <v>#REF!</v>
      </c>
      <c r="W461" s="350" t="e">
        <f t="shared" si="83"/>
        <v>#REF!</v>
      </c>
      <c r="X461" s="351">
        <f t="shared" si="84"/>
        <v>0</v>
      </c>
      <c r="Y461" s="350" t="e">
        <f t="shared" si="85"/>
        <v>#REF!</v>
      </c>
      <c r="Z461" s="350">
        <f t="shared" si="81"/>
        <v>1</v>
      </c>
      <c r="AA461" s="350" t="e">
        <f t="shared" si="86"/>
        <v>#REF!</v>
      </c>
      <c r="AB461" s="351" t="e">
        <f t="shared" si="87"/>
        <v>#REF!</v>
      </c>
      <c r="AC461" s="351" t="e">
        <f t="shared" si="88"/>
        <v>#REF!</v>
      </c>
      <c r="AD461" s="351" t="e">
        <f t="shared" si="89"/>
        <v>#REF!</v>
      </c>
      <c r="AE461" s="332">
        <f t="shared" si="90"/>
        <v>2013</v>
      </c>
      <c r="AF461" s="352" t="e">
        <f t="shared" si="91"/>
        <v>#REF!</v>
      </c>
      <c r="AG461" s="353" t="e">
        <f t="shared" si="82"/>
        <v>#REF!</v>
      </c>
    </row>
    <row r="462" spans="1:33" s="313" customFormat="1" ht="21" customHeight="1">
      <c r="A462" s="431">
        <v>443</v>
      </c>
      <c r="B462" s="357" t="s">
        <v>2022</v>
      </c>
      <c r="C462" s="378" t="s">
        <v>788</v>
      </c>
      <c r="D462" s="308">
        <v>3</v>
      </c>
      <c r="E462" s="400" t="s">
        <v>604</v>
      </c>
      <c r="F462" s="400"/>
      <c r="G462" s="378"/>
      <c r="H462" s="380">
        <v>2013</v>
      </c>
      <c r="I462" s="308"/>
      <c r="J462" s="308"/>
      <c r="K462" s="308"/>
      <c r="L462" s="308"/>
      <c r="M462" s="308"/>
      <c r="N462" s="348" t="s">
        <v>114</v>
      </c>
      <c r="O462" s="379">
        <v>11291068.334064206</v>
      </c>
      <c r="P462" s="311"/>
      <c r="T462" s="332" t="e">
        <f>#REF!</f>
        <v>#REF!</v>
      </c>
      <c r="U462" s="313" t="e">
        <f t="shared" si="79"/>
        <v>#REF!</v>
      </c>
      <c r="V462" s="313" t="e">
        <f t="shared" si="80"/>
        <v>#REF!</v>
      </c>
      <c r="W462" s="350" t="e">
        <f t="shared" si="83"/>
        <v>#REF!</v>
      </c>
      <c r="X462" s="351">
        <f t="shared" si="84"/>
        <v>0</v>
      </c>
      <c r="Y462" s="350" t="e">
        <f t="shared" si="85"/>
        <v>#REF!</v>
      </c>
      <c r="Z462" s="350">
        <f t="shared" si="81"/>
        <v>1</v>
      </c>
      <c r="AA462" s="350" t="e">
        <f t="shared" si="86"/>
        <v>#REF!</v>
      </c>
      <c r="AB462" s="351" t="e">
        <f t="shared" si="87"/>
        <v>#REF!</v>
      </c>
      <c r="AC462" s="351" t="e">
        <f t="shared" si="88"/>
        <v>#REF!</v>
      </c>
      <c r="AD462" s="351" t="e">
        <f t="shared" si="89"/>
        <v>#REF!</v>
      </c>
      <c r="AE462" s="332">
        <f t="shared" si="90"/>
        <v>2013</v>
      </c>
      <c r="AF462" s="352" t="e">
        <f t="shared" si="91"/>
        <v>#REF!</v>
      </c>
      <c r="AG462" s="353" t="e">
        <f t="shared" si="82"/>
        <v>#REF!</v>
      </c>
    </row>
    <row r="463" spans="1:33" s="313" customFormat="1" ht="21" customHeight="1">
      <c r="A463" s="431">
        <v>444</v>
      </c>
      <c r="B463" s="357" t="s">
        <v>2022</v>
      </c>
      <c r="C463" s="378" t="s">
        <v>789</v>
      </c>
      <c r="D463" s="308"/>
      <c r="E463" s="400"/>
      <c r="F463" s="400"/>
      <c r="G463" s="378"/>
      <c r="H463" s="380">
        <v>2013</v>
      </c>
      <c r="I463" s="308"/>
      <c r="J463" s="308"/>
      <c r="K463" s="308"/>
      <c r="L463" s="308"/>
      <c r="M463" s="308"/>
      <c r="N463" s="348" t="s">
        <v>114</v>
      </c>
      <c r="O463" s="379">
        <v>178192581.19260991</v>
      </c>
      <c r="P463" s="311"/>
      <c r="T463" s="332" t="e">
        <f>#REF!</f>
        <v>#REF!</v>
      </c>
      <c r="U463" s="313" t="e">
        <f t="shared" si="79"/>
        <v>#REF!</v>
      </c>
      <c r="V463" s="313" t="e">
        <f t="shared" si="80"/>
        <v>#REF!</v>
      </c>
      <c r="W463" s="350" t="e">
        <f t="shared" si="83"/>
        <v>#REF!</v>
      </c>
      <c r="X463" s="351">
        <f t="shared" si="84"/>
        <v>0</v>
      </c>
      <c r="Y463" s="350" t="e">
        <f t="shared" si="85"/>
        <v>#REF!</v>
      </c>
      <c r="Z463" s="350">
        <f t="shared" si="81"/>
        <v>1</v>
      </c>
      <c r="AA463" s="350" t="e">
        <f t="shared" si="86"/>
        <v>#REF!</v>
      </c>
      <c r="AB463" s="351" t="e">
        <f t="shared" si="87"/>
        <v>#REF!</v>
      </c>
      <c r="AC463" s="351" t="e">
        <f t="shared" si="88"/>
        <v>#REF!</v>
      </c>
      <c r="AD463" s="351" t="e">
        <f t="shared" si="89"/>
        <v>#REF!</v>
      </c>
      <c r="AE463" s="332">
        <f t="shared" si="90"/>
        <v>2013</v>
      </c>
      <c r="AF463" s="352" t="e">
        <f t="shared" si="91"/>
        <v>#REF!</v>
      </c>
      <c r="AG463" s="353" t="e">
        <f t="shared" si="82"/>
        <v>#REF!</v>
      </c>
    </row>
    <row r="464" spans="1:33" s="313" customFormat="1" ht="27.75" customHeight="1" thickBot="1">
      <c r="A464" s="433">
        <v>457</v>
      </c>
      <c r="B464" s="345" t="s">
        <v>2083</v>
      </c>
      <c r="C464" s="396" t="s">
        <v>802</v>
      </c>
      <c r="D464" s="404">
        <v>2</v>
      </c>
      <c r="E464" s="398"/>
      <c r="F464" s="398"/>
      <c r="G464" s="396"/>
      <c r="H464" s="386">
        <v>2013</v>
      </c>
      <c r="I464" s="360"/>
      <c r="J464" s="360"/>
      <c r="K464" s="360"/>
      <c r="L464" s="360"/>
      <c r="M464" s="360"/>
      <c r="N464" s="363" t="s">
        <v>114</v>
      </c>
      <c r="O464" s="387">
        <v>996270.73535860644</v>
      </c>
      <c r="P464" s="396" t="s">
        <v>802</v>
      </c>
      <c r="T464" s="332" t="e">
        <f>#REF!</f>
        <v>#REF!</v>
      </c>
      <c r="U464" s="313" t="e">
        <f t="shared" si="79"/>
        <v>#REF!</v>
      </c>
      <c r="V464" s="313" t="e">
        <f t="shared" si="80"/>
        <v>#REF!</v>
      </c>
      <c r="W464" s="350" t="e">
        <f t="shared" si="83"/>
        <v>#REF!</v>
      </c>
      <c r="X464" s="351">
        <f t="shared" si="84"/>
        <v>0</v>
      </c>
      <c r="Y464" s="350" t="e">
        <f t="shared" si="85"/>
        <v>#REF!</v>
      </c>
      <c r="Z464" s="350">
        <f t="shared" si="81"/>
        <v>1</v>
      </c>
      <c r="AA464" s="350" t="e">
        <f t="shared" si="86"/>
        <v>#REF!</v>
      </c>
      <c r="AB464" s="351" t="e">
        <f t="shared" si="87"/>
        <v>#REF!</v>
      </c>
      <c r="AC464" s="351" t="e">
        <f t="shared" si="88"/>
        <v>#REF!</v>
      </c>
      <c r="AD464" s="351" t="e">
        <f t="shared" si="89"/>
        <v>#REF!</v>
      </c>
      <c r="AE464" s="332">
        <f t="shared" si="90"/>
        <v>2013</v>
      </c>
      <c r="AF464" s="352" t="e">
        <f t="shared" si="91"/>
        <v>#REF!</v>
      </c>
      <c r="AG464" s="353" t="e">
        <f t="shared" si="82"/>
        <v>#REF!</v>
      </c>
    </row>
    <row r="465" spans="1:33" s="313" customFormat="1" ht="27.75" customHeight="1">
      <c r="A465" s="432">
        <v>458</v>
      </c>
      <c r="B465" s="345" t="s">
        <v>2083</v>
      </c>
      <c r="C465" s="397" t="s">
        <v>803</v>
      </c>
      <c r="D465" s="402">
        <v>20</v>
      </c>
      <c r="E465" s="399"/>
      <c r="F465" s="399"/>
      <c r="G465" s="397"/>
      <c r="H465" s="391">
        <v>2013</v>
      </c>
      <c r="I465" s="367"/>
      <c r="J465" s="367"/>
      <c r="K465" s="367"/>
      <c r="L465" s="367"/>
      <c r="M465" s="367"/>
      <c r="N465" s="370" t="s">
        <v>114</v>
      </c>
      <c r="O465" s="392">
        <v>8855739.8698542789</v>
      </c>
      <c r="P465" s="397" t="s">
        <v>803</v>
      </c>
      <c r="T465" s="332" t="e">
        <f>#REF!</f>
        <v>#REF!</v>
      </c>
      <c r="U465" s="313" t="e">
        <f t="shared" si="79"/>
        <v>#REF!</v>
      </c>
      <c r="V465" s="313" t="e">
        <f t="shared" si="80"/>
        <v>#REF!</v>
      </c>
      <c r="W465" s="350" t="e">
        <f t="shared" si="83"/>
        <v>#REF!</v>
      </c>
      <c r="X465" s="351">
        <f t="shared" si="84"/>
        <v>0</v>
      </c>
      <c r="Y465" s="350" t="e">
        <f t="shared" si="85"/>
        <v>#REF!</v>
      </c>
      <c r="Z465" s="350">
        <f t="shared" si="81"/>
        <v>1</v>
      </c>
      <c r="AA465" s="350" t="e">
        <f t="shared" si="86"/>
        <v>#REF!</v>
      </c>
      <c r="AB465" s="351" t="e">
        <f t="shared" si="87"/>
        <v>#REF!</v>
      </c>
      <c r="AC465" s="351" t="e">
        <f t="shared" si="88"/>
        <v>#REF!</v>
      </c>
      <c r="AD465" s="351" t="e">
        <f t="shared" si="89"/>
        <v>#REF!</v>
      </c>
      <c r="AE465" s="332">
        <f t="shared" si="90"/>
        <v>2013</v>
      </c>
      <c r="AF465" s="352" t="e">
        <f t="shared" si="91"/>
        <v>#REF!</v>
      </c>
      <c r="AG465" s="353" t="e">
        <f t="shared" si="82"/>
        <v>#REF!</v>
      </c>
    </row>
    <row r="466" spans="1:33" s="313" customFormat="1" ht="27.75" customHeight="1">
      <c r="A466" s="431">
        <v>459</v>
      </c>
      <c r="B466" s="345" t="s">
        <v>2083</v>
      </c>
      <c r="C466" s="378" t="s">
        <v>804</v>
      </c>
      <c r="D466" s="309">
        <v>1</v>
      </c>
      <c r="E466" s="400"/>
      <c r="F466" s="400"/>
      <c r="G466" s="378"/>
      <c r="H466" s="380">
        <v>2013</v>
      </c>
      <c r="I466" s="308"/>
      <c r="J466" s="308"/>
      <c r="K466" s="308"/>
      <c r="L466" s="308"/>
      <c r="M466" s="308"/>
      <c r="N466" s="348" t="s">
        <v>114</v>
      </c>
      <c r="O466" s="379">
        <v>7416682.1410029586</v>
      </c>
      <c r="P466" s="378" t="s">
        <v>804</v>
      </c>
      <c r="T466" s="332" t="e">
        <f>#REF!</f>
        <v>#REF!</v>
      </c>
      <c r="U466" s="313" t="e">
        <f t="shared" si="79"/>
        <v>#REF!</v>
      </c>
      <c r="V466" s="313" t="e">
        <f t="shared" si="80"/>
        <v>#REF!</v>
      </c>
      <c r="W466" s="350" t="e">
        <f t="shared" si="83"/>
        <v>#REF!</v>
      </c>
      <c r="X466" s="351">
        <f t="shared" si="84"/>
        <v>0</v>
      </c>
      <c r="Y466" s="350" t="e">
        <f t="shared" si="85"/>
        <v>#REF!</v>
      </c>
      <c r="Z466" s="350">
        <f t="shared" si="81"/>
        <v>1</v>
      </c>
      <c r="AA466" s="350" t="e">
        <f t="shared" si="86"/>
        <v>#REF!</v>
      </c>
      <c r="AB466" s="351" t="e">
        <f t="shared" si="87"/>
        <v>#REF!</v>
      </c>
      <c r="AC466" s="351" t="e">
        <f t="shared" si="88"/>
        <v>#REF!</v>
      </c>
      <c r="AD466" s="351" t="e">
        <f t="shared" si="89"/>
        <v>#REF!</v>
      </c>
      <c r="AE466" s="332">
        <f t="shared" si="90"/>
        <v>2013</v>
      </c>
      <c r="AF466" s="352" t="e">
        <f t="shared" si="91"/>
        <v>#REF!</v>
      </c>
      <c r="AG466" s="353" t="e">
        <f t="shared" si="82"/>
        <v>#REF!</v>
      </c>
    </row>
    <row r="467" spans="1:33" s="313" customFormat="1" ht="27.75" customHeight="1">
      <c r="A467" s="431">
        <v>460</v>
      </c>
      <c r="B467" s="345" t="s">
        <v>2083</v>
      </c>
      <c r="C467" s="378" t="s">
        <v>805</v>
      </c>
      <c r="D467" s="309">
        <v>1</v>
      </c>
      <c r="E467" s="400"/>
      <c r="F467" s="400"/>
      <c r="G467" s="378"/>
      <c r="H467" s="380">
        <v>2013</v>
      </c>
      <c r="I467" s="308"/>
      <c r="J467" s="308"/>
      <c r="K467" s="308"/>
      <c r="L467" s="308"/>
      <c r="M467" s="308"/>
      <c r="N467" s="348" t="s">
        <v>114</v>
      </c>
      <c r="O467" s="379">
        <v>2435328.4642099268</v>
      </c>
      <c r="P467" s="378" t="s">
        <v>805</v>
      </c>
      <c r="T467" s="332" t="e">
        <f>#REF!</f>
        <v>#REF!</v>
      </c>
      <c r="U467" s="313" t="e">
        <f t="shared" si="79"/>
        <v>#REF!</v>
      </c>
      <c r="V467" s="313" t="e">
        <f t="shared" si="80"/>
        <v>#REF!</v>
      </c>
      <c r="W467" s="350" t="e">
        <f t="shared" si="83"/>
        <v>#REF!</v>
      </c>
      <c r="X467" s="351">
        <f t="shared" si="84"/>
        <v>0</v>
      </c>
      <c r="Y467" s="350" t="e">
        <f t="shared" si="85"/>
        <v>#REF!</v>
      </c>
      <c r="Z467" s="350">
        <f t="shared" si="81"/>
        <v>1</v>
      </c>
      <c r="AA467" s="350" t="e">
        <f t="shared" si="86"/>
        <v>#REF!</v>
      </c>
      <c r="AB467" s="351" t="e">
        <f t="shared" si="87"/>
        <v>#REF!</v>
      </c>
      <c r="AC467" s="351" t="e">
        <f t="shared" si="88"/>
        <v>#REF!</v>
      </c>
      <c r="AD467" s="351" t="e">
        <f t="shared" si="89"/>
        <v>#REF!</v>
      </c>
      <c r="AE467" s="332">
        <f t="shared" si="90"/>
        <v>2013</v>
      </c>
      <c r="AF467" s="352" t="e">
        <f t="shared" si="91"/>
        <v>#REF!</v>
      </c>
      <c r="AG467" s="353" t="e">
        <f t="shared" si="82"/>
        <v>#REF!</v>
      </c>
    </row>
    <row r="468" spans="1:33" s="313" customFormat="1" ht="43.5" customHeight="1">
      <c r="A468" s="431">
        <v>461</v>
      </c>
      <c r="B468" s="357" t="s">
        <v>2089</v>
      </c>
      <c r="C468" s="378" t="s">
        <v>806</v>
      </c>
      <c r="D468" s="309">
        <v>2</v>
      </c>
      <c r="E468" s="400"/>
      <c r="F468" s="400"/>
      <c r="G468" s="378"/>
      <c r="H468" s="380">
        <v>2013</v>
      </c>
      <c r="I468" s="308"/>
      <c r="J468" s="308"/>
      <c r="K468" s="308"/>
      <c r="L468" s="308"/>
      <c r="M468" s="308"/>
      <c r="N468" s="348" t="s">
        <v>114</v>
      </c>
      <c r="O468" s="379">
        <v>19623514.484336186</v>
      </c>
      <c r="P468" s="311"/>
      <c r="T468" s="332" t="e">
        <f>#REF!</f>
        <v>#REF!</v>
      </c>
      <c r="U468" s="313" t="e">
        <f t="shared" ref="U468:U531" si="92">VLOOKUP(T468,kelompok,2,0)</f>
        <v>#REF!</v>
      </c>
      <c r="V468" s="313" t="e">
        <f t="shared" ref="V468:V531" si="93">VLOOKUP(T468,MASAMANFAAT,4,0)</f>
        <v>#REF!</v>
      </c>
      <c r="W468" s="350" t="e">
        <f t="shared" si="83"/>
        <v>#REF!</v>
      </c>
      <c r="X468" s="351">
        <f t="shared" si="84"/>
        <v>0</v>
      </c>
      <c r="Y468" s="350" t="e">
        <f t="shared" si="85"/>
        <v>#REF!</v>
      </c>
      <c r="Z468" s="350">
        <f t="shared" ref="Z468:Z515" si="94">2014-AE468</f>
        <v>1</v>
      </c>
      <c r="AA468" s="350" t="e">
        <f t="shared" si="86"/>
        <v>#REF!</v>
      </c>
      <c r="AB468" s="351" t="e">
        <f t="shared" si="87"/>
        <v>#REF!</v>
      </c>
      <c r="AC468" s="351" t="e">
        <f t="shared" si="88"/>
        <v>#REF!</v>
      </c>
      <c r="AD468" s="351" t="e">
        <f t="shared" si="89"/>
        <v>#REF!</v>
      </c>
      <c r="AE468" s="332">
        <f t="shared" si="90"/>
        <v>2013</v>
      </c>
      <c r="AF468" s="352" t="e">
        <f t="shared" si="91"/>
        <v>#REF!</v>
      </c>
      <c r="AG468" s="353" t="e">
        <f t="shared" ref="AG468:AG531" si="95">AD468+AC468+AB468+AA468+Y468</f>
        <v>#REF!</v>
      </c>
    </row>
    <row r="469" spans="1:33" s="313" customFormat="1" ht="23.25" customHeight="1">
      <c r="A469" s="431">
        <v>462</v>
      </c>
      <c r="B469" s="345" t="s">
        <v>2083</v>
      </c>
      <c r="C469" s="378" t="s">
        <v>479</v>
      </c>
      <c r="D469" s="309">
        <v>486</v>
      </c>
      <c r="E469" s="400"/>
      <c r="F469" s="400"/>
      <c r="G469" s="378"/>
      <c r="H469" s="380">
        <v>2013</v>
      </c>
      <c r="I469" s="308"/>
      <c r="J469" s="308"/>
      <c r="K469" s="308"/>
      <c r="L469" s="308"/>
      <c r="M469" s="308"/>
      <c r="N469" s="348" t="s">
        <v>114</v>
      </c>
      <c r="O469" s="379">
        <v>145256273.21528482</v>
      </c>
      <c r="P469" s="378" t="s">
        <v>479</v>
      </c>
      <c r="T469" s="332" t="e">
        <f>#REF!</f>
        <v>#REF!</v>
      </c>
      <c r="U469" s="313" t="e">
        <f t="shared" si="92"/>
        <v>#REF!</v>
      </c>
      <c r="V469" s="313" t="e">
        <f t="shared" si="93"/>
        <v>#REF!</v>
      </c>
      <c r="W469" s="350" t="e">
        <f t="shared" ref="W469:W532" si="96">(O469-10)/V469</f>
        <v>#REF!</v>
      </c>
      <c r="X469" s="351">
        <f t="shared" ref="X469:X492" si="97">2013-AE469</f>
        <v>0</v>
      </c>
      <c r="Y469" s="350" t="e">
        <f t="shared" ref="Y469:Y532" si="98">IF(X469&gt;V469,O469-10,W469*X469)</f>
        <v>#REF!</v>
      </c>
      <c r="Z469" s="350">
        <f t="shared" si="94"/>
        <v>1</v>
      </c>
      <c r="AA469" s="350" t="e">
        <f t="shared" ref="AA469:AA515" si="99">IF(O469-10=Y469,0,W469)</f>
        <v>#REF!</v>
      </c>
      <c r="AB469" s="351" t="e">
        <f t="shared" ref="AB469:AB530" si="100">IF(O469-10=Y469+AA469,0,W469)</f>
        <v>#REF!</v>
      </c>
      <c r="AC469" s="351" t="e">
        <f t="shared" ref="AC469:AC532" si="101">IF(O469-10=Y469+AA469+AB469,0,W469)</f>
        <v>#REF!</v>
      </c>
      <c r="AD469" s="351" t="e">
        <f t="shared" ref="AD469:AD532" si="102">IF(O469-10=Y469+AA469+AB469+AC469,0,W469)</f>
        <v>#REF!</v>
      </c>
      <c r="AE469" s="332">
        <f t="shared" ref="AE469:AE532" si="103">H469</f>
        <v>2013</v>
      </c>
      <c r="AF469" s="352" t="e">
        <f t="shared" ref="AF469:AF532" si="104">O469-(AA469+AB469+Y469+AC469+AD469)</f>
        <v>#REF!</v>
      </c>
      <c r="AG469" s="353" t="e">
        <f t="shared" si="95"/>
        <v>#REF!</v>
      </c>
    </row>
    <row r="470" spans="1:33" s="313" customFormat="1" ht="23.25" customHeight="1">
      <c r="A470" s="431">
        <v>463</v>
      </c>
      <c r="B470" s="357" t="s">
        <v>2036</v>
      </c>
      <c r="C470" s="378" t="s">
        <v>807</v>
      </c>
      <c r="D470" s="309"/>
      <c r="E470" s="400"/>
      <c r="F470" s="400"/>
      <c r="G470" s="378"/>
      <c r="H470" s="380">
        <v>2013</v>
      </c>
      <c r="I470" s="308"/>
      <c r="J470" s="308"/>
      <c r="K470" s="308"/>
      <c r="L470" s="308"/>
      <c r="M470" s="308"/>
      <c r="N470" s="348" t="s">
        <v>114</v>
      </c>
      <c r="O470" s="379">
        <v>16831911.731836826</v>
      </c>
      <c r="P470" s="311"/>
      <c r="T470" s="332" t="e">
        <f>#REF!</f>
        <v>#REF!</v>
      </c>
      <c r="U470" s="313" t="e">
        <f t="shared" si="92"/>
        <v>#REF!</v>
      </c>
      <c r="V470" s="313" t="e">
        <f t="shared" si="93"/>
        <v>#REF!</v>
      </c>
      <c r="W470" s="350" t="e">
        <f t="shared" si="96"/>
        <v>#REF!</v>
      </c>
      <c r="X470" s="351">
        <f t="shared" si="97"/>
        <v>0</v>
      </c>
      <c r="Y470" s="350" t="e">
        <f t="shared" si="98"/>
        <v>#REF!</v>
      </c>
      <c r="Z470" s="350">
        <f t="shared" si="94"/>
        <v>1</v>
      </c>
      <c r="AA470" s="350" t="e">
        <f t="shared" si="99"/>
        <v>#REF!</v>
      </c>
      <c r="AB470" s="351" t="e">
        <f t="shared" si="100"/>
        <v>#REF!</v>
      </c>
      <c r="AC470" s="351" t="e">
        <f t="shared" si="101"/>
        <v>#REF!</v>
      </c>
      <c r="AD470" s="351" t="e">
        <f t="shared" si="102"/>
        <v>#REF!</v>
      </c>
      <c r="AE470" s="332">
        <f t="shared" si="103"/>
        <v>2013</v>
      </c>
      <c r="AF470" s="352" t="e">
        <f t="shared" si="104"/>
        <v>#REF!</v>
      </c>
      <c r="AG470" s="353" t="e">
        <f t="shared" si="95"/>
        <v>#REF!</v>
      </c>
    </row>
    <row r="471" spans="1:33" s="313" customFormat="1" ht="23.25" customHeight="1">
      <c r="A471" s="431">
        <v>464</v>
      </c>
      <c r="B471" s="357" t="s">
        <v>292</v>
      </c>
      <c r="C471" s="378" t="s">
        <v>808</v>
      </c>
      <c r="D471" s="309"/>
      <c r="E471" s="400"/>
      <c r="F471" s="400"/>
      <c r="G471" s="378"/>
      <c r="H471" s="380">
        <v>2013</v>
      </c>
      <c r="I471" s="308"/>
      <c r="J471" s="308"/>
      <c r="K471" s="308"/>
      <c r="L471" s="308"/>
      <c r="M471" s="308"/>
      <c r="N471" s="348" t="s">
        <v>114</v>
      </c>
      <c r="O471" s="379">
        <v>152039088.26816317</v>
      </c>
      <c r="P471" s="311"/>
      <c r="T471" s="332" t="e">
        <f>#REF!</f>
        <v>#REF!</v>
      </c>
      <c r="U471" s="313" t="e">
        <f t="shared" si="92"/>
        <v>#REF!</v>
      </c>
      <c r="V471" s="313" t="e">
        <f t="shared" si="93"/>
        <v>#REF!</v>
      </c>
      <c r="W471" s="350" t="e">
        <f t="shared" si="96"/>
        <v>#REF!</v>
      </c>
      <c r="X471" s="351">
        <f t="shared" si="97"/>
        <v>0</v>
      </c>
      <c r="Y471" s="350" t="e">
        <f t="shared" si="98"/>
        <v>#REF!</v>
      </c>
      <c r="Z471" s="350">
        <f t="shared" si="94"/>
        <v>1</v>
      </c>
      <c r="AA471" s="350" t="e">
        <f t="shared" si="99"/>
        <v>#REF!</v>
      </c>
      <c r="AB471" s="351" t="e">
        <f t="shared" si="100"/>
        <v>#REF!</v>
      </c>
      <c r="AC471" s="351" t="e">
        <f t="shared" si="101"/>
        <v>#REF!</v>
      </c>
      <c r="AD471" s="351" t="e">
        <f t="shared" si="102"/>
        <v>#REF!</v>
      </c>
      <c r="AE471" s="332">
        <f t="shared" si="103"/>
        <v>2013</v>
      </c>
      <c r="AF471" s="352" t="e">
        <f t="shared" si="104"/>
        <v>#REF!</v>
      </c>
      <c r="AG471" s="353" t="e">
        <f t="shared" si="95"/>
        <v>#REF!</v>
      </c>
    </row>
    <row r="472" spans="1:33" s="313" customFormat="1" ht="27" customHeight="1">
      <c r="A472" s="431">
        <v>485</v>
      </c>
      <c r="B472" s="345" t="s">
        <v>293</v>
      </c>
      <c r="C472" s="378" t="s">
        <v>692</v>
      </c>
      <c r="D472" s="309">
        <v>5</v>
      </c>
      <c r="E472" s="400" t="s">
        <v>560</v>
      </c>
      <c r="F472" s="400"/>
      <c r="G472" s="378"/>
      <c r="H472" s="380">
        <v>2013</v>
      </c>
      <c r="I472" s="308"/>
      <c r="J472" s="308"/>
      <c r="K472" s="308"/>
      <c r="L472" s="308"/>
      <c r="M472" s="308"/>
      <c r="N472" s="348" t="s">
        <v>114</v>
      </c>
      <c r="O472" s="379">
        <v>58784446.537226334</v>
      </c>
      <c r="P472" s="311"/>
      <c r="T472" s="332" t="e">
        <f>#REF!</f>
        <v>#REF!</v>
      </c>
      <c r="U472" s="313" t="e">
        <f t="shared" si="92"/>
        <v>#REF!</v>
      </c>
      <c r="V472" s="313" t="e">
        <f t="shared" si="93"/>
        <v>#REF!</v>
      </c>
      <c r="W472" s="350" t="e">
        <f t="shared" si="96"/>
        <v>#REF!</v>
      </c>
      <c r="X472" s="351">
        <f t="shared" si="97"/>
        <v>0</v>
      </c>
      <c r="Y472" s="350" t="e">
        <f t="shared" si="98"/>
        <v>#REF!</v>
      </c>
      <c r="Z472" s="350">
        <f t="shared" si="94"/>
        <v>1</v>
      </c>
      <c r="AA472" s="350" t="e">
        <f t="shared" si="99"/>
        <v>#REF!</v>
      </c>
      <c r="AB472" s="351" t="e">
        <f t="shared" si="100"/>
        <v>#REF!</v>
      </c>
      <c r="AC472" s="351" t="e">
        <f t="shared" si="101"/>
        <v>#REF!</v>
      </c>
      <c r="AD472" s="351" t="e">
        <f t="shared" si="102"/>
        <v>#REF!</v>
      </c>
      <c r="AE472" s="332">
        <f t="shared" si="103"/>
        <v>2013</v>
      </c>
      <c r="AF472" s="352" t="e">
        <f t="shared" si="104"/>
        <v>#REF!</v>
      </c>
      <c r="AG472" s="353" t="e">
        <f t="shared" si="95"/>
        <v>#REF!</v>
      </c>
    </row>
    <row r="473" spans="1:33" s="313" customFormat="1" ht="27" customHeight="1">
      <c r="A473" s="431">
        <v>486</v>
      </c>
      <c r="B473" s="357" t="s">
        <v>294</v>
      </c>
      <c r="C473" s="378" t="s">
        <v>827</v>
      </c>
      <c r="D473" s="309">
        <v>5</v>
      </c>
      <c r="E473" s="400" t="s">
        <v>560</v>
      </c>
      <c r="F473" s="400"/>
      <c r="G473" s="378"/>
      <c r="H473" s="380">
        <v>2013</v>
      </c>
      <c r="I473" s="308"/>
      <c r="J473" s="308"/>
      <c r="K473" s="308"/>
      <c r="L473" s="308"/>
      <c r="M473" s="308"/>
      <c r="N473" s="348" t="s">
        <v>114</v>
      </c>
      <c r="O473" s="379">
        <v>60267443.057533056</v>
      </c>
      <c r="P473" s="311"/>
      <c r="T473" s="332" t="e">
        <f>#REF!</f>
        <v>#REF!</v>
      </c>
      <c r="U473" s="313" t="e">
        <f t="shared" si="92"/>
        <v>#REF!</v>
      </c>
      <c r="V473" s="313" t="e">
        <f t="shared" si="93"/>
        <v>#REF!</v>
      </c>
      <c r="W473" s="350" t="e">
        <f t="shared" si="96"/>
        <v>#REF!</v>
      </c>
      <c r="X473" s="351">
        <f t="shared" si="97"/>
        <v>0</v>
      </c>
      <c r="Y473" s="350" t="e">
        <f t="shared" si="98"/>
        <v>#REF!</v>
      </c>
      <c r="Z473" s="350">
        <f t="shared" si="94"/>
        <v>1</v>
      </c>
      <c r="AA473" s="350" t="e">
        <f t="shared" si="99"/>
        <v>#REF!</v>
      </c>
      <c r="AB473" s="351" t="e">
        <f t="shared" si="100"/>
        <v>#REF!</v>
      </c>
      <c r="AC473" s="351" t="e">
        <f t="shared" si="101"/>
        <v>#REF!</v>
      </c>
      <c r="AD473" s="351" t="e">
        <f t="shared" si="102"/>
        <v>#REF!</v>
      </c>
      <c r="AE473" s="332">
        <f t="shared" si="103"/>
        <v>2013</v>
      </c>
      <c r="AF473" s="352" t="e">
        <f t="shared" si="104"/>
        <v>#REF!</v>
      </c>
      <c r="AG473" s="353" t="e">
        <f t="shared" si="95"/>
        <v>#REF!</v>
      </c>
    </row>
    <row r="474" spans="1:33" s="313" customFormat="1" ht="27" customHeight="1">
      <c r="A474" s="431">
        <v>487</v>
      </c>
      <c r="B474" s="345" t="s">
        <v>2039</v>
      </c>
      <c r="C474" s="378" t="s">
        <v>828</v>
      </c>
      <c r="D474" s="309">
        <v>5</v>
      </c>
      <c r="E474" s="400" t="s">
        <v>491</v>
      </c>
      <c r="F474" s="400"/>
      <c r="G474" s="378"/>
      <c r="H474" s="380">
        <v>2013</v>
      </c>
      <c r="I474" s="308"/>
      <c r="J474" s="308"/>
      <c r="K474" s="308"/>
      <c r="L474" s="308"/>
      <c r="M474" s="308"/>
      <c r="N474" s="348" t="s">
        <v>114</v>
      </c>
      <c r="O474" s="379">
        <v>9834448.9953582808</v>
      </c>
      <c r="P474" s="311"/>
      <c r="T474" s="332" t="e">
        <f>#REF!</f>
        <v>#REF!</v>
      </c>
      <c r="U474" s="313" t="e">
        <f t="shared" si="92"/>
        <v>#REF!</v>
      </c>
      <c r="V474" s="313" t="e">
        <f t="shared" si="93"/>
        <v>#REF!</v>
      </c>
      <c r="W474" s="350" t="e">
        <f t="shared" si="96"/>
        <v>#REF!</v>
      </c>
      <c r="X474" s="351">
        <f t="shared" si="97"/>
        <v>0</v>
      </c>
      <c r="Y474" s="350" t="e">
        <f t="shared" si="98"/>
        <v>#REF!</v>
      </c>
      <c r="Z474" s="350">
        <f t="shared" si="94"/>
        <v>1</v>
      </c>
      <c r="AA474" s="350" t="e">
        <f t="shared" si="99"/>
        <v>#REF!</v>
      </c>
      <c r="AB474" s="351" t="e">
        <f t="shared" si="100"/>
        <v>#REF!</v>
      </c>
      <c r="AC474" s="351" t="e">
        <f t="shared" si="101"/>
        <v>#REF!</v>
      </c>
      <c r="AD474" s="351" t="e">
        <f t="shared" si="102"/>
        <v>#REF!</v>
      </c>
      <c r="AE474" s="332">
        <f t="shared" si="103"/>
        <v>2013</v>
      </c>
      <c r="AF474" s="352" t="e">
        <f t="shared" si="104"/>
        <v>#REF!</v>
      </c>
      <c r="AG474" s="353" t="e">
        <f t="shared" si="95"/>
        <v>#REF!</v>
      </c>
    </row>
    <row r="475" spans="1:33" s="313" customFormat="1" ht="27" customHeight="1">
      <c r="A475" s="431">
        <v>488</v>
      </c>
      <c r="B475" s="345" t="s">
        <v>2039</v>
      </c>
      <c r="C475" s="378" t="s">
        <v>135</v>
      </c>
      <c r="D475" s="309">
        <v>2</v>
      </c>
      <c r="E475" s="400" t="s">
        <v>337</v>
      </c>
      <c r="F475" s="400"/>
      <c r="G475" s="378"/>
      <c r="H475" s="380">
        <v>2013</v>
      </c>
      <c r="I475" s="308"/>
      <c r="J475" s="308"/>
      <c r="K475" s="308"/>
      <c r="L475" s="308"/>
      <c r="M475" s="308"/>
      <c r="N475" s="348" t="s">
        <v>114</v>
      </c>
      <c r="O475" s="379">
        <v>29336661.409882329</v>
      </c>
      <c r="P475" s="311"/>
      <c r="T475" s="332" t="e">
        <f>#REF!</f>
        <v>#REF!</v>
      </c>
      <c r="U475" s="313" t="e">
        <f t="shared" si="92"/>
        <v>#REF!</v>
      </c>
      <c r="V475" s="313" t="e">
        <f t="shared" si="93"/>
        <v>#REF!</v>
      </c>
      <c r="W475" s="350" t="e">
        <f t="shared" si="96"/>
        <v>#REF!</v>
      </c>
      <c r="X475" s="351">
        <f t="shared" si="97"/>
        <v>0</v>
      </c>
      <c r="Y475" s="350" t="e">
        <f t="shared" si="98"/>
        <v>#REF!</v>
      </c>
      <c r="Z475" s="350">
        <f t="shared" si="94"/>
        <v>1</v>
      </c>
      <c r="AA475" s="350" t="e">
        <f t="shared" si="99"/>
        <v>#REF!</v>
      </c>
      <c r="AB475" s="351" t="e">
        <f t="shared" si="100"/>
        <v>#REF!</v>
      </c>
      <c r="AC475" s="351" t="e">
        <f t="shared" si="101"/>
        <v>#REF!</v>
      </c>
      <c r="AD475" s="351" t="e">
        <f t="shared" si="102"/>
        <v>#REF!</v>
      </c>
      <c r="AE475" s="332">
        <f t="shared" si="103"/>
        <v>2013</v>
      </c>
      <c r="AF475" s="352" t="e">
        <f t="shared" si="104"/>
        <v>#REF!</v>
      </c>
      <c r="AG475" s="353" t="e">
        <f t="shared" si="95"/>
        <v>#REF!</v>
      </c>
    </row>
    <row r="476" spans="1:33" s="313" customFormat="1" ht="46.5" customHeight="1">
      <c r="A476" s="431">
        <v>489</v>
      </c>
      <c r="B476" s="345" t="s">
        <v>2083</v>
      </c>
      <c r="C476" s="378" t="s">
        <v>829</v>
      </c>
      <c r="D476" s="309">
        <v>400</v>
      </c>
      <c r="E476" s="400"/>
      <c r="F476" s="400"/>
      <c r="G476" s="378"/>
      <c r="H476" s="380">
        <v>2013</v>
      </c>
      <c r="I476" s="308"/>
      <c r="J476" s="308"/>
      <c r="K476" s="308"/>
      <c r="L476" s="308"/>
      <c r="M476" s="308"/>
      <c r="N476" s="348" t="s">
        <v>114</v>
      </c>
      <c r="O476" s="379">
        <v>28091078.475372694</v>
      </c>
      <c r="P476" s="378" t="s">
        <v>829</v>
      </c>
      <c r="T476" s="332" t="e">
        <f>#REF!</f>
        <v>#REF!</v>
      </c>
      <c r="U476" s="313" t="e">
        <f t="shared" si="92"/>
        <v>#REF!</v>
      </c>
      <c r="V476" s="313" t="e">
        <f t="shared" si="93"/>
        <v>#REF!</v>
      </c>
      <c r="W476" s="350" t="e">
        <f t="shared" si="96"/>
        <v>#REF!</v>
      </c>
      <c r="X476" s="351">
        <f t="shared" si="97"/>
        <v>0</v>
      </c>
      <c r="Y476" s="350" t="e">
        <f t="shared" si="98"/>
        <v>#REF!</v>
      </c>
      <c r="Z476" s="350">
        <f t="shared" si="94"/>
        <v>1</v>
      </c>
      <c r="AA476" s="350" t="e">
        <f t="shared" si="99"/>
        <v>#REF!</v>
      </c>
      <c r="AB476" s="351" t="e">
        <f t="shared" si="100"/>
        <v>#REF!</v>
      </c>
      <c r="AC476" s="351" t="e">
        <f t="shared" si="101"/>
        <v>#REF!</v>
      </c>
      <c r="AD476" s="351" t="e">
        <f t="shared" si="102"/>
        <v>#REF!</v>
      </c>
      <c r="AE476" s="332">
        <f t="shared" si="103"/>
        <v>2013</v>
      </c>
      <c r="AF476" s="352" t="e">
        <f t="shared" si="104"/>
        <v>#REF!</v>
      </c>
      <c r="AG476" s="353" t="e">
        <f t="shared" si="95"/>
        <v>#REF!</v>
      </c>
    </row>
    <row r="477" spans="1:33" s="313" customFormat="1" ht="44.25" customHeight="1">
      <c r="A477" s="431">
        <v>490</v>
      </c>
      <c r="B477" s="345" t="s">
        <v>2083</v>
      </c>
      <c r="C477" s="378" t="s">
        <v>830</v>
      </c>
      <c r="D477" s="309">
        <v>550</v>
      </c>
      <c r="E477" s="400"/>
      <c r="F477" s="400"/>
      <c r="G477" s="378"/>
      <c r="H477" s="380">
        <v>2013</v>
      </c>
      <c r="I477" s="308"/>
      <c r="J477" s="308"/>
      <c r="K477" s="308"/>
      <c r="L477" s="308"/>
      <c r="M477" s="308"/>
      <c r="N477" s="348" t="s">
        <v>114</v>
      </c>
      <c r="O477" s="379">
        <v>20376588.670736521</v>
      </c>
      <c r="P477" s="378" t="s">
        <v>830</v>
      </c>
      <c r="T477" s="332" t="e">
        <f>#REF!</f>
        <v>#REF!</v>
      </c>
      <c r="U477" s="313" t="e">
        <f t="shared" si="92"/>
        <v>#REF!</v>
      </c>
      <c r="V477" s="313" t="e">
        <f t="shared" si="93"/>
        <v>#REF!</v>
      </c>
      <c r="W477" s="350" t="e">
        <f t="shared" si="96"/>
        <v>#REF!</v>
      </c>
      <c r="X477" s="351">
        <f t="shared" si="97"/>
        <v>0</v>
      </c>
      <c r="Y477" s="350" t="e">
        <f t="shared" si="98"/>
        <v>#REF!</v>
      </c>
      <c r="Z477" s="350">
        <f t="shared" si="94"/>
        <v>1</v>
      </c>
      <c r="AA477" s="350" t="e">
        <f t="shared" si="99"/>
        <v>#REF!</v>
      </c>
      <c r="AB477" s="351" t="e">
        <f t="shared" si="100"/>
        <v>#REF!</v>
      </c>
      <c r="AC477" s="351" t="e">
        <f t="shared" si="101"/>
        <v>#REF!</v>
      </c>
      <c r="AD477" s="351" t="e">
        <f t="shared" si="102"/>
        <v>#REF!</v>
      </c>
      <c r="AE477" s="332">
        <f t="shared" si="103"/>
        <v>2013</v>
      </c>
      <c r="AF477" s="352" t="e">
        <f t="shared" si="104"/>
        <v>#REF!</v>
      </c>
      <c r="AG477" s="353" t="e">
        <f t="shared" si="95"/>
        <v>#REF!</v>
      </c>
    </row>
    <row r="478" spans="1:33" s="313" customFormat="1" ht="25.5" customHeight="1">
      <c r="A478" s="431">
        <v>491</v>
      </c>
      <c r="B478" s="345" t="s">
        <v>2083</v>
      </c>
      <c r="C478" s="378" t="s">
        <v>831</v>
      </c>
      <c r="D478" s="309">
        <v>1</v>
      </c>
      <c r="E478" s="400"/>
      <c r="F478" s="400"/>
      <c r="G478" s="378"/>
      <c r="H478" s="380">
        <v>2013</v>
      </c>
      <c r="I478" s="308"/>
      <c r="J478" s="308"/>
      <c r="K478" s="308"/>
      <c r="L478" s="308"/>
      <c r="M478" s="308"/>
      <c r="N478" s="348" t="s">
        <v>114</v>
      </c>
      <c r="O478" s="379">
        <v>12165427.686185025</v>
      </c>
      <c r="P478" s="378" t="s">
        <v>831</v>
      </c>
      <c r="T478" s="332" t="e">
        <f>#REF!</f>
        <v>#REF!</v>
      </c>
      <c r="U478" s="313" t="e">
        <f t="shared" si="92"/>
        <v>#REF!</v>
      </c>
      <c r="V478" s="313" t="e">
        <f t="shared" si="93"/>
        <v>#REF!</v>
      </c>
      <c r="W478" s="350" t="e">
        <f t="shared" si="96"/>
        <v>#REF!</v>
      </c>
      <c r="X478" s="351">
        <f t="shared" si="97"/>
        <v>0</v>
      </c>
      <c r="Y478" s="350" t="e">
        <f t="shared" si="98"/>
        <v>#REF!</v>
      </c>
      <c r="Z478" s="350">
        <f t="shared" si="94"/>
        <v>1</v>
      </c>
      <c r="AA478" s="350" t="e">
        <f t="shared" si="99"/>
        <v>#REF!</v>
      </c>
      <c r="AB478" s="351" t="e">
        <f t="shared" si="100"/>
        <v>#REF!</v>
      </c>
      <c r="AC478" s="351" t="e">
        <f t="shared" si="101"/>
        <v>#REF!</v>
      </c>
      <c r="AD478" s="351" t="e">
        <f t="shared" si="102"/>
        <v>#REF!</v>
      </c>
      <c r="AE478" s="332">
        <f t="shared" si="103"/>
        <v>2013</v>
      </c>
      <c r="AF478" s="352" t="e">
        <f t="shared" si="104"/>
        <v>#REF!</v>
      </c>
      <c r="AG478" s="353" t="e">
        <f t="shared" si="95"/>
        <v>#REF!</v>
      </c>
    </row>
    <row r="479" spans="1:33" s="313" customFormat="1" ht="32.25" customHeight="1">
      <c r="A479" s="431">
        <v>492</v>
      </c>
      <c r="B479" s="345" t="s">
        <v>2083</v>
      </c>
      <c r="C479" s="378" t="s">
        <v>832</v>
      </c>
      <c r="D479" s="309">
        <v>1</v>
      </c>
      <c r="E479" s="400"/>
      <c r="F479" s="400"/>
      <c r="G479" s="378"/>
      <c r="H479" s="380">
        <v>2013</v>
      </c>
      <c r="I479" s="308"/>
      <c r="J479" s="308"/>
      <c r="K479" s="308"/>
      <c r="L479" s="308"/>
      <c r="M479" s="308"/>
      <c r="N479" s="348" t="s">
        <v>114</v>
      </c>
      <c r="O479" s="379">
        <v>19907063.486484587</v>
      </c>
      <c r="P479" s="378" t="s">
        <v>832</v>
      </c>
      <c r="T479" s="332" t="e">
        <f>#REF!</f>
        <v>#REF!</v>
      </c>
      <c r="U479" s="313" t="e">
        <f t="shared" si="92"/>
        <v>#REF!</v>
      </c>
      <c r="V479" s="313" t="e">
        <f t="shared" si="93"/>
        <v>#REF!</v>
      </c>
      <c r="W479" s="350" t="e">
        <f t="shared" si="96"/>
        <v>#REF!</v>
      </c>
      <c r="X479" s="351">
        <f t="shared" si="97"/>
        <v>0</v>
      </c>
      <c r="Y479" s="350" t="e">
        <f t="shared" si="98"/>
        <v>#REF!</v>
      </c>
      <c r="Z479" s="350">
        <f t="shared" si="94"/>
        <v>1</v>
      </c>
      <c r="AA479" s="350" t="e">
        <f t="shared" si="99"/>
        <v>#REF!</v>
      </c>
      <c r="AB479" s="351" t="e">
        <f t="shared" si="100"/>
        <v>#REF!</v>
      </c>
      <c r="AC479" s="351" t="e">
        <f t="shared" si="101"/>
        <v>#REF!</v>
      </c>
      <c r="AD479" s="351" t="e">
        <f t="shared" si="102"/>
        <v>#REF!</v>
      </c>
      <c r="AE479" s="332">
        <f t="shared" si="103"/>
        <v>2013</v>
      </c>
      <c r="AF479" s="352" t="e">
        <f t="shared" si="104"/>
        <v>#REF!</v>
      </c>
      <c r="AG479" s="353" t="e">
        <f t="shared" si="95"/>
        <v>#REF!</v>
      </c>
    </row>
    <row r="480" spans="1:33" s="313" customFormat="1" ht="31.5" customHeight="1">
      <c r="A480" s="431">
        <v>493</v>
      </c>
      <c r="B480" s="345" t="s">
        <v>2083</v>
      </c>
      <c r="C480" s="378" t="s">
        <v>833</v>
      </c>
      <c r="D480" s="309">
        <v>1</v>
      </c>
      <c r="E480" s="400"/>
      <c r="F480" s="400"/>
      <c r="G480" s="378"/>
      <c r="H480" s="380">
        <v>2013</v>
      </c>
      <c r="I480" s="308"/>
      <c r="J480" s="308"/>
      <c r="K480" s="308"/>
      <c r="L480" s="308"/>
      <c r="M480" s="308"/>
      <c r="N480" s="348" t="s">
        <v>114</v>
      </c>
      <c r="O480" s="379">
        <v>6635687.8288281951</v>
      </c>
      <c r="P480" s="378" t="s">
        <v>833</v>
      </c>
      <c r="T480" s="332" t="e">
        <f>#REF!</f>
        <v>#REF!</v>
      </c>
      <c r="U480" s="313" t="e">
        <f t="shared" si="92"/>
        <v>#REF!</v>
      </c>
      <c r="V480" s="313" t="e">
        <f t="shared" si="93"/>
        <v>#REF!</v>
      </c>
      <c r="W480" s="350" t="e">
        <f t="shared" si="96"/>
        <v>#REF!</v>
      </c>
      <c r="X480" s="351">
        <f t="shared" si="97"/>
        <v>0</v>
      </c>
      <c r="Y480" s="350" t="e">
        <f t="shared" si="98"/>
        <v>#REF!</v>
      </c>
      <c r="Z480" s="350">
        <f t="shared" si="94"/>
        <v>1</v>
      </c>
      <c r="AA480" s="350" t="e">
        <f t="shared" si="99"/>
        <v>#REF!</v>
      </c>
      <c r="AB480" s="351" t="e">
        <f t="shared" si="100"/>
        <v>#REF!</v>
      </c>
      <c r="AC480" s="351" t="e">
        <f t="shared" si="101"/>
        <v>#REF!</v>
      </c>
      <c r="AD480" s="351" t="e">
        <f t="shared" si="102"/>
        <v>#REF!</v>
      </c>
      <c r="AE480" s="332">
        <f t="shared" si="103"/>
        <v>2013</v>
      </c>
      <c r="AF480" s="352" t="e">
        <f t="shared" si="104"/>
        <v>#REF!</v>
      </c>
      <c r="AG480" s="353" t="e">
        <f t="shared" si="95"/>
        <v>#REF!</v>
      </c>
    </row>
    <row r="481" spans="1:33" s="313" customFormat="1" ht="23.25" customHeight="1">
      <c r="A481" s="431">
        <v>494</v>
      </c>
      <c r="B481" s="345" t="s">
        <v>2083</v>
      </c>
      <c r="C481" s="378" t="s">
        <v>834</v>
      </c>
      <c r="D481" s="309">
        <v>1</v>
      </c>
      <c r="E481" s="400"/>
      <c r="F481" s="400"/>
      <c r="G481" s="378"/>
      <c r="H481" s="380">
        <v>2013</v>
      </c>
      <c r="I481" s="308"/>
      <c r="J481" s="308"/>
      <c r="K481" s="308"/>
      <c r="L481" s="308"/>
      <c r="M481" s="308"/>
      <c r="N481" s="348" t="s">
        <v>114</v>
      </c>
      <c r="O481" s="379">
        <v>3760223.1030026441</v>
      </c>
      <c r="P481" s="378" t="s">
        <v>834</v>
      </c>
      <c r="T481" s="332" t="e">
        <f>#REF!</f>
        <v>#REF!</v>
      </c>
      <c r="U481" s="313" t="e">
        <f t="shared" si="92"/>
        <v>#REF!</v>
      </c>
      <c r="V481" s="313" t="e">
        <f t="shared" si="93"/>
        <v>#REF!</v>
      </c>
      <c r="W481" s="350" t="e">
        <f t="shared" si="96"/>
        <v>#REF!</v>
      </c>
      <c r="X481" s="351">
        <f t="shared" si="97"/>
        <v>0</v>
      </c>
      <c r="Y481" s="350" t="e">
        <f t="shared" si="98"/>
        <v>#REF!</v>
      </c>
      <c r="Z481" s="350">
        <f t="shared" si="94"/>
        <v>1</v>
      </c>
      <c r="AA481" s="350" t="e">
        <f t="shared" si="99"/>
        <v>#REF!</v>
      </c>
      <c r="AB481" s="351" t="e">
        <f t="shared" si="100"/>
        <v>#REF!</v>
      </c>
      <c r="AC481" s="351" t="e">
        <f t="shared" si="101"/>
        <v>#REF!</v>
      </c>
      <c r="AD481" s="351" t="e">
        <f t="shared" si="102"/>
        <v>#REF!</v>
      </c>
      <c r="AE481" s="332">
        <f t="shared" si="103"/>
        <v>2013</v>
      </c>
      <c r="AF481" s="352" t="e">
        <f t="shared" si="104"/>
        <v>#REF!</v>
      </c>
      <c r="AG481" s="353" t="e">
        <f t="shared" si="95"/>
        <v>#REF!</v>
      </c>
    </row>
    <row r="482" spans="1:33" s="313" customFormat="1" ht="23.25" customHeight="1">
      <c r="A482" s="431">
        <v>495</v>
      </c>
      <c r="B482" s="357" t="s">
        <v>2053</v>
      </c>
      <c r="C482" s="378" t="s">
        <v>835</v>
      </c>
      <c r="D482" s="309">
        <v>1</v>
      </c>
      <c r="E482" s="400"/>
      <c r="F482" s="400"/>
      <c r="G482" s="378"/>
      <c r="H482" s="380">
        <v>2013</v>
      </c>
      <c r="I482" s="308"/>
      <c r="J482" s="308"/>
      <c r="K482" s="308"/>
      <c r="L482" s="308"/>
      <c r="M482" s="308"/>
      <c r="N482" s="348" t="s">
        <v>114</v>
      </c>
      <c r="O482" s="379">
        <v>16589219.572070489</v>
      </c>
      <c r="P482" s="378" t="s">
        <v>836</v>
      </c>
      <c r="T482" s="332" t="e">
        <f>#REF!</f>
        <v>#REF!</v>
      </c>
      <c r="U482" s="313" t="e">
        <f t="shared" si="92"/>
        <v>#REF!</v>
      </c>
      <c r="V482" s="313" t="e">
        <f t="shared" si="93"/>
        <v>#REF!</v>
      </c>
      <c r="W482" s="350" t="e">
        <f t="shared" si="96"/>
        <v>#REF!</v>
      </c>
      <c r="X482" s="351">
        <f t="shared" si="97"/>
        <v>0</v>
      </c>
      <c r="Y482" s="350" t="e">
        <f t="shared" si="98"/>
        <v>#REF!</v>
      </c>
      <c r="Z482" s="350">
        <f t="shared" si="94"/>
        <v>1</v>
      </c>
      <c r="AA482" s="350" t="e">
        <f t="shared" si="99"/>
        <v>#REF!</v>
      </c>
      <c r="AB482" s="351" t="e">
        <f t="shared" si="100"/>
        <v>#REF!</v>
      </c>
      <c r="AC482" s="351" t="e">
        <f t="shared" si="101"/>
        <v>#REF!</v>
      </c>
      <c r="AD482" s="351" t="e">
        <f t="shared" si="102"/>
        <v>#REF!</v>
      </c>
      <c r="AE482" s="332">
        <f t="shared" si="103"/>
        <v>2013</v>
      </c>
      <c r="AF482" s="352" t="e">
        <f t="shared" si="104"/>
        <v>#REF!</v>
      </c>
      <c r="AG482" s="353" t="e">
        <f t="shared" si="95"/>
        <v>#REF!</v>
      </c>
    </row>
    <row r="483" spans="1:33" s="313" customFormat="1" ht="23.25" customHeight="1">
      <c r="A483" s="431">
        <v>496</v>
      </c>
      <c r="B483" s="345" t="s">
        <v>2083</v>
      </c>
      <c r="C483" s="378" t="s">
        <v>836</v>
      </c>
      <c r="D483" s="309">
        <v>2</v>
      </c>
      <c r="E483" s="400"/>
      <c r="F483" s="400"/>
      <c r="G483" s="378"/>
      <c r="H483" s="380">
        <v>2013</v>
      </c>
      <c r="I483" s="308"/>
      <c r="J483" s="308"/>
      <c r="K483" s="308"/>
      <c r="L483" s="308"/>
      <c r="M483" s="308"/>
      <c r="N483" s="348" t="s">
        <v>114</v>
      </c>
      <c r="O483" s="379">
        <v>9953531.7432422936</v>
      </c>
      <c r="P483" s="378" t="s">
        <v>836</v>
      </c>
      <c r="T483" s="332" t="e">
        <f>#REF!</f>
        <v>#REF!</v>
      </c>
      <c r="U483" s="313" t="e">
        <f t="shared" si="92"/>
        <v>#REF!</v>
      </c>
      <c r="V483" s="313" t="e">
        <f t="shared" si="93"/>
        <v>#REF!</v>
      </c>
      <c r="W483" s="350" t="e">
        <f t="shared" si="96"/>
        <v>#REF!</v>
      </c>
      <c r="X483" s="351">
        <f t="shared" si="97"/>
        <v>0</v>
      </c>
      <c r="Y483" s="350" t="e">
        <f t="shared" si="98"/>
        <v>#REF!</v>
      </c>
      <c r="Z483" s="350">
        <f t="shared" si="94"/>
        <v>1</v>
      </c>
      <c r="AA483" s="350" t="e">
        <f t="shared" si="99"/>
        <v>#REF!</v>
      </c>
      <c r="AB483" s="351" t="e">
        <f t="shared" si="100"/>
        <v>#REF!</v>
      </c>
      <c r="AC483" s="351" t="e">
        <f t="shared" si="101"/>
        <v>#REF!</v>
      </c>
      <c r="AD483" s="351" t="e">
        <f t="shared" si="102"/>
        <v>#REF!</v>
      </c>
      <c r="AE483" s="332">
        <f t="shared" si="103"/>
        <v>2013</v>
      </c>
      <c r="AF483" s="352" t="e">
        <f t="shared" si="104"/>
        <v>#REF!</v>
      </c>
      <c r="AG483" s="353" t="e">
        <f t="shared" si="95"/>
        <v>#REF!</v>
      </c>
    </row>
    <row r="484" spans="1:33" s="313" customFormat="1" ht="23.25" customHeight="1">
      <c r="A484" s="431">
        <v>497</v>
      </c>
      <c r="B484" s="357" t="s">
        <v>2053</v>
      </c>
      <c r="C484" s="378" t="s">
        <v>837</v>
      </c>
      <c r="D484" s="309">
        <v>1</v>
      </c>
      <c r="E484" s="400"/>
      <c r="F484" s="400"/>
      <c r="G484" s="378"/>
      <c r="H484" s="380">
        <v>2013</v>
      </c>
      <c r="I484" s="308"/>
      <c r="J484" s="308"/>
      <c r="K484" s="308"/>
      <c r="L484" s="308"/>
      <c r="M484" s="308"/>
      <c r="N484" s="348" t="s">
        <v>114</v>
      </c>
      <c r="O484" s="379">
        <v>11059479.714713659</v>
      </c>
      <c r="P484" s="311"/>
      <c r="T484" s="332" t="e">
        <f>#REF!</f>
        <v>#REF!</v>
      </c>
      <c r="U484" s="313" t="e">
        <f t="shared" si="92"/>
        <v>#REF!</v>
      </c>
      <c r="V484" s="313" t="e">
        <f t="shared" si="93"/>
        <v>#REF!</v>
      </c>
      <c r="W484" s="350" t="e">
        <f t="shared" si="96"/>
        <v>#REF!</v>
      </c>
      <c r="X484" s="351">
        <f t="shared" si="97"/>
        <v>0</v>
      </c>
      <c r="Y484" s="350" t="e">
        <f t="shared" si="98"/>
        <v>#REF!</v>
      </c>
      <c r="Z484" s="350">
        <f t="shared" si="94"/>
        <v>1</v>
      </c>
      <c r="AA484" s="350" t="e">
        <f t="shared" si="99"/>
        <v>#REF!</v>
      </c>
      <c r="AB484" s="351" t="e">
        <f t="shared" si="100"/>
        <v>#REF!</v>
      </c>
      <c r="AC484" s="351" t="e">
        <f t="shared" si="101"/>
        <v>#REF!</v>
      </c>
      <c r="AD484" s="351" t="e">
        <f t="shared" si="102"/>
        <v>#REF!</v>
      </c>
      <c r="AE484" s="332">
        <f t="shared" si="103"/>
        <v>2013</v>
      </c>
      <c r="AF484" s="352" t="e">
        <f t="shared" si="104"/>
        <v>#REF!</v>
      </c>
      <c r="AG484" s="353" t="e">
        <f t="shared" si="95"/>
        <v>#REF!</v>
      </c>
    </row>
    <row r="485" spans="1:33" s="313" customFormat="1" ht="25.5" customHeight="1">
      <c r="A485" s="431">
        <v>498</v>
      </c>
      <c r="B485" s="357" t="s">
        <v>2053</v>
      </c>
      <c r="C485" s="378" t="s">
        <v>838</v>
      </c>
      <c r="D485" s="309">
        <v>2</v>
      </c>
      <c r="E485" s="400"/>
      <c r="F485" s="400"/>
      <c r="G485" s="378"/>
      <c r="H485" s="380">
        <v>2013</v>
      </c>
      <c r="I485" s="308"/>
      <c r="J485" s="308"/>
      <c r="K485" s="308"/>
      <c r="L485" s="308"/>
      <c r="M485" s="308"/>
      <c r="N485" s="348" t="s">
        <v>114</v>
      </c>
      <c r="O485" s="379">
        <v>7741635.8002995616</v>
      </c>
      <c r="P485" s="311"/>
      <c r="T485" s="332" t="e">
        <f>#REF!</f>
        <v>#REF!</v>
      </c>
      <c r="U485" s="313" t="e">
        <f t="shared" si="92"/>
        <v>#REF!</v>
      </c>
      <c r="V485" s="313" t="e">
        <f t="shared" si="93"/>
        <v>#REF!</v>
      </c>
      <c r="W485" s="350" t="e">
        <f t="shared" si="96"/>
        <v>#REF!</v>
      </c>
      <c r="X485" s="351">
        <f t="shared" si="97"/>
        <v>0</v>
      </c>
      <c r="Y485" s="350" t="e">
        <f t="shared" si="98"/>
        <v>#REF!</v>
      </c>
      <c r="Z485" s="350">
        <f t="shared" si="94"/>
        <v>1</v>
      </c>
      <c r="AA485" s="350" t="e">
        <f t="shared" si="99"/>
        <v>#REF!</v>
      </c>
      <c r="AB485" s="351" t="e">
        <f t="shared" si="100"/>
        <v>#REF!</v>
      </c>
      <c r="AC485" s="351" t="e">
        <f t="shared" si="101"/>
        <v>#REF!</v>
      </c>
      <c r="AD485" s="351" t="e">
        <f t="shared" si="102"/>
        <v>#REF!</v>
      </c>
      <c r="AE485" s="332">
        <f t="shared" si="103"/>
        <v>2013</v>
      </c>
      <c r="AF485" s="352" t="e">
        <f t="shared" si="104"/>
        <v>#REF!</v>
      </c>
      <c r="AG485" s="353" t="e">
        <f t="shared" si="95"/>
        <v>#REF!</v>
      </c>
    </row>
    <row r="486" spans="1:33" s="313" customFormat="1" ht="24" customHeight="1">
      <c r="A486" s="431">
        <v>499</v>
      </c>
      <c r="B486" s="345" t="s">
        <v>2083</v>
      </c>
      <c r="C486" s="378" t="s">
        <v>162</v>
      </c>
      <c r="D486" s="309">
        <v>1</v>
      </c>
      <c r="E486" s="400"/>
      <c r="F486" s="400"/>
      <c r="G486" s="378"/>
      <c r="H486" s="380">
        <v>2013</v>
      </c>
      <c r="I486" s="308"/>
      <c r="J486" s="308"/>
      <c r="K486" s="308"/>
      <c r="L486" s="308"/>
      <c r="M486" s="308"/>
      <c r="N486" s="348" t="s">
        <v>114</v>
      </c>
      <c r="O486" s="379">
        <v>2986059.5229726899</v>
      </c>
      <c r="P486" s="378" t="s">
        <v>162</v>
      </c>
      <c r="T486" s="332" t="e">
        <f>#REF!</f>
        <v>#REF!</v>
      </c>
      <c r="U486" s="313" t="e">
        <f t="shared" si="92"/>
        <v>#REF!</v>
      </c>
      <c r="V486" s="313" t="e">
        <f t="shared" si="93"/>
        <v>#REF!</v>
      </c>
      <c r="W486" s="350" t="e">
        <f t="shared" si="96"/>
        <v>#REF!</v>
      </c>
      <c r="X486" s="351">
        <f t="shared" si="97"/>
        <v>0</v>
      </c>
      <c r="Y486" s="350" t="e">
        <f t="shared" si="98"/>
        <v>#REF!</v>
      </c>
      <c r="Z486" s="350">
        <f t="shared" si="94"/>
        <v>1</v>
      </c>
      <c r="AA486" s="350" t="e">
        <f t="shared" si="99"/>
        <v>#REF!</v>
      </c>
      <c r="AB486" s="351" t="e">
        <f t="shared" si="100"/>
        <v>#REF!</v>
      </c>
      <c r="AC486" s="351" t="e">
        <f t="shared" si="101"/>
        <v>#REF!</v>
      </c>
      <c r="AD486" s="351" t="e">
        <f t="shared" si="102"/>
        <v>#REF!</v>
      </c>
      <c r="AE486" s="332">
        <f t="shared" si="103"/>
        <v>2013</v>
      </c>
      <c r="AF486" s="352" t="e">
        <f t="shared" si="104"/>
        <v>#REF!</v>
      </c>
      <c r="AG486" s="353" t="e">
        <f t="shared" si="95"/>
        <v>#REF!</v>
      </c>
    </row>
    <row r="487" spans="1:33" s="313" customFormat="1" ht="26.25" customHeight="1">
      <c r="A487" s="431">
        <v>500</v>
      </c>
      <c r="B487" s="345" t="s">
        <v>2083</v>
      </c>
      <c r="C487" s="378" t="s">
        <v>839</v>
      </c>
      <c r="D487" s="309">
        <v>1</v>
      </c>
      <c r="E487" s="400"/>
      <c r="F487" s="400"/>
      <c r="G487" s="378"/>
      <c r="H487" s="380">
        <v>2013</v>
      </c>
      <c r="I487" s="308"/>
      <c r="J487" s="308"/>
      <c r="K487" s="308"/>
      <c r="L487" s="308"/>
      <c r="M487" s="308"/>
      <c r="N487" s="348" t="s">
        <v>114</v>
      </c>
      <c r="O487" s="379">
        <v>995353.17432422936</v>
      </c>
      <c r="P487" s="378" t="s">
        <v>839</v>
      </c>
      <c r="T487" s="332" t="e">
        <f>#REF!</f>
        <v>#REF!</v>
      </c>
      <c r="U487" s="313" t="e">
        <f t="shared" si="92"/>
        <v>#REF!</v>
      </c>
      <c r="V487" s="313" t="e">
        <f t="shared" si="93"/>
        <v>#REF!</v>
      </c>
      <c r="W487" s="350" t="e">
        <f t="shared" si="96"/>
        <v>#REF!</v>
      </c>
      <c r="X487" s="351">
        <f t="shared" si="97"/>
        <v>0</v>
      </c>
      <c r="Y487" s="350" t="e">
        <f t="shared" si="98"/>
        <v>#REF!</v>
      </c>
      <c r="Z487" s="350">
        <f t="shared" si="94"/>
        <v>1</v>
      </c>
      <c r="AA487" s="350" t="e">
        <f t="shared" si="99"/>
        <v>#REF!</v>
      </c>
      <c r="AB487" s="351" t="e">
        <f t="shared" si="100"/>
        <v>#REF!</v>
      </c>
      <c r="AC487" s="351" t="e">
        <f t="shared" si="101"/>
        <v>#REF!</v>
      </c>
      <c r="AD487" s="351" t="e">
        <f t="shared" si="102"/>
        <v>#REF!</v>
      </c>
      <c r="AE487" s="332">
        <f t="shared" si="103"/>
        <v>2013</v>
      </c>
      <c r="AF487" s="352" t="e">
        <f t="shared" si="104"/>
        <v>#REF!</v>
      </c>
      <c r="AG487" s="353" t="e">
        <f t="shared" si="95"/>
        <v>#REF!</v>
      </c>
    </row>
    <row r="488" spans="1:33" s="313" customFormat="1" ht="26.25" customHeight="1">
      <c r="A488" s="431">
        <v>501</v>
      </c>
      <c r="B488" s="345" t="s">
        <v>2083</v>
      </c>
      <c r="C488" s="378" t="s">
        <v>840</v>
      </c>
      <c r="D488" s="309">
        <v>1</v>
      </c>
      <c r="E488" s="400"/>
      <c r="F488" s="400"/>
      <c r="G488" s="378"/>
      <c r="H488" s="380">
        <v>2013</v>
      </c>
      <c r="I488" s="308"/>
      <c r="J488" s="308"/>
      <c r="K488" s="308"/>
      <c r="L488" s="308"/>
      <c r="M488" s="308"/>
      <c r="N488" s="348" t="s">
        <v>114</v>
      </c>
      <c r="O488" s="379">
        <v>1880111.5515013221</v>
      </c>
      <c r="P488" s="378" t="s">
        <v>840</v>
      </c>
      <c r="T488" s="332" t="e">
        <f>#REF!</f>
        <v>#REF!</v>
      </c>
      <c r="U488" s="313" t="e">
        <f t="shared" si="92"/>
        <v>#REF!</v>
      </c>
      <c r="V488" s="313" t="e">
        <f t="shared" si="93"/>
        <v>#REF!</v>
      </c>
      <c r="W488" s="350" t="e">
        <f t="shared" si="96"/>
        <v>#REF!</v>
      </c>
      <c r="X488" s="351">
        <f t="shared" si="97"/>
        <v>0</v>
      </c>
      <c r="Y488" s="350" t="e">
        <f t="shared" si="98"/>
        <v>#REF!</v>
      </c>
      <c r="Z488" s="350">
        <f t="shared" si="94"/>
        <v>1</v>
      </c>
      <c r="AA488" s="350" t="e">
        <f t="shared" si="99"/>
        <v>#REF!</v>
      </c>
      <c r="AB488" s="351" t="e">
        <f t="shared" si="100"/>
        <v>#REF!</v>
      </c>
      <c r="AC488" s="351" t="e">
        <f t="shared" si="101"/>
        <v>#REF!</v>
      </c>
      <c r="AD488" s="351" t="e">
        <f t="shared" si="102"/>
        <v>#REF!</v>
      </c>
      <c r="AE488" s="332">
        <f t="shared" si="103"/>
        <v>2013</v>
      </c>
      <c r="AF488" s="352" t="e">
        <f t="shared" si="104"/>
        <v>#REF!</v>
      </c>
      <c r="AG488" s="353" t="e">
        <f t="shared" si="95"/>
        <v>#REF!</v>
      </c>
    </row>
    <row r="489" spans="1:33" s="313" customFormat="1" ht="26.25" customHeight="1">
      <c r="A489" s="431">
        <v>502</v>
      </c>
      <c r="B489" s="345" t="s">
        <v>2083</v>
      </c>
      <c r="C489" s="378" t="s">
        <v>841</v>
      </c>
      <c r="D489" s="309">
        <v>4</v>
      </c>
      <c r="E489" s="400"/>
      <c r="F489" s="400"/>
      <c r="G489" s="378"/>
      <c r="H489" s="380">
        <v>2013</v>
      </c>
      <c r="I489" s="308"/>
      <c r="J489" s="308"/>
      <c r="K489" s="308"/>
      <c r="L489" s="308"/>
      <c r="M489" s="308"/>
      <c r="N489" s="348" t="s">
        <v>114</v>
      </c>
      <c r="O489" s="379">
        <v>3981412.6972969174</v>
      </c>
      <c r="P489" s="378" t="s">
        <v>841</v>
      </c>
      <c r="T489" s="332" t="e">
        <f>#REF!</f>
        <v>#REF!</v>
      </c>
      <c r="U489" s="313" t="e">
        <f t="shared" si="92"/>
        <v>#REF!</v>
      </c>
      <c r="V489" s="313" t="e">
        <f t="shared" si="93"/>
        <v>#REF!</v>
      </c>
      <c r="W489" s="350" t="e">
        <f t="shared" si="96"/>
        <v>#REF!</v>
      </c>
      <c r="X489" s="351">
        <f t="shared" si="97"/>
        <v>0</v>
      </c>
      <c r="Y489" s="350" t="e">
        <f t="shared" si="98"/>
        <v>#REF!</v>
      </c>
      <c r="Z489" s="350">
        <f t="shared" si="94"/>
        <v>1</v>
      </c>
      <c r="AA489" s="350" t="e">
        <f t="shared" si="99"/>
        <v>#REF!</v>
      </c>
      <c r="AB489" s="351" t="e">
        <f t="shared" si="100"/>
        <v>#REF!</v>
      </c>
      <c r="AC489" s="351" t="e">
        <f t="shared" si="101"/>
        <v>#REF!</v>
      </c>
      <c r="AD489" s="351" t="e">
        <f t="shared" si="102"/>
        <v>#REF!</v>
      </c>
      <c r="AE489" s="332">
        <f t="shared" si="103"/>
        <v>2013</v>
      </c>
      <c r="AF489" s="352" t="e">
        <f t="shared" si="104"/>
        <v>#REF!</v>
      </c>
      <c r="AG489" s="353" t="e">
        <f t="shared" si="95"/>
        <v>#REF!</v>
      </c>
    </row>
    <row r="490" spans="1:33" s="313" customFormat="1" ht="26.25" customHeight="1">
      <c r="A490" s="431">
        <v>503</v>
      </c>
      <c r="B490" s="345" t="s">
        <v>2083</v>
      </c>
      <c r="C490" s="378" t="s">
        <v>842</v>
      </c>
      <c r="D490" s="309">
        <v>10</v>
      </c>
      <c r="E490" s="400"/>
      <c r="F490" s="400"/>
      <c r="G490" s="378"/>
      <c r="H490" s="380">
        <v>2013</v>
      </c>
      <c r="I490" s="308"/>
      <c r="J490" s="308"/>
      <c r="K490" s="308"/>
      <c r="L490" s="308"/>
      <c r="M490" s="308"/>
      <c r="N490" s="348" t="s">
        <v>114</v>
      </c>
      <c r="O490" s="379">
        <v>9179368.1632123366</v>
      </c>
      <c r="P490" s="378" t="s">
        <v>842</v>
      </c>
      <c r="T490" s="332" t="e">
        <f>#REF!</f>
        <v>#REF!</v>
      </c>
      <c r="U490" s="313" t="e">
        <f t="shared" si="92"/>
        <v>#REF!</v>
      </c>
      <c r="V490" s="313" t="e">
        <f t="shared" si="93"/>
        <v>#REF!</v>
      </c>
      <c r="W490" s="350" t="e">
        <f t="shared" si="96"/>
        <v>#REF!</v>
      </c>
      <c r="X490" s="351">
        <f t="shared" si="97"/>
        <v>0</v>
      </c>
      <c r="Y490" s="350" t="e">
        <f t="shared" si="98"/>
        <v>#REF!</v>
      </c>
      <c r="Z490" s="350">
        <f t="shared" si="94"/>
        <v>1</v>
      </c>
      <c r="AA490" s="350" t="e">
        <f t="shared" si="99"/>
        <v>#REF!</v>
      </c>
      <c r="AB490" s="351" t="e">
        <f t="shared" si="100"/>
        <v>#REF!</v>
      </c>
      <c r="AC490" s="351" t="e">
        <f t="shared" si="101"/>
        <v>#REF!</v>
      </c>
      <c r="AD490" s="351" t="e">
        <f t="shared" si="102"/>
        <v>#REF!</v>
      </c>
      <c r="AE490" s="332">
        <f t="shared" si="103"/>
        <v>2013</v>
      </c>
      <c r="AF490" s="352" t="e">
        <f t="shared" si="104"/>
        <v>#REF!</v>
      </c>
      <c r="AG490" s="353" t="e">
        <f t="shared" si="95"/>
        <v>#REF!</v>
      </c>
    </row>
    <row r="491" spans="1:33" s="313" customFormat="1" ht="26.25" customHeight="1">
      <c r="A491" s="431">
        <v>504</v>
      </c>
      <c r="B491" s="357" t="s">
        <v>294</v>
      </c>
      <c r="C491" s="378" t="s">
        <v>827</v>
      </c>
      <c r="D491" s="309">
        <v>2</v>
      </c>
      <c r="E491" s="400"/>
      <c r="F491" s="400"/>
      <c r="G491" s="378"/>
      <c r="H491" s="380">
        <v>2013</v>
      </c>
      <c r="I491" s="308"/>
      <c r="J491" s="308"/>
      <c r="K491" s="308"/>
      <c r="L491" s="308"/>
      <c r="M491" s="308"/>
      <c r="N491" s="348" t="s">
        <v>114</v>
      </c>
      <c r="O491" s="379">
        <v>27095725.301048465</v>
      </c>
      <c r="P491" s="311"/>
      <c r="T491" s="332" t="e">
        <f>#REF!</f>
        <v>#REF!</v>
      </c>
      <c r="U491" s="313" t="e">
        <f t="shared" si="92"/>
        <v>#REF!</v>
      </c>
      <c r="V491" s="313" t="e">
        <f t="shared" si="93"/>
        <v>#REF!</v>
      </c>
      <c r="W491" s="350" t="e">
        <f t="shared" si="96"/>
        <v>#REF!</v>
      </c>
      <c r="X491" s="351">
        <f t="shared" si="97"/>
        <v>0</v>
      </c>
      <c r="Y491" s="350" t="e">
        <f t="shared" si="98"/>
        <v>#REF!</v>
      </c>
      <c r="Z491" s="350">
        <f t="shared" si="94"/>
        <v>1</v>
      </c>
      <c r="AA491" s="350" t="e">
        <f t="shared" si="99"/>
        <v>#REF!</v>
      </c>
      <c r="AB491" s="351" t="e">
        <f t="shared" si="100"/>
        <v>#REF!</v>
      </c>
      <c r="AC491" s="351" t="e">
        <f t="shared" si="101"/>
        <v>#REF!</v>
      </c>
      <c r="AD491" s="351" t="e">
        <f t="shared" si="102"/>
        <v>#REF!</v>
      </c>
      <c r="AE491" s="332">
        <f t="shared" si="103"/>
        <v>2013</v>
      </c>
      <c r="AF491" s="352" t="e">
        <f t="shared" si="104"/>
        <v>#REF!</v>
      </c>
      <c r="AG491" s="353" t="e">
        <f t="shared" si="95"/>
        <v>#REF!</v>
      </c>
    </row>
    <row r="492" spans="1:33" s="313" customFormat="1" ht="26.25" customHeight="1">
      <c r="A492" s="431">
        <v>505</v>
      </c>
      <c r="B492" s="357" t="s">
        <v>2053</v>
      </c>
      <c r="C492" s="378" t="s">
        <v>843</v>
      </c>
      <c r="D492" s="309">
        <v>10</v>
      </c>
      <c r="E492" s="400"/>
      <c r="F492" s="400"/>
      <c r="G492" s="378"/>
      <c r="H492" s="380">
        <v>2013</v>
      </c>
      <c r="I492" s="308"/>
      <c r="J492" s="308"/>
      <c r="K492" s="308"/>
      <c r="L492" s="308"/>
      <c r="M492" s="308"/>
      <c r="N492" s="348" t="s">
        <v>114</v>
      </c>
      <c r="O492" s="379">
        <v>3539033.5087083708</v>
      </c>
      <c r="P492" s="311"/>
      <c r="T492" s="332" t="e">
        <f>#REF!</f>
        <v>#REF!</v>
      </c>
      <c r="U492" s="313" t="e">
        <f t="shared" si="92"/>
        <v>#REF!</v>
      </c>
      <c r="V492" s="313" t="e">
        <f t="shared" si="93"/>
        <v>#REF!</v>
      </c>
      <c r="W492" s="350" t="e">
        <f t="shared" si="96"/>
        <v>#REF!</v>
      </c>
      <c r="X492" s="351">
        <f t="shared" si="97"/>
        <v>0</v>
      </c>
      <c r="Y492" s="350" t="e">
        <f t="shared" si="98"/>
        <v>#REF!</v>
      </c>
      <c r="Z492" s="350">
        <f t="shared" si="94"/>
        <v>1</v>
      </c>
      <c r="AA492" s="350" t="e">
        <f t="shared" si="99"/>
        <v>#REF!</v>
      </c>
      <c r="AB492" s="351" t="e">
        <f t="shared" si="100"/>
        <v>#REF!</v>
      </c>
      <c r="AC492" s="351" t="e">
        <f t="shared" si="101"/>
        <v>#REF!</v>
      </c>
      <c r="AD492" s="351" t="e">
        <f t="shared" si="102"/>
        <v>#REF!</v>
      </c>
      <c r="AE492" s="332">
        <f t="shared" si="103"/>
        <v>2013</v>
      </c>
      <c r="AF492" s="352" t="e">
        <f t="shared" si="104"/>
        <v>#REF!</v>
      </c>
      <c r="AG492" s="353" t="e">
        <f t="shared" si="95"/>
        <v>#REF!</v>
      </c>
    </row>
    <row r="493" spans="1:33" s="313" customFormat="1" ht="26.25" customHeight="1">
      <c r="A493" s="431">
        <v>506</v>
      </c>
      <c r="B493" s="345" t="s">
        <v>2083</v>
      </c>
      <c r="C493" s="378" t="s">
        <v>844</v>
      </c>
      <c r="D493" s="405" t="s">
        <v>643</v>
      </c>
      <c r="E493" s="400" t="s">
        <v>644</v>
      </c>
      <c r="F493" s="400"/>
      <c r="G493" s="378"/>
      <c r="H493" s="380">
        <v>2014</v>
      </c>
      <c r="I493" s="308"/>
      <c r="J493" s="308"/>
      <c r="K493" s="308"/>
      <c r="L493" s="308"/>
      <c r="M493" s="308"/>
      <c r="N493" s="348" t="s">
        <v>114</v>
      </c>
      <c r="O493" s="379">
        <v>1200000</v>
      </c>
      <c r="P493" s="378" t="s">
        <v>844</v>
      </c>
      <c r="T493" s="332" t="e">
        <f>#REF!</f>
        <v>#REF!</v>
      </c>
      <c r="U493" s="313" t="e">
        <f t="shared" si="92"/>
        <v>#REF!</v>
      </c>
      <c r="V493" s="313" t="e">
        <f t="shared" si="93"/>
        <v>#REF!</v>
      </c>
      <c r="W493" s="350" t="e">
        <f t="shared" si="96"/>
        <v>#REF!</v>
      </c>
      <c r="X493" s="351"/>
      <c r="Y493" s="350" t="e">
        <f t="shared" si="98"/>
        <v>#REF!</v>
      </c>
      <c r="Z493" s="350">
        <f t="shared" si="94"/>
        <v>0</v>
      </c>
      <c r="AA493" s="350" t="e">
        <f t="shared" si="99"/>
        <v>#REF!</v>
      </c>
      <c r="AB493" s="351" t="e">
        <f t="shared" si="100"/>
        <v>#REF!</v>
      </c>
      <c r="AC493" s="351" t="e">
        <f t="shared" si="101"/>
        <v>#REF!</v>
      </c>
      <c r="AD493" s="351" t="e">
        <f t="shared" si="102"/>
        <v>#REF!</v>
      </c>
      <c r="AE493" s="332">
        <f t="shared" si="103"/>
        <v>2014</v>
      </c>
      <c r="AF493" s="352" t="e">
        <f t="shared" si="104"/>
        <v>#REF!</v>
      </c>
      <c r="AG493" s="353" t="e">
        <f t="shared" si="95"/>
        <v>#REF!</v>
      </c>
    </row>
    <row r="494" spans="1:33" s="313" customFormat="1" ht="26.25" customHeight="1">
      <c r="A494" s="431">
        <v>507</v>
      </c>
      <c r="B494" s="345" t="s">
        <v>2083</v>
      </c>
      <c r="C494" s="378" t="s">
        <v>845</v>
      </c>
      <c r="D494" s="405" t="s">
        <v>643</v>
      </c>
      <c r="E494" s="400" t="s">
        <v>644</v>
      </c>
      <c r="F494" s="400"/>
      <c r="G494" s="378"/>
      <c r="H494" s="380">
        <v>2014</v>
      </c>
      <c r="I494" s="308"/>
      <c r="J494" s="308"/>
      <c r="K494" s="308"/>
      <c r="L494" s="308"/>
      <c r="M494" s="308"/>
      <c r="N494" s="348" t="s">
        <v>114</v>
      </c>
      <c r="O494" s="379">
        <v>1000000</v>
      </c>
      <c r="P494" s="378" t="s">
        <v>845</v>
      </c>
      <c r="T494" s="332" t="e">
        <f>#REF!</f>
        <v>#REF!</v>
      </c>
      <c r="U494" s="313" t="e">
        <f t="shared" si="92"/>
        <v>#REF!</v>
      </c>
      <c r="V494" s="313" t="e">
        <f t="shared" si="93"/>
        <v>#REF!</v>
      </c>
      <c r="W494" s="350" t="e">
        <f t="shared" si="96"/>
        <v>#REF!</v>
      </c>
      <c r="X494" s="351"/>
      <c r="Y494" s="350" t="e">
        <f t="shared" si="98"/>
        <v>#REF!</v>
      </c>
      <c r="Z494" s="350">
        <f t="shared" si="94"/>
        <v>0</v>
      </c>
      <c r="AA494" s="350" t="e">
        <f t="shared" si="99"/>
        <v>#REF!</v>
      </c>
      <c r="AB494" s="351" t="e">
        <f t="shared" si="100"/>
        <v>#REF!</v>
      </c>
      <c r="AC494" s="351" t="e">
        <f t="shared" si="101"/>
        <v>#REF!</v>
      </c>
      <c r="AD494" s="351" t="e">
        <f t="shared" si="102"/>
        <v>#REF!</v>
      </c>
      <c r="AE494" s="332">
        <f t="shared" si="103"/>
        <v>2014</v>
      </c>
      <c r="AF494" s="352" t="e">
        <f t="shared" si="104"/>
        <v>#REF!</v>
      </c>
      <c r="AG494" s="353" t="e">
        <f t="shared" si="95"/>
        <v>#REF!</v>
      </c>
    </row>
    <row r="495" spans="1:33" s="313" customFormat="1" ht="26.25" customHeight="1">
      <c r="A495" s="431">
        <v>508</v>
      </c>
      <c r="B495" s="345" t="s">
        <v>303</v>
      </c>
      <c r="C495" s="378" t="s">
        <v>846</v>
      </c>
      <c r="D495" s="405" t="s">
        <v>623</v>
      </c>
      <c r="E495" s="400" t="s">
        <v>645</v>
      </c>
      <c r="F495" s="400"/>
      <c r="G495" s="378"/>
      <c r="H495" s="380">
        <v>2014</v>
      </c>
      <c r="I495" s="308"/>
      <c r="J495" s="308"/>
      <c r="K495" s="308"/>
      <c r="L495" s="308"/>
      <c r="M495" s="308"/>
      <c r="N495" s="348" t="s">
        <v>114</v>
      </c>
      <c r="O495" s="379">
        <v>49940000</v>
      </c>
      <c r="P495" s="311"/>
      <c r="T495" s="332" t="e">
        <f>#REF!</f>
        <v>#REF!</v>
      </c>
      <c r="U495" s="313" t="e">
        <f t="shared" si="92"/>
        <v>#REF!</v>
      </c>
      <c r="V495" s="313" t="e">
        <f t="shared" si="93"/>
        <v>#REF!</v>
      </c>
      <c r="W495" s="350" t="e">
        <f t="shared" si="96"/>
        <v>#REF!</v>
      </c>
      <c r="X495" s="351"/>
      <c r="Y495" s="350" t="e">
        <f t="shared" si="98"/>
        <v>#REF!</v>
      </c>
      <c r="Z495" s="350">
        <f t="shared" si="94"/>
        <v>0</v>
      </c>
      <c r="AA495" s="350" t="e">
        <f t="shared" si="99"/>
        <v>#REF!</v>
      </c>
      <c r="AB495" s="351" t="e">
        <f t="shared" si="100"/>
        <v>#REF!</v>
      </c>
      <c r="AC495" s="351" t="e">
        <f t="shared" si="101"/>
        <v>#REF!</v>
      </c>
      <c r="AD495" s="351" t="e">
        <f t="shared" si="102"/>
        <v>#REF!</v>
      </c>
      <c r="AE495" s="332">
        <f t="shared" si="103"/>
        <v>2014</v>
      </c>
      <c r="AF495" s="352" t="e">
        <f t="shared" si="104"/>
        <v>#REF!</v>
      </c>
      <c r="AG495" s="353" t="e">
        <f t="shared" si="95"/>
        <v>#REF!</v>
      </c>
    </row>
    <row r="496" spans="1:33" s="313" customFormat="1" ht="26.25" customHeight="1" thickBot="1">
      <c r="A496" s="433">
        <v>509</v>
      </c>
      <c r="B496" s="345" t="s">
        <v>2083</v>
      </c>
      <c r="C496" s="396" t="s">
        <v>847</v>
      </c>
      <c r="D496" s="406" t="s">
        <v>641</v>
      </c>
      <c r="E496" s="398" t="s">
        <v>645</v>
      </c>
      <c r="F496" s="398"/>
      <c r="G496" s="396"/>
      <c r="H496" s="386">
        <v>2014</v>
      </c>
      <c r="I496" s="360"/>
      <c r="J496" s="360"/>
      <c r="K496" s="360"/>
      <c r="L496" s="360"/>
      <c r="M496" s="360"/>
      <c r="N496" s="363" t="s">
        <v>114</v>
      </c>
      <c r="O496" s="387">
        <v>18000000</v>
      </c>
      <c r="P496" s="396" t="s">
        <v>847</v>
      </c>
      <c r="T496" s="332" t="e">
        <f>#REF!</f>
        <v>#REF!</v>
      </c>
      <c r="U496" s="313" t="e">
        <f t="shared" si="92"/>
        <v>#REF!</v>
      </c>
      <c r="V496" s="313" t="e">
        <f t="shared" si="93"/>
        <v>#REF!</v>
      </c>
      <c r="W496" s="350" t="e">
        <f t="shared" si="96"/>
        <v>#REF!</v>
      </c>
      <c r="X496" s="351"/>
      <c r="Y496" s="350" t="e">
        <f t="shared" si="98"/>
        <v>#REF!</v>
      </c>
      <c r="Z496" s="350">
        <f t="shared" si="94"/>
        <v>0</v>
      </c>
      <c r="AA496" s="350" t="e">
        <f t="shared" si="99"/>
        <v>#REF!</v>
      </c>
      <c r="AB496" s="351" t="e">
        <f t="shared" si="100"/>
        <v>#REF!</v>
      </c>
      <c r="AC496" s="351" t="e">
        <f t="shared" si="101"/>
        <v>#REF!</v>
      </c>
      <c r="AD496" s="351" t="e">
        <f t="shared" si="102"/>
        <v>#REF!</v>
      </c>
      <c r="AE496" s="332">
        <f t="shared" si="103"/>
        <v>2014</v>
      </c>
      <c r="AF496" s="352" t="e">
        <f t="shared" si="104"/>
        <v>#REF!</v>
      </c>
      <c r="AG496" s="353" t="e">
        <f t="shared" si="95"/>
        <v>#REF!</v>
      </c>
    </row>
    <row r="497" spans="1:33" s="313" customFormat="1" ht="26.25" customHeight="1">
      <c r="A497" s="432">
        <v>510</v>
      </c>
      <c r="B497" s="390" t="s">
        <v>562</v>
      </c>
      <c r="C497" s="397" t="s">
        <v>848</v>
      </c>
      <c r="D497" s="407" t="s">
        <v>641</v>
      </c>
      <c r="E497" s="399" t="s">
        <v>645</v>
      </c>
      <c r="F497" s="399"/>
      <c r="G497" s="397"/>
      <c r="H497" s="391">
        <v>2014</v>
      </c>
      <c r="I497" s="367"/>
      <c r="J497" s="367"/>
      <c r="K497" s="367"/>
      <c r="L497" s="367"/>
      <c r="M497" s="367"/>
      <c r="N497" s="370" t="s">
        <v>114</v>
      </c>
      <c r="O497" s="392">
        <v>15000000</v>
      </c>
      <c r="P497" s="403"/>
      <c r="T497" s="332" t="e">
        <f>#REF!</f>
        <v>#REF!</v>
      </c>
      <c r="U497" s="313" t="e">
        <f t="shared" si="92"/>
        <v>#REF!</v>
      </c>
      <c r="V497" s="313" t="e">
        <f t="shared" si="93"/>
        <v>#REF!</v>
      </c>
      <c r="W497" s="350" t="e">
        <f t="shared" si="96"/>
        <v>#REF!</v>
      </c>
      <c r="X497" s="351"/>
      <c r="Y497" s="350" t="e">
        <f t="shared" si="98"/>
        <v>#REF!</v>
      </c>
      <c r="Z497" s="350">
        <f t="shared" si="94"/>
        <v>0</v>
      </c>
      <c r="AA497" s="350" t="e">
        <f t="shared" si="99"/>
        <v>#REF!</v>
      </c>
      <c r="AB497" s="351" t="e">
        <f t="shared" si="100"/>
        <v>#REF!</v>
      </c>
      <c r="AC497" s="351" t="e">
        <f t="shared" si="101"/>
        <v>#REF!</v>
      </c>
      <c r="AD497" s="351" t="e">
        <f t="shared" si="102"/>
        <v>#REF!</v>
      </c>
      <c r="AE497" s="332">
        <f t="shared" si="103"/>
        <v>2014</v>
      </c>
      <c r="AF497" s="352" t="e">
        <f t="shared" si="104"/>
        <v>#REF!</v>
      </c>
      <c r="AG497" s="353" t="e">
        <f t="shared" si="95"/>
        <v>#REF!</v>
      </c>
    </row>
    <row r="498" spans="1:33" s="313" customFormat="1" ht="24" customHeight="1">
      <c r="A498" s="431">
        <v>511</v>
      </c>
      <c r="B498" s="345" t="s">
        <v>2023</v>
      </c>
      <c r="C498" s="378" t="s">
        <v>129</v>
      </c>
      <c r="D498" s="405" t="s">
        <v>643</v>
      </c>
      <c r="E498" s="400" t="s">
        <v>645</v>
      </c>
      <c r="F498" s="400"/>
      <c r="G498" s="378"/>
      <c r="H498" s="380">
        <v>2014</v>
      </c>
      <c r="I498" s="308"/>
      <c r="J498" s="308"/>
      <c r="K498" s="308"/>
      <c r="L498" s="308"/>
      <c r="M498" s="308"/>
      <c r="N498" s="348" t="s">
        <v>114</v>
      </c>
      <c r="O498" s="379">
        <v>12000000</v>
      </c>
      <c r="P498" s="311"/>
      <c r="T498" s="332" t="e">
        <f>#REF!</f>
        <v>#REF!</v>
      </c>
      <c r="U498" s="313" t="e">
        <f t="shared" si="92"/>
        <v>#REF!</v>
      </c>
      <c r="V498" s="313" t="e">
        <f t="shared" si="93"/>
        <v>#REF!</v>
      </c>
      <c r="W498" s="350" t="e">
        <f t="shared" si="96"/>
        <v>#REF!</v>
      </c>
      <c r="X498" s="351"/>
      <c r="Y498" s="350" t="e">
        <f t="shared" si="98"/>
        <v>#REF!</v>
      </c>
      <c r="Z498" s="350">
        <f t="shared" si="94"/>
        <v>0</v>
      </c>
      <c r="AA498" s="350" t="e">
        <f t="shared" si="99"/>
        <v>#REF!</v>
      </c>
      <c r="AB498" s="351" t="e">
        <f t="shared" si="100"/>
        <v>#REF!</v>
      </c>
      <c r="AC498" s="351" t="e">
        <f t="shared" si="101"/>
        <v>#REF!</v>
      </c>
      <c r="AD498" s="351" t="e">
        <f t="shared" si="102"/>
        <v>#REF!</v>
      </c>
      <c r="AE498" s="332">
        <f t="shared" si="103"/>
        <v>2014</v>
      </c>
      <c r="AF498" s="352" t="e">
        <f t="shared" si="104"/>
        <v>#REF!</v>
      </c>
      <c r="AG498" s="353" t="e">
        <f t="shared" si="95"/>
        <v>#REF!</v>
      </c>
    </row>
    <row r="499" spans="1:33" s="313" customFormat="1" ht="26.25" customHeight="1">
      <c r="A499" s="431">
        <v>512</v>
      </c>
      <c r="B499" s="345" t="s">
        <v>2083</v>
      </c>
      <c r="C499" s="378" t="s">
        <v>849</v>
      </c>
      <c r="D499" s="405" t="s">
        <v>641</v>
      </c>
      <c r="E499" s="400" t="s">
        <v>406</v>
      </c>
      <c r="F499" s="400"/>
      <c r="G499" s="378"/>
      <c r="H499" s="380">
        <v>2014</v>
      </c>
      <c r="I499" s="308"/>
      <c r="J499" s="308"/>
      <c r="K499" s="308"/>
      <c r="L499" s="308"/>
      <c r="M499" s="308"/>
      <c r="N499" s="348" t="s">
        <v>114</v>
      </c>
      <c r="O499" s="379">
        <v>1216200</v>
      </c>
      <c r="P499" s="378" t="s">
        <v>849</v>
      </c>
      <c r="T499" s="332" t="e">
        <f>#REF!</f>
        <v>#REF!</v>
      </c>
      <c r="U499" s="313" t="e">
        <f t="shared" si="92"/>
        <v>#REF!</v>
      </c>
      <c r="V499" s="313" t="e">
        <f t="shared" si="93"/>
        <v>#REF!</v>
      </c>
      <c r="W499" s="350" t="e">
        <f t="shared" si="96"/>
        <v>#REF!</v>
      </c>
      <c r="X499" s="351"/>
      <c r="Y499" s="350" t="e">
        <f t="shared" si="98"/>
        <v>#REF!</v>
      </c>
      <c r="Z499" s="350">
        <f t="shared" si="94"/>
        <v>0</v>
      </c>
      <c r="AA499" s="350" t="e">
        <f t="shared" si="99"/>
        <v>#REF!</v>
      </c>
      <c r="AB499" s="351" t="e">
        <f t="shared" si="100"/>
        <v>#REF!</v>
      </c>
      <c r="AC499" s="351" t="e">
        <f t="shared" si="101"/>
        <v>#REF!</v>
      </c>
      <c r="AD499" s="351" t="e">
        <f t="shared" si="102"/>
        <v>#REF!</v>
      </c>
      <c r="AE499" s="332">
        <f t="shared" si="103"/>
        <v>2014</v>
      </c>
      <c r="AF499" s="352" t="e">
        <f t="shared" si="104"/>
        <v>#REF!</v>
      </c>
      <c r="AG499" s="353" t="e">
        <f t="shared" si="95"/>
        <v>#REF!</v>
      </c>
    </row>
    <row r="500" spans="1:33" s="313" customFormat="1" ht="26.25" customHeight="1">
      <c r="A500" s="431">
        <v>513</v>
      </c>
      <c r="B500" s="345" t="s">
        <v>2083</v>
      </c>
      <c r="C500" s="378" t="s">
        <v>850</v>
      </c>
      <c r="D500" s="405" t="s">
        <v>623</v>
      </c>
      <c r="E500" s="400" t="s">
        <v>406</v>
      </c>
      <c r="F500" s="400"/>
      <c r="G500" s="378"/>
      <c r="H500" s="380">
        <v>2014</v>
      </c>
      <c r="I500" s="308"/>
      <c r="J500" s="308"/>
      <c r="K500" s="308"/>
      <c r="L500" s="308"/>
      <c r="M500" s="308"/>
      <c r="N500" s="348" t="s">
        <v>114</v>
      </c>
      <c r="O500" s="379">
        <v>405400</v>
      </c>
      <c r="P500" s="378" t="s">
        <v>850</v>
      </c>
      <c r="T500" s="332" t="e">
        <f>#REF!</f>
        <v>#REF!</v>
      </c>
      <c r="U500" s="313" t="e">
        <f t="shared" si="92"/>
        <v>#REF!</v>
      </c>
      <c r="V500" s="313" t="e">
        <f t="shared" si="93"/>
        <v>#REF!</v>
      </c>
      <c r="W500" s="350" t="e">
        <f t="shared" si="96"/>
        <v>#REF!</v>
      </c>
      <c r="X500" s="351"/>
      <c r="Y500" s="350" t="e">
        <f t="shared" si="98"/>
        <v>#REF!</v>
      </c>
      <c r="Z500" s="350">
        <f t="shared" si="94"/>
        <v>0</v>
      </c>
      <c r="AA500" s="350" t="e">
        <f t="shared" si="99"/>
        <v>#REF!</v>
      </c>
      <c r="AB500" s="351" t="e">
        <f t="shared" si="100"/>
        <v>#REF!</v>
      </c>
      <c r="AC500" s="351" t="e">
        <f t="shared" si="101"/>
        <v>#REF!</v>
      </c>
      <c r="AD500" s="351" t="e">
        <f t="shared" si="102"/>
        <v>#REF!</v>
      </c>
      <c r="AE500" s="332">
        <f t="shared" si="103"/>
        <v>2014</v>
      </c>
      <c r="AF500" s="352" t="e">
        <f t="shared" si="104"/>
        <v>#REF!</v>
      </c>
      <c r="AG500" s="353" t="e">
        <f t="shared" si="95"/>
        <v>#REF!</v>
      </c>
    </row>
    <row r="501" spans="1:33" s="313" customFormat="1" ht="26.25" customHeight="1">
      <c r="A501" s="431">
        <v>514</v>
      </c>
      <c r="B501" s="345" t="s">
        <v>2083</v>
      </c>
      <c r="C501" s="378" t="s">
        <v>851</v>
      </c>
      <c r="D501" s="405" t="s">
        <v>623</v>
      </c>
      <c r="E501" s="400" t="s">
        <v>406</v>
      </c>
      <c r="F501" s="400"/>
      <c r="G501" s="378"/>
      <c r="H501" s="380">
        <v>2014</v>
      </c>
      <c r="I501" s="308"/>
      <c r="J501" s="308"/>
      <c r="K501" s="308"/>
      <c r="L501" s="308"/>
      <c r="M501" s="308"/>
      <c r="N501" s="348" t="s">
        <v>114</v>
      </c>
      <c r="O501" s="379">
        <v>460400</v>
      </c>
      <c r="P501" s="378" t="s">
        <v>851</v>
      </c>
      <c r="T501" s="332" t="e">
        <f>#REF!</f>
        <v>#REF!</v>
      </c>
      <c r="U501" s="313" t="e">
        <f t="shared" si="92"/>
        <v>#REF!</v>
      </c>
      <c r="V501" s="313" t="e">
        <f t="shared" si="93"/>
        <v>#REF!</v>
      </c>
      <c r="W501" s="350" t="e">
        <f t="shared" si="96"/>
        <v>#REF!</v>
      </c>
      <c r="X501" s="351"/>
      <c r="Y501" s="350" t="e">
        <f t="shared" si="98"/>
        <v>#REF!</v>
      </c>
      <c r="Z501" s="350">
        <f t="shared" si="94"/>
        <v>0</v>
      </c>
      <c r="AA501" s="350" t="e">
        <f t="shared" si="99"/>
        <v>#REF!</v>
      </c>
      <c r="AB501" s="351" t="e">
        <f t="shared" si="100"/>
        <v>#REF!</v>
      </c>
      <c r="AC501" s="351" t="e">
        <f t="shared" si="101"/>
        <v>#REF!</v>
      </c>
      <c r="AD501" s="351" t="e">
        <f t="shared" si="102"/>
        <v>#REF!</v>
      </c>
      <c r="AE501" s="332">
        <f t="shared" si="103"/>
        <v>2014</v>
      </c>
      <c r="AF501" s="352" t="e">
        <f t="shared" si="104"/>
        <v>#REF!</v>
      </c>
      <c r="AG501" s="353" t="e">
        <f t="shared" si="95"/>
        <v>#REF!</v>
      </c>
    </row>
    <row r="502" spans="1:33" s="313" customFormat="1" ht="26.25" customHeight="1">
      <c r="A502" s="431">
        <v>515</v>
      </c>
      <c r="B502" s="345" t="s">
        <v>2083</v>
      </c>
      <c r="C502" s="378" t="s">
        <v>479</v>
      </c>
      <c r="D502" s="405" t="s">
        <v>623</v>
      </c>
      <c r="E502" s="400" t="s">
        <v>406</v>
      </c>
      <c r="F502" s="400"/>
      <c r="G502" s="378"/>
      <c r="H502" s="380">
        <v>2014</v>
      </c>
      <c r="I502" s="308"/>
      <c r="J502" s="308"/>
      <c r="K502" s="308"/>
      <c r="L502" s="308"/>
      <c r="M502" s="308"/>
      <c r="N502" s="348" t="s">
        <v>114</v>
      </c>
      <c r="O502" s="379">
        <v>145411000</v>
      </c>
      <c r="P502" s="378" t="s">
        <v>479</v>
      </c>
      <c r="T502" s="332" t="e">
        <f>#REF!</f>
        <v>#REF!</v>
      </c>
      <c r="U502" s="313" t="e">
        <f t="shared" si="92"/>
        <v>#REF!</v>
      </c>
      <c r="V502" s="313" t="e">
        <f t="shared" si="93"/>
        <v>#REF!</v>
      </c>
      <c r="W502" s="350" t="e">
        <f t="shared" si="96"/>
        <v>#REF!</v>
      </c>
      <c r="X502" s="351"/>
      <c r="Y502" s="350" t="e">
        <f t="shared" si="98"/>
        <v>#REF!</v>
      </c>
      <c r="Z502" s="350">
        <f t="shared" si="94"/>
        <v>0</v>
      </c>
      <c r="AA502" s="350" t="e">
        <f t="shared" si="99"/>
        <v>#REF!</v>
      </c>
      <c r="AB502" s="351" t="e">
        <f t="shared" si="100"/>
        <v>#REF!</v>
      </c>
      <c r="AC502" s="351" t="e">
        <f t="shared" si="101"/>
        <v>#REF!</v>
      </c>
      <c r="AD502" s="351" t="e">
        <f t="shared" si="102"/>
        <v>#REF!</v>
      </c>
      <c r="AE502" s="332">
        <f t="shared" si="103"/>
        <v>2014</v>
      </c>
      <c r="AF502" s="352" t="e">
        <f t="shared" si="104"/>
        <v>#REF!</v>
      </c>
      <c r="AG502" s="353" t="e">
        <f t="shared" si="95"/>
        <v>#REF!</v>
      </c>
    </row>
    <row r="503" spans="1:33" s="313" customFormat="1" ht="26.25" customHeight="1">
      <c r="A503" s="431">
        <v>516</v>
      </c>
      <c r="B503" s="345" t="s">
        <v>2083</v>
      </c>
      <c r="C503" s="378" t="s">
        <v>852</v>
      </c>
      <c r="D503" s="405" t="s">
        <v>623</v>
      </c>
      <c r="E503" s="400"/>
      <c r="F503" s="400"/>
      <c r="G503" s="378"/>
      <c r="H503" s="380">
        <v>2014</v>
      </c>
      <c r="I503" s="308"/>
      <c r="J503" s="308"/>
      <c r="K503" s="308"/>
      <c r="L503" s="308"/>
      <c r="M503" s="308"/>
      <c r="N503" s="348" t="s">
        <v>114</v>
      </c>
      <c r="O503" s="379">
        <v>76318000</v>
      </c>
      <c r="P503" s="378" t="s">
        <v>852</v>
      </c>
      <c r="T503" s="332" t="e">
        <f>#REF!</f>
        <v>#REF!</v>
      </c>
      <c r="U503" s="313" t="e">
        <f t="shared" si="92"/>
        <v>#REF!</v>
      </c>
      <c r="V503" s="313" t="e">
        <f t="shared" si="93"/>
        <v>#REF!</v>
      </c>
      <c r="W503" s="350" t="e">
        <f t="shared" si="96"/>
        <v>#REF!</v>
      </c>
      <c r="X503" s="351"/>
      <c r="Y503" s="350" t="e">
        <f t="shared" si="98"/>
        <v>#REF!</v>
      </c>
      <c r="Z503" s="350">
        <f t="shared" si="94"/>
        <v>0</v>
      </c>
      <c r="AA503" s="350" t="e">
        <f t="shared" si="99"/>
        <v>#REF!</v>
      </c>
      <c r="AB503" s="351" t="e">
        <f t="shared" si="100"/>
        <v>#REF!</v>
      </c>
      <c r="AC503" s="351" t="e">
        <f t="shared" si="101"/>
        <v>#REF!</v>
      </c>
      <c r="AD503" s="351" t="e">
        <f t="shared" si="102"/>
        <v>#REF!</v>
      </c>
      <c r="AE503" s="332">
        <f t="shared" si="103"/>
        <v>2014</v>
      </c>
      <c r="AF503" s="352" t="e">
        <f t="shared" si="104"/>
        <v>#REF!</v>
      </c>
      <c r="AG503" s="353" t="e">
        <f t="shared" si="95"/>
        <v>#REF!</v>
      </c>
    </row>
    <row r="504" spans="1:33" s="313" customFormat="1" ht="26.25" customHeight="1">
      <c r="A504" s="431">
        <v>517</v>
      </c>
      <c r="B504" s="345" t="s">
        <v>304</v>
      </c>
      <c r="C504" s="378" t="s">
        <v>119</v>
      </c>
      <c r="D504" s="405" t="s">
        <v>641</v>
      </c>
      <c r="E504" s="400" t="s">
        <v>645</v>
      </c>
      <c r="F504" s="400"/>
      <c r="G504" s="378"/>
      <c r="H504" s="380">
        <v>2014</v>
      </c>
      <c r="I504" s="308"/>
      <c r="J504" s="308"/>
      <c r="K504" s="308"/>
      <c r="L504" s="308"/>
      <c r="M504" s="308"/>
      <c r="N504" s="348" t="s">
        <v>114</v>
      </c>
      <c r="O504" s="379">
        <v>14280000</v>
      </c>
      <c r="P504" s="311"/>
      <c r="T504" s="332" t="e">
        <f>#REF!</f>
        <v>#REF!</v>
      </c>
      <c r="U504" s="313" t="e">
        <f t="shared" si="92"/>
        <v>#REF!</v>
      </c>
      <c r="V504" s="313" t="e">
        <f t="shared" si="93"/>
        <v>#REF!</v>
      </c>
      <c r="W504" s="350" t="e">
        <f t="shared" si="96"/>
        <v>#REF!</v>
      </c>
      <c r="X504" s="351"/>
      <c r="Y504" s="350" t="e">
        <f t="shared" si="98"/>
        <v>#REF!</v>
      </c>
      <c r="Z504" s="350">
        <f t="shared" si="94"/>
        <v>0</v>
      </c>
      <c r="AA504" s="350" t="e">
        <f t="shared" si="99"/>
        <v>#REF!</v>
      </c>
      <c r="AB504" s="351" t="e">
        <f t="shared" si="100"/>
        <v>#REF!</v>
      </c>
      <c r="AC504" s="351" t="e">
        <f t="shared" si="101"/>
        <v>#REF!</v>
      </c>
      <c r="AD504" s="351" t="e">
        <f t="shared" si="102"/>
        <v>#REF!</v>
      </c>
      <c r="AE504" s="332">
        <f t="shared" si="103"/>
        <v>2014</v>
      </c>
      <c r="AF504" s="352" t="e">
        <f t="shared" si="104"/>
        <v>#REF!</v>
      </c>
      <c r="AG504" s="353" t="e">
        <f t="shared" si="95"/>
        <v>#REF!</v>
      </c>
    </row>
    <row r="505" spans="1:33" s="313" customFormat="1" ht="26.25" customHeight="1">
      <c r="A505" s="431">
        <v>518</v>
      </c>
      <c r="B505" s="345" t="s">
        <v>2083</v>
      </c>
      <c r="C505" s="378" t="s">
        <v>853</v>
      </c>
      <c r="D505" s="405" t="s">
        <v>641</v>
      </c>
      <c r="E505" s="400" t="s">
        <v>645</v>
      </c>
      <c r="F505" s="400"/>
      <c r="G505" s="378"/>
      <c r="H505" s="380">
        <v>2014</v>
      </c>
      <c r="I505" s="308"/>
      <c r="J505" s="308"/>
      <c r="K505" s="308"/>
      <c r="L505" s="308"/>
      <c r="M505" s="308"/>
      <c r="N505" s="348" t="s">
        <v>114</v>
      </c>
      <c r="O505" s="379">
        <v>5130000</v>
      </c>
      <c r="P505" s="378" t="s">
        <v>853</v>
      </c>
      <c r="T505" s="332" t="e">
        <f>#REF!</f>
        <v>#REF!</v>
      </c>
      <c r="U505" s="313" t="e">
        <f t="shared" si="92"/>
        <v>#REF!</v>
      </c>
      <c r="V505" s="313" t="e">
        <f t="shared" si="93"/>
        <v>#REF!</v>
      </c>
      <c r="W505" s="350" t="e">
        <f t="shared" si="96"/>
        <v>#REF!</v>
      </c>
      <c r="X505" s="351"/>
      <c r="Y505" s="350" t="e">
        <f t="shared" si="98"/>
        <v>#REF!</v>
      </c>
      <c r="Z505" s="350">
        <f t="shared" si="94"/>
        <v>0</v>
      </c>
      <c r="AA505" s="350" t="e">
        <f t="shared" si="99"/>
        <v>#REF!</v>
      </c>
      <c r="AB505" s="351" t="e">
        <f t="shared" si="100"/>
        <v>#REF!</v>
      </c>
      <c r="AC505" s="351" t="e">
        <f t="shared" si="101"/>
        <v>#REF!</v>
      </c>
      <c r="AD505" s="351" t="e">
        <f t="shared" si="102"/>
        <v>#REF!</v>
      </c>
      <c r="AE505" s="332">
        <f t="shared" si="103"/>
        <v>2014</v>
      </c>
      <c r="AF505" s="352" t="e">
        <f t="shared" si="104"/>
        <v>#REF!</v>
      </c>
      <c r="AG505" s="353" t="e">
        <f t="shared" si="95"/>
        <v>#REF!</v>
      </c>
    </row>
    <row r="506" spans="1:33" s="313" customFormat="1" ht="26.25" customHeight="1">
      <c r="A506" s="431">
        <v>519</v>
      </c>
      <c r="B506" s="345" t="s">
        <v>2083</v>
      </c>
      <c r="C506" s="378" t="s">
        <v>854</v>
      </c>
      <c r="D506" s="405" t="s">
        <v>641</v>
      </c>
      <c r="E506" s="400" t="s">
        <v>645</v>
      </c>
      <c r="F506" s="400"/>
      <c r="G506" s="378"/>
      <c r="H506" s="380">
        <v>2014</v>
      </c>
      <c r="I506" s="308"/>
      <c r="J506" s="308"/>
      <c r="K506" s="308"/>
      <c r="L506" s="308"/>
      <c r="M506" s="308"/>
      <c r="N506" s="348" t="s">
        <v>114</v>
      </c>
      <c r="O506" s="379">
        <v>1380000</v>
      </c>
      <c r="P506" s="378" t="s">
        <v>854</v>
      </c>
      <c r="T506" s="332" t="e">
        <f>#REF!</f>
        <v>#REF!</v>
      </c>
      <c r="U506" s="313" t="e">
        <f t="shared" si="92"/>
        <v>#REF!</v>
      </c>
      <c r="V506" s="313" t="e">
        <f t="shared" si="93"/>
        <v>#REF!</v>
      </c>
      <c r="W506" s="350" t="e">
        <f t="shared" si="96"/>
        <v>#REF!</v>
      </c>
      <c r="X506" s="351"/>
      <c r="Y506" s="350" t="e">
        <f t="shared" si="98"/>
        <v>#REF!</v>
      </c>
      <c r="Z506" s="350">
        <f t="shared" si="94"/>
        <v>0</v>
      </c>
      <c r="AA506" s="350" t="e">
        <f t="shared" si="99"/>
        <v>#REF!</v>
      </c>
      <c r="AB506" s="351" t="e">
        <f t="shared" si="100"/>
        <v>#REF!</v>
      </c>
      <c r="AC506" s="351" t="e">
        <f t="shared" si="101"/>
        <v>#REF!</v>
      </c>
      <c r="AD506" s="351" t="e">
        <f t="shared" si="102"/>
        <v>#REF!</v>
      </c>
      <c r="AE506" s="332">
        <f t="shared" si="103"/>
        <v>2014</v>
      </c>
      <c r="AF506" s="352" t="e">
        <f t="shared" si="104"/>
        <v>#REF!</v>
      </c>
      <c r="AG506" s="353" t="e">
        <f t="shared" si="95"/>
        <v>#REF!</v>
      </c>
    </row>
    <row r="507" spans="1:33" s="313" customFormat="1" ht="26.25" customHeight="1">
      <c r="A507" s="431">
        <v>520</v>
      </c>
      <c r="B507" s="357" t="s">
        <v>2085</v>
      </c>
      <c r="C507" s="378" t="s">
        <v>855</v>
      </c>
      <c r="D507" s="405" t="s">
        <v>641</v>
      </c>
      <c r="E507" s="400" t="s">
        <v>645</v>
      </c>
      <c r="F507" s="400"/>
      <c r="G507" s="378"/>
      <c r="H507" s="380">
        <v>2014</v>
      </c>
      <c r="I507" s="308"/>
      <c r="J507" s="308"/>
      <c r="K507" s="308"/>
      <c r="L507" s="308"/>
      <c r="M507" s="308"/>
      <c r="N507" s="348" t="s">
        <v>114</v>
      </c>
      <c r="O507" s="379">
        <v>29040000</v>
      </c>
      <c r="P507" s="311"/>
      <c r="T507" s="332" t="e">
        <f>#REF!</f>
        <v>#REF!</v>
      </c>
      <c r="U507" s="313" t="e">
        <f t="shared" si="92"/>
        <v>#REF!</v>
      </c>
      <c r="V507" s="313" t="e">
        <f t="shared" si="93"/>
        <v>#REF!</v>
      </c>
      <c r="W507" s="350" t="e">
        <f t="shared" si="96"/>
        <v>#REF!</v>
      </c>
      <c r="X507" s="351"/>
      <c r="Y507" s="350" t="e">
        <f t="shared" si="98"/>
        <v>#REF!</v>
      </c>
      <c r="Z507" s="350">
        <f t="shared" si="94"/>
        <v>0</v>
      </c>
      <c r="AA507" s="350" t="e">
        <f t="shared" si="99"/>
        <v>#REF!</v>
      </c>
      <c r="AB507" s="351" t="e">
        <f t="shared" si="100"/>
        <v>#REF!</v>
      </c>
      <c r="AC507" s="351" t="e">
        <f t="shared" si="101"/>
        <v>#REF!</v>
      </c>
      <c r="AD507" s="351" t="e">
        <f t="shared" si="102"/>
        <v>#REF!</v>
      </c>
      <c r="AE507" s="332">
        <f t="shared" si="103"/>
        <v>2014</v>
      </c>
      <c r="AF507" s="352" t="e">
        <f t="shared" si="104"/>
        <v>#REF!</v>
      </c>
      <c r="AG507" s="353" t="e">
        <f t="shared" si="95"/>
        <v>#REF!</v>
      </c>
    </row>
    <row r="508" spans="1:33" s="313" customFormat="1" ht="23.25" customHeight="1">
      <c r="A508" s="431">
        <v>521</v>
      </c>
      <c r="B508" s="357" t="s">
        <v>291</v>
      </c>
      <c r="C508" s="378" t="s">
        <v>856</v>
      </c>
      <c r="D508" s="405" t="s">
        <v>623</v>
      </c>
      <c r="E508" s="400" t="s">
        <v>645</v>
      </c>
      <c r="F508" s="400"/>
      <c r="G508" s="378"/>
      <c r="H508" s="380">
        <v>2014</v>
      </c>
      <c r="I508" s="308"/>
      <c r="J508" s="308"/>
      <c r="K508" s="308"/>
      <c r="L508" s="308"/>
      <c r="M508" s="308"/>
      <c r="N508" s="348" t="s">
        <v>114</v>
      </c>
      <c r="O508" s="379">
        <v>11473000</v>
      </c>
      <c r="P508" s="311"/>
      <c r="T508" s="332" t="e">
        <f>#REF!</f>
        <v>#REF!</v>
      </c>
      <c r="U508" s="313" t="e">
        <f t="shared" si="92"/>
        <v>#REF!</v>
      </c>
      <c r="V508" s="313" t="e">
        <f t="shared" si="93"/>
        <v>#REF!</v>
      </c>
      <c r="W508" s="350" t="e">
        <f t="shared" si="96"/>
        <v>#REF!</v>
      </c>
      <c r="X508" s="351"/>
      <c r="Y508" s="350" t="e">
        <f t="shared" si="98"/>
        <v>#REF!</v>
      </c>
      <c r="Z508" s="350">
        <f t="shared" si="94"/>
        <v>0</v>
      </c>
      <c r="AA508" s="350" t="e">
        <f t="shared" si="99"/>
        <v>#REF!</v>
      </c>
      <c r="AB508" s="351" t="e">
        <f t="shared" si="100"/>
        <v>#REF!</v>
      </c>
      <c r="AC508" s="351" t="e">
        <f t="shared" si="101"/>
        <v>#REF!</v>
      </c>
      <c r="AD508" s="351" t="e">
        <f t="shared" si="102"/>
        <v>#REF!</v>
      </c>
      <c r="AE508" s="332">
        <f t="shared" si="103"/>
        <v>2014</v>
      </c>
      <c r="AF508" s="352" t="e">
        <f t="shared" si="104"/>
        <v>#REF!</v>
      </c>
      <c r="AG508" s="353" t="e">
        <f t="shared" si="95"/>
        <v>#REF!</v>
      </c>
    </row>
    <row r="509" spans="1:33" s="313" customFormat="1" ht="26.25" customHeight="1">
      <c r="A509" s="431">
        <v>522</v>
      </c>
      <c r="B509" s="357" t="s">
        <v>291</v>
      </c>
      <c r="C509" s="378" t="s">
        <v>857</v>
      </c>
      <c r="D509" s="405" t="s">
        <v>643</v>
      </c>
      <c r="E509" s="400" t="s">
        <v>645</v>
      </c>
      <c r="F509" s="400"/>
      <c r="G509" s="378"/>
      <c r="H509" s="380">
        <v>2014</v>
      </c>
      <c r="I509" s="308"/>
      <c r="J509" s="308"/>
      <c r="K509" s="308"/>
      <c r="L509" s="308"/>
      <c r="M509" s="308"/>
      <c r="N509" s="348" t="s">
        <v>114</v>
      </c>
      <c r="O509" s="379">
        <v>16500000</v>
      </c>
      <c r="P509" s="311"/>
      <c r="T509" s="332" t="e">
        <f>#REF!</f>
        <v>#REF!</v>
      </c>
      <c r="U509" s="313" t="e">
        <f t="shared" si="92"/>
        <v>#REF!</v>
      </c>
      <c r="V509" s="313" t="e">
        <f t="shared" si="93"/>
        <v>#REF!</v>
      </c>
      <c r="W509" s="350" t="e">
        <f t="shared" si="96"/>
        <v>#REF!</v>
      </c>
      <c r="X509" s="351"/>
      <c r="Y509" s="350" t="e">
        <f t="shared" si="98"/>
        <v>#REF!</v>
      </c>
      <c r="Z509" s="350">
        <f t="shared" si="94"/>
        <v>0</v>
      </c>
      <c r="AA509" s="350" t="e">
        <f t="shared" si="99"/>
        <v>#REF!</v>
      </c>
      <c r="AB509" s="351" t="e">
        <f t="shared" si="100"/>
        <v>#REF!</v>
      </c>
      <c r="AC509" s="351" t="e">
        <f t="shared" si="101"/>
        <v>#REF!</v>
      </c>
      <c r="AD509" s="351" t="e">
        <f t="shared" si="102"/>
        <v>#REF!</v>
      </c>
      <c r="AE509" s="332">
        <f t="shared" si="103"/>
        <v>2014</v>
      </c>
      <c r="AF509" s="352" t="e">
        <f t="shared" si="104"/>
        <v>#REF!</v>
      </c>
      <c r="AG509" s="353" t="e">
        <f t="shared" si="95"/>
        <v>#REF!</v>
      </c>
    </row>
    <row r="510" spans="1:33" s="313" customFormat="1" ht="21.75" customHeight="1">
      <c r="A510" s="431">
        <v>523</v>
      </c>
      <c r="B510" s="357" t="s">
        <v>291</v>
      </c>
      <c r="C510" s="378" t="s">
        <v>858</v>
      </c>
      <c r="D510" s="405" t="s">
        <v>651</v>
      </c>
      <c r="E510" s="400" t="s">
        <v>645</v>
      </c>
      <c r="F510" s="400"/>
      <c r="G510" s="378"/>
      <c r="H510" s="380">
        <v>2014</v>
      </c>
      <c r="I510" s="308"/>
      <c r="J510" s="308"/>
      <c r="K510" s="308"/>
      <c r="L510" s="308"/>
      <c r="M510" s="308"/>
      <c r="N510" s="348" t="s">
        <v>114</v>
      </c>
      <c r="O510" s="379">
        <v>37818000</v>
      </c>
      <c r="P510" s="311"/>
      <c r="T510" s="332" t="e">
        <f>#REF!</f>
        <v>#REF!</v>
      </c>
      <c r="U510" s="313" t="e">
        <f t="shared" si="92"/>
        <v>#REF!</v>
      </c>
      <c r="V510" s="313" t="e">
        <f t="shared" si="93"/>
        <v>#REF!</v>
      </c>
      <c r="W510" s="350" t="e">
        <f t="shared" si="96"/>
        <v>#REF!</v>
      </c>
      <c r="X510" s="351"/>
      <c r="Y510" s="350" t="e">
        <f t="shared" si="98"/>
        <v>#REF!</v>
      </c>
      <c r="Z510" s="350">
        <f t="shared" si="94"/>
        <v>0</v>
      </c>
      <c r="AA510" s="350" t="e">
        <f t="shared" si="99"/>
        <v>#REF!</v>
      </c>
      <c r="AB510" s="351" t="e">
        <f t="shared" si="100"/>
        <v>#REF!</v>
      </c>
      <c r="AC510" s="351" t="e">
        <f t="shared" si="101"/>
        <v>#REF!</v>
      </c>
      <c r="AD510" s="351" t="e">
        <f t="shared" si="102"/>
        <v>#REF!</v>
      </c>
      <c r="AE510" s="332">
        <f t="shared" si="103"/>
        <v>2014</v>
      </c>
      <c r="AF510" s="352" t="e">
        <f t="shared" si="104"/>
        <v>#REF!</v>
      </c>
      <c r="AG510" s="353" t="e">
        <f t="shared" si="95"/>
        <v>#REF!</v>
      </c>
    </row>
    <row r="511" spans="1:33" s="313" customFormat="1" ht="26.25" customHeight="1">
      <c r="A511" s="431">
        <v>524</v>
      </c>
      <c r="B511" s="357" t="s">
        <v>291</v>
      </c>
      <c r="C511" s="378" t="s">
        <v>859</v>
      </c>
      <c r="D511" s="405" t="s">
        <v>641</v>
      </c>
      <c r="E511" s="400" t="s">
        <v>645</v>
      </c>
      <c r="F511" s="400"/>
      <c r="G511" s="378"/>
      <c r="H511" s="380">
        <v>2014</v>
      </c>
      <c r="I511" s="308"/>
      <c r="J511" s="308"/>
      <c r="K511" s="308"/>
      <c r="L511" s="308"/>
      <c r="M511" s="308"/>
      <c r="N511" s="348" t="s">
        <v>114</v>
      </c>
      <c r="O511" s="379">
        <v>13200000</v>
      </c>
      <c r="P511" s="311"/>
      <c r="T511" s="332" t="e">
        <f>#REF!</f>
        <v>#REF!</v>
      </c>
      <c r="U511" s="313" t="e">
        <f t="shared" si="92"/>
        <v>#REF!</v>
      </c>
      <c r="V511" s="313" t="e">
        <f t="shared" si="93"/>
        <v>#REF!</v>
      </c>
      <c r="W511" s="350" t="e">
        <f t="shared" si="96"/>
        <v>#REF!</v>
      </c>
      <c r="X511" s="351"/>
      <c r="Y511" s="350" t="e">
        <f t="shared" si="98"/>
        <v>#REF!</v>
      </c>
      <c r="Z511" s="350">
        <f t="shared" si="94"/>
        <v>0</v>
      </c>
      <c r="AA511" s="350" t="e">
        <f t="shared" si="99"/>
        <v>#REF!</v>
      </c>
      <c r="AB511" s="351" t="e">
        <f t="shared" si="100"/>
        <v>#REF!</v>
      </c>
      <c r="AC511" s="351" t="e">
        <f t="shared" si="101"/>
        <v>#REF!</v>
      </c>
      <c r="AD511" s="351" t="e">
        <f t="shared" si="102"/>
        <v>#REF!</v>
      </c>
      <c r="AE511" s="332">
        <f t="shared" si="103"/>
        <v>2014</v>
      </c>
      <c r="AF511" s="352" t="e">
        <f t="shared" si="104"/>
        <v>#REF!</v>
      </c>
      <c r="AG511" s="353" t="e">
        <f t="shared" si="95"/>
        <v>#REF!</v>
      </c>
    </row>
    <row r="512" spans="1:33" s="313" customFormat="1" ht="26.25" customHeight="1">
      <c r="A512" s="431">
        <v>525</v>
      </c>
      <c r="B512" s="345" t="s">
        <v>293</v>
      </c>
      <c r="C512" s="378" t="s">
        <v>860</v>
      </c>
      <c r="D512" s="405" t="s">
        <v>643</v>
      </c>
      <c r="E512" s="400" t="s">
        <v>645</v>
      </c>
      <c r="F512" s="400"/>
      <c r="G512" s="378"/>
      <c r="H512" s="380">
        <v>2014</v>
      </c>
      <c r="I512" s="308"/>
      <c r="J512" s="308"/>
      <c r="K512" s="308"/>
      <c r="L512" s="308"/>
      <c r="M512" s="308"/>
      <c r="N512" s="348" t="s">
        <v>114</v>
      </c>
      <c r="O512" s="379">
        <v>23900000</v>
      </c>
      <c r="P512" s="311"/>
      <c r="T512" s="332" t="e">
        <f>#REF!</f>
        <v>#REF!</v>
      </c>
      <c r="U512" s="313" t="e">
        <f t="shared" si="92"/>
        <v>#REF!</v>
      </c>
      <c r="V512" s="313" t="e">
        <f t="shared" si="93"/>
        <v>#REF!</v>
      </c>
      <c r="W512" s="350" t="e">
        <f t="shared" si="96"/>
        <v>#REF!</v>
      </c>
      <c r="X512" s="351"/>
      <c r="Y512" s="350" t="e">
        <f t="shared" si="98"/>
        <v>#REF!</v>
      </c>
      <c r="Z512" s="350">
        <f t="shared" si="94"/>
        <v>0</v>
      </c>
      <c r="AA512" s="350" t="e">
        <f t="shared" si="99"/>
        <v>#REF!</v>
      </c>
      <c r="AB512" s="351" t="e">
        <f t="shared" si="100"/>
        <v>#REF!</v>
      </c>
      <c r="AC512" s="351" t="e">
        <f t="shared" si="101"/>
        <v>#REF!</v>
      </c>
      <c r="AD512" s="351" t="e">
        <f t="shared" si="102"/>
        <v>#REF!</v>
      </c>
      <c r="AE512" s="332">
        <f t="shared" si="103"/>
        <v>2014</v>
      </c>
      <c r="AF512" s="352" t="e">
        <f t="shared" si="104"/>
        <v>#REF!</v>
      </c>
      <c r="AG512" s="353" t="e">
        <f t="shared" si="95"/>
        <v>#REF!</v>
      </c>
    </row>
    <row r="513" spans="1:33" s="313" customFormat="1" ht="26.25" customHeight="1">
      <c r="A513" s="431">
        <v>526</v>
      </c>
      <c r="B513" s="345" t="s">
        <v>2039</v>
      </c>
      <c r="C513" s="378" t="s">
        <v>828</v>
      </c>
      <c r="D513" s="405" t="s">
        <v>641</v>
      </c>
      <c r="E513" s="400" t="s">
        <v>645</v>
      </c>
      <c r="F513" s="400"/>
      <c r="G513" s="378"/>
      <c r="H513" s="380">
        <v>2014</v>
      </c>
      <c r="I513" s="308"/>
      <c r="J513" s="308"/>
      <c r="K513" s="308"/>
      <c r="L513" s="308"/>
      <c r="M513" s="308"/>
      <c r="N513" s="348" t="s">
        <v>114</v>
      </c>
      <c r="O513" s="379">
        <v>6000000</v>
      </c>
      <c r="P513" s="311"/>
      <c r="T513" s="332" t="e">
        <f>#REF!</f>
        <v>#REF!</v>
      </c>
      <c r="U513" s="313" t="e">
        <f t="shared" si="92"/>
        <v>#REF!</v>
      </c>
      <c r="V513" s="313" t="e">
        <f t="shared" si="93"/>
        <v>#REF!</v>
      </c>
      <c r="W513" s="350" t="e">
        <f t="shared" si="96"/>
        <v>#REF!</v>
      </c>
      <c r="X513" s="351"/>
      <c r="Y513" s="350" t="e">
        <f t="shared" si="98"/>
        <v>#REF!</v>
      </c>
      <c r="Z513" s="350">
        <f t="shared" si="94"/>
        <v>0</v>
      </c>
      <c r="AA513" s="350" t="e">
        <f t="shared" si="99"/>
        <v>#REF!</v>
      </c>
      <c r="AB513" s="351" t="e">
        <f t="shared" si="100"/>
        <v>#REF!</v>
      </c>
      <c r="AC513" s="351" t="e">
        <f t="shared" si="101"/>
        <v>#REF!</v>
      </c>
      <c r="AD513" s="351" t="e">
        <f t="shared" si="102"/>
        <v>#REF!</v>
      </c>
      <c r="AE513" s="332">
        <f t="shared" si="103"/>
        <v>2014</v>
      </c>
      <c r="AF513" s="352" t="e">
        <f t="shared" si="104"/>
        <v>#REF!</v>
      </c>
      <c r="AG513" s="353" t="e">
        <f t="shared" si="95"/>
        <v>#REF!</v>
      </c>
    </row>
    <row r="514" spans="1:33" s="313" customFormat="1" ht="26.25" customHeight="1">
      <c r="A514" s="431">
        <v>527</v>
      </c>
      <c r="B514" s="345" t="s">
        <v>2039</v>
      </c>
      <c r="C514" s="378" t="s">
        <v>861</v>
      </c>
      <c r="D514" s="405" t="s">
        <v>643</v>
      </c>
      <c r="E514" s="400" t="s">
        <v>645</v>
      </c>
      <c r="F514" s="400"/>
      <c r="G514" s="378"/>
      <c r="H514" s="380">
        <v>2014</v>
      </c>
      <c r="I514" s="308"/>
      <c r="J514" s="308"/>
      <c r="K514" s="308"/>
      <c r="L514" s="308"/>
      <c r="M514" s="308"/>
      <c r="N514" s="348" t="s">
        <v>114</v>
      </c>
      <c r="O514" s="379">
        <v>29750000</v>
      </c>
      <c r="P514" s="311"/>
      <c r="T514" s="332" t="e">
        <f>#REF!</f>
        <v>#REF!</v>
      </c>
      <c r="U514" s="313" t="e">
        <f t="shared" si="92"/>
        <v>#REF!</v>
      </c>
      <c r="V514" s="313" t="e">
        <f t="shared" si="93"/>
        <v>#REF!</v>
      </c>
      <c r="W514" s="350" t="e">
        <f t="shared" si="96"/>
        <v>#REF!</v>
      </c>
      <c r="X514" s="351"/>
      <c r="Y514" s="350" t="e">
        <f t="shared" si="98"/>
        <v>#REF!</v>
      </c>
      <c r="Z514" s="350">
        <f t="shared" si="94"/>
        <v>0</v>
      </c>
      <c r="AA514" s="350" t="e">
        <f t="shared" si="99"/>
        <v>#REF!</v>
      </c>
      <c r="AB514" s="351" t="e">
        <f t="shared" si="100"/>
        <v>#REF!</v>
      </c>
      <c r="AC514" s="351" t="e">
        <f t="shared" si="101"/>
        <v>#REF!</v>
      </c>
      <c r="AD514" s="351" t="e">
        <f t="shared" si="102"/>
        <v>#REF!</v>
      </c>
      <c r="AE514" s="332">
        <f t="shared" si="103"/>
        <v>2014</v>
      </c>
      <c r="AF514" s="352" t="e">
        <f t="shared" si="104"/>
        <v>#REF!</v>
      </c>
      <c r="AG514" s="353" t="e">
        <f t="shared" si="95"/>
        <v>#REF!</v>
      </c>
    </row>
    <row r="515" spans="1:33" s="313" customFormat="1" ht="26.25" customHeight="1">
      <c r="A515" s="431">
        <v>528</v>
      </c>
      <c r="B515" s="345" t="s">
        <v>2039</v>
      </c>
      <c r="C515" s="378" t="s">
        <v>861</v>
      </c>
      <c r="D515" s="405" t="s">
        <v>643</v>
      </c>
      <c r="E515" s="400" t="s">
        <v>645</v>
      </c>
      <c r="F515" s="400"/>
      <c r="G515" s="378"/>
      <c r="H515" s="380">
        <v>2014</v>
      </c>
      <c r="I515" s="308"/>
      <c r="J515" s="308"/>
      <c r="K515" s="308"/>
      <c r="L515" s="308"/>
      <c r="M515" s="308"/>
      <c r="N515" s="348" t="s">
        <v>114</v>
      </c>
      <c r="O515" s="379">
        <v>4000000</v>
      </c>
      <c r="P515" s="311"/>
      <c r="T515" s="332" t="e">
        <f>#REF!</f>
        <v>#REF!</v>
      </c>
      <c r="U515" s="313" t="e">
        <f t="shared" si="92"/>
        <v>#REF!</v>
      </c>
      <c r="V515" s="313" t="e">
        <f t="shared" si="93"/>
        <v>#REF!</v>
      </c>
      <c r="W515" s="350" t="e">
        <f t="shared" si="96"/>
        <v>#REF!</v>
      </c>
      <c r="X515" s="351"/>
      <c r="Y515" s="350" t="e">
        <f t="shared" si="98"/>
        <v>#REF!</v>
      </c>
      <c r="Z515" s="350">
        <f t="shared" si="94"/>
        <v>0</v>
      </c>
      <c r="AA515" s="350" t="e">
        <f t="shared" si="99"/>
        <v>#REF!</v>
      </c>
      <c r="AB515" s="351" t="e">
        <f t="shared" si="100"/>
        <v>#REF!</v>
      </c>
      <c r="AC515" s="351" t="e">
        <f t="shared" si="101"/>
        <v>#REF!</v>
      </c>
      <c r="AD515" s="351" t="e">
        <f t="shared" si="102"/>
        <v>#REF!</v>
      </c>
      <c r="AE515" s="332">
        <f t="shared" si="103"/>
        <v>2014</v>
      </c>
      <c r="AF515" s="352" t="e">
        <f t="shared" si="104"/>
        <v>#REF!</v>
      </c>
      <c r="AG515" s="353" t="e">
        <f t="shared" si="95"/>
        <v>#REF!</v>
      </c>
    </row>
    <row r="516" spans="1:33" s="313" customFormat="1" ht="26.25" customHeight="1">
      <c r="A516" s="431">
        <v>529</v>
      </c>
      <c r="B516" s="345" t="s">
        <v>2049</v>
      </c>
      <c r="C516" s="378" t="s">
        <v>145</v>
      </c>
      <c r="D516" s="405" t="s">
        <v>643</v>
      </c>
      <c r="E516" s="400" t="s">
        <v>696</v>
      </c>
      <c r="F516" s="400"/>
      <c r="G516" s="378"/>
      <c r="H516" s="380">
        <v>2015</v>
      </c>
      <c r="I516" s="308"/>
      <c r="J516" s="308"/>
      <c r="K516" s="308"/>
      <c r="L516" s="308"/>
      <c r="M516" s="308"/>
      <c r="N516" s="348" t="s">
        <v>114</v>
      </c>
      <c r="O516" s="379">
        <v>9790000</v>
      </c>
      <c r="P516" s="311"/>
      <c r="T516" s="332" t="e">
        <f>#REF!</f>
        <v>#REF!</v>
      </c>
      <c r="U516" s="313" t="e">
        <f t="shared" si="92"/>
        <v>#REF!</v>
      </c>
      <c r="V516" s="313" t="e">
        <f t="shared" si="93"/>
        <v>#REF!</v>
      </c>
      <c r="W516" s="350" t="e">
        <f t="shared" si="96"/>
        <v>#REF!</v>
      </c>
      <c r="X516" s="351"/>
      <c r="Y516" s="350" t="e">
        <f t="shared" si="98"/>
        <v>#REF!</v>
      </c>
      <c r="Z516" s="350"/>
      <c r="AA516" s="350"/>
      <c r="AB516" s="351" t="e">
        <f t="shared" si="100"/>
        <v>#REF!</v>
      </c>
      <c r="AC516" s="351" t="e">
        <f t="shared" si="101"/>
        <v>#REF!</v>
      </c>
      <c r="AD516" s="351" t="e">
        <f t="shared" si="102"/>
        <v>#REF!</v>
      </c>
      <c r="AE516" s="332">
        <f t="shared" si="103"/>
        <v>2015</v>
      </c>
      <c r="AF516" s="352" t="e">
        <f t="shared" si="104"/>
        <v>#REF!</v>
      </c>
      <c r="AG516" s="353" t="e">
        <f t="shared" si="95"/>
        <v>#REF!</v>
      </c>
    </row>
    <row r="517" spans="1:33" s="313" customFormat="1" ht="26.25" customHeight="1">
      <c r="A517" s="431">
        <v>530</v>
      </c>
      <c r="B517" s="357" t="s">
        <v>562</v>
      </c>
      <c r="C517" s="378" t="s">
        <v>685</v>
      </c>
      <c r="D517" s="405" t="s">
        <v>643</v>
      </c>
      <c r="E517" s="427" t="s">
        <v>697</v>
      </c>
      <c r="F517" s="400"/>
      <c r="G517" s="378"/>
      <c r="H517" s="380">
        <v>2015</v>
      </c>
      <c r="I517" s="308"/>
      <c r="J517" s="308"/>
      <c r="K517" s="308"/>
      <c r="L517" s="308"/>
      <c r="M517" s="308"/>
      <c r="N517" s="348" t="s">
        <v>114</v>
      </c>
      <c r="O517" s="379">
        <v>19140000</v>
      </c>
      <c r="P517" s="311"/>
      <c r="T517" s="332" t="e">
        <f>#REF!</f>
        <v>#REF!</v>
      </c>
      <c r="U517" s="313" t="e">
        <f t="shared" si="92"/>
        <v>#REF!</v>
      </c>
      <c r="V517" s="313" t="e">
        <f t="shared" si="93"/>
        <v>#REF!</v>
      </c>
      <c r="W517" s="350" t="e">
        <f t="shared" si="96"/>
        <v>#REF!</v>
      </c>
      <c r="X517" s="351"/>
      <c r="Y517" s="350" t="e">
        <f t="shared" si="98"/>
        <v>#REF!</v>
      </c>
      <c r="Z517" s="350"/>
      <c r="AA517" s="350"/>
      <c r="AB517" s="351" t="e">
        <f t="shared" si="100"/>
        <v>#REF!</v>
      </c>
      <c r="AC517" s="351" t="e">
        <f t="shared" si="101"/>
        <v>#REF!</v>
      </c>
      <c r="AD517" s="351" t="e">
        <f t="shared" si="102"/>
        <v>#REF!</v>
      </c>
      <c r="AE517" s="332">
        <f t="shared" si="103"/>
        <v>2015</v>
      </c>
      <c r="AF517" s="352" t="e">
        <f t="shared" si="104"/>
        <v>#REF!</v>
      </c>
      <c r="AG517" s="353" t="e">
        <f t="shared" si="95"/>
        <v>#REF!</v>
      </c>
    </row>
    <row r="518" spans="1:33" s="313" customFormat="1" ht="26.25" customHeight="1">
      <c r="A518" s="431">
        <v>531</v>
      </c>
      <c r="B518" s="345" t="s">
        <v>2023</v>
      </c>
      <c r="C518" s="378" t="s">
        <v>862</v>
      </c>
      <c r="D518" s="405" t="s">
        <v>639</v>
      </c>
      <c r="E518" s="400" t="s">
        <v>348</v>
      </c>
      <c r="F518" s="400"/>
      <c r="G518" s="378"/>
      <c r="H518" s="380">
        <v>2015</v>
      </c>
      <c r="I518" s="308"/>
      <c r="J518" s="308"/>
      <c r="K518" s="308"/>
      <c r="L518" s="308"/>
      <c r="M518" s="308"/>
      <c r="N518" s="348" t="s">
        <v>114</v>
      </c>
      <c r="O518" s="379">
        <v>89320000</v>
      </c>
      <c r="P518" s="311"/>
      <c r="T518" s="332" t="e">
        <f>#REF!</f>
        <v>#REF!</v>
      </c>
      <c r="U518" s="313" t="e">
        <f t="shared" si="92"/>
        <v>#REF!</v>
      </c>
      <c r="V518" s="313" t="e">
        <f t="shared" si="93"/>
        <v>#REF!</v>
      </c>
      <c r="W518" s="350" t="e">
        <f t="shared" si="96"/>
        <v>#REF!</v>
      </c>
      <c r="X518" s="351"/>
      <c r="Y518" s="350" t="e">
        <f t="shared" si="98"/>
        <v>#REF!</v>
      </c>
      <c r="Z518" s="350"/>
      <c r="AA518" s="350"/>
      <c r="AB518" s="351" t="e">
        <f t="shared" si="100"/>
        <v>#REF!</v>
      </c>
      <c r="AC518" s="351" t="e">
        <f t="shared" si="101"/>
        <v>#REF!</v>
      </c>
      <c r="AD518" s="351" t="e">
        <f t="shared" si="102"/>
        <v>#REF!</v>
      </c>
      <c r="AE518" s="332">
        <f t="shared" si="103"/>
        <v>2015</v>
      </c>
      <c r="AF518" s="352" t="e">
        <f t="shared" si="104"/>
        <v>#REF!</v>
      </c>
      <c r="AG518" s="353" t="e">
        <f t="shared" si="95"/>
        <v>#REF!</v>
      </c>
    </row>
    <row r="519" spans="1:33" s="313" customFormat="1" ht="26.25" customHeight="1">
      <c r="A519" s="431">
        <v>532</v>
      </c>
      <c r="B519" s="345" t="s">
        <v>2083</v>
      </c>
      <c r="C519" s="378" t="s">
        <v>686</v>
      </c>
      <c r="D519" s="405">
        <v>400</v>
      </c>
      <c r="E519" s="400"/>
      <c r="F519" s="400"/>
      <c r="G519" s="378"/>
      <c r="H519" s="380">
        <v>2015</v>
      </c>
      <c r="I519" s="308"/>
      <c r="J519" s="308"/>
      <c r="K519" s="308"/>
      <c r="L519" s="308"/>
      <c r="M519" s="308"/>
      <c r="N519" s="348" t="s">
        <v>114</v>
      </c>
      <c r="O519" s="379">
        <v>29117000</v>
      </c>
      <c r="P519" s="378" t="s">
        <v>686</v>
      </c>
      <c r="T519" s="332" t="e">
        <f>#REF!</f>
        <v>#REF!</v>
      </c>
      <c r="U519" s="313" t="e">
        <f t="shared" si="92"/>
        <v>#REF!</v>
      </c>
      <c r="V519" s="313" t="e">
        <f t="shared" si="93"/>
        <v>#REF!</v>
      </c>
      <c r="W519" s="350" t="e">
        <f t="shared" si="96"/>
        <v>#REF!</v>
      </c>
      <c r="X519" s="351"/>
      <c r="Y519" s="350" t="e">
        <f t="shared" si="98"/>
        <v>#REF!</v>
      </c>
      <c r="Z519" s="350"/>
      <c r="AA519" s="350"/>
      <c r="AB519" s="351" t="e">
        <f t="shared" si="100"/>
        <v>#REF!</v>
      </c>
      <c r="AC519" s="351" t="e">
        <f t="shared" si="101"/>
        <v>#REF!</v>
      </c>
      <c r="AD519" s="351" t="e">
        <f t="shared" si="102"/>
        <v>#REF!</v>
      </c>
      <c r="AE519" s="332">
        <f t="shared" si="103"/>
        <v>2015</v>
      </c>
      <c r="AF519" s="352" t="e">
        <f t="shared" si="104"/>
        <v>#REF!</v>
      </c>
      <c r="AG519" s="353" t="e">
        <f t="shared" si="95"/>
        <v>#REF!</v>
      </c>
    </row>
    <row r="520" spans="1:33" s="313" customFormat="1" ht="26.25" customHeight="1">
      <c r="A520" s="431">
        <v>533</v>
      </c>
      <c r="B520" s="357" t="s">
        <v>2053</v>
      </c>
      <c r="C520" s="378" t="s">
        <v>652</v>
      </c>
      <c r="D520" s="405">
        <v>1</v>
      </c>
      <c r="E520" s="400" t="s">
        <v>698</v>
      </c>
      <c r="F520" s="400"/>
      <c r="G520" s="378"/>
      <c r="H520" s="380">
        <v>2015</v>
      </c>
      <c r="I520" s="308"/>
      <c r="J520" s="308"/>
      <c r="K520" s="308"/>
      <c r="L520" s="308"/>
      <c r="M520" s="308"/>
      <c r="N520" s="348" t="s">
        <v>114</v>
      </c>
      <c r="O520" s="379">
        <v>10560000</v>
      </c>
      <c r="P520" s="311"/>
      <c r="T520" s="332" t="e">
        <f>#REF!</f>
        <v>#REF!</v>
      </c>
      <c r="U520" s="313" t="e">
        <f t="shared" si="92"/>
        <v>#REF!</v>
      </c>
      <c r="V520" s="313" t="e">
        <f t="shared" si="93"/>
        <v>#REF!</v>
      </c>
      <c r="W520" s="350" t="e">
        <f t="shared" si="96"/>
        <v>#REF!</v>
      </c>
      <c r="X520" s="351"/>
      <c r="Y520" s="350" t="e">
        <f t="shared" si="98"/>
        <v>#REF!</v>
      </c>
      <c r="Z520" s="350"/>
      <c r="AA520" s="350"/>
      <c r="AB520" s="351" t="e">
        <f t="shared" si="100"/>
        <v>#REF!</v>
      </c>
      <c r="AC520" s="351" t="e">
        <f t="shared" si="101"/>
        <v>#REF!</v>
      </c>
      <c r="AD520" s="351" t="e">
        <f t="shared" si="102"/>
        <v>#REF!</v>
      </c>
      <c r="AE520" s="332">
        <f t="shared" si="103"/>
        <v>2015</v>
      </c>
      <c r="AF520" s="352" t="e">
        <f t="shared" si="104"/>
        <v>#REF!</v>
      </c>
      <c r="AG520" s="353" t="e">
        <f t="shared" si="95"/>
        <v>#REF!</v>
      </c>
    </row>
    <row r="521" spans="1:33" s="313" customFormat="1" ht="26.25" customHeight="1">
      <c r="A521" s="431">
        <v>534</v>
      </c>
      <c r="B521" s="357" t="s">
        <v>2057</v>
      </c>
      <c r="C521" s="378" t="s">
        <v>695</v>
      </c>
      <c r="D521" s="405"/>
      <c r="E521" s="400"/>
      <c r="F521" s="400"/>
      <c r="G521" s="378"/>
      <c r="H521" s="380">
        <v>2015</v>
      </c>
      <c r="I521" s="308"/>
      <c r="J521" s="308"/>
      <c r="K521" s="308"/>
      <c r="L521" s="308"/>
      <c r="M521" s="308"/>
      <c r="N521" s="348" t="s">
        <v>114</v>
      </c>
      <c r="O521" s="379">
        <v>91960000</v>
      </c>
      <c r="P521" s="311"/>
      <c r="T521" s="332" t="e">
        <f>#REF!</f>
        <v>#REF!</v>
      </c>
      <c r="U521" s="313" t="e">
        <f t="shared" si="92"/>
        <v>#REF!</v>
      </c>
      <c r="V521" s="313" t="e">
        <f t="shared" si="93"/>
        <v>#REF!</v>
      </c>
      <c r="W521" s="350" t="e">
        <f t="shared" si="96"/>
        <v>#REF!</v>
      </c>
      <c r="X521" s="351"/>
      <c r="Y521" s="350" t="e">
        <f t="shared" si="98"/>
        <v>#REF!</v>
      </c>
      <c r="Z521" s="350"/>
      <c r="AA521" s="350"/>
      <c r="AB521" s="351" t="e">
        <f t="shared" si="100"/>
        <v>#REF!</v>
      </c>
      <c r="AC521" s="351" t="e">
        <f t="shared" si="101"/>
        <v>#REF!</v>
      </c>
      <c r="AD521" s="351" t="e">
        <f t="shared" si="102"/>
        <v>#REF!</v>
      </c>
      <c r="AE521" s="332">
        <f t="shared" si="103"/>
        <v>2015</v>
      </c>
      <c r="AF521" s="352" t="e">
        <f t="shared" si="104"/>
        <v>#REF!</v>
      </c>
      <c r="AG521" s="353" t="e">
        <f t="shared" si="95"/>
        <v>#REF!</v>
      </c>
    </row>
    <row r="522" spans="1:33" s="313" customFormat="1" ht="26.25" customHeight="1">
      <c r="A522" s="431">
        <v>535</v>
      </c>
      <c r="B522" s="345" t="s">
        <v>2027</v>
      </c>
      <c r="C522" s="378" t="s">
        <v>138</v>
      </c>
      <c r="D522" s="405" t="s">
        <v>639</v>
      </c>
      <c r="E522" s="400" t="s">
        <v>699</v>
      </c>
      <c r="F522" s="400"/>
      <c r="G522" s="378"/>
      <c r="H522" s="380">
        <v>2015</v>
      </c>
      <c r="I522" s="308"/>
      <c r="J522" s="308"/>
      <c r="K522" s="308"/>
      <c r="L522" s="308"/>
      <c r="M522" s="308"/>
      <c r="N522" s="348" t="s">
        <v>114</v>
      </c>
      <c r="O522" s="379">
        <v>17435000</v>
      </c>
      <c r="P522" s="311"/>
      <c r="T522" s="332" t="e">
        <f>#REF!</f>
        <v>#REF!</v>
      </c>
      <c r="U522" s="313" t="e">
        <f t="shared" si="92"/>
        <v>#REF!</v>
      </c>
      <c r="V522" s="313" t="e">
        <f t="shared" si="93"/>
        <v>#REF!</v>
      </c>
      <c r="W522" s="350" t="e">
        <f t="shared" si="96"/>
        <v>#REF!</v>
      </c>
      <c r="X522" s="351"/>
      <c r="Y522" s="350" t="e">
        <f t="shared" si="98"/>
        <v>#REF!</v>
      </c>
      <c r="Z522" s="350"/>
      <c r="AA522" s="350"/>
      <c r="AB522" s="351" t="e">
        <f t="shared" si="100"/>
        <v>#REF!</v>
      </c>
      <c r="AC522" s="351" t="e">
        <f t="shared" si="101"/>
        <v>#REF!</v>
      </c>
      <c r="AD522" s="351" t="e">
        <f t="shared" si="102"/>
        <v>#REF!</v>
      </c>
      <c r="AE522" s="332">
        <f t="shared" si="103"/>
        <v>2015</v>
      </c>
      <c r="AF522" s="352" t="e">
        <f t="shared" si="104"/>
        <v>#REF!</v>
      </c>
      <c r="AG522" s="353" t="e">
        <f t="shared" si="95"/>
        <v>#REF!</v>
      </c>
    </row>
    <row r="523" spans="1:33" s="313" customFormat="1" ht="26.25" customHeight="1">
      <c r="A523" s="431">
        <v>536</v>
      </c>
      <c r="B523" s="345" t="s">
        <v>2036</v>
      </c>
      <c r="C523" s="378" t="s">
        <v>687</v>
      </c>
      <c r="D523" s="405" t="s">
        <v>702</v>
      </c>
      <c r="E523" s="400"/>
      <c r="F523" s="400"/>
      <c r="G523" s="378"/>
      <c r="H523" s="380">
        <v>2015</v>
      </c>
      <c r="I523" s="308"/>
      <c r="J523" s="308"/>
      <c r="K523" s="308"/>
      <c r="L523" s="308"/>
      <c r="M523" s="308"/>
      <c r="N523" s="348" t="s">
        <v>114</v>
      </c>
      <c r="O523" s="379">
        <v>23743947.185649686</v>
      </c>
      <c r="P523" s="311"/>
      <c r="T523" s="332" t="e">
        <f>#REF!</f>
        <v>#REF!</v>
      </c>
      <c r="U523" s="313" t="e">
        <f t="shared" si="92"/>
        <v>#REF!</v>
      </c>
      <c r="V523" s="313" t="e">
        <f t="shared" si="93"/>
        <v>#REF!</v>
      </c>
      <c r="W523" s="350" t="e">
        <f t="shared" si="96"/>
        <v>#REF!</v>
      </c>
      <c r="X523" s="351"/>
      <c r="Y523" s="350" t="e">
        <f t="shared" si="98"/>
        <v>#REF!</v>
      </c>
      <c r="Z523" s="350"/>
      <c r="AA523" s="350"/>
      <c r="AB523" s="351" t="e">
        <f t="shared" si="100"/>
        <v>#REF!</v>
      </c>
      <c r="AC523" s="351" t="e">
        <f t="shared" si="101"/>
        <v>#REF!</v>
      </c>
      <c r="AD523" s="351" t="e">
        <f t="shared" si="102"/>
        <v>#REF!</v>
      </c>
      <c r="AE523" s="332">
        <f t="shared" si="103"/>
        <v>2015</v>
      </c>
      <c r="AF523" s="352" t="e">
        <f t="shared" si="104"/>
        <v>#REF!</v>
      </c>
      <c r="AG523" s="353" t="e">
        <f t="shared" si="95"/>
        <v>#REF!</v>
      </c>
    </row>
    <row r="524" spans="1:33" s="313" customFormat="1" ht="26.25" customHeight="1">
      <c r="A524" s="431">
        <v>537</v>
      </c>
      <c r="B524" s="357" t="s">
        <v>2056</v>
      </c>
      <c r="C524" s="378" t="s">
        <v>688</v>
      </c>
      <c r="D524" s="405" t="s">
        <v>703</v>
      </c>
      <c r="E524" s="400"/>
      <c r="F524" s="400"/>
      <c r="G524" s="378"/>
      <c r="H524" s="380">
        <v>2015</v>
      </c>
      <c r="I524" s="308"/>
      <c r="J524" s="308"/>
      <c r="K524" s="308"/>
      <c r="L524" s="308"/>
      <c r="M524" s="308"/>
      <c r="N524" s="348" t="s">
        <v>114</v>
      </c>
      <c r="O524" s="379">
        <v>98434290.853673771</v>
      </c>
      <c r="P524" s="311"/>
      <c r="T524" s="332" t="e">
        <f>#REF!</f>
        <v>#REF!</v>
      </c>
      <c r="U524" s="313" t="e">
        <f t="shared" si="92"/>
        <v>#REF!</v>
      </c>
      <c r="V524" s="313" t="e">
        <f t="shared" si="93"/>
        <v>#REF!</v>
      </c>
      <c r="W524" s="350" t="e">
        <f t="shared" si="96"/>
        <v>#REF!</v>
      </c>
      <c r="X524" s="351"/>
      <c r="Y524" s="350" t="e">
        <f t="shared" si="98"/>
        <v>#REF!</v>
      </c>
      <c r="Z524" s="350"/>
      <c r="AA524" s="350"/>
      <c r="AB524" s="351" t="e">
        <f t="shared" si="100"/>
        <v>#REF!</v>
      </c>
      <c r="AC524" s="351" t="e">
        <f t="shared" si="101"/>
        <v>#REF!</v>
      </c>
      <c r="AD524" s="351" t="e">
        <f t="shared" si="102"/>
        <v>#REF!</v>
      </c>
      <c r="AE524" s="332">
        <f t="shared" si="103"/>
        <v>2015</v>
      </c>
      <c r="AF524" s="352" t="e">
        <f t="shared" si="104"/>
        <v>#REF!</v>
      </c>
      <c r="AG524" s="353" t="e">
        <f t="shared" si="95"/>
        <v>#REF!</v>
      </c>
    </row>
    <row r="525" spans="1:33" s="313" customFormat="1" ht="26.25" customHeight="1">
      <c r="A525" s="431">
        <v>538</v>
      </c>
      <c r="B525" s="357" t="s">
        <v>2034</v>
      </c>
      <c r="C525" s="378" t="s">
        <v>689</v>
      </c>
      <c r="D525" s="405" t="s">
        <v>650</v>
      </c>
      <c r="E525" s="400"/>
      <c r="F525" s="400"/>
      <c r="G525" s="378"/>
      <c r="H525" s="380">
        <v>2015</v>
      </c>
      <c r="I525" s="308"/>
      <c r="J525" s="308"/>
      <c r="K525" s="308"/>
      <c r="L525" s="308"/>
      <c r="M525" s="308"/>
      <c r="N525" s="348" t="s">
        <v>114</v>
      </c>
      <c r="O525" s="379">
        <v>134626628.65066081</v>
      </c>
      <c r="P525" s="311"/>
      <c r="T525" s="332" t="e">
        <f>#REF!</f>
        <v>#REF!</v>
      </c>
      <c r="U525" s="313" t="e">
        <f t="shared" si="92"/>
        <v>#REF!</v>
      </c>
      <c r="V525" s="313" t="e">
        <f t="shared" si="93"/>
        <v>#REF!</v>
      </c>
      <c r="W525" s="350" t="e">
        <f t="shared" si="96"/>
        <v>#REF!</v>
      </c>
      <c r="X525" s="351"/>
      <c r="Y525" s="350" t="e">
        <f t="shared" si="98"/>
        <v>#REF!</v>
      </c>
      <c r="Z525" s="350"/>
      <c r="AA525" s="350"/>
      <c r="AB525" s="351" t="e">
        <f t="shared" si="100"/>
        <v>#REF!</v>
      </c>
      <c r="AC525" s="351" t="e">
        <f t="shared" si="101"/>
        <v>#REF!</v>
      </c>
      <c r="AD525" s="351" t="e">
        <f t="shared" si="102"/>
        <v>#REF!</v>
      </c>
      <c r="AE525" s="332">
        <f t="shared" si="103"/>
        <v>2015</v>
      </c>
      <c r="AF525" s="352" t="e">
        <f t="shared" si="104"/>
        <v>#REF!</v>
      </c>
      <c r="AG525" s="353" t="e">
        <f t="shared" si="95"/>
        <v>#REF!</v>
      </c>
    </row>
    <row r="526" spans="1:33" s="313" customFormat="1" ht="26.25" customHeight="1" thickBot="1">
      <c r="A526" s="433">
        <v>539</v>
      </c>
      <c r="B526" s="385" t="s">
        <v>286</v>
      </c>
      <c r="C526" s="396" t="s">
        <v>690</v>
      </c>
      <c r="D526" s="406" t="s">
        <v>641</v>
      </c>
      <c r="E526" s="398"/>
      <c r="F526" s="398"/>
      <c r="G526" s="396"/>
      <c r="H526" s="386">
        <v>2015</v>
      </c>
      <c r="I526" s="360"/>
      <c r="J526" s="360"/>
      <c r="K526" s="360"/>
      <c r="L526" s="360"/>
      <c r="M526" s="360"/>
      <c r="N526" s="363" t="s">
        <v>114</v>
      </c>
      <c r="O526" s="387">
        <v>165276495.11579683</v>
      </c>
      <c r="P526" s="401"/>
      <c r="T526" s="332" t="e">
        <f>#REF!</f>
        <v>#REF!</v>
      </c>
      <c r="U526" s="313" t="e">
        <f t="shared" si="92"/>
        <v>#REF!</v>
      </c>
      <c r="V526" s="313" t="e">
        <f t="shared" si="93"/>
        <v>#REF!</v>
      </c>
      <c r="W526" s="350" t="e">
        <f t="shared" si="96"/>
        <v>#REF!</v>
      </c>
      <c r="X526" s="351"/>
      <c r="Y526" s="350" t="e">
        <f t="shared" si="98"/>
        <v>#REF!</v>
      </c>
      <c r="Z526" s="350"/>
      <c r="AA526" s="350"/>
      <c r="AB526" s="351" t="e">
        <f t="shared" si="100"/>
        <v>#REF!</v>
      </c>
      <c r="AC526" s="351" t="e">
        <f t="shared" si="101"/>
        <v>#REF!</v>
      </c>
      <c r="AD526" s="351" t="e">
        <f t="shared" si="102"/>
        <v>#REF!</v>
      </c>
      <c r="AE526" s="332">
        <f t="shared" si="103"/>
        <v>2015</v>
      </c>
      <c r="AF526" s="352" t="e">
        <f t="shared" si="104"/>
        <v>#REF!</v>
      </c>
      <c r="AG526" s="353" t="e">
        <f t="shared" si="95"/>
        <v>#REF!</v>
      </c>
    </row>
    <row r="527" spans="1:33" s="313" customFormat="1" ht="26.25" customHeight="1">
      <c r="A527" s="432">
        <v>540</v>
      </c>
      <c r="B527" s="390" t="s">
        <v>289</v>
      </c>
      <c r="C527" s="397" t="s">
        <v>691</v>
      </c>
      <c r="D527" s="407" t="s">
        <v>641</v>
      </c>
      <c r="E527" s="399"/>
      <c r="F527" s="399"/>
      <c r="G527" s="397"/>
      <c r="H527" s="391">
        <v>2015</v>
      </c>
      <c r="I527" s="367"/>
      <c r="J527" s="367"/>
      <c r="K527" s="367"/>
      <c r="L527" s="367"/>
      <c r="M527" s="367"/>
      <c r="N527" s="370" t="s">
        <v>114</v>
      </c>
      <c r="O527" s="392">
        <v>21615638.194218904</v>
      </c>
      <c r="P527" s="403"/>
      <c r="T527" s="332" t="e">
        <f>#REF!</f>
        <v>#REF!</v>
      </c>
      <c r="U527" s="313" t="e">
        <f t="shared" si="92"/>
        <v>#REF!</v>
      </c>
      <c r="V527" s="313" t="e">
        <f t="shared" si="93"/>
        <v>#REF!</v>
      </c>
      <c r="W527" s="350" t="e">
        <f t="shared" si="96"/>
        <v>#REF!</v>
      </c>
      <c r="X527" s="351"/>
      <c r="Y527" s="350" t="e">
        <f t="shared" si="98"/>
        <v>#REF!</v>
      </c>
      <c r="Z527" s="350"/>
      <c r="AA527" s="350"/>
      <c r="AB527" s="351" t="e">
        <f t="shared" si="100"/>
        <v>#REF!</v>
      </c>
      <c r="AC527" s="351" t="e">
        <f t="shared" si="101"/>
        <v>#REF!</v>
      </c>
      <c r="AD527" s="351" t="e">
        <f t="shared" si="102"/>
        <v>#REF!</v>
      </c>
      <c r="AE527" s="332">
        <f t="shared" si="103"/>
        <v>2015</v>
      </c>
      <c r="AF527" s="352" t="e">
        <f t="shared" si="104"/>
        <v>#REF!</v>
      </c>
      <c r="AG527" s="353" t="e">
        <f t="shared" si="95"/>
        <v>#REF!</v>
      </c>
    </row>
    <row r="528" spans="1:33" s="313" customFormat="1" ht="26.25" customHeight="1">
      <c r="A528" s="431">
        <v>541</v>
      </c>
      <c r="B528" s="345" t="s">
        <v>293</v>
      </c>
      <c r="C528" s="378" t="s">
        <v>692</v>
      </c>
      <c r="D528" s="405" t="s">
        <v>639</v>
      </c>
      <c r="E528" s="400" t="s">
        <v>700</v>
      </c>
      <c r="F528" s="400"/>
      <c r="G528" s="378"/>
      <c r="H528" s="380">
        <v>2015</v>
      </c>
      <c r="I528" s="308"/>
      <c r="J528" s="308"/>
      <c r="K528" s="308"/>
      <c r="L528" s="308"/>
      <c r="M528" s="308"/>
      <c r="N528" s="348" t="s">
        <v>114</v>
      </c>
      <c r="O528" s="379">
        <v>81003652.658713505</v>
      </c>
      <c r="P528" s="311"/>
      <c r="T528" s="332" t="e">
        <f>#REF!</f>
        <v>#REF!</v>
      </c>
      <c r="U528" s="313" t="e">
        <f t="shared" si="92"/>
        <v>#REF!</v>
      </c>
      <c r="V528" s="313" t="e">
        <f t="shared" si="93"/>
        <v>#REF!</v>
      </c>
      <c r="W528" s="350" t="e">
        <f t="shared" si="96"/>
        <v>#REF!</v>
      </c>
      <c r="X528" s="351"/>
      <c r="Y528" s="350" t="e">
        <f t="shared" si="98"/>
        <v>#REF!</v>
      </c>
      <c r="Z528" s="350"/>
      <c r="AA528" s="350"/>
      <c r="AB528" s="351" t="e">
        <f t="shared" si="100"/>
        <v>#REF!</v>
      </c>
      <c r="AC528" s="351" t="e">
        <f t="shared" si="101"/>
        <v>#REF!</v>
      </c>
      <c r="AD528" s="351" t="e">
        <f t="shared" si="102"/>
        <v>#REF!</v>
      </c>
      <c r="AE528" s="332">
        <f t="shared" si="103"/>
        <v>2015</v>
      </c>
      <c r="AF528" s="352" t="e">
        <f t="shared" si="104"/>
        <v>#REF!</v>
      </c>
      <c r="AG528" s="353" t="e">
        <f t="shared" si="95"/>
        <v>#REF!</v>
      </c>
    </row>
    <row r="529" spans="1:33" s="313" customFormat="1" ht="26.25" customHeight="1">
      <c r="A529" s="431">
        <v>542</v>
      </c>
      <c r="B529" s="345" t="s">
        <v>2035</v>
      </c>
      <c r="C529" s="378" t="s">
        <v>693</v>
      </c>
      <c r="D529" s="405" t="s">
        <v>702</v>
      </c>
      <c r="E529" s="400" t="s">
        <v>353</v>
      </c>
      <c r="F529" s="400"/>
      <c r="G529" s="378"/>
      <c r="H529" s="380">
        <v>2015</v>
      </c>
      <c r="I529" s="308"/>
      <c r="J529" s="308"/>
      <c r="K529" s="308"/>
      <c r="L529" s="308"/>
      <c r="M529" s="308"/>
      <c r="N529" s="348" t="s">
        <v>114</v>
      </c>
      <c r="O529" s="379">
        <v>72600784.125651941</v>
      </c>
      <c r="P529" s="311"/>
      <c r="T529" s="332" t="e">
        <f>#REF!</f>
        <v>#REF!</v>
      </c>
      <c r="U529" s="313" t="e">
        <f t="shared" si="92"/>
        <v>#REF!</v>
      </c>
      <c r="V529" s="313" t="e">
        <f t="shared" si="93"/>
        <v>#REF!</v>
      </c>
      <c r="W529" s="350" t="e">
        <f t="shared" si="96"/>
        <v>#REF!</v>
      </c>
      <c r="X529" s="351"/>
      <c r="Y529" s="350" t="e">
        <f t="shared" si="98"/>
        <v>#REF!</v>
      </c>
      <c r="Z529" s="350"/>
      <c r="AA529" s="350"/>
      <c r="AB529" s="351" t="e">
        <f t="shared" si="100"/>
        <v>#REF!</v>
      </c>
      <c r="AC529" s="351" t="e">
        <f t="shared" si="101"/>
        <v>#REF!</v>
      </c>
      <c r="AD529" s="351" t="e">
        <f t="shared" si="102"/>
        <v>#REF!</v>
      </c>
      <c r="AE529" s="332">
        <f t="shared" si="103"/>
        <v>2015</v>
      </c>
      <c r="AF529" s="352" t="e">
        <f t="shared" si="104"/>
        <v>#REF!</v>
      </c>
      <c r="AG529" s="353" t="e">
        <f t="shared" si="95"/>
        <v>#REF!</v>
      </c>
    </row>
    <row r="530" spans="1:33" s="313" customFormat="1" ht="26.25" customHeight="1">
      <c r="A530" s="431">
        <v>543</v>
      </c>
      <c r="B530" s="345" t="s">
        <v>2039</v>
      </c>
      <c r="C530" s="378" t="s">
        <v>694</v>
      </c>
      <c r="D530" s="405" t="s">
        <v>641</v>
      </c>
      <c r="E530" s="400" t="s">
        <v>701</v>
      </c>
      <c r="F530" s="400"/>
      <c r="G530" s="378"/>
      <c r="H530" s="380">
        <v>2015</v>
      </c>
      <c r="I530" s="308"/>
      <c r="J530" s="308"/>
      <c r="K530" s="308"/>
      <c r="L530" s="308"/>
      <c r="M530" s="308"/>
      <c r="N530" s="348" t="s">
        <v>114</v>
      </c>
      <c r="O530" s="379">
        <v>33286563.215634555</v>
      </c>
      <c r="P530" s="311"/>
      <c r="T530" s="332" t="e">
        <f>#REF!</f>
        <v>#REF!</v>
      </c>
      <c r="U530" s="313" t="e">
        <f t="shared" si="92"/>
        <v>#REF!</v>
      </c>
      <c r="V530" s="313" t="e">
        <f t="shared" si="93"/>
        <v>#REF!</v>
      </c>
      <c r="W530" s="350" t="e">
        <f t="shared" si="96"/>
        <v>#REF!</v>
      </c>
      <c r="X530" s="351"/>
      <c r="Y530" s="350" t="e">
        <f t="shared" si="98"/>
        <v>#REF!</v>
      </c>
      <c r="Z530" s="350"/>
      <c r="AA530" s="350"/>
      <c r="AB530" s="351" t="e">
        <f t="shared" si="100"/>
        <v>#REF!</v>
      </c>
      <c r="AC530" s="351" t="e">
        <f t="shared" si="101"/>
        <v>#REF!</v>
      </c>
      <c r="AD530" s="351" t="e">
        <f t="shared" si="102"/>
        <v>#REF!</v>
      </c>
      <c r="AE530" s="332">
        <f t="shared" si="103"/>
        <v>2015</v>
      </c>
      <c r="AF530" s="352" t="e">
        <f t="shared" si="104"/>
        <v>#REF!</v>
      </c>
      <c r="AG530" s="353" t="e">
        <f t="shared" si="95"/>
        <v>#REF!</v>
      </c>
    </row>
    <row r="531" spans="1:33" s="313" customFormat="1" ht="26.25" customHeight="1">
      <c r="A531" s="431">
        <v>544</v>
      </c>
      <c r="B531" s="357" t="s">
        <v>2022</v>
      </c>
      <c r="C531" s="378" t="s">
        <v>707</v>
      </c>
      <c r="D531" s="405" t="s">
        <v>702</v>
      </c>
      <c r="E531" s="400"/>
      <c r="F531" s="400"/>
      <c r="G531" s="378"/>
      <c r="H531" s="380">
        <v>2016</v>
      </c>
      <c r="I531" s="308"/>
      <c r="J531" s="308"/>
      <c r="K531" s="308"/>
      <c r="L531" s="308"/>
      <c r="M531" s="308"/>
      <c r="N531" s="348" t="s">
        <v>114</v>
      </c>
      <c r="O531" s="379">
        <v>37046493.741517119</v>
      </c>
      <c r="P531" s="311"/>
      <c r="T531" s="332" t="e">
        <f>#REF!</f>
        <v>#REF!</v>
      </c>
      <c r="U531" s="313" t="e">
        <f t="shared" si="92"/>
        <v>#REF!</v>
      </c>
      <c r="V531" s="313" t="e">
        <f t="shared" si="93"/>
        <v>#REF!</v>
      </c>
      <c r="W531" s="350" t="e">
        <f t="shared" si="96"/>
        <v>#REF!</v>
      </c>
      <c r="X531" s="351"/>
      <c r="Y531" s="350" t="e">
        <f t="shared" si="98"/>
        <v>#REF!</v>
      </c>
      <c r="Z531" s="350"/>
      <c r="AA531" s="350"/>
      <c r="AB531" s="351"/>
      <c r="AC531" s="351" t="e">
        <f t="shared" si="101"/>
        <v>#REF!</v>
      </c>
      <c r="AD531" s="351" t="e">
        <f t="shared" si="102"/>
        <v>#REF!</v>
      </c>
      <c r="AE531" s="332">
        <f t="shared" si="103"/>
        <v>2016</v>
      </c>
      <c r="AF531" s="352" t="e">
        <f t="shared" si="104"/>
        <v>#REF!</v>
      </c>
      <c r="AG531" s="353" t="e">
        <f t="shared" si="95"/>
        <v>#REF!</v>
      </c>
    </row>
    <row r="532" spans="1:33" s="313" customFormat="1" ht="26.25" customHeight="1">
      <c r="A532" s="431">
        <v>545</v>
      </c>
      <c r="B532" s="357" t="s">
        <v>2022</v>
      </c>
      <c r="C532" s="378" t="s">
        <v>708</v>
      </c>
      <c r="D532" s="405" t="s">
        <v>651</v>
      </c>
      <c r="E532" s="400"/>
      <c r="F532" s="400"/>
      <c r="G532" s="378"/>
      <c r="H532" s="380">
        <v>2016</v>
      </c>
      <c r="I532" s="308"/>
      <c r="J532" s="308"/>
      <c r="K532" s="308"/>
      <c r="L532" s="308"/>
      <c r="M532" s="308"/>
      <c r="N532" s="348" t="s">
        <v>114</v>
      </c>
      <c r="O532" s="379">
        <v>55569740.612275675</v>
      </c>
      <c r="P532" s="311"/>
      <c r="T532" s="332" t="e">
        <f>#REF!</f>
        <v>#REF!</v>
      </c>
      <c r="U532" s="313" t="e">
        <f t="shared" ref="U532:U535" si="105">VLOOKUP(T532,kelompok,2,0)</f>
        <v>#REF!</v>
      </c>
      <c r="V532" s="313" t="e">
        <f t="shared" ref="V532:V535" si="106">VLOOKUP(T532,MASAMANFAAT,4,0)</f>
        <v>#REF!</v>
      </c>
      <c r="W532" s="350" t="e">
        <f t="shared" si="96"/>
        <v>#REF!</v>
      </c>
      <c r="X532" s="351"/>
      <c r="Y532" s="350" t="e">
        <f t="shared" si="98"/>
        <v>#REF!</v>
      </c>
      <c r="Z532" s="350"/>
      <c r="AA532" s="350"/>
      <c r="AB532" s="351"/>
      <c r="AC532" s="351" t="e">
        <f t="shared" si="101"/>
        <v>#REF!</v>
      </c>
      <c r="AD532" s="351" t="e">
        <f t="shared" si="102"/>
        <v>#REF!</v>
      </c>
      <c r="AE532" s="332">
        <f t="shared" si="103"/>
        <v>2016</v>
      </c>
      <c r="AF532" s="352" t="e">
        <f t="shared" si="104"/>
        <v>#REF!</v>
      </c>
      <c r="AG532" s="353" t="e">
        <f t="shared" ref="AG532:AG535" si="107">AD532+AC532+AB532+AA532+Y532</f>
        <v>#REF!</v>
      </c>
    </row>
    <row r="533" spans="1:33" s="313" customFormat="1" ht="26.25" customHeight="1">
      <c r="A533" s="431">
        <v>546</v>
      </c>
      <c r="B533" s="345" t="s">
        <v>2027</v>
      </c>
      <c r="C533" s="378" t="s">
        <v>863</v>
      </c>
      <c r="D533" s="405" t="s">
        <v>709</v>
      </c>
      <c r="E533" s="400"/>
      <c r="F533" s="400"/>
      <c r="G533" s="378"/>
      <c r="H533" s="380">
        <v>2016</v>
      </c>
      <c r="I533" s="308"/>
      <c r="J533" s="308"/>
      <c r="K533" s="308"/>
      <c r="L533" s="308"/>
      <c r="M533" s="308"/>
      <c r="N533" s="348" t="s">
        <v>114</v>
      </c>
      <c r="O533" s="379">
        <v>56265765.646207206</v>
      </c>
      <c r="P533" s="311"/>
      <c r="T533" s="332" t="e">
        <f>#REF!</f>
        <v>#REF!</v>
      </c>
      <c r="U533" s="313" t="e">
        <f t="shared" si="105"/>
        <v>#REF!</v>
      </c>
      <c r="V533" s="313" t="e">
        <f t="shared" si="106"/>
        <v>#REF!</v>
      </c>
      <c r="W533" s="350" t="e">
        <f t="shared" ref="W533:W535" si="108">(O533-10)/V533</f>
        <v>#REF!</v>
      </c>
      <c r="X533" s="351"/>
      <c r="Y533" s="350" t="e">
        <f t="shared" ref="Y533:Y535" si="109">IF(X533&gt;V533,O533-10,W533*X533)</f>
        <v>#REF!</v>
      </c>
      <c r="Z533" s="350"/>
      <c r="AA533" s="350"/>
      <c r="AB533" s="351"/>
      <c r="AC533" s="351" t="e">
        <f t="shared" ref="AC533:AC535" si="110">IF(O533-10=Y533+AA533+AB533,0,W533)</f>
        <v>#REF!</v>
      </c>
      <c r="AD533" s="351" t="e">
        <f t="shared" ref="AD533:AD535" si="111">IF(O533-10=Y533+AA533+AB533+AC533,0,W533)</f>
        <v>#REF!</v>
      </c>
      <c r="AE533" s="332">
        <f t="shared" ref="AE533:AE536" si="112">H533</f>
        <v>2016</v>
      </c>
      <c r="AF533" s="352" t="e">
        <f t="shared" ref="AF533:AF535" si="113">O533-(AA533+AB533+Y533+AC533+AD533)</f>
        <v>#REF!</v>
      </c>
      <c r="AG533" s="353" t="e">
        <f t="shared" si="107"/>
        <v>#REF!</v>
      </c>
    </row>
    <row r="534" spans="1:33" s="313" customFormat="1" ht="26.25" customHeight="1">
      <c r="A534" s="431">
        <v>547</v>
      </c>
      <c r="B534" s="357" t="s">
        <v>293</v>
      </c>
      <c r="C534" s="378" t="s">
        <v>864</v>
      </c>
      <c r="D534" s="405" t="s">
        <v>702</v>
      </c>
      <c r="E534" s="400"/>
      <c r="F534" s="400"/>
      <c r="G534" s="378"/>
      <c r="H534" s="380">
        <v>2016</v>
      </c>
      <c r="I534" s="308"/>
      <c r="J534" s="308"/>
      <c r="K534" s="308"/>
      <c r="L534" s="308"/>
      <c r="M534" s="308"/>
      <c r="N534" s="348" t="s">
        <v>114</v>
      </c>
      <c r="O534" s="379">
        <v>97731278.382728904</v>
      </c>
      <c r="P534" s="311"/>
      <c r="T534" s="332" t="e">
        <f>#REF!</f>
        <v>#REF!</v>
      </c>
      <c r="U534" s="313" t="e">
        <f t="shared" si="105"/>
        <v>#REF!</v>
      </c>
      <c r="V534" s="313" t="e">
        <f t="shared" si="106"/>
        <v>#REF!</v>
      </c>
      <c r="W534" s="350" t="e">
        <f t="shared" si="108"/>
        <v>#REF!</v>
      </c>
      <c r="X534" s="351"/>
      <c r="Y534" s="350" t="e">
        <f t="shared" si="109"/>
        <v>#REF!</v>
      </c>
      <c r="Z534" s="350"/>
      <c r="AA534" s="350"/>
      <c r="AB534" s="351"/>
      <c r="AC534" s="351" t="e">
        <f t="shared" si="110"/>
        <v>#REF!</v>
      </c>
      <c r="AD534" s="351" t="e">
        <f t="shared" si="111"/>
        <v>#REF!</v>
      </c>
      <c r="AE534" s="332">
        <f t="shared" si="112"/>
        <v>2016</v>
      </c>
      <c r="AF534" s="352" t="e">
        <f t="shared" si="113"/>
        <v>#REF!</v>
      </c>
      <c r="AG534" s="353" t="e">
        <f t="shared" si="107"/>
        <v>#REF!</v>
      </c>
    </row>
    <row r="535" spans="1:33" s="313" customFormat="1" ht="24" customHeight="1">
      <c r="A535" s="431">
        <v>548</v>
      </c>
      <c r="B535" s="345" t="s">
        <v>2039</v>
      </c>
      <c r="C535" s="378" t="s">
        <v>135</v>
      </c>
      <c r="D535" s="405" t="s">
        <v>710</v>
      </c>
      <c r="E535" s="400"/>
      <c r="F535" s="400"/>
      <c r="G535" s="378"/>
      <c r="H535" s="380">
        <v>2016</v>
      </c>
      <c r="I535" s="308"/>
      <c r="J535" s="308"/>
      <c r="K535" s="308"/>
      <c r="L535" s="308"/>
      <c r="M535" s="308"/>
      <c r="N535" s="348" t="s">
        <v>114</v>
      </c>
      <c r="O535" s="379">
        <v>21439721.617271092</v>
      </c>
      <c r="P535" s="311"/>
      <c r="T535" s="332" t="e">
        <f>#REF!</f>
        <v>#REF!</v>
      </c>
      <c r="U535" s="313" t="e">
        <f t="shared" si="105"/>
        <v>#REF!</v>
      </c>
      <c r="V535" s="313" t="e">
        <f t="shared" si="106"/>
        <v>#REF!</v>
      </c>
      <c r="W535" s="350" t="e">
        <f t="shared" si="108"/>
        <v>#REF!</v>
      </c>
      <c r="X535" s="351"/>
      <c r="Y535" s="350" t="e">
        <f t="shared" si="109"/>
        <v>#REF!</v>
      </c>
      <c r="Z535" s="350"/>
      <c r="AA535" s="350"/>
      <c r="AB535" s="351"/>
      <c r="AC535" s="351" t="e">
        <f t="shared" si="110"/>
        <v>#REF!</v>
      </c>
      <c r="AD535" s="351" t="e">
        <f t="shared" si="111"/>
        <v>#REF!</v>
      </c>
      <c r="AE535" s="332">
        <f t="shared" si="112"/>
        <v>2016</v>
      </c>
      <c r="AF535" s="352" t="e">
        <f t="shared" si="113"/>
        <v>#REF!</v>
      </c>
      <c r="AG535" s="353" t="e">
        <f t="shared" si="107"/>
        <v>#REF!</v>
      </c>
    </row>
    <row r="536" spans="1:33" s="313" customFormat="1" ht="24" customHeight="1">
      <c r="A536" s="431">
        <v>549</v>
      </c>
      <c r="B536" s="345" t="s">
        <v>2023</v>
      </c>
      <c r="C536" s="378" t="s">
        <v>1966</v>
      </c>
      <c r="D536" s="405"/>
      <c r="E536" s="400"/>
      <c r="F536" s="400"/>
      <c r="G536" s="378"/>
      <c r="H536" s="380">
        <v>2017</v>
      </c>
      <c r="I536" s="308"/>
      <c r="J536" s="308"/>
      <c r="K536" s="308"/>
      <c r="L536" s="308"/>
      <c r="M536" s="308"/>
      <c r="N536" s="348" t="s">
        <v>114</v>
      </c>
      <c r="O536" s="379">
        <v>187771555.5204207</v>
      </c>
      <c r="P536" s="311"/>
      <c r="T536" s="332"/>
      <c r="W536" s="350"/>
      <c r="X536" s="408"/>
      <c r="Y536" s="350"/>
      <c r="Z536" s="350"/>
      <c r="AA536" s="350"/>
      <c r="AB536" s="408"/>
      <c r="AC536" s="408"/>
      <c r="AD536" s="408"/>
      <c r="AE536" s="332">
        <f t="shared" si="112"/>
        <v>2017</v>
      </c>
      <c r="AF536" s="352"/>
      <c r="AG536" s="353"/>
    </row>
    <row r="537" spans="1:33" s="313" customFormat="1" ht="24" customHeight="1">
      <c r="A537" s="431">
        <v>550</v>
      </c>
      <c r="B537" s="357" t="s">
        <v>2085</v>
      </c>
      <c r="C537" s="378" t="s">
        <v>1967</v>
      </c>
      <c r="D537" s="405"/>
      <c r="E537" s="400"/>
      <c r="F537" s="400"/>
      <c r="G537" s="378"/>
      <c r="H537" s="380">
        <v>2017</v>
      </c>
      <c r="I537" s="308"/>
      <c r="J537" s="308"/>
      <c r="K537" s="308"/>
      <c r="L537" s="308"/>
      <c r="M537" s="308"/>
      <c r="N537" s="348" t="s">
        <v>114</v>
      </c>
      <c r="O537" s="379">
        <v>191700477.21815607</v>
      </c>
      <c r="P537" s="311"/>
      <c r="T537" s="332"/>
      <c r="W537" s="350"/>
      <c r="X537" s="408"/>
      <c r="Y537" s="350"/>
      <c r="Z537" s="350"/>
      <c r="AA537" s="350"/>
      <c r="AB537" s="408"/>
      <c r="AC537" s="408"/>
      <c r="AD537" s="408"/>
      <c r="AE537" s="332"/>
      <c r="AF537" s="352"/>
      <c r="AG537" s="353"/>
    </row>
    <row r="538" spans="1:33" s="313" customFormat="1" ht="24" customHeight="1">
      <c r="A538" s="431">
        <v>551</v>
      </c>
      <c r="B538" s="357" t="s">
        <v>2030</v>
      </c>
      <c r="C538" s="378" t="s">
        <v>1968</v>
      </c>
      <c r="D538" s="405"/>
      <c r="E538" s="400"/>
      <c r="F538" s="400"/>
      <c r="G538" s="378"/>
      <c r="H538" s="380">
        <v>2017</v>
      </c>
      <c r="I538" s="308"/>
      <c r="J538" s="308"/>
      <c r="K538" s="308"/>
      <c r="L538" s="308"/>
      <c r="M538" s="308"/>
      <c r="N538" s="348" t="s">
        <v>114</v>
      </c>
      <c r="O538" s="379">
        <v>15031436.382908957</v>
      </c>
      <c r="P538" s="311"/>
      <c r="T538" s="332"/>
      <c r="W538" s="350"/>
      <c r="X538" s="408"/>
      <c r="Y538" s="350"/>
      <c r="Z538" s="350"/>
      <c r="AA538" s="350"/>
      <c r="AB538" s="408"/>
      <c r="AC538" s="408"/>
      <c r="AD538" s="408"/>
      <c r="AE538" s="332"/>
      <c r="AF538" s="352"/>
      <c r="AG538" s="353"/>
    </row>
    <row r="539" spans="1:33" s="313" customFormat="1" ht="24" customHeight="1">
      <c r="A539" s="431">
        <v>552</v>
      </c>
      <c r="B539" s="345" t="s">
        <v>2031</v>
      </c>
      <c r="C539" s="378" t="s">
        <v>1969</v>
      </c>
      <c r="D539" s="405"/>
      <c r="E539" s="400"/>
      <c r="F539" s="400"/>
      <c r="G539" s="378"/>
      <c r="H539" s="380">
        <v>2017</v>
      </c>
      <c r="I539" s="308"/>
      <c r="J539" s="308"/>
      <c r="K539" s="308"/>
      <c r="L539" s="308"/>
      <c r="M539" s="308"/>
      <c r="N539" s="348" t="s">
        <v>114</v>
      </c>
      <c r="O539" s="379">
        <v>78081800.594038814</v>
      </c>
      <c r="P539" s="311"/>
      <c r="T539" s="332"/>
      <c r="W539" s="350"/>
      <c r="X539" s="408"/>
      <c r="Y539" s="350"/>
      <c r="Z539" s="350"/>
      <c r="AA539" s="350"/>
      <c r="AB539" s="408"/>
      <c r="AC539" s="408"/>
      <c r="AD539" s="408"/>
      <c r="AE539" s="332"/>
      <c r="AF539" s="352"/>
      <c r="AG539" s="353"/>
    </row>
    <row r="540" spans="1:33" s="313" customFormat="1" ht="24" customHeight="1">
      <c r="A540" s="431">
        <v>553</v>
      </c>
      <c r="B540" s="345" t="s">
        <v>2083</v>
      </c>
      <c r="C540" s="378" t="s">
        <v>1970</v>
      </c>
      <c r="D540" s="405"/>
      <c r="E540" s="400"/>
      <c r="F540" s="400"/>
      <c r="G540" s="378"/>
      <c r="H540" s="380">
        <v>2017</v>
      </c>
      <c r="I540" s="308"/>
      <c r="J540" s="308"/>
      <c r="K540" s="308"/>
      <c r="L540" s="308"/>
      <c r="M540" s="308"/>
      <c r="N540" s="348" t="s">
        <v>114</v>
      </c>
      <c r="O540" s="379">
        <v>827722.26778133027</v>
      </c>
      <c r="P540" s="378" t="s">
        <v>1970</v>
      </c>
      <c r="T540" s="332"/>
      <c r="W540" s="350"/>
      <c r="X540" s="408"/>
      <c r="Y540" s="350"/>
      <c r="Z540" s="350"/>
      <c r="AA540" s="350"/>
      <c r="AB540" s="408"/>
      <c r="AC540" s="408"/>
      <c r="AD540" s="408"/>
      <c r="AE540" s="332"/>
      <c r="AF540" s="352"/>
      <c r="AG540" s="353"/>
    </row>
    <row r="541" spans="1:33" s="313" customFormat="1" ht="24" customHeight="1">
      <c r="A541" s="431">
        <v>554</v>
      </c>
      <c r="B541" s="345" t="s">
        <v>2083</v>
      </c>
      <c r="C541" s="378" t="s">
        <v>1971</v>
      </c>
      <c r="D541" s="405"/>
      <c r="E541" s="400"/>
      <c r="F541" s="400"/>
      <c r="G541" s="378"/>
      <c r="H541" s="380">
        <v>2017</v>
      </c>
      <c r="I541" s="308"/>
      <c r="J541" s="308"/>
      <c r="K541" s="308"/>
      <c r="L541" s="308"/>
      <c r="M541" s="308"/>
      <c r="N541" s="348" t="s">
        <v>114</v>
      </c>
      <c r="O541" s="379">
        <v>13596717.785421317</v>
      </c>
      <c r="P541" s="378" t="s">
        <v>1971</v>
      </c>
      <c r="T541" s="332"/>
      <c r="W541" s="350"/>
      <c r="X541" s="408"/>
      <c r="Y541" s="350"/>
      <c r="Z541" s="350"/>
      <c r="AA541" s="350"/>
      <c r="AB541" s="408"/>
      <c r="AC541" s="408"/>
      <c r="AD541" s="408"/>
      <c r="AE541" s="332"/>
      <c r="AF541" s="352"/>
      <c r="AG541" s="353"/>
    </row>
    <row r="542" spans="1:33" s="313" customFormat="1" ht="24" customHeight="1">
      <c r="A542" s="431">
        <v>555</v>
      </c>
      <c r="B542" s="357" t="s">
        <v>2083</v>
      </c>
      <c r="C542" s="378" t="s">
        <v>1972</v>
      </c>
      <c r="D542" s="405"/>
      <c r="E542" s="400"/>
      <c r="F542" s="400"/>
      <c r="G542" s="378"/>
      <c r="H542" s="380">
        <v>2017</v>
      </c>
      <c r="I542" s="308"/>
      <c r="J542" s="308"/>
      <c r="K542" s="308"/>
      <c r="L542" s="308"/>
      <c r="M542" s="308"/>
      <c r="N542" s="348" t="s">
        <v>114</v>
      </c>
      <c r="O542" s="379">
        <v>739431.89255132165</v>
      </c>
      <c r="P542" s="378" t="s">
        <v>1972</v>
      </c>
      <c r="T542" s="332"/>
      <c r="W542" s="350"/>
      <c r="X542" s="408"/>
      <c r="Y542" s="350"/>
      <c r="Z542" s="350"/>
      <c r="AA542" s="350"/>
      <c r="AB542" s="408"/>
      <c r="AC542" s="408"/>
      <c r="AD542" s="408"/>
      <c r="AE542" s="332"/>
      <c r="AF542" s="352"/>
      <c r="AG542" s="353"/>
    </row>
    <row r="543" spans="1:33" s="313" customFormat="1" ht="24" customHeight="1">
      <c r="A543" s="431">
        <v>556</v>
      </c>
      <c r="B543" s="345" t="s">
        <v>2083</v>
      </c>
      <c r="C543" s="378" t="s">
        <v>1973</v>
      </c>
      <c r="D543" s="405"/>
      <c r="E543" s="400"/>
      <c r="F543" s="400"/>
      <c r="G543" s="378"/>
      <c r="H543" s="380">
        <v>2017</v>
      </c>
      <c r="I543" s="308"/>
      <c r="J543" s="308"/>
      <c r="K543" s="308"/>
      <c r="L543" s="308"/>
      <c r="M543" s="308"/>
      <c r="N543" s="348" t="s">
        <v>114</v>
      </c>
      <c r="O543" s="379">
        <v>634587.07196568651</v>
      </c>
      <c r="P543" s="378" t="s">
        <v>1973</v>
      </c>
      <c r="T543" s="332"/>
      <c r="W543" s="350"/>
      <c r="X543" s="408"/>
      <c r="Y543" s="350"/>
      <c r="Z543" s="350"/>
      <c r="AA543" s="350"/>
      <c r="AB543" s="408"/>
      <c r="AC543" s="408"/>
      <c r="AD543" s="408"/>
      <c r="AE543" s="332"/>
      <c r="AF543" s="352"/>
      <c r="AG543" s="353"/>
    </row>
    <row r="544" spans="1:33" s="313" customFormat="1" ht="24" customHeight="1">
      <c r="A544" s="431">
        <v>557</v>
      </c>
      <c r="B544" s="345" t="s">
        <v>2083</v>
      </c>
      <c r="C544" s="378" t="s">
        <v>1974</v>
      </c>
      <c r="D544" s="405"/>
      <c r="E544" s="400"/>
      <c r="F544" s="400"/>
      <c r="G544" s="378"/>
      <c r="H544" s="380">
        <v>2017</v>
      </c>
      <c r="I544" s="308"/>
      <c r="J544" s="308"/>
      <c r="K544" s="308"/>
      <c r="L544" s="308"/>
      <c r="M544" s="308"/>
      <c r="N544" s="348" t="s">
        <v>114</v>
      </c>
      <c r="O544" s="379">
        <v>579405.58744693117</v>
      </c>
      <c r="P544" s="378" t="s">
        <v>1974</v>
      </c>
      <c r="T544" s="332"/>
      <c r="W544" s="350"/>
      <c r="X544" s="408"/>
      <c r="Y544" s="350"/>
      <c r="Z544" s="350"/>
      <c r="AA544" s="350"/>
      <c r="AB544" s="408"/>
      <c r="AC544" s="408"/>
      <c r="AD544" s="408"/>
      <c r="AE544" s="332"/>
      <c r="AF544" s="352"/>
      <c r="AG544" s="353"/>
    </row>
    <row r="545" spans="1:33" s="313" customFormat="1" ht="24" customHeight="1">
      <c r="A545" s="431">
        <v>558</v>
      </c>
      <c r="B545" s="345" t="s">
        <v>2083</v>
      </c>
      <c r="C545" s="378" t="s">
        <v>1975</v>
      </c>
      <c r="D545" s="405"/>
      <c r="E545" s="400"/>
      <c r="F545" s="400"/>
      <c r="G545" s="378"/>
      <c r="H545" s="380">
        <v>2017</v>
      </c>
      <c r="I545" s="308"/>
      <c r="J545" s="308"/>
      <c r="K545" s="308"/>
      <c r="L545" s="308"/>
      <c r="M545" s="308"/>
      <c r="N545" s="348" t="s">
        <v>114</v>
      </c>
      <c r="O545" s="379">
        <v>4133093.1904547755</v>
      </c>
      <c r="P545" s="378" t="s">
        <v>1975</v>
      </c>
      <c r="T545" s="332"/>
      <c r="W545" s="350"/>
      <c r="X545" s="408"/>
      <c r="Y545" s="350"/>
      <c r="Z545" s="350"/>
      <c r="AA545" s="350"/>
      <c r="AB545" s="408"/>
      <c r="AC545" s="408"/>
      <c r="AD545" s="408"/>
      <c r="AE545" s="332"/>
      <c r="AF545" s="352"/>
      <c r="AG545" s="353"/>
    </row>
    <row r="546" spans="1:33" s="313" customFormat="1" ht="24" customHeight="1">
      <c r="A546" s="431">
        <v>559</v>
      </c>
      <c r="B546" s="345" t="s">
        <v>2083</v>
      </c>
      <c r="C546" s="378" t="s">
        <v>1976</v>
      </c>
      <c r="D546" s="405"/>
      <c r="E546" s="400"/>
      <c r="F546" s="400"/>
      <c r="G546" s="378"/>
      <c r="H546" s="380">
        <v>2017</v>
      </c>
      <c r="I546" s="308"/>
      <c r="J546" s="308"/>
      <c r="K546" s="308"/>
      <c r="L546" s="308"/>
      <c r="M546" s="308"/>
      <c r="N546" s="348" t="s">
        <v>114</v>
      </c>
      <c r="O546" s="379">
        <v>606996.32970630878</v>
      </c>
      <c r="P546" s="378" t="s">
        <v>1976</v>
      </c>
      <c r="T546" s="332"/>
      <c r="W546" s="350"/>
      <c r="X546" s="408"/>
      <c r="Y546" s="350"/>
      <c r="Z546" s="350"/>
      <c r="AA546" s="350"/>
      <c r="AB546" s="408"/>
      <c r="AC546" s="408"/>
      <c r="AD546" s="408"/>
      <c r="AE546" s="332"/>
      <c r="AF546" s="352"/>
      <c r="AG546" s="353"/>
    </row>
    <row r="547" spans="1:33" s="313" customFormat="1" ht="24" customHeight="1">
      <c r="A547" s="431">
        <v>560</v>
      </c>
      <c r="B547" s="345" t="s">
        <v>2083</v>
      </c>
      <c r="C547" s="378" t="s">
        <v>1977</v>
      </c>
      <c r="D547" s="405"/>
      <c r="E547" s="400"/>
      <c r="F547" s="400"/>
      <c r="G547" s="378"/>
      <c r="H547" s="380">
        <v>2017</v>
      </c>
      <c r="I547" s="308"/>
      <c r="J547" s="308"/>
      <c r="K547" s="308"/>
      <c r="L547" s="308"/>
      <c r="M547" s="308"/>
      <c r="N547" s="348" t="s">
        <v>114</v>
      </c>
      <c r="O547" s="379">
        <v>1710626.0200814158</v>
      </c>
      <c r="P547" s="378" t="s">
        <v>1977</v>
      </c>
      <c r="T547" s="332"/>
      <c r="W547" s="350"/>
      <c r="X547" s="408"/>
      <c r="Y547" s="350"/>
      <c r="Z547" s="350"/>
      <c r="AA547" s="350"/>
      <c r="AB547" s="408"/>
      <c r="AC547" s="408"/>
      <c r="AD547" s="408"/>
      <c r="AE547" s="332"/>
      <c r="AF547" s="352"/>
      <c r="AG547" s="353"/>
    </row>
    <row r="548" spans="1:33" s="313" customFormat="1" ht="24" customHeight="1">
      <c r="A548" s="431">
        <v>561</v>
      </c>
      <c r="B548" s="345" t="s">
        <v>2083</v>
      </c>
      <c r="C548" s="378" t="s">
        <v>1978</v>
      </c>
      <c r="D548" s="405"/>
      <c r="E548" s="400"/>
      <c r="F548" s="400"/>
      <c r="G548" s="378"/>
      <c r="H548" s="380">
        <v>2017</v>
      </c>
      <c r="I548" s="308"/>
      <c r="J548" s="308"/>
      <c r="K548" s="308"/>
      <c r="L548" s="308"/>
      <c r="M548" s="308"/>
      <c r="N548" s="348" t="s">
        <v>114</v>
      </c>
      <c r="O548" s="379">
        <v>623550.77506193542</v>
      </c>
      <c r="P548" s="378" t="s">
        <v>1978</v>
      </c>
      <c r="T548" s="332"/>
      <c r="W548" s="350"/>
      <c r="X548" s="408"/>
      <c r="Y548" s="350"/>
      <c r="Z548" s="350"/>
      <c r="AA548" s="350"/>
      <c r="AB548" s="408"/>
      <c r="AC548" s="408"/>
      <c r="AD548" s="408"/>
      <c r="AE548" s="332"/>
      <c r="AF548" s="352"/>
      <c r="AG548" s="353"/>
    </row>
    <row r="549" spans="1:33" s="313" customFormat="1" ht="24" customHeight="1">
      <c r="A549" s="431">
        <v>562</v>
      </c>
      <c r="B549" s="357" t="s">
        <v>2092</v>
      </c>
      <c r="C549" s="378" t="s">
        <v>1979</v>
      </c>
      <c r="D549" s="405"/>
      <c r="E549" s="400"/>
      <c r="F549" s="400"/>
      <c r="G549" s="378"/>
      <c r="H549" s="380">
        <v>2017</v>
      </c>
      <c r="I549" s="308"/>
      <c r="J549" s="308"/>
      <c r="K549" s="308"/>
      <c r="L549" s="308"/>
      <c r="M549" s="308"/>
      <c r="N549" s="348" t="s">
        <v>114</v>
      </c>
      <c r="O549" s="379">
        <v>621895.33052637277</v>
      </c>
      <c r="P549" s="311"/>
      <c r="T549" s="332"/>
      <c r="W549" s="350"/>
      <c r="X549" s="408"/>
      <c r="Y549" s="350"/>
      <c r="Z549" s="350"/>
      <c r="AA549" s="350"/>
      <c r="AB549" s="408"/>
      <c r="AC549" s="408"/>
      <c r="AD549" s="408"/>
      <c r="AE549" s="332"/>
      <c r="AF549" s="352"/>
      <c r="AG549" s="353"/>
    </row>
    <row r="550" spans="1:33" s="313" customFormat="1" ht="24" customHeight="1">
      <c r="A550" s="431">
        <v>563</v>
      </c>
      <c r="B550" s="345" t="s">
        <v>2083</v>
      </c>
      <c r="C550" s="378" t="s">
        <v>1980</v>
      </c>
      <c r="D550" s="405"/>
      <c r="E550" s="400"/>
      <c r="F550" s="400"/>
      <c r="G550" s="378"/>
      <c r="H550" s="380">
        <v>2017</v>
      </c>
      <c r="I550" s="308"/>
      <c r="J550" s="308"/>
      <c r="K550" s="308"/>
      <c r="L550" s="308"/>
      <c r="M550" s="308"/>
      <c r="N550" s="348" t="s">
        <v>114</v>
      </c>
      <c r="O550" s="379">
        <v>2731483.4836783898</v>
      </c>
      <c r="P550" s="378" t="s">
        <v>1980</v>
      </c>
      <c r="T550" s="332"/>
      <c r="W550" s="350"/>
      <c r="X550" s="408"/>
      <c r="Y550" s="350"/>
      <c r="Z550" s="350"/>
      <c r="AA550" s="350"/>
      <c r="AB550" s="408"/>
      <c r="AC550" s="408"/>
      <c r="AD550" s="408"/>
      <c r="AE550" s="332"/>
      <c r="AF550" s="352"/>
      <c r="AG550" s="353"/>
    </row>
    <row r="551" spans="1:33" s="313" customFormat="1" ht="24" customHeight="1">
      <c r="A551" s="431">
        <v>564</v>
      </c>
      <c r="B551" s="345" t="s">
        <v>2083</v>
      </c>
      <c r="C551" s="378" t="s">
        <v>1981</v>
      </c>
      <c r="D551" s="405"/>
      <c r="E551" s="400"/>
      <c r="F551" s="400"/>
      <c r="G551" s="378"/>
      <c r="H551" s="380">
        <v>2017</v>
      </c>
      <c r="I551" s="308"/>
      <c r="J551" s="308"/>
      <c r="K551" s="308"/>
      <c r="L551" s="308"/>
      <c r="M551" s="308"/>
      <c r="N551" s="348" t="s">
        <v>114</v>
      </c>
      <c r="O551" s="379">
        <v>1380640.7426592589</v>
      </c>
      <c r="P551" s="378" t="s">
        <v>1981</v>
      </c>
      <c r="T551" s="332"/>
      <c r="W551" s="350"/>
      <c r="X551" s="408"/>
      <c r="Y551" s="350"/>
      <c r="Z551" s="350"/>
      <c r="AA551" s="350"/>
      <c r="AB551" s="408"/>
      <c r="AC551" s="408"/>
      <c r="AD551" s="408"/>
      <c r="AE551" s="332"/>
      <c r="AF551" s="352"/>
      <c r="AG551" s="353"/>
    </row>
    <row r="552" spans="1:33" s="313" customFormat="1" ht="24" customHeight="1">
      <c r="A552" s="431">
        <v>565</v>
      </c>
      <c r="B552" s="345" t="s">
        <v>2083</v>
      </c>
      <c r="C552" s="378" t="s">
        <v>1982</v>
      </c>
      <c r="D552" s="405"/>
      <c r="E552" s="400"/>
      <c r="F552" s="400"/>
      <c r="G552" s="378"/>
      <c r="H552" s="380">
        <v>2017</v>
      </c>
      <c r="I552" s="308"/>
      <c r="J552" s="308"/>
      <c r="K552" s="308"/>
      <c r="L552" s="308"/>
      <c r="M552" s="308"/>
      <c r="N552" s="348" t="s">
        <v>114</v>
      </c>
      <c r="O552" s="379">
        <v>689768.55648444185</v>
      </c>
      <c r="P552" s="378" t="s">
        <v>1982</v>
      </c>
      <c r="T552" s="332"/>
      <c r="W552" s="350"/>
      <c r="X552" s="408"/>
      <c r="Y552" s="350"/>
      <c r="Z552" s="350"/>
      <c r="AA552" s="350"/>
      <c r="AB552" s="408"/>
      <c r="AC552" s="408"/>
      <c r="AD552" s="408"/>
      <c r="AE552" s="332"/>
      <c r="AF552" s="352"/>
      <c r="AG552" s="353"/>
    </row>
    <row r="553" spans="1:33" s="313" customFormat="1" ht="24" customHeight="1">
      <c r="A553" s="431">
        <v>566</v>
      </c>
      <c r="B553" s="345" t="s">
        <v>2083</v>
      </c>
      <c r="C553" s="378" t="s">
        <v>1983</v>
      </c>
      <c r="D553" s="405"/>
      <c r="E553" s="400"/>
      <c r="F553" s="400"/>
      <c r="G553" s="378"/>
      <c r="H553" s="380">
        <v>2017</v>
      </c>
      <c r="I553" s="308"/>
      <c r="J553" s="308"/>
      <c r="K553" s="308"/>
      <c r="L553" s="308"/>
      <c r="M553" s="308"/>
      <c r="N553" s="348" t="s">
        <v>114</v>
      </c>
      <c r="O553" s="379">
        <v>689768.55648444185</v>
      </c>
      <c r="P553" s="378" t="s">
        <v>1983</v>
      </c>
      <c r="T553" s="332"/>
      <c r="W553" s="350"/>
      <c r="X553" s="408"/>
      <c r="Y553" s="350"/>
      <c r="Z553" s="350"/>
      <c r="AA553" s="350"/>
      <c r="AB553" s="408"/>
      <c r="AC553" s="408"/>
      <c r="AD553" s="408"/>
      <c r="AE553" s="332"/>
      <c r="AF553" s="352"/>
      <c r="AG553" s="353"/>
    </row>
    <row r="554" spans="1:33" s="313" customFormat="1" ht="24" customHeight="1">
      <c r="A554" s="431">
        <v>567</v>
      </c>
      <c r="B554" s="345" t="s">
        <v>2083</v>
      </c>
      <c r="C554" s="378" t="s">
        <v>1984</v>
      </c>
      <c r="D554" s="405"/>
      <c r="E554" s="400"/>
      <c r="F554" s="400"/>
      <c r="G554" s="378"/>
      <c r="H554" s="380">
        <v>2017</v>
      </c>
      <c r="I554" s="308"/>
      <c r="J554" s="308"/>
      <c r="K554" s="308"/>
      <c r="L554" s="308"/>
      <c r="M554" s="308"/>
      <c r="N554" s="348" t="s">
        <v>114</v>
      </c>
      <c r="O554" s="379">
        <v>3332961.6649328233</v>
      </c>
      <c r="P554" s="378" t="s">
        <v>1984</v>
      </c>
      <c r="T554" s="332"/>
      <c r="W554" s="350"/>
      <c r="X554" s="408"/>
      <c r="Y554" s="350"/>
      <c r="Z554" s="350"/>
      <c r="AA554" s="350"/>
      <c r="AB554" s="408"/>
      <c r="AC554" s="408"/>
      <c r="AD554" s="408"/>
      <c r="AE554" s="332"/>
      <c r="AF554" s="352"/>
      <c r="AG554" s="353"/>
    </row>
    <row r="555" spans="1:33" s="313" customFormat="1" ht="24" customHeight="1">
      <c r="A555" s="431">
        <v>568</v>
      </c>
      <c r="B555" s="345" t="s">
        <v>2083</v>
      </c>
      <c r="C555" s="378" t="s">
        <v>1985</v>
      </c>
      <c r="D555" s="405"/>
      <c r="E555" s="400"/>
      <c r="F555" s="400"/>
      <c r="G555" s="378"/>
      <c r="H555" s="380">
        <v>2017</v>
      </c>
      <c r="I555" s="308"/>
      <c r="J555" s="308"/>
      <c r="K555" s="308"/>
      <c r="L555" s="308"/>
      <c r="M555" s="308"/>
      <c r="N555" s="348" t="s">
        <v>114</v>
      </c>
      <c r="O555" s="379">
        <v>7559863.3790694829</v>
      </c>
      <c r="P555" s="378" t="s">
        <v>1985</v>
      </c>
      <c r="T555" s="332"/>
      <c r="W555" s="350"/>
      <c r="X555" s="408"/>
      <c r="Y555" s="350"/>
      <c r="Z555" s="350"/>
      <c r="AA555" s="350"/>
      <c r="AB555" s="408"/>
      <c r="AC555" s="408"/>
      <c r="AD555" s="408"/>
      <c r="AE555" s="332"/>
      <c r="AF555" s="352"/>
      <c r="AG555" s="353"/>
    </row>
    <row r="556" spans="1:33" s="313" customFormat="1" ht="24" customHeight="1">
      <c r="A556" s="431">
        <v>569</v>
      </c>
      <c r="B556" s="345" t="s">
        <v>2083</v>
      </c>
      <c r="C556" s="378" t="s">
        <v>1986</v>
      </c>
      <c r="D556" s="405"/>
      <c r="E556" s="400"/>
      <c r="F556" s="400"/>
      <c r="G556" s="378"/>
      <c r="H556" s="380">
        <v>2017</v>
      </c>
      <c r="I556" s="308"/>
      <c r="J556" s="308"/>
      <c r="K556" s="308"/>
      <c r="L556" s="308"/>
      <c r="M556" s="308"/>
      <c r="N556" s="348" t="s">
        <v>114</v>
      </c>
      <c r="O556" s="379">
        <v>4337264.6831741706</v>
      </c>
      <c r="P556" s="378" t="s">
        <v>1986</v>
      </c>
      <c r="T556" s="332"/>
      <c r="W556" s="350"/>
      <c r="X556" s="408"/>
      <c r="Y556" s="350"/>
      <c r="Z556" s="350"/>
      <c r="AA556" s="350"/>
      <c r="AB556" s="408"/>
      <c r="AC556" s="408"/>
      <c r="AD556" s="408"/>
      <c r="AE556" s="332"/>
      <c r="AF556" s="352"/>
      <c r="AG556" s="353"/>
    </row>
    <row r="557" spans="1:33" s="313" customFormat="1" ht="24" customHeight="1" thickBot="1">
      <c r="A557" s="433">
        <v>570</v>
      </c>
      <c r="B557" s="345" t="s">
        <v>2083</v>
      </c>
      <c r="C557" s="396" t="s">
        <v>1987</v>
      </c>
      <c r="D557" s="406"/>
      <c r="E557" s="398"/>
      <c r="F557" s="398"/>
      <c r="G557" s="396"/>
      <c r="H557" s="386">
        <v>2017</v>
      </c>
      <c r="I557" s="360"/>
      <c r="J557" s="360"/>
      <c r="K557" s="360"/>
      <c r="L557" s="360"/>
      <c r="M557" s="360"/>
      <c r="N557" s="348" t="s">
        <v>114</v>
      </c>
      <c r="O557" s="387">
        <v>1020857.4635969739</v>
      </c>
      <c r="P557" s="396" t="s">
        <v>1987</v>
      </c>
      <c r="T557" s="332"/>
      <c r="W557" s="350"/>
      <c r="X557" s="408"/>
      <c r="Y557" s="350"/>
      <c r="Z557" s="350"/>
      <c r="AA557" s="350"/>
      <c r="AB557" s="408"/>
      <c r="AC557" s="408"/>
      <c r="AD557" s="408"/>
      <c r="AE557" s="332"/>
      <c r="AF557" s="352"/>
      <c r="AG557" s="353"/>
    </row>
    <row r="558" spans="1:33" s="313" customFormat="1" ht="24" customHeight="1">
      <c r="A558" s="432">
        <v>571</v>
      </c>
      <c r="B558" s="345" t="s">
        <v>2083</v>
      </c>
      <c r="C558" s="397" t="s">
        <v>1988</v>
      </c>
      <c r="D558" s="407"/>
      <c r="E558" s="399"/>
      <c r="F558" s="399"/>
      <c r="G558" s="397"/>
      <c r="H558" s="391">
        <v>2017</v>
      </c>
      <c r="I558" s="367"/>
      <c r="J558" s="367"/>
      <c r="K558" s="367"/>
      <c r="L558" s="367"/>
      <c r="M558" s="367"/>
      <c r="N558" s="348" t="s">
        <v>114</v>
      </c>
      <c r="O558" s="392">
        <v>910494.49455946323</v>
      </c>
      <c r="P558" s="397" t="s">
        <v>1988</v>
      </c>
      <c r="T558" s="332"/>
      <c r="W558" s="350"/>
      <c r="X558" s="408"/>
      <c r="Y558" s="350"/>
      <c r="Z558" s="350"/>
      <c r="AA558" s="350"/>
      <c r="AB558" s="408"/>
      <c r="AC558" s="408"/>
      <c r="AD558" s="408"/>
      <c r="AE558" s="332"/>
      <c r="AF558" s="352"/>
      <c r="AG558" s="353"/>
    </row>
    <row r="559" spans="1:33" s="313" customFormat="1" ht="24" customHeight="1">
      <c r="A559" s="431">
        <v>572</v>
      </c>
      <c r="B559" s="345" t="s">
        <v>2083</v>
      </c>
      <c r="C559" s="378" t="s">
        <v>1989</v>
      </c>
      <c r="D559" s="405"/>
      <c r="E559" s="400"/>
      <c r="F559" s="400"/>
      <c r="G559" s="378"/>
      <c r="H559" s="380">
        <v>2017</v>
      </c>
      <c r="I559" s="308"/>
      <c r="J559" s="308"/>
      <c r="K559" s="308"/>
      <c r="L559" s="308"/>
      <c r="M559" s="308"/>
      <c r="N559" s="348" t="s">
        <v>114</v>
      </c>
      <c r="O559" s="379">
        <v>1020857.4635969739</v>
      </c>
      <c r="P559" s="378" t="s">
        <v>1989</v>
      </c>
      <c r="T559" s="332"/>
      <c r="W559" s="350"/>
      <c r="X559" s="408"/>
      <c r="Y559" s="350"/>
      <c r="Z559" s="350"/>
      <c r="AA559" s="350"/>
      <c r="AB559" s="408"/>
      <c r="AC559" s="408"/>
      <c r="AD559" s="408"/>
      <c r="AE559" s="332"/>
      <c r="AF559" s="352"/>
      <c r="AG559" s="353"/>
    </row>
    <row r="560" spans="1:33" s="313" customFormat="1" ht="24" customHeight="1">
      <c r="A560" s="431">
        <v>573</v>
      </c>
      <c r="B560" s="345" t="s">
        <v>2083</v>
      </c>
      <c r="C560" s="378" t="s">
        <v>1990</v>
      </c>
      <c r="D560" s="405"/>
      <c r="E560" s="400"/>
      <c r="F560" s="400"/>
      <c r="G560" s="378"/>
      <c r="H560" s="380">
        <v>2017</v>
      </c>
      <c r="I560" s="308"/>
      <c r="J560" s="308"/>
      <c r="K560" s="308"/>
      <c r="L560" s="308"/>
      <c r="M560" s="308"/>
      <c r="N560" s="348" t="s">
        <v>114</v>
      </c>
      <c r="O560" s="379">
        <v>579405.58744693117</v>
      </c>
      <c r="P560" s="378" t="s">
        <v>1990</v>
      </c>
      <c r="T560" s="332"/>
      <c r="W560" s="350"/>
      <c r="X560" s="408"/>
      <c r="Y560" s="350"/>
      <c r="Z560" s="350"/>
      <c r="AA560" s="350"/>
      <c r="AB560" s="408"/>
      <c r="AC560" s="408"/>
      <c r="AD560" s="408"/>
      <c r="AE560" s="332"/>
      <c r="AF560" s="352"/>
      <c r="AG560" s="353"/>
    </row>
    <row r="561" spans="1:33" s="313" customFormat="1" ht="24" customHeight="1">
      <c r="A561" s="431">
        <v>574</v>
      </c>
      <c r="B561" s="345" t="s">
        <v>2083</v>
      </c>
      <c r="C561" s="378" t="s">
        <v>1991</v>
      </c>
      <c r="D561" s="405"/>
      <c r="E561" s="400"/>
      <c r="F561" s="400"/>
      <c r="G561" s="378"/>
      <c r="H561" s="380">
        <v>2017</v>
      </c>
      <c r="I561" s="308"/>
      <c r="J561" s="308"/>
      <c r="K561" s="308"/>
      <c r="L561" s="308"/>
      <c r="M561" s="308"/>
      <c r="N561" s="348" t="s">
        <v>114</v>
      </c>
      <c r="O561" s="379">
        <v>579405.58744693117</v>
      </c>
      <c r="P561" s="378" t="s">
        <v>1991</v>
      </c>
      <c r="T561" s="332"/>
      <c r="W561" s="350"/>
      <c r="X561" s="408"/>
      <c r="Y561" s="350"/>
      <c r="Z561" s="350"/>
      <c r="AA561" s="350"/>
      <c r="AB561" s="408"/>
      <c r="AC561" s="408"/>
      <c r="AD561" s="408"/>
      <c r="AE561" s="332"/>
      <c r="AF561" s="352"/>
      <c r="AG561" s="353"/>
    </row>
    <row r="562" spans="1:33" s="313" customFormat="1" ht="24" customHeight="1">
      <c r="A562" s="431">
        <v>575</v>
      </c>
      <c r="B562" s="345" t="s">
        <v>2083</v>
      </c>
      <c r="C562" s="378" t="s">
        <v>1992</v>
      </c>
      <c r="D562" s="405"/>
      <c r="E562" s="400"/>
      <c r="F562" s="400"/>
      <c r="G562" s="357"/>
      <c r="H562" s="380">
        <v>2017</v>
      </c>
      <c r="I562" s="308"/>
      <c r="J562" s="308"/>
      <c r="K562" s="308"/>
      <c r="L562" s="308"/>
      <c r="M562" s="308"/>
      <c r="N562" s="348" t="s">
        <v>114</v>
      </c>
      <c r="O562" s="379">
        <v>579405.58744693117</v>
      </c>
      <c r="P562" s="378" t="s">
        <v>1992</v>
      </c>
      <c r="T562" s="332"/>
      <c r="W562" s="350"/>
      <c r="X562" s="408"/>
      <c r="Y562" s="350"/>
      <c r="Z562" s="350"/>
      <c r="AA562" s="350"/>
      <c r="AB562" s="408"/>
      <c r="AC562" s="408"/>
      <c r="AD562" s="408"/>
      <c r="AE562" s="332"/>
      <c r="AF562" s="352"/>
      <c r="AG562" s="353"/>
    </row>
    <row r="563" spans="1:33" s="313" customFormat="1" ht="24" customHeight="1">
      <c r="A563" s="431">
        <v>576</v>
      </c>
      <c r="B563" s="345" t="s">
        <v>2083</v>
      </c>
      <c r="C563" s="378" t="s">
        <v>1993</v>
      </c>
      <c r="D563" s="405"/>
      <c r="E563" s="400"/>
      <c r="F563" s="400"/>
      <c r="G563" s="357"/>
      <c r="H563" s="380">
        <v>2017</v>
      </c>
      <c r="I563" s="308"/>
      <c r="J563" s="308"/>
      <c r="K563" s="308"/>
      <c r="L563" s="308"/>
      <c r="M563" s="308"/>
      <c r="N563" s="348" t="s">
        <v>114</v>
      </c>
      <c r="O563" s="379">
        <v>855313.01004070789</v>
      </c>
      <c r="P563" s="378" t="s">
        <v>1993</v>
      </c>
      <c r="T563" s="332"/>
      <c r="W563" s="350"/>
      <c r="X563" s="408"/>
      <c r="Y563" s="350"/>
      <c r="Z563" s="350"/>
      <c r="AA563" s="350"/>
      <c r="AB563" s="408"/>
      <c r="AC563" s="408"/>
      <c r="AD563" s="408"/>
      <c r="AE563" s="332"/>
      <c r="AF563" s="352"/>
      <c r="AG563" s="353"/>
    </row>
    <row r="564" spans="1:33" s="313" customFormat="1" ht="24" customHeight="1">
      <c r="A564" s="431">
        <v>577</v>
      </c>
      <c r="B564" s="345" t="s">
        <v>2083</v>
      </c>
      <c r="C564" s="378" t="s">
        <v>1994</v>
      </c>
      <c r="D564" s="405"/>
      <c r="E564" s="400"/>
      <c r="F564" s="400"/>
      <c r="G564" s="357"/>
      <c r="H564" s="380">
        <v>2017</v>
      </c>
      <c r="I564" s="308"/>
      <c r="J564" s="308"/>
      <c r="K564" s="308"/>
      <c r="L564" s="308"/>
      <c r="M564" s="308"/>
      <c r="N564" s="348" t="s">
        <v>114</v>
      </c>
      <c r="O564" s="379">
        <v>4469700.2460191837</v>
      </c>
      <c r="P564" s="378" t="s">
        <v>1994</v>
      </c>
      <c r="T564" s="332"/>
      <c r="W564" s="350"/>
      <c r="X564" s="408"/>
      <c r="Y564" s="350"/>
      <c r="Z564" s="350"/>
      <c r="AA564" s="350"/>
      <c r="AB564" s="408"/>
      <c r="AC564" s="408"/>
      <c r="AD564" s="408"/>
      <c r="AE564" s="332"/>
      <c r="AF564" s="352"/>
      <c r="AG564" s="353"/>
    </row>
    <row r="565" spans="1:33" s="313" customFormat="1" ht="24" customHeight="1">
      <c r="A565" s="431">
        <v>578</v>
      </c>
      <c r="B565" s="345" t="s">
        <v>2083</v>
      </c>
      <c r="C565" s="378" t="s">
        <v>1995</v>
      </c>
      <c r="D565" s="405"/>
      <c r="E565" s="400"/>
      <c r="F565" s="400"/>
      <c r="G565" s="357"/>
      <c r="H565" s="380">
        <v>2017</v>
      </c>
      <c r="I565" s="308"/>
      <c r="J565" s="308"/>
      <c r="K565" s="308"/>
      <c r="L565" s="308"/>
      <c r="M565" s="308"/>
      <c r="N565" s="348" t="s">
        <v>114</v>
      </c>
      <c r="O565" s="379">
        <v>1291246.7377388752</v>
      </c>
      <c r="P565" s="378" t="s">
        <v>1995</v>
      </c>
      <c r="T565" s="332"/>
      <c r="W565" s="350"/>
      <c r="X565" s="408"/>
      <c r="Y565" s="350"/>
      <c r="Z565" s="350"/>
      <c r="AA565" s="350"/>
      <c r="AB565" s="408"/>
      <c r="AC565" s="408"/>
      <c r="AD565" s="408"/>
      <c r="AE565" s="332"/>
      <c r="AF565" s="352"/>
      <c r="AG565" s="353"/>
    </row>
    <row r="566" spans="1:33" s="313" customFormat="1" ht="24" customHeight="1">
      <c r="A566" s="431">
        <v>579</v>
      </c>
      <c r="B566" s="345" t="s">
        <v>2083</v>
      </c>
      <c r="C566" s="378" t="s">
        <v>1996</v>
      </c>
      <c r="D566" s="405"/>
      <c r="E566" s="400"/>
      <c r="F566" s="400"/>
      <c r="G566" s="357"/>
      <c r="H566" s="380">
        <v>2017</v>
      </c>
      <c r="I566" s="308"/>
      <c r="J566" s="308"/>
      <c r="K566" s="308"/>
      <c r="L566" s="308"/>
      <c r="M566" s="308"/>
      <c r="N566" s="348" t="s">
        <v>114</v>
      </c>
      <c r="O566" s="379">
        <v>1147774.8779901112</v>
      </c>
      <c r="P566" s="378" t="s">
        <v>1996</v>
      </c>
      <c r="T566" s="332"/>
      <c r="W566" s="350"/>
      <c r="X566" s="408"/>
      <c r="Y566" s="350"/>
      <c r="Z566" s="350"/>
      <c r="AA566" s="350"/>
      <c r="AB566" s="408"/>
      <c r="AC566" s="408"/>
      <c r="AD566" s="408"/>
      <c r="AE566" s="332"/>
      <c r="AF566" s="352"/>
      <c r="AG566" s="353"/>
    </row>
    <row r="567" spans="1:33" s="313" customFormat="1" ht="24" customHeight="1">
      <c r="A567" s="431">
        <v>580</v>
      </c>
      <c r="B567" s="345" t="s">
        <v>2083</v>
      </c>
      <c r="C567" s="378" t="s">
        <v>1997</v>
      </c>
      <c r="D567" s="405"/>
      <c r="E567" s="400"/>
      <c r="F567" s="400"/>
      <c r="G567" s="357"/>
      <c r="H567" s="380">
        <v>2017</v>
      </c>
      <c r="I567" s="308"/>
      <c r="J567" s="308"/>
      <c r="K567" s="308"/>
      <c r="L567" s="308"/>
      <c r="M567" s="308"/>
      <c r="N567" s="348" t="s">
        <v>114</v>
      </c>
      <c r="O567" s="379">
        <v>2913582.3825902822</v>
      </c>
      <c r="P567" s="378" t="s">
        <v>1997</v>
      </c>
      <c r="T567" s="332"/>
      <c r="W567" s="350"/>
      <c r="X567" s="408"/>
      <c r="Y567" s="350"/>
      <c r="Z567" s="350"/>
      <c r="AA567" s="350"/>
      <c r="AB567" s="408"/>
      <c r="AC567" s="408"/>
      <c r="AD567" s="408"/>
      <c r="AE567" s="332"/>
      <c r="AF567" s="352"/>
      <c r="AG567" s="353"/>
    </row>
    <row r="568" spans="1:33" s="313" customFormat="1" ht="24" customHeight="1">
      <c r="A568" s="431">
        <v>581</v>
      </c>
      <c r="B568" s="345" t="s">
        <v>2083</v>
      </c>
      <c r="C568" s="378" t="s">
        <v>1998</v>
      </c>
      <c r="D568" s="405"/>
      <c r="E568" s="400"/>
      <c r="F568" s="400"/>
      <c r="G568" s="357"/>
      <c r="H568" s="380">
        <v>2017</v>
      </c>
      <c r="I568" s="308"/>
      <c r="J568" s="308"/>
      <c r="K568" s="308"/>
      <c r="L568" s="308"/>
      <c r="M568" s="308"/>
      <c r="N568" s="348" t="s">
        <v>114</v>
      </c>
      <c r="O568" s="379">
        <v>827722.26778133027</v>
      </c>
      <c r="P568" s="378" t="s">
        <v>1998</v>
      </c>
      <c r="T568" s="332"/>
      <c r="W568" s="350"/>
      <c r="X568" s="408"/>
      <c r="Y568" s="350"/>
      <c r="Z568" s="350"/>
      <c r="AA568" s="350"/>
      <c r="AB568" s="408"/>
      <c r="AC568" s="408"/>
      <c r="AD568" s="408"/>
      <c r="AE568" s="332"/>
      <c r="AF568" s="352"/>
      <c r="AG568" s="353"/>
    </row>
    <row r="569" spans="1:33" s="313" customFormat="1" ht="24" customHeight="1">
      <c r="A569" s="431">
        <v>582</v>
      </c>
      <c r="B569" s="345" t="s">
        <v>2083</v>
      </c>
      <c r="C569" s="378" t="s">
        <v>1999</v>
      </c>
      <c r="D569" s="405"/>
      <c r="E569" s="400"/>
      <c r="F569" s="400"/>
      <c r="G569" s="357"/>
      <c r="H569" s="380">
        <v>2017</v>
      </c>
      <c r="I569" s="308"/>
      <c r="J569" s="308"/>
      <c r="K569" s="308"/>
      <c r="L569" s="308"/>
      <c r="M569" s="308"/>
      <c r="N569" s="348" t="s">
        <v>114</v>
      </c>
      <c r="O569" s="379">
        <v>7769553.020240753</v>
      </c>
      <c r="P569" s="378" t="s">
        <v>1999</v>
      </c>
      <c r="T569" s="332"/>
      <c r="W569" s="350"/>
      <c r="X569" s="408"/>
      <c r="Y569" s="350"/>
      <c r="Z569" s="350"/>
      <c r="AA569" s="350"/>
      <c r="AB569" s="408"/>
      <c r="AC569" s="408"/>
      <c r="AD569" s="408"/>
      <c r="AE569" s="332"/>
      <c r="AF569" s="352"/>
      <c r="AG569" s="353"/>
    </row>
    <row r="570" spans="1:33" s="313" customFormat="1" ht="24" customHeight="1">
      <c r="A570" s="431">
        <v>583</v>
      </c>
      <c r="B570" s="357" t="s">
        <v>2083</v>
      </c>
      <c r="C570" s="378" t="s">
        <v>2000</v>
      </c>
      <c r="D570" s="405"/>
      <c r="E570" s="400"/>
      <c r="F570" s="400"/>
      <c r="G570" s="357"/>
      <c r="H570" s="380">
        <v>2017</v>
      </c>
      <c r="I570" s="308"/>
      <c r="J570" s="308"/>
      <c r="K570" s="308"/>
      <c r="L570" s="308"/>
      <c r="M570" s="308"/>
      <c r="N570" s="348" t="s">
        <v>114</v>
      </c>
      <c r="O570" s="379">
        <v>739431.89255132165</v>
      </c>
      <c r="P570" s="378" t="s">
        <v>2000</v>
      </c>
      <c r="T570" s="332"/>
      <c r="W570" s="350"/>
      <c r="X570" s="408"/>
      <c r="Y570" s="350"/>
      <c r="Z570" s="350"/>
      <c r="AA570" s="350"/>
      <c r="AB570" s="408"/>
      <c r="AC570" s="408"/>
      <c r="AD570" s="408"/>
      <c r="AE570" s="332"/>
      <c r="AF570" s="352"/>
      <c r="AG570" s="353"/>
    </row>
    <row r="571" spans="1:33" s="313" customFormat="1" ht="24" customHeight="1">
      <c r="A571" s="431">
        <v>584</v>
      </c>
      <c r="B571" s="345" t="s">
        <v>2083</v>
      </c>
      <c r="C571" s="378" t="s">
        <v>1973</v>
      </c>
      <c r="D571" s="405"/>
      <c r="E571" s="400"/>
      <c r="F571" s="400"/>
      <c r="G571" s="357"/>
      <c r="H571" s="380">
        <v>2017</v>
      </c>
      <c r="I571" s="308"/>
      <c r="J571" s="308"/>
      <c r="K571" s="308"/>
      <c r="L571" s="308"/>
      <c r="M571" s="308"/>
      <c r="N571" s="348" t="s">
        <v>114</v>
      </c>
      <c r="O571" s="379">
        <v>634587.07196568651</v>
      </c>
      <c r="P571" s="378" t="s">
        <v>1973</v>
      </c>
      <c r="T571" s="332"/>
      <c r="W571" s="350"/>
      <c r="X571" s="408"/>
      <c r="Y571" s="350"/>
      <c r="Z571" s="350"/>
      <c r="AA571" s="350"/>
      <c r="AB571" s="408"/>
      <c r="AC571" s="408"/>
      <c r="AD571" s="408"/>
      <c r="AE571" s="332"/>
      <c r="AF571" s="352"/>
      <c r="AG571" s="353"/>
    </row>
    <row r="572" spans="1:33" s="313" customFormat="1" ht="24" customHeight="1">
      <c r="A572" s="431">
        <v>585</v>
      </c>
      <c r="B572" s="345" t="s">
        <v>2083</v>
      </c>
      <c r="C572" s="378" t="s">
        <v>1974</v>
      </c>
      <c r="D572" s="405"/>
      <c r="E572" s="400"/>
      <c r="F572" s="400"/>
      <c r="G572" s="357"/>
      <c r="H572" s="380">
        <v>2017</v>
      </c>
      <c r="I572" s="308"/>
      <c r="J572" s="308"/>
      <c r="K572" s="308"/>
      <c r="L572" s="308"/>
      <c r="M572" s="308"/>
      <c r="N572" s="348" t="s">
        <v>114</v>
      </c>
      <c r="O572" s="379">
        <v>579405.58744693117</v>
      </c>
      <c r="P572" s="378" t="s">
        <v>1974</v>
      </c>
      <c r="T572" s="332"/>
      <c r="W572" s="350"/>
      <c r="X572" s="408"/>
      <c r="Y572" s="350"/>
      <c r="Z572" s="350"/>
      <c r="AA572" s="350"/>
      <c r="AB572" s="408"/>
      <c r="AC572" s="408"/>
      <c r="AD572" s="408"/>
      <c r="AE572" s="332"/>
      <c r="AF572" s="352"/>
      <c r="AG572" s="353"/>
    </row>
    <row r="573" spans="1:33" s="313" customFormat="1" ht="24" customHeight="1">
      <c r="A573" s="431">
        <v>586</v>
      </c>
      <c r="B573" s="345" t="s">
        <v>2083</v>
      </c>
      <c r="C573" s="378" t="s">
        <v>1975</v>
      </c>
      <c r="D573" s="405"/>
      <c r="E573" s="400"/>
      <c r="F573" s="400"/>
      <c r="G573" s="357"/>
      <c r="H573" s="380">
        <v>2017</v>
      </c>
      <c r="I573" s="308"/>
      <c r="J573" s="308"/>
      <c r="K573" s="308"/>
      <c r="L573" s="308"/>
      <c r="M573" s="308"/>
      <c r="N573" s="348" t="s">
        <v>114</v>
      </c>
      <c r="O573" s="379">
        <v>2361767.537402729</v>
      </c>
      <c r="P573" s="378" t="s">
        <v>1975</v>
      </c>
      <c r="T573" s="332"/>
      <c r="W573" s="350"/>
      <c r="X573" s="408"/>
      <c r="Y573" s="350"/>
      <c r="Z573" s="350"/>
      <c r="AA573" s="350"/>
      <c r="AB573" s="408"/>
      <c r="AC573" s="408"/>
      <c r="AD573" s="408"/>
      <c r="AE573" s="332"/>
      <c r="AF573" s="352"/>
      <c r="AG573" s="353"/>
    </row>
    <row r="574" spans="1:33" s="313" customFormat="1" ht="24" customHeight="1">
      <c r="A574" s="431">
        <v>587</v>
      </c>
      <c r="B574" s="345" t="s">
        <v>2083</v>
      </c>
      <c r="C574" s="378" t="s">
        <v>2001</v>
      </c>
      <c r="D574" s="405"/>
      <c r="E574" s="400"/>
      <c r="F574" s="400"/>
      <c r="G574" s="357"/>
      <c r="H574" s="380">
        <v>2017</v>
      </c>
      <c r="I574" s="308"/>
      <c r="J574" s="308"/>
      <c r="K574" s="308"/>
      <c r="L574" s="308"/>
      <c r="M574" s="308"/>
      <c r="N574" s="348" t="s">
        <v>114</v>
      </c>
      <c r="O574" s="379">
        <v>606996.32970630878</v>
      </c>
      <c r="P574" s="378" t="s">
        <v>2001</v>
      </c>
      <c r="T574" s="332"/>
      <c r="W574" s="350"/>
      <c r="X574" s="408"/>
      <c r="Y574" s="350"/>
      <c r="Z574" s="350"/>
      <c r="AA574" s="350"/>
      <c r="AB574" s="408"/>
      <c r="AC574" s="408"/>
      <c r="AD574" s="408"/>
      <c r="AE574" s="332"/>
      <c r="AF574" s="352"/>
      <c r="AG574" s="353"/>
    </row>
    <row r="575" spans="1:33" s="313" customFormat="1" ht="24" customHeight="1">
      <c r="A575" s="431">
        <v>588</v>
      </c>
      <c r="B575" s="345" t="s">
        <v>2083</v>
      </c>
      <c r="C575" s="378" t="s">
        <v>2002</v>
      </c>
      <c r="D575" s="405"/>
      <c r="E575" s="400"/>
      <c r="F575" s="400"/>
      <c r="G575" s="357"/>
      <c r="H575" s="380">
        <v>2017</v>
      </c>
      <c r="I575" s="308"/>
      <c r="J575" s="308"/>
      <c r="K575" s="308"/>
      <c r="L575" s="308"/>
      <c r="M575" s="308"/>
      <c r="N575" s="348" t="s">
        <v>114</v>
      </c>
      <c r="O575" s="379">
        <v>855313.01004070789</v>
      </c>
      <c r="P575" s="378" t="s">
        <v>2002</v>
      </c>
      <c r="T575" s="332"/>
      <c r="W575" s="350"/>
      <c r="X575" s="408"/>
      <c r="Y575" s="350"/>
      <c r="Z575" s="350"/>
      <c r="AA575" s="350"/>
      <c r="AB575" s="408"/>
      <c r="AC575" s="408"/>
      <c r="AD575" s="408"/>
      <c r="AE575" s="332"/>
      <c r="AF575" s="352"/>
      <c r="AG575" s="353"/>
    </row>
    <row r="576" spans="1:33" s="313" customFormat="1" ht="24" customHeight="1">
      <c r="A576" s="431">
        <v>589</v>
      </c>
      <c r="B576" s="345" t="s">
        <v>2083</v>
      </c>
      <c r="C576" s="378" t="s">
        <v>2003</v>
      </c>
      <c r="D576" s="405"/>
      <c r="E576" s="400"/>
      <c r="F576" s="400"/>
      <c r="G576" s="357"/>
      <c r="H576" s="380">
        <v>2017</v>
      </c>
      <c r="I576" s="308"/>
      <c r="J576" s="308"/>
      <c r="K576" s="308"/>
      <c r="L576" s="308"/>
      <c r="M576" s="308"/>
      <c r="N576" s="348" t="s">
        <v>114</v>
      </c>
      <c r="O576" s="379">
        <v>623550.77506193542</v>
      </c>
      <c r="P576" s="378" t="s">
        <v>2003</v>
      </c>
      <c r="T576" s="332"/>
      <c r="W576" s="350"/>
      <c r="X576" s="408"/>
      <c r="Y576" s="350"/>
      <c r="Z576" s="350"/>
      <c r="AA576" s="350"/>
      <c r="AB576" s="408"/>
      <c r="AC576" s="408"/>
      <c r="AD576" s="408"/>
      <c r="AE576" s="332"/>
      <c r="AF576" s="352"/>
      <c r="AG576" s="353"/>
    </row>
    <row r="577" spans="1:33" s="313" customFormat="1" ht="24" customHeight="1">
      <c r="A577" s="431">
        <v>590</v>
      </c>
      <c r="B577" s="357" t="s">
        <v>2092</v>
      </c>
      <c r="C577" s="378" t="s">
        <v>1979</v>
      </c>
      <c r="D577" s="405"/>
      <c r="E577" s="400"/>
      <c r="F577" s="400"/>
      <c r="G577" s="357"/>
      <c r="H577" s="380">
        <v>2017</v>
      </c>
      <c r="I577" s="308"/>
      <c r="J577" s="308"/>
      <c r="K577" s="308"/>
      <c r="L577" s="308"/>
      <c r="M577" s="308"/>
      <c r="N577" s="348" t="s">
        <v>114</v>
      </c>
      <c r="O577" s="379">
        <v>621895.33052637277</v>
      </c>
      <c r="P577" s="311"/>
      <c r="T577" s="332"/>
      <c r="W577" s="350"/>
      <c r="X577" s="408"/>
      <c r="Y577" s="350"/>
      <c r="Z577" s="350"/>
      <c r="AA577" s="350"/>
      <c r="AB577" s="408"/>
      <c r="AC577" s="408"/>
      <c r="AD577" s="408"/>
      <c r="AE577" s="332"/>
      <c r="AF577" s="352"/>
      <c r="AG577" s="353"/>
    </row>
    <row r="578" spans="1:33" s="313" customFormat="1" ht="24" customHeight="1">
      <c r="A578" s="431">
        <v>591</v>
      </c>
      <c r="B578" s="345" t="s">
        <v>2083</v>
      </c>
      <c r="C578" s="378" t="s">
        <v>1980</v>
      </c>
      <c r="D578" s="405"/>
      <c r="E578" s="400"/>
      <c r="F578" s="400"/>
      <c r="G578" s="357"/>
      <c r="H578" s="380">
        <v>2017</v>
      </c>
      <c r="I578" s="308"/>
      <c r="J578" s="308"/>
      <c r="K578" s="308"/>
      <c r="L578" s="308"/>
      <c r="M578" s="308"/>
      <c r="N578" s="348" t="s">
        <v>114</v>
      </c>
      <c r="O578" s="379">
        <v>1820988.9891189265</v>
      </c>
      <c r="P578" s="378" t="s">
        <v>1980</v>
      </c>
      <c r="T578" s="332"/>
      <c r="W578" s="350"/>
      <c r="X578" s="408"/>
      <c r="Y578" s="350"/>
      <c r="Z578" s="350"/>
      <c r="AA578" s="350"/>
      <c r="AB578" s="408"/>
      <c r="AC578" s="408"/>
      <c r="AD578" s="408"/>
      <c r="AE578" s="332"/>
      <c r="AF578" s="352"/>
      <c r="AG578" s="353"/>
    </row>
    <row r="579" spans="1:33" s="313" customFormat="1" ht="24" customHeight="1">
      <c r="A579" s="431">
        <v>592</v>
      </c>
      <c r="B579" s="345" t="s">
        <v>2083</v>
      </c>
      <c r="C579" s="378" t="s">
        <v>2004</v>
      </c>
      <c r="D579" s="405"/>
      <c r="E579" s="400"/>
      <c r="F579" s="400"/>
      <c r="G579" s="357"/>
      <c r="H579" s="380">
        <v>2017</v>
      </c>
      <c r="I579" s="308"/>
      <c r="J579" s="308"/>
      <c r="K579" s="308"/>
      <c r="L579" s="308"/>
      <c r="M579" s="308"/>
      <c r="N579" s="348" t="s">
        <v>114</v>
      </c>
      <c r="O579" s="379">
        <v>689768.55648444185</v>
      </c>
      <c r="P579" s="378" t="s">
        <v>2004</v>
      </c>
      <c r="T579" s="332"/>
      <c r="W579" s="350"/>
      <c r="X579" s="408"/>
      <c r="Y579" s="350"/>
      <c r="Z579" s="350"/>
      <c r="AA579" s="350"/>
      <c r="AB579" s="408"/>
      <c r="AC579" s="408"/>
      <c r="AD579" s="408"/>
      <c r="AE579" s="332"/>
      <c r="AF579" s="352"/>
      <c r="AG579" s="353"/>
    </row>
    <row r="580" spans="1:33" s="313" customFormat="1" ht="24" customHeight="1">
      <c r="A580" s="431">
        <v>593</v>
      </c>
      <c r="B580" s="345" t="s">
        <v>2083</v>
      </c>
      <c r="C580" s="378" t="s">
        <v>1983</v>
      </c>
      <c r="D580" s="405"/>
      <c r="E580" s="400"/>
      <c r="F580" s="400"/>
      <c r="G580" s="357"/>
      <c r="H580" s="380">
        <v>2017</v>
      </c>
      <c r="I580" s="308"/>
      <c r="J580" s="308"/>
      <c r="K580" s="308"/>
      <c r="L580" s="308"/>
      <c r="M580" s="308"/>
      <c r="N580" s="348" t="s">
        <v>114</v>
      </c>
      <c r="O580" s="379">
        <v>689768.55648444185</v>
      </c>
      <c r="P580" s="378" t="s">
        <v>1983</v>
      </c>
      <c r="T580" s="332"/>
      <c r="W580" s="350"/>
      <c r="X580" s="408"/>
      <c r="Y580" s="350"/>
      <c r="Z580" s="350"/>
      <c r="AA580" s="350"/>
      <c r="AB580" s="408"/>
      <c r="AC580" s="408"/>
      <c r="AD580" s="408"/>
      <c r="AE580" s="332"/>
      <c r="AF580" s="352"/>
      <c r="AG580" s="353"/>
    </row>
    <row r="581" spans="1:33" s="313" customFormat="1" ht="24" customHeight="1">
      <c r="A581" s="431">
        <v>594</v>
      </c>
      <c r="B581" s="345" t="s">
        <v>2083</v>
      </c>
      <c r="C581" s="378" t="s">
        <v>1985</v>
      </c>
      <c r="D581" s="405"/>
      <c r="E581" s="400"/>
      <c r="F581" s="400"/>
      <c r="G581" s="357"/>
      <c r="H581" s="380">
        <v>2017</v>
      </c>
      <c r="I581" s="308"/>
      <c r="J581" s="308"/>
      <c r="K581" s="308"/>
      <c r="L581" s="308"/>
      <c r="M581" s="308"/>
      <c r="N581" s="348" t="s">
        <v>114</v>
      </c>
      <c r="O581" s="379">
        <v>7173592.9874381954</v>
      </c>
      <c r="P581" s="378" t="s">
        <v>1985</v>
      </c>
      <c r="T581" s="332"/>
      <c r="W581" s="350"/>
      <c r="X581" s="408"/>
      <c r="Y581" s="350"/>
      <c r="Z581" s="350"/>
      <c r="AA581" s="350"/>
      <c r="AB581" s="408"/>
      <c r="AC581" s="408"/>
      <c r="AD581" s="408"/>
      <c r="AE581" s="332"/>
      <c r="AF581" s="352"/>
      <c r="AG581" s="353"/>
    </row>
    <row r="582" spans="1:33" s="313" customFormat="1" ht="24" customHeight="1">
      <c r="A582" s="431">
        <v>595</v>
      </c>
      <c r="B582" s="345" t="s">
        <v>2083</v>
      </c>
      <c r="C582" s="378" t="s">
        <v>2005</v>
      </c>
      <c r="D582" s="405"/>
      <c r="E582" s="400"/>
      <c r="F582" s="400"/>
      <c r="G582" s="357"/>
      <c r="H582" s="380">
        <v>2017</v>
      </c>
      <c r="I582" s="308"/>
      <c r="J582" s="308"/>
      <c r="K582" s="308"/>
      <c r="L582" s="308"/>
      <c r="M582" s="308"/>
      <c r="N582" s="348" t="s">
        <v>114</v>
      </c>
      <c r="O582" s="379">
        <v>2891509.7887827801</v>
      </c>
      <c r="P582" s="378" t="s">
        <v>2005</v>
      </c>
      <c r="T582" s="332"/>
      <c r="W582" s="350"/>
      <c r="X582" s="408"/>
      <c r="Y582" s="350"/>
      <c r="Z582" s="350"/>
      <c r="AA582" s="350"/>
      <c r="AB582" s="408"/>
      <c r="AC582" s="408"/>
      <c r="AD582" s="408"/>
      <c r="AE582" s="332"/>
      <c r="AF582" s="352"/>
      <c r="AG582" s="353"/>
    </row>
    <row r="583" spans="1:33" s="313" customFormat="1" ht="24" customHeight="1">
      <c r="A583" s="431">
        <v>596</v>
      </c>
      <c r="B583" s="345" t="s">
        <v>2083</v>
      </c>
      <c r="C583" s="378" t="s">
        <v>2006</v>
      </c>
      <c r="D583" s="405"/>
      <c r="E583" s="400"/>
      <c r="F583" s="400"/>
      <c r="G583" s="357"/>
      <c r="H583" s="380">
        <v>2017</v>
      </c>
      <c r="I583" s="308"/>
      <c r="J583" s="308"/>
      <c r="K583" s="308"/>
      <c r="L583" s="308"/>
      <c r="M583" s="308"/>
      <c r="N583" s="348" t="s">
        <v>114</v>
      </c>
      <c r="O583" s="379">
        <v>1020857.4635969739</v>
      </c>
      <c r="P583" s="378" t="s">
        <v>2006</v>
      </c>
      <c r="T583" s="332"/>
      <c r="W583" s="350"/>
      <c r="X583" s="408"/>
      <c r="Y583" s="350"/>
      <c r="Z583" s="350"/>
      <c r="AA583" s="350"/>
      <c r="AB583" s="408"/>
      <c r="AC583" s="408"/>
      <c r="AD583" s="408"/>
      <c r="AE583" s="332"/>
      <c r="AF583" s="352"/>
      <c r="AG583" s="353"/>
    </row>
    <row r="584" spans="1:33" s="313" customFormat="1" ht="24" customHeight="1">
      <c r="A584" s="431">
        <v>597</v>
      </c>
      <c r="B584" s="345" t="s">
        <v>2083</v>
      </c>
      <c r="C584" s="378" t="s">
        <v>1988</v>
      </c>
      <c r="D584" s="405"/>
      <c r="E584" s="400"/>
      <c r="F584" s="400"/>
      <c r="G584" s="357"/>
      <c r="H584" s="380">
        <v>2017</v>
      </c>
      <c r="I584" s="308"/>
      <c r="J584" s="308"/>
      <c r="K584" s="308"/>
      <c r="L584" s="308"/>
      <c r="M584" s="308"/>
      <c r="N584" s="348" t="s">
        <v>114</v>
      </c>
      <c r="O584" s="379">
        <v>910494.49455946323</v>
      </c>
      <c r="P584" s="378" t="s">
        <v>1988</v>
      </c>
      <c r="T584" s="332"/>
      <c r="W584" s="350"/>
      <c r="X584" s="408"/>
      <c r="Y584" s="350"/>
      <c r="Z584" s="350"/>
      <c r="AA584" s="350"/>
      <c r="AB584" s="408"/>
      <c r="AC584" s="408"/>
      <c r="AD584" s="408"/>
      <c r="AE584" s="332"/>
      <c r="AF584" s="352"/>
      <c r="AG584" s="353"/>
    </row>
    <row r="585" spans="1:33" s="313" customFormat="1" ht="24" customHeight="1">
      <c r="A585" s="431">
        <v>598</v>
      </c>
      <c r="B585" s="345" t="s">
        <v>2083</v>
      </c>
      <c r="C585" s="378" t="s">
        <v>1989</v>
      </c>
      <c r="D585" s="405"/>
      <c r="E585" s="400"/>
      <c r="F585" s="400"/>
      <c r="G585" s="357"/>
      <c r="H585" s="380">
        <v>2017</v>
      </c>
      <c r="I585" s="308"/>
      <c r="J585" s="308"/>
      <c r="K585" s="308"/>
      <c r="L585" s="308"/>
      <c r="M585" s="308"/>
      <c r="N585" s="348" t="s">
        <v>114</v>
      </c>
      <c r="O585" s="379">
        <v>1020857.4635969739</v>
      </c>
      <c r="P585" s="378" t="s">
        <v>1989</v>
      </c>
      <c r="T585" s="332"/>
      <c r="W585" s="350"/>
      <c r="X585" s="408"/>
      <c r="Y585" s="350"/>
      <c r="Z585" s="350"/>
      <c r="AA585" s="350"/>
      <c r="AB585" s="408"/>
      <c r="AC585" s="408"/>
      <c r="AD585" s="408"/>
      <c r="AE585" s="332"/>
      <c r="AF585" s="352"/>
      <c r="AG585" s="353"/>
    </row>
    <row r="586" spans="1:33" s="313" customFormat="1" ht="24" customHeight="1">
      <c r="A586" s="431">
        <v>599</v>
      </c>
      <c r="B586" s="345" t="s">
        <v>2083</v>
      </c>
      <c r="C586" s="378" t="s">
        <v>1990</v>
      </c>
      <c r="D586" s="405"/>
      <c r="E586" s="400"/>
      <c r="F586" s="400"/>
      <c r="G586" s="357"/>
      <c r="H586" s="380">
        <v>2017</v>
      </c>
      <c r="I586" s="308"/>
      <c r="J586" s="308"/>
      <c r="K586" s="308"/>
      <c r="L586" s="308"/>
      <c r="M586" s="308"/>
      <c r="N586" s="348" t="s">
        <v>114</v>
      </c>
      <c r="O586" s="379">
        <v>579405.58744693117</v>
      </c>
      <c r="P586" s="378" t="s">
        <v>1990</v>
      </c>
      <c r="T586" s="332"/>
      <c r="W586" s="350"/>
      <c r="X586" s="408"/>
      <c r="Y586" s="350"/>
      <c r="Z586" s="350"/>
      <c r="AA586" s="350"/>
      <c r="AB586" s="408"/>
      <c r="AC586" s="408"/>
      <c r="AD586" s="408"/>
      <c r="AE586" s="332"/>
      <c r="AF586" s="352"/>
      <c r="AG586" s="353"/>
    </row>
    <row r="587" spans="1:33" s="313" customFormat="1" ht="24" customHeight="1">
      <c r="A587" s="431">
        <v>600</v>
      </c>
      <c r="B587" s="345" t="s">
        <v>2083</v>
      </c>
      <c r="C587" s="378" t="s">
        <v>2007</v>
      </c>
      <c r="D587" s="405"/>
      <c r="E587" s="400"/>
      <c r="F587" s="400"/>
      <c r="G587" s="357"/>
      <c r="H587" s="380">
        <v>2017</v>
      </c>
      <c r="I587" s="308"/>
      <c r="J587" s="308"/>
      <c r="K587" s="308"/>
      <c r="L587" s="308"/>
      <c r="M587" s="308"/>
      <c r="N587" s="348" t="s">
        <v>114</v>
      </c>
      <c r="O587" s="379">
        <v>579405.58744693117</v>
      </c>
      <c r="P587" s="378" t="s">
        <v>2007</v>
      </c>
      <c r="T587" s="332"/>
      <c r="W587" s="350"/>
      <c r="X587" s="408"/>
      <c r="Y587" s="350"/>
      <c r="Z587" s="350"/>
      <c r="AA587" s="350"/>
      <c r="AB587" s="408"/>
      <c r="AC587" s="408"/>
      <c r="AD587" s="408"/>
      <c r="AE587" s="332"/>
      <c r="AF587" s="352"/>
      <c r="AG587" s="353"/>
    </row>
    <row r="588" spans="1:33" s="313" customFormat="1" ht="24" customHeight="1">
      <c r="A588" s="431">
        <v>601</v>
      </c>
      <c r="B588" s="345" t="s">
        <v>2083</v>
      </c>
      <c r="C588" s="378" t="s">
        <v>1993</v>
      </c>
      <c r="D588" s="405"/>
      <c r="E588" s="400"/>
      <c r="F588" s="400"/>
      <c r="G588" s="357"/>
      <c r="H588" s="380">
        <v>2017</v>
      </c>
      <c r="I588" s="308"/>
      <c r="J588" s="308"/>
      <c r="K588" s="308"/>
      <c r="L588" s="308"/>
      <c r="M588" s="308"/>
      <c r="N588" s="348" t="s">
        <v>114</v>
      </c>
      <c r="O588" s="379">
        <v>855313.01004070789</v>
      </c>
      <c r="P588" s="378" t="s">
        <v>1993</v>
      </c>
      <c r="T588" s="332"/>
      <c r="W588" s="350"/>
      <c r="X588" s="408"/>
      <c r="Y588" s="350"/>
      <c r="Z588" s="350"/>
      <c r="AA588" s="350"/>
      <c r="AB588" s="408"/>
      <c r="AC588" s="408"/>
      <c r="AD588" s="408"/>
      <c r="AE588" s="332"/>
      <c r="AF588" s="352"/>
      <c r="AG588" s="353"/>
    </row>
    <row r="589" spans="1:33" s="313" customFormat="1" ht="24" customHeight="1" thickBot="1">
      <c r="A589" s="433">
        <v>602</v>
      </c>
      <c r="B589" s="345" t="s">
        <v>2083</v>
      </c>
      <c r="C589" s="396" t="s">
        <v>2005</v>
      </c>
      <c r="D589" s="406"/>
      <c r="E589" s="398"/>
      <c r="F589" s="398"/>
      <c r="G589" s="385"/>
      <c r="H589" s="386">
        <v>2017</v>
      </c>
      <c r="I589" s="360"/>
      <c r="J589" s="360"/>
      <c r="K589" s="360"/>
      <c r="L589" s="360"/>
      <c r="M589" s="360"/>
      <c r="N589" s="348" t="s">
        <v>114</v>
      </c>
      <c r="O589" s="387">
        <v>2979800.1640127888</v>
      </c>
      <c r="P589" s="396" t="s">
        <v>2005</v>
      </c>
      <c r="T589" s="332"/>
      <c r="W589" s="350"/>
      <c r="X589" s="408"/>
      <c r="Y589" s="350"/>
      <c r="Z589" s="350"/>
      <c r="AA589" s="350"/>
      <c r="AB589" s="408"/>
      <c r="AC589" s="408"/>
      <c r="AD589" s="408"/>
      <c r="AE589" s="332"/>
      <c r="AF589" s="352"/>
      <c r="AG589" s="353"/>
    </row>
    <row r="590" spans="1:33" s="313" customFormat="1" ht="24" customHeight="1">
      <c r="A590" s="432">
        <v>603</v>
      </c>
      <c r="B590" s="345" t="s">
        <v>2083</v>
      </c>
      <c r="C590" s="397" t="s">
        <v>2008</v>
      </c>
      <c r="D590" s="407"/>
      <c r="E590" s="399"/>
      <c r="F590" s="399"/>
      <c r="G590" s="390"/>
      <c r="H590" s="391">
        <v>2017</v>
      </c>
      <c r="I590" s="367"/>
      <c r="J590" s="367"/>
      <c r="K590" s="367"/>
      <c r="L590" s="367"/>
      <c r="M590" s="367"/>
      <c r="N590" s="348" t="s">
        <v>114</v>
      </c>
      <c r="O590" s="392">
        <v>3873740.2132166256</v>
      </c>
      <c r="P590" s="397" t="s">
        <v>2008</v>
      </c>
      <c r="T590" s="332"/>
      <c r="W590" s="350"/>
      <c r="X590" s="408"/>
      <c r="Y590" s="350"/>
      <c r="Z590" s="350"/>
      <c r="AA590" s="350"/>
      <c r="AB590" s="408"/>
      <c r="AC590" s="408"/>
      <c r="AD590" s="408"/>
      <c r="AE590" s="332"/>
      <c r="AF590" s="352"/>
      <c r="AG590" s="353"/>
    </row>
    <row r="591" spans="1:33" s="313" customFormat="1" ht="24" customHeight="1">
      <c r="A591" s="431">
        <v>604</v>
      </c>
      <c r="B591" s="345" t="s">
        <v>2083</v>
      </c>
      <c r="C591" s="378" t="s">
        <v>2009</v>
      </c>
      <c r="D591" s="405"/>
      <c r="E591" s="400"/>
      <c r="F591" s="400"/>
      <c r="G591" s="357"/>
      <c r="H591" s="380">
        <v>2017</v>
      </c>
      <c r="I591" s="308"/>
      <c r="J591" s="308"/>
      <c r="K591" s="308"/>
      <c r="L591" s="308"/>
      <c r="M591" s="308"/>
      <c r="N591" s="348" t="s">
        <v>114</v>
      </c>
      <c r="O591" s="379">
        <v>1147774.8779901112</v>
      </c>
      <c r="P591" s="378" t="s">
        <v>2009</v>
      </c>
      <c r="T591" s="332"/>
      <c r="W591" s="350"/>
      <c r="X591" s="408"/>
      <c r="Y591" s="350"/>
      <c r="Z591" s="350"/>
      <c r="AA591" s="350"/>
      <c r="AB591" s="408"/>
      <c r="AC591" s="408"/>
      <c r="AD591" s="408"/>
      <c r="AE591" s="332"/>
      <c r="AF591" s="352"/>
      <c r="AG591" s="353"/>
    </row>
    <row r="592" spans="1:33" s="313" customFormat="1" ht="24" customHeight="1">
      <c r="A592" s="431">
        <v>605</v>
      </c>
      <c r="B592" s="345" t="s">
        <v>2083</v>
      </c>
      <c r="C592" s="378" t="s">
        <v>1997</v>
      </c>
      <c r="D592" s="405"/>
      <c r="E592" s="400"/>
      <c r="F592" s="400"/>
      <c r="G592" s="357"/>
      <c r="H592" s="380">
        <v>2017</v>
      </c>
      <c r="I592" s="308"/>
      <c r="J592" s="308"/>
      <c r="K592" s="308"/>
      <c r="L592" s="308"/>
      <c r="M592" s="308"/>
      <c r="N592" s="348" t="s">
        <v>114</v>
      </c>
      <c r="O592" s="379">
        <v>1942388.2550601882</v>
      </c>
      <c r="P592" s="378" t="s">
        <v>1997</v>
      </c>
      <c r="T592" s="332"/>
      <c r="W592" s="350"/>
      <c r="X592" s="408"/>
      <c r="Y592" s="350"/>
      <c r="Z592" s="350"/>
      <c r="AA592" s="350"/>
      <c r="AB592" s="408"/>
      <c r="AC592" s="408"/>
      <c r="AD592" s="408"/>
      <c r="AE592" s="332"/>
      <c r="AF592" s="352"/>
      <c r="AG592" s="353"/>
    </row>
    <row r="593" spans="1:33" s="313" customFormat="1" ht="24" customHeight="1">
      <c r="A593" s="431">
        <v>606</v>
      </c>
      <c r="B593" s="345" t="s">
        <v>2083</v>
      </c>
      <c r="C593" s="378" t="s">
        <v>1998</v>
      </c>
      <c r="D593" s="405"/>
      <c r="E593" s="400"/>
      <c r="F593" s="400"/>
      <c r="G593" s="357"/>
      <c r="H593" s="380">
        <v>2017</v>
      </c>
      <c r="I593" s="308"/>
      <c r="J593" s="308"/>
      <c r="K593" s="308"/>
      <c r="L593" s="308"/>
      <c r="M593" s="308"/>
      <c r="N593" s="348" t="s">
        <v>114</v>
      </c>
      <c r="O593" s="379">
        <v>827722.26778133027</v>
      </c>
      <c r="P593" s="378" t="s">
        <v>1998</v>
      </c>
      <c r="T593" s="332"/>
      <c r="W593" s="350"/>
      <c r="X593" s="408"/>
      <c r="Y593" s="350"/>
      <c r="Z593" s="350"/>
      <c r="AA593" s="350"/>
      <c r="AB593" s="408"/>
      <c r="AC593" s="408"/>
      <c r="AD593" s="408"/>
      <c r="AE593" s="332"/>
      <c r="AF593" s="352"/>
      <c r="AG593" s="353"/>
    </row>
    <row r="594" spans="1:33" s="313" customFormat="1" ht="24" customHeight="1">
      <c r="A594" s="431">
        <v>607</v>
      </c>
      <c r="B594" s="345" t="s">
        <v>2083</v>
      </c>
      <c r="C594" s="378" t="s">
        <v>1999</v>
      </c>
      <c r="D594" s="405"/>
      <c r="E594" s="400"/>
      <c r="F594" s="400"/>
      <c r="G594" s="357"/>
      <c r="H594" s="380">
        <v>2017</v>
      </c>
      <c r="I594" s="308"/>
      <c r="J594" s="308"/>
      <c r="K594" s="308"/>
      <c r="L594" s="308"/>
      <c r="M594" s="308"/>
      <c r="N594" s="348" t="s">
        <v>114</v>
      </c>
      <c r="O594" s="379">
        <v>7769553.020240753</v>
      </c>
      <c r="P594" s="378" t="s">
        <v>1999</v>
      </c>
      <c r="T594" s="332"/>
      <c r="W594" s="350"/>
      <c r="X594" s="408"/>
      <c r="Y594" s="350"/>
      <c r="Z594" s="350"/>
      <c r="AA594" s="350"/>
      <c r="AB594" s="408"/>
      <c r="AC594" s="408"/>
      <c r="AD594" s="408"/>
      <c r="AE594" s="332"/>
      <c r="AF594" s="352"/>
      <c r="AG594" s="353"/>
    </row>
    <row r="595" spans="1:33" s="313" customFormat="1" ht="24" customHeight="1">
      <c r="A595" s="431">
        <v>608</v>
      </c>
      <c r="B595" s="357" t="s">
        <v>2083</v>
      </c>
      <c r="C595" s="378" t="s">
        <v>2000</v>
      </c>
      <c r="D595" s="405"/>
      <c r="E595" s="400"/>
      <c r="F595" s="400"/>
      <c r="G595" s="357"/>
      <c r="H595" s="380">
        <v>2017</v>
      </c>
      <c r="I595" s="308"/>
      <c r="J595" s="308"/>
      <c r="K595" s="308"/>
      <c r="L595" s="308"/>
      <c r="M595" s="308"/>
      <c r="N595" s="348" t="s">
        <v>114</v>
      </c>
      <c r="O595" s="379">
        <v>739431.892551322</v>
      </c>
      <c r="P595" s="378" t="s">
        <v>2000</v>
      </c>
      <c r="T595" s="332"/>
      <c r="W595" s="350"/>
      <c r="X595" s="408"/>
      <c r="Y595" s="350"/>
      <c r="Z595" s="350"/>
      <c r="AA595" s="350"/>
      <c r="AB595" s="408"/>
      <c r="AC595" s="408"/>
      <c r="AD595" s="408"/>
      <c r="AE595" s="332"/>
      <c r="AF595" s="352"/>
      <c r="AG595" s="353"/>
    </row>
    <row r="596" spans="1:33" s="313" customFormat="1" ht="24" customHeight="1">
      <c r="A596" s="431">
        <v>609</v>
      </c>
      <c r="B596" s="345" t="s">
        <v>2083</v>
      </c>
      <c r="C596" s="378" t="s">
        <v>1973</v>
      </c>
      <c r="D596" s="405"/>
      <c r="E596" s="400"/>
      <c r="F596" s="400"/>
      <c r="G596" s="357"/>
      <c r="H596" s="380">
        <v>2017</v>
      </c>
      <c r="I596" s="308"/>
      <c r="J596" s="308"/>
      <c r="K596" s="308"/>
      <c r="L596" s="308"/>
      <c r="M596" s="308"/>
      <c r="N596" s="348" t="s">
        <v>114</v>
      </c>
      <c r="O596" s="379">
        <v>634587.07196568651</v>
      </c>
      <c r="P596" s="378" t="s">
        <v>1973</v>
      </c>
      <c r="T596" s="332"/>
      <c r="W596" s="350"/>
      <c r="X596" s="408"/>
      <c r="Y596" s="350"/>
      <c r="Z596" s="350"/>
      <c r="AA596" s="350"/>
      <c r="AB596" s="408"/>
      <c r="AC596" s="408"/>
      <c r="AD596" s="408"/>
      <c r="AE596" s="332"/>
      <c r="AF596" s="352"/>
      <c r="AG596" s="353"/>
    </row>
    <row r="597" spans="1:33" s="313" customFormat="1" ht="24" customHeight="1">
      <c r="A597" s="431">
        <v>610</v>
      </c>
      <c r="B597" s="345" t="s">
        <v>2083</v>
      </c>
      <c r="C597" s="378" t="s">
        <v>1974</v>
      </c>
      <c r="D597" s="405"/>
      <c r="E597" s="400"/>
      <c r="F597" s="400"/>
      <c r="G597" s="357"/>
      <c r="H597" s="380">
        <v>2017</v>
      </c>
      <c r="I597" s="308"/>
      <c r="J597" s="308"/>
      <c r="K597" s="308"/>
      <c r="L597" s="308"/>
      <c r="M597" s="308"/>
      <c r="N597" s="348" t="s">
        <v>114</v>
      </c>
      <c r="O597" s="379">
        <v>579405.58744693117</v>
      </c>
      <c r="P597" s="378" t="s">
        <v>1974</v>
      </c>
      <c r="T597" s="332"/>
      <c r="W597" s="350"/>
      <c r="X597" s="408"/>
      <c r="Y597" s="350"/>
      <c r="Z597" s="350"/>
      <c r="AA597" s="350"/>
      <c r="AB597" s="408"/>
      <c r="AC597" s="408"/>
      <c r="AD597" s="408"/>
      <c r="AE597" s="332"/>
      <c r="AF597" s="352"/>
      <c r="AG597" s="353"/>
    </row>
    <row r="598" spans="1:33" s="313" customFormat="1" ht="24" customHeight="1">
      <c r="A598" s="431">
        <v>611</v>
      </c>
      <c r="B598" s="345" t="s">
        <v>2083</v>
      </c>
      <c r="C598" s="378" t="s">
        <v>1975</v>
      </c>
      <c r="D598" s="405"/>
      <c r="E598" s="400"/>
      <c r="F598" s="400"/>
      <c r="G598" s="357"/>
      <c r="H598" s="380">
        <v>2017</v>
      </c>
      <c r="I598" s="308"/>
      <c r="J598" s="308"/>
      <c r="K598" s="308"/>
      <c r="L598" s="308"/>
      <c r="M598" s="308"/>
      <c r="N598" s="348" t="s">
        <v>114</v>
      </c>
      <c r="O598" s="379">
        <v>2361767.537402729</v>
      </c>
      <c r="P598" s="378" t="s">
        <v>1975</v>
      </c>
      <c r="T598" s="332"/>
      <c r="W598" s="350"/>
      <c r="X598" s="408"/>
      <c r="Y598" s="350"/>
      <c r="Z598" s="350"/>
      <c r="AA598" s="350"/>
      <c r="AB598" s="408"/>
      <c r="AC598" s="408"/>
      <c r="AD598" s="408"/>
      <c r="AE598" s="332"/>
      <c r="AF598" s="352"/>
      <c r="AG598" s="353"/>
    </row>
    <row r="599" spans="1:33" s="313" customFormat="1" ht="24" customHeight="1">
      <c r="A599" s="431">
        <v>612</v>
      </c>
      <c r="B599" s="345" t="s">
        <v>2083</v>
      </c>
      <c r="C599" s="378" t="s">
        <v>1976</v>
      </c>
      <c r="D599" s="405"/>
      <c r="E599" s="400"/>
      <c r="F599" s="400"/>
      <c r="G599" s="357"/>
      <c r="H599" s="380">
        <v>2017</v>
      </c>
      <c r="I599" s="308"/>
      <c r="J599" s="308"/>
      <c r="K599" s="308"/>
      <c r="L599" s="308"/>
      <c r="M599" s="308"/>
      <c r="N599" s="348" t="s">
        <v>114</v>
      </c>
      <c r="O599" s="379">
        <v>606996.32970630878</v>
      </c>
      <c r="P599" s="378" t="s">
        <v>1976</v>
      </c>
      <c r="T599" s="332"/>
      <c r="W599" s="350"/>
      <c r="X599" s="408"/>
      <c r="Y599" s="350"/>
      <c r="Z599" s="350"/>
      <c r="AA599" s="350"/>
      <c r="AB599" s="408"/>
      <c r="AC599" s="408"/>
      <c r="AD599" s="408"/>
      <c r="AE599" s="332"/>
      <c r="AF599" s="352"/>
      <c r="AG599" s="353"/>
    </row>
    <row r="600" spans="1:33" s="313" customFormat="1" ht="24" customHeight="1">
      <c r="A600" s="431">
        <v>613</v>
      </c>
      <c r="B600" s="345" t="s">
        <v>2083</v>
      </c>
      <c r="C600" s="378" t="s">
        <v>2002</v>
      </c>
      <c r="D600" s="405"/>
      <c r="E600" s="400"/>
      <c r="F600" s="400"/>
      <c r="G600" s="357"/>
      <c r="H600" s="380">
        <v>2017</v>
      </c>
      <c r="I600" s="308"/>
      <c r="J600" s="308"/>
      <c r="K600" s="308"/>
      <c r="L600" s="308"/>
      <c r="M600" s="308"/>
      <c r="N600" s="348" t="s">
        <v>114</v>
      </c>
      <c r="O600" s="379">
        <v>855313.01004070789</v>
      </c>
      <c r="P600" s="378" t="s">
        <v>2002</v>
      </c>
      <c r="T600" s="332"/>
      <c r="W600" s="350"/>
      <c r="X600" s="408"/>
      <c r="Y600" s="350"/>
      <c r="Z600" s="350"/>
      <c r="AA600" s="350"/>
      <c r="AB600" s="408"/>
      <c r="AC600" s="408"/>
      <c r="AD600" s="408"/>
      <c r="AE600" s="332"/>
      <c r="AF600" s="352"/>
      <c r="AG600" s="353"/>
    </row>
    <row r="601" spans="1:33" s="313" customFormat="1" ht="24" customHeight="1">
      <c r="A601" s="431">
        <v>614</v>
      </c>
      <c r="B601" s="345" t="s">
        <v>2083</v>
      </c>
      <c r="C601" s="378" t="s">
        <v>2003</v>
      </c>
      <c r="D601" s="405"/>
      <c r="E601" s="400"/>
      <c r="F601" s="400"/>
      <c r="G601" s="357"/>
      <c r="H601" s="380">
        <v>2017</v>
      </c>
      <c r="I601" s="308"/>
      <c r="J601" s="308"/>
      <c r="K601" s="308"/>
      <c r="L601" s="308"/>
      <c r="M601" s="308"/>
      <c r="N601" s="348" t="s">
        <v>114</v>
      </c>
      <c r="O601" s="379">
        <v>623550.77506193542</v>
      </c>
      <c r="P601" s="378" t="s">
        <v>2003</v>
      </c>
      <c r="T601" s="332"/>
      <c r="W601" s="350"/>
      <c r="X601" s="408"/>
      <c r="Y601" s="350"/>
      <c r="Z601" s="350"/>
      <c r="AA601" s="350"/>
      <c r="AB601" s="408"/>
      <c r="AC601" s="408"/>
      <c r="AD601" s="408"/>
      <c r="AE601" s="332"/>
      <c r="AF601" s="352"/>
      <c r="AG601" s="353"/>
    </row>
    <row r="602" spans="1:33" s="313" customFormat="1" ht="24" customHeight="1">
      <c r="A602" s="431">
        <v>615</v>
      </c>
      <c r="B602" s="357" t="s">
        <v>2092</v>
      </c>
      <c r="C602" s="378" t="s">
        <v>1979</v>
      </c>
      <c r="D602" s="405"/>
      <c r="E602" s="400"/>
      <c r="F602" s="400"/>
      <c r="G602" s="357"/>
      <c r="H602" s="380">
        <v>2017</v>
      </c>
      <c r="I602" s="308"/>
      <c r="J602" s="308"/>
      <c r="K602" s="308"/>
      <c r="L602" s="308"/>
      <c r="M602" s="308"/>
      <c r="N602" s="348" t="s">
        <v>114</v>
      </c>
      <c r="O602" s="379">
        <v>621895.33052637277</v>
      </c>
      <c r="P602" s="311"/>
      <c r="T602" s="332"/>
      <c r="W602" s="350"/>
      <c r="X602" s="408"/>
      <c r="Y602" s="350"/>
      <c r="Z602" s="350"/>
      <c r="AA602" s="350"/>
      <c r="AB602" s="408"/>
      <c r="AC602" s="408"/>
      <c r="AD602" s="408"/>
      <c r="AE602" s="332"/>
      <c r="AF602" s="352"/>
      <c r="AG602" s="353"/>
    </row>
    <row r="603" spans="1:33" s="313" customFormat="1" ht="24" customHeight="1">
      <c r="A603" s="431">
        <v>616</v>
      </c>
      <c r="B603" s="345" t="s">
        <v>2083</v>
      </c>
      <c r="C603" s="378" t="s">
        <v>1980</v>
      </c>
      <c r="D603" s="405"/>
      <c r="E603" s="400"/>
      <c r="F603" s="400"/>
      <c r="G603" s="357"/>
      <c r="H603" s="380">
        <v>2017</v>
      </c>
      <c r="I603" s="308"/>
      <c r="J603" s="308"/>
      <c r="K603" s="308"/>
      <c r="L603" s="308"/>
      <c r="M603" s="308"/>
      <c r="N603" s="348" t="s">
        <v>114</v>
      </c>
      <c r="O603" s="379">
        <v>1820988.9891189265</v>
      </c>
      <c r="P603" s="378" t="s">
        <v>1980</v>
      </c>
      <c r="T603" s="332"/>
      <c r="W603" s="350"/>
      <c r="X603" s="408"/>
      <c r="Y603" s="350"/>
      <c r="Z603" s="350"/>
      <c r="AA603" s="350"/>
      <c r="AB603" s="408"/>
      <c r="AC603" s="408"/>
      <c r="AD603" s="408"/>
      <c r="AE603" s="332"/>
      <c r="AF603" s="352"/>
      <c r="AG603" s="353"/>
    </row>
    <row r="604" spans="1:33" s="313" customFormat="1" ht="24" customHeight="1">
      <c r="A604" s="431">
        <v>617</v>
      </c>
      <c r="B604" s="345" t="s">
        <v>2083</v>
      </c>
      <c r="C604" s="378" t="s">
        <v>2004</v>
      </c>
      <c r="D604" s="405"/>
      <c r="E604" s="400"/>
      <c r="F604" s="400"/>
      <c r="G604" s="357"/>
      <c r="H604" s="380">
        <v>2017</v>
      </c>
      <c r="I604" s="308"/>
      <c r="J604" s="308"/>
      <c r="K604" s="308"/>
      <c r="L604" s="308"/>
      <c r="M604" s="308"/>
      <c r="N604" s="348" t="s">
        <v>114</v>
      </c>
      <c r="O604" s="379">
        <v>689768.55648444185</v>
      </c>
      <c r="P604" s="378" t="s">
        <v>2004</v>
      </c>
      <c r="T604" s="332"/>
      <c r="W604" s="350"/>
      <c r="X604" s="408"/>
      <c r="Y604" s="350"/>
      <c r="Z604" s="350"/>
      <c r="AA604" s="350"/>
      <c r="AB604" s="408"/>
      <c r="AC604" s="408"/>
      <c r="AD604" s="408"/>
      <c r="AE604" s="332"/>
      <c r="AF604" s="352"/>
      <c r="AG604" s="353"/>
    </row>
    <row r="605" spans="1:33" s="313" customFormat="1" ht="24" customHeight="1">
      <c r="A605" s="431">
        <v>618</v>
      </c>
      <c r="B605" s="345" t="s">
        <v>2083</v>
      </c>
      <c r="C605" s="378" t="s">
        <v>1983</v>
      </c>
      <c r="D605" s="405"/>
      <c r="E605" s="400"/>
      <c r="F605" s="400"/>
      <c r="G605" s="357"/>
      <c r="H605" s="380">
        <v>2017</v>
      </c>
      <c r="I605" s="308"/>
      <c r="J605" s="308"/>
      <c r="K605" s="308"/>
      <c r="L605" s="308"/>
      <c r="M605" s="308"/>
      <c r="N605" s="348" t="s">
        <v>114</v>
      </c>
      <c r="O605" s="379">
        <v>689768.55648444185</v>
      </c>
      <c r="P605" s="378" t="s">
        <v>1983</v>
      </c>
      <c r="T605" s="332"/>
      <c r="W605" s="350"/>
      <c r="X605" s="408"/>
      <c r="Y605" s="350"/>
      <c r="Z605" s="350"/>
      <c r="AA605" s="350"/>
      <c r="AB605" s="408"/>
      <c r="AC605" s="408"/>
      <c r="AD605" s="408"/>
      <c r="AE605" s="332"/>
      <c r="AF605" s="352"/>
      <c r="AG605" s="353"/>
    </row>
    <row r="606" spans="1:33" s="313" customFormat="1" ht="24" customHeight="1">
      <c r="A606" s="431">
        <v>619</v>
      </c>
      <c r="B606" s="345" t="s">
        <v>2083</v>
      </c>
      <c r="C606" s="378" t="s">
        <v>1985</v>
      </c>
      <c r="D606" s="405"/>
      <c r="E606" s="400"/>
      <c r="F606" s="400"/>
      <c r="G606" s="357"/>
      <c r="H606" s="380">
        <v>2017</v>
      </c>
      <c r="I606" s="308"/>
      <c r="J606" s="308"/>
      <c r="K606" s="308"/>
      <c r="L606" s="308"/>
      <c r="M606" s="308"/>
      <c r="N606" s="348" t="s">
        <v>114</v>
      </c>
      <c r="O606" s="379">
        <v>7173592.9874381954</v>
      </c>
      <c r="P606" s="378" t="s">
        <v>1985</v>
      </c>
      <c r="T606" s="332"/>
      <c r="W606" s="350"/>
      <c r="X606" s="408"/>
      <c r="Y606" s="350"/>
      <c r="Z606" s="350"/>
      <c r="AA606" s="350"/>
      <c r="AB606" s="408"/>
      <c r="AC606" s="408"/>
      <c r="AD606" s="408"/>
      <c r="AE606" s="332"/>
      <c r="AF606" s="352"/>
      <c r="AG606" s="353"/>
    </row>
    <row r="607" spans="1:33" s="313" customFormat="1" ht="24" customHeight="1">
      <c r="A607" s="431">
        <v>620</v>
      </c>
      <c r="B607" s="345" t="s">
        <v>2083</v>
      </c>
      <c r="C607" s="378" t="s">
        <v>2005</v>
      </c>
      <c r="D607" s="405"/>
      <c r="E607" s="400"/>
      <c r="F607" s="400"/>
      <c r="G607" s="357"/>
      <c r="H607" s="380">
        <v>2017</v>
      </c>
      <c r="I607" s="308"/>
      <c r="J607" s="308"/>
      <c r="K607" s="308"/>
      <c r="L607" s="308"/>
      <c r="M607" s="308"/>
      <c r="N607" s="348" t="s">
        <v>114</v>
      </c>
      <c r="O607" s="379">
        <v>2891509.7887827801</v>
      </c>
      <c r="P607" s="378" t="s">
        <v>2005</v>
      </c>
      <c r="T607" s="332"/>
      <c r="W607" s="350"/>
      <c r="X607" s="408"/>
      <c r="Y607" s="350"/>
      <c r="Z607" s="350"/>
      <c r="AA607" s="350"/>
      <c r="AB607" s="408"/>
      <c r="AC607" s="408"/>
      <c r="AD607" s="408"/>
      <c r="AE607" s="332"/>
      <c r="AF607" s="352"/>
      <c r="AG607" s="353"/>
    </row>
    <row r="608" spans="1:33" s="313" customFormat="1" ht="24" customHeight="1">
      <c r="A608" s="431">
        <v>621</v>
      </c>
      <c r="B608" s="345" t="s">
        <v>2083</v>
      </c>
      <c r="C608" s="378" t="s">
        <v>2006</v>
      </c>
      <c r="D608" s="405"/>
      <c r="E608" s="400"/>
      <c r="F608" s="400"/>
      <c r="G608" s="357"/>
      <c r="H608" s="380">
        <v>2017</v>
      </c>
      <c r="I608" s="308"/>
      <c r="J608" s="308"/>
      <c r="K608" s="308"/>
      <c r="L608" s="308"/>
      <c r="M608" s="308"/>
      <c r="N608" s="348" t="s">
        <v>114</v>
      </c>
      <c r="O608" s="379">
        <v>1020857.4635969739</v>
      </c>
      <c r="P608" s="378" t="s">
        <v>2006</v>
      </c>
      <c r="T608" s="332"/>
      <c r="W608" s="350"/>
      <c r="X608" s="408"/>
      <c r="Y608" s="350"/>
      <c r="Z608" s="350"/>
      <c r="AA608" s="350"/>
      <c r="AB608" s="408"/>
      <c r="AC608" s="408"/>
      <c r="AD608" s="408"/>
      <c r="AE608" s="332"/>
      <c r="AF608" s="352"/>
      <c r="AG608" s="353"/>
    </row>
    <row r="609" spans="1:33" s="313" customFormat="1" ht="24" customHeight="1">
      <c r="A609" s="431">
        <v>622</v>
      </c>
      <c r="B609" s="345" t="s">
        <v>2083</v>
      </c>
      <c r="C609" s="378" t="s">
        <v>1988</v>
      </c>
      <c r="D609" s="405"/>
      <c r="E609" s="400"/>
      <c r="F609" s="400"/>
      <c r="G609" s="357"/>
      <c r="H609" s="380">
        <v>2017</v>
      </c>
      <c r="I609" s="308"/>
      <c r="J609" s="308"/>
      <c r="K609" s="308"/>
      <c r="L609" s="308"/>
      <c r="M609" s="308"/>
      <c r="N609" s="348" t="s">
        <v>114</v>
      </c>
      <c r="O609" s="379">
        <v>910494.49455946323</v>
      </c>
      <c r="P609" s="378" t="s">
        <v>1988</v>
      </c>
      <c r="T609" s="332"/>
      <c r="W609" s="350"/>
      <c r="X609" s="408"/>
      <c r="Y609" s="350"/>
      <c r="Z609" s="350"/>
      <c r="AA609" s="350"/>
      <c r="AB609" s="408"/>
      <c r="AC609" s="408"/>
      <c r="AD609" s="408"/>
      <c r="AE609" s="332"/>
      <c r="AF609" s="352"/>
      <c r="AG609" s="353"/>
    </row>
    <row r="610" spans="1:33" s="313" customFormat="1" ht="24" customHeight="1">
      <c r="A610" s="431">
        <v>623</v>
      </c>
      <c r="B610" s="345" t="s">
        <v>2083</v>
      </c>
      <c r="C610" s="378" t="s">
        <v>1989</v>
      </c>
      <c r="D610" s="405"/>
      <c r="E610" s="400"/>
      <c r="F610" s="400"/>
      <c r="G610" s="357"/>
      <c r="H610" s="380">
        <v>2017</v>
      </c>
      <c r="I610" s="308"/>
      <c r="J610" s="308"/>
      <c r="K610" s="308"/>
      <c r="L610" s="308"/>
      <c r="M610" s="308"/>
      <c r="N610" s="348" t="s">
        <v>114</v>
      </c>
      <c r="O610" s="379">
        <v>1020857.4635969739</v>
      </c>
      <c r="P610" s="378" t="s">
        <v>1989</v>
      </c>
      <c r="T610" s="332"/>
      <c r="W610" s="350"/>
      <c r="X610" s="408"/>
      <c r="Y610" s="350"/>
      <c r="Z610" s="350"/>
      <c r="AA610" s="350"/>
      <c r="AB610" s="408"/>
      <c r="AC610" s="408"/>
      <c r="AD610" s="408"/>
      <c r="AE610" s="332"/>
      <c r="AF610" s="352"/>
      <c r="AG610" s="353"/>
    </row>
    <row r="611" spans="1:33" s="313" customFormat="1" ht="24" customHeight="1">
      <c r="A611" s="431">
        <v>624</v>
      </c>
      <c r="B611" s="345" t="s">
        <v>2083</v>
      </c>
      <c r="C611" s="378" t="s">
        <v>1990</v>
      </c>
      <c r="D611" s="405"/>
      <c r="E611" s="400"/>
      <c r="F611" s="400"/>
      <c r="G611" s="357"/>
      <c r="H611" s="380">
        <v>2017</v>
      </c>
      <c r="I611" s="308"/>
      <c r="J611" s="308"/>
      <c r="K611" s="308"/>
      <c r="L611" s="308"/>
      <c r="M611" s="308"/>
      <c r="N611" s="348" t="s">
        <v>114</v>
      </c>
      <c r="O611" s="379">
        <v>579405.58744693117</v>
      </c>
      <c r="P611" s="378" t="s">
        <v>1990</v>
      </c>
      <c r="T611" s="332"/>
      <c r="W611" s="350"/>
      <c r="X611" s="408"/>
      <c r="Y611" s="350"/>
      <c r="Z611" s="350"/>
      <c r="AA611" s="350"/>
      <c r="AB611" s="408"/>
      <c r="AC611" s="408"/>
      <c r="AD611" s="408"/>
      <c r="AE611" s="332"/>
      <c r="AF611" s="352"/>
      <c r="AG611" s="353"/>
    </row>
    <row r="612" spans="1:33" s="313" customFormat="1" ht="24" customHeight="1">
      <c r="A612" s="431">
        <v>625</v>
      </c>
      <c r="B612" s="345" t="s">
        <v>2083</v>
      </c>
      <c r="C612" s="378" t="s">
        <v>2007</v>
      </c>
      <c r="D612" s="405"/>
      <c r="E612" s="400"/>
      <c r="F612" s="400"/>
      <c r="G612" s="357"/>
      <c r="H612" s="380">
        <v>2017</v>
      </c>
      <c r="I612" s="308"/>
      <c r="J612" s="308"/>
      <c r="K612" s="308"/>
      <c r="L612" s="308"/>
      <c r="M612" s="308"/>
      <c r="N612" s="348" t="s">
        <v>114</v>
      </c>
      <c r="O612" s="379">
        <v>579405.58744693117</v>
      </c>
      <c r="P612" s="378" t="s">
        <v>2007</v>
      </c>
      <c r="T612" s="332"/>
      <c r="W612" s="350"/>
      <c r="X612" s="408"/>
      <c r="Y612" s="350"/>
      <c r="Z612" s="350"/>
      <c r="AA612" s="350"/>
      <c r="AB612" s="408"/>
      <c r="AC612" s="408"/>
      <c r="AD612" s="408"/>
      <c r="AE612" s="332"/>
      <c r="AF612" s="352"/>
      <c r="AG612" s="353"/>
    </row>
    <row r="613" spans="1:33" s="313" customFormat="1" ht="24" customHeight="1">
      <c r="A613" s="431">
        <v>626</v>
      </c>
      <c r="B613" s="345" t="s">
        <v>2083</v>
      </c>
      <c r="C613" s="378" t="s">
        <v>1993</v>
      </c>
      <c r="D613" s="405"/>
      <c r="E613" s="400"/>
      <c r="F613" s="400"/>
      <c r="G613" s="357"/>
      <c r="H613" s="380">
        <v>2017</v>
      </c>
      <c r="I613" s="308"/>
      <c r="J613" s="308"/>
      <c r="K613" s="308"/>
      <c r="L613" s="308"/>
      <c r="M613" s="308"/>
      <c r="N613" s="348" t="s">
        <v>114</v>
      </c>
      <c r="O613" s="379">
        <v>855313.01004070789</v>
      </c>
      <c r="P613" s="378" t="s">
        <v>1993</v>
      </c>
      <c r="T613" s="332"/>
      <c r="W613" s="350"/>
      <c r="X613" s="408"/>
      <c r="Y613" s="350"/>
      <c r="Z613" s="350"/>
      <c r="AA613" s="350"/>
      <c r="AB613" s="408"/>
      <c r="AC613" s="408"/>
      <c r="AD613" s="408"/>
      <c r="AE613" s="332"/>
      <c r="AF613" s="352"/>
      <c r="AG613" s="353"/>
    </row>
    <row r="614" spans="1:33" s="313" customFormat="1" ht="24" customHeight="1">
      <c r="A614" s="431">
        <v>627</v>
      </c>
      <c r="B614" s="345" t="s">
        <v>2083</v>
      </c>
      <c r="C614" s="378" t="s">
        <v>2005</v>
      </c>
      <c r="D614" s="405"/>
      <c r="E614" s="400"/>
      <c r="F614" s="400"/>
      <c r="G614" s="357"/>
      <c r="H614" s="380">
        <v>2017</v>
      </c>
      <c r="I614" s="308"/>
      <c r="J614" s="308"/>
      <c r="K614" s="308"/>
      <c r="L614" s="308"/>
      <c r="M614" s="308"/>
      <c r="N614" s="348" t="s">
        <v>114</v>
      </c>
      <c r="O614" s="379">
        <v>2979800.1640127888</v>
      </c>
      <c r="P614" s="378" t="s">
        <v>2005</v>
      </c>
      <c r="T614" s="332"/>
      <c r="W614" s="350"/>
      <c r="X614" s="408"/>
      <c r="Y614" s="350"/>
      <c r="Z614" s="350"/>
      <c r="AA614" s="350"/>
      <c r="AB614" s="408"/>
      <c r="AC614" s="408"/>
      <c r="AD614" s="408"/>
      <c r="AE614" s="332"/>
      <c r="AF614" s="352"/>
      <c r="AG614" s="353"/>
    </row>
    <row r="615" spans="1:33" s="313" customFormat="1" ht="24" customHeight="1">
      <c r="A615" s="431">
        <v>628</v>
      </c>
      <c r="B615" s="345" t="s">
        <v>2083</v>
      </c>
      <c r="C615" s="378" t="s">
        <v>2008</v>
      </c>
      <c r="D615" s="405"/>
      <c r="E615" s="400"/>
      <c r="F615" s="400"/>
      <c r="G615" s="357"/>
      <c r="H615" s="380">
        <v>2017</v>
      </c>
      <c r="I615" s="308"/>
      <c r="J615" s="308"/>
      <c r="K615" s="308"/>
      <c r="L615" s="308"/>
      <c r="M615" s="308"/>
      <c r="N615" s="348" t="s">
        <v>114</v>
      </c>
      <c r="O615" s="379">
        <v>3873740.2132166256</v>
      </c>
      <c r="P615" s="378" t="s">
        <v>2008</v>
      </c>
      <c r="T615" s="332"/>
      <c r="W615" s="350"/>
      <c r="X615" s="408"/>
      <c r="Y615" s="350"/>
      <c r="Z615" s="350"/>
      <c r="AA615" s="350"/>
      <c r="AB615" s="408"/>
      <c r="AC615" s="408"/>
      <c r="AD615" s="408"/>
      <c r="AE615" s="332"/>
      <c r="AF615" s="352"/>
      <c r="AG615" s="353"/>
    </row>
    <row r="616" spans="1:33" s="313" customFormat="1" ht="24" customHeight="1">
      <c r="A616" s="431">
        <v>629</v>
      </c>
      <c r="B616" s="345" t="s">
        <v>2083</v>
      </c>
      <c r="C616" s="378" t="s">
        <v>2009</v>
      </c>
      <c r="D616" s="405"/>
      <c r="E616" s="400"/>
      <c r="F616" s="400"/>
      <c r="G616" s="357"/>
      <c r="H616" s="380">
        <v>2017</v>
      </c>
      <c r="I616" s="308"/>
      <c r="J616" s="308"/>
      <c r="K616" s="308"/>
      <c r="L616" s="308"/>
      <c r="M616" s="308"/>
      <c r="N616" s="348" t="s">
        <v>114</v>
      </c>
      <c r="O616" s="379">
        <v>1147774.8779901112</v>
      </c>
      <c r="P616" s="378" t="s">
        <v>2009</v>
      </c>
      <c r="T616" s="332"/>
      <c r="W616" s="350"/>
      <c r="X616" s="408"/>
      <c r="Y616" s="350"/>
      <c r="Z616" s="350"/>
      <c r="AA616" s="350"/>
      <c r="AB616" s="408"/>
      <c r="AC616" s="408"/>
      <c r="AD616" s="408"/>
      <c r="AE616" s="332"/>
      <c r="AF616" s="352"/>
      <c r="AG616" s="353"/>
    </row>
    <row r="617" spans="1:33" s="313" customFormat="1" ht="24" customHeight="1">
      <c r="A617" s="431">
        <v>630</v>
      </c>
      <c r="B617" s="345" t="s">
        <v>2083</v>
      </c>
      <c r="C617" s="378" t="s">
        <v>1997</v>
      </c>
      <c r="D617" s="405"/>
      <c r="E617" s="400"/>
      <c r="F617" s="400"/>
      <c r="G617" s="357"/>
      <c r="H617" s="380">
        <v>2017</v>
      </c>
      <c r="I617" s="308"/>
      <c r="J617" s="308"/>
      <c r="K617" s="308"/>
      <c r="L617" s="308"/>
      <c r="M617" s="308"/>
      <c r="N617" s="348" t="s">
        <v>114</v>
      </c>
      <c r="O617" s="379">
        <v>1942388.2550601882</v>
      </c>
      <c r="P617" s="378" t="s">
        <v>1997</v>
      </c>
      <c r="T617" s="332"/>
      <c r="W617" s="350"/>
      <c r="X617" s="408"/>
      <c r="Y617" s="350"/>
      <c r="Z617" s="350"/>
      <c r="AA617" s="350"/>
      <c r="AB617" s="408"/>
      <c r="AC617" s="408"/>
      <c r="AD617" s="408"/>
      <c r="AE617" s="332"/>
      <c r="AF617" s="352"/>
      <c r="AG617" s="353"/>
    </row>
    <row r="618" spans="1:33" s="313" customFormat="1" ht="24" customHeight="1">
      <c r="A618" s="431">
        <v>631</v>
      </c>
      <c r="B618" s="345" t="s">
        <v>2083</v>
      </c>
      <c r="C618" s="378" t="s">
        <v>2010</v>
      </c>
      <c r="D618" s="405"/>
      <c r="E618" s="400"/>
      <c r="F618" s="400"/>
      <c r="G618" s="357"/>
      <c r="H618" s="380">
        <v>2017</v>
      </c>
      <c r="I618" s="308"/>
      <c r="J618" s="308"/>
      <c r="K618" s="308"/>
      <c r="L618" s="308"/>
      <c r="M618" s="308"/>
      <c r="N618" s="348" t="s">
        <v>114</v>
      </c>
      <c r="O618" s="379">
        <v>882903.75230008562</v>
      </c>
      <c r="P618" s="378" t="s">
        <v>2010</v>
      </c>
      <c r="T618" s="332"/>
      <c r="W618" s="350"/>
      <c r="X618" s="408"/>
      <c r="Y618" s="350"/>
      <c r="Z618" s="350"/>
      <c r="AA618" s="350"/>
      <c r="AB618" s="408"/>
      <c r="AC618" s="408"/>
      <c r="AD618" s="408"/>
      <c r="AE618" s="332"/>
      <c r="AF618" s="352"/>
      <c r="AG618" s="353"/>
    </row>
    <row r="619" spans="1:33" s="313" customFormat="1" ht="24" customHeight="1">
      <c r="A619" s="431">
        <v>632</v>
      </c>
      <c r="B619" s="345" t="s">
        <v>2083</v>
      </c>
      <c r="C619" s="378" t="s">
        <v>2011</v>
      </c>
      <c r="D619" s="405"/>
      <c r="E619" s="400"/>
      <c r="F619" s="400"/>
      <c r="G619" s="357"/>
      <c r="H619" s="380">
        <v>2017</v>
      </c>
      <c r="I619" s="308"/>
      <c r="J619" s="308"/>
      <c r="K619" s="308"/>
      <c r="L619" s="308"/>
      <c r="M619" s="308"/>
      <c r="N619" s="348" t="s">
        <v>114</v>
      </c>
      <c r="O619" s="379">
        <v>6120716.6900000004</v>
      </c>
      <c r="P619" s="378" t="s">
        <v>2011</v>
      </c>
      <c r="T619" s="332"/>
      <c r="W619" s="350"/>
      <c r="X619" s="408"/>
      <c r="Y619" s="350"/>
      <c r="Z619" s="350"/>
      <c r="AA619" s="350"/>
      <c r="AB619" s="408"/>
      <c r="AC619" s="408"/>
      <c r="AD619" s="408"/>
      <c r="AE619" s="332"/>
      <c r="AF619" s="352"/>
      <c r="AG619" s="353"/>
    </row>
    <row r="620" spans="1:33" s="313" customFormat="1" ht="24" customHeight="1">
      <c r="A620" s="431">
        <v>633</v>
      </c>
      <c r="B620" s="345" t="s">
        <v>2083</v>
      </c>
      <c r="C620" s="378" t="s">
        <v>2012</v>
      </c>
      <c r="D620" s="405"/>
      <c r="E620" s="400"/>
      <c r="F620" s="400"/>
      <c r="G620" s="357"/>
      <c r="H620" s="380">
        <v>2017</v>
      </c>
      <c r="I620" s="308"/>
      <c r="J620" s="308"/>
      <c r="K620" s="308"/>
      <c r="L620" s="308"/>
      <c r="M620" s="308"/>
      <c r="N620" s="348" t="s">
        <v>114</v>
      </c>
      <c r="O620" s="379">
        <v>22261667.336619686</v>
      </c>
      <c r="P620" s="378" t="s">
        <v>2012</v>
      </c>
      <c r="T620" s="332"/>
      <c r="W620" s="350"/>
      <c r="X620" s="408"/>
      <c r="Y620" s="350"/>
      <c r="Z620" s="350"/>
      <c r="AA620" s="350"/>
      <c r="AB620" s="408"/>
      <c r="AC620" s="408"/>
      <c r="AD620" s="408"/>
      <c r="AE620" s="332"/>
      <c r="AF620" s="352"/>
      <c r="AG620" s="353"/>
    </row>
    <row r="621" spans="1:33" s="313" customFormat="1" ht="24" customHeight="1" thickBot="1">
      <c r="A621" s="433">
        <v>634</v>
      </c>
      <c r="B621" s="385" t="s">
        <v>2086</v>
      </c>
      <c r="C621" s="396" t="s">
        <v>2013</v>
      </c>
      <c r="D621" s="406"/>
      <c r="E621" s="398"/>
      <c r="F621" s="398"/>
      <c r="G621" s="385"/>
      <c r="H621" s="386">
        <v>2017</v>
      </c>
      <c r="I621" s="360"/>
      <c r="J621" s="360"/>
      <c r="K621" s="360"/>
      <c r="L621" s="360"/>
      <c r="M621" s="360"/>
      <c r="N621" s="348" t="s">
        <v>114</v>
      </c>
      <c r="O621" s="387">
        <v>75762004.259389907</v>
      </c>
      <c r="P621" s="401"/>
      <c r="T621" s="332"/>
      <c r="W621" s="350"/>
      <c r="X621" s="408"/>
      <c r="Y621" s="350"/>
      <c r="Z621" s="350"/>
      <c r="AA621" s="350"/>
      <c r="AB621" s="408"/>
      <c r="AC621" s="408"/>
      <c r="AD621" s="408"/>
      <c r="AE621" s="332"/>
      <c r="AF621" s="352"/>
      <c r="AG621" s="353"/>
    </row>
    <row r="622" spans="1:33" s="313" customFormat="1" ht="32.25" customHeight="1">
      <c r="A622" s="432">
        <v>635</v>
      </c>
      <c r="B622" s="374" t="s">
        <v>304</v>
      </c>
      <c r="C622" s="397" t="s">
        <v>2014</v>
      </c>
      <c r="D622" s="407"/>
      <c r="E622" s="399"/>
      <c r="F622" s="399"/>
      <c r="G622" s="390"/>
      <c r="H622" s="391">
        <v>2017</v>
      </c>
      <c r="I622" s="367"/>
      <c r="J622" s="367"/>
      <c r="K622" s="367"/>
      <c r="L622" s="367"/>
      <c r="M622" s="367"/>
      <c r="N622" s="348" t="s">
        <v>114</v>
      </c>
      <c r="O622" s="392">
        <v>125261969.85757464</v>
      </c>
      <c r="P622" s="403"/>
      <c r="T622" s="332"/>
      <c r="W622" s="350"/>
      <c r="X622" s="408"/>
      <c r="Y622" s="350"/>
      <c r="Z622" s="350"/>
      <c r="AA622" s="350"/>
      <c r="AB622" s="408"/>
      <c r="AC622" s="408"/>
      <c r="AD622" s="408"/>
      <c r="AE622" s="332"/>
      <c r="AF622" s="352"/>
      <c r="AG622" s="353"/>
    </row>
    <row r="623" spans="1:33" s="313" customFormat="1" ht="24" customHeight="1">
      <c r="A623" s="431">
        <v>636</v>
      </c>
      <c r="B623" s="345" t="s">
        <v>2035</v>
      </c>
      <c r="C623" s="378" t="s">
        <v>2015</v>
      </c>
      <c r="D623" s="405"/>
      <c r="E623" s="400"/>
      <c r="F623" s="400"/>
      <c r="G623" s="357"/>
      <c r="H623" s="380">
        <v>2017</v>
      </c>
      <c r="I623" s="308"/>
      <c r="J623" s="308"/>
      <c r="K623" s="308"/>
      <c r="L623" s="308"/>
      <c r="M623" s="308"/>
      <c r="N623" s="348" t="s">
        <v>114</v>
      </c>
      <c r="O623" s="379">
        <v>45246503.496503495</v>
      </c>
      <c r="P623" s="311"/>
      <c r="T623" s="332"/>
      <c r="W623" s="350"/>
      <c r="X623" s="408"/>
      <c r="Y623" s="350"/>
      <c r="Z623" s="350"/>
      <c r="AA623" s="350"/>
      <c r="AB623" s="408"/>
      <c r="AC623" s="408"/>
      <c r="AD623" s="408"/>
      <c r="AE623" s="332"/>
      <c r="AF623" s="352"/>
      <c r="AG623" s="353"/>
    </row>
    <row r="624" spans="1:33" s="313" customFormat="1" ht="24" customHeight="1">
      <c r="A624" s="431">
        <v>637</v>
      </c>
      <c r="B624" s="345" t="s">
        <v>2035</v>
      </c>
      <c r="C624" s="378" t="s">
        <v>2016</v>
      </c>
      <c r="D624" s="405"/>
      <c r="E624" s="400"/>
      <c r="F624" s="400"/>
      <c r="G624" s="357"/>
      <c r="H624" s="380">
        <v>2017</v>
      </c>
      <c r="I624" s="308"/>
      <c r="J624" s="308"/>
      <c r="K624" s="308"/>
      <c r="L624" s="308"/>
      <c r="M624" s="308"/>
      <c r="N624" s="348" t="s">
        <v>114</v>
      </c>
      <c r="O624" s="379">
        <v>386103496.50349653</v>
      </c>
      <c r="P624" s="311"/>
      <c r="T624" s="332"/>
      <c r="W624" s="350"/>
      <c r="X624" s="408"/>
      <c r="Y624" s="350"/>
      <c r="Z624" s="350"/>
      <c r="AA624" s="350"/>
      <c r="AB624" s="408"/>
      <c r="AC624" s="408"/>
      <c r="AD624" s="408"/>
      <c r="AE624" s="332"/>
      <c r="AF624" s="352"/>
      <c r="AG624" s="353"/>
    </row>
    <row r="625" spans="1:35" s="313" customFormat="1" ht="24" customHeight="1">
      <c r="A625" s="431">
        <v>638</v>
      </c>
      <c r="B625" s="357" t="s">
        <v>2023</v>
      </c>
      <c r="C625" s="378" t="s">
        <v>2017</v>
      </c>
      <c r="D625" s="405"/>
      <c r="E625" s="400"/>
      <c r="F625" s="400"/>
      <c r="G625" s="357"/>
      <c r="H625" s="380">
        <v>2017</v>
      </c>
      <c r="I625" s="308"/>
      <c r="J625" s="308"/>
      <c r="K625" s="308"/>
      <c r="L625" s="308"/>
      <c r="M625" s="308"/>
      <c r="N625" s="348" t="s">
        <v>114</v>
      </c>
      <c r="O625" s="379">
        <v>200464667.82058179</v>
      </c>
      <c r="P625" s="311"/>
      <c r="T625" s="332"/>
      <c r="W625" s="350"/>
      <c r="X625" s="408"/>
      <c r="Y625" s="350"/>
      <c r="Z625" s="350"/>
      <c r="AA625" s="350"/>
      <c r="AB625" s="408"/>
      <c r="AC625" s="408"/>
      <c r="AD625" s="408"/>
      <c r="AE625" s="332"/>
      <c r="AF625" s="352"/>
      <c r="AG625" s="353"/>
    </row>
    <row r="626" spans="1:35" s="313" customFormat="1" ht="24" customHeight="1">
      <c r="A626" s="431">
        <v>639</v>
      </c>
      <c r="B626" s="345" t="s">
        <v>304</v>
      </c>
      <c r="C626" s="378" t="s">
        <v>2018</v>
      </c>
      <c r="D626" s="405"/>
      <c r="E626" s="400"/>
      <c r="F626" s="400"/>
      <c r="G626" s="357"/>
      <c r="H626" s="380">
        <v>2017</v>
      </c>
      <c r="I626" s="308"/>
      <c r="J626" s="308"/>
      <c r="K626" s="308"/>
      <c r="L626" s="308"/>
      <c r="M626" s="308"/>
      <c r="N626" s="348" t="s">
        <v>114</v>
      </c>
      <c r="O626" s="379">
        <v>25822605.179418221</v>
      </c>
      <c r="P626" s="311"/>
      <c r="T626" s="332"/>
      <c r="W626" s="350"/>
      <c r="X626" s="408"/>
      <c r="Y626" s="350"/>
      <c r="Z626" s="350"/>
      <c r="AA626" s="350"/>
      <c r="AB626" s="408"/>
      <c r="AC626" s="408"/>
      <c r="AD626" s="408"/>
      <c r="AE626" s="332"/>
      <c r="AF626" s="352"/>
      <c r="AG626" s="353"/>
    </row>
    <row r="627" spans="1:35" s="313" customFormat="1" ht="20.25" customHeight="1">
      <c r="A627" s="333"/>
      <c r="B627" s="357" t="s">
        <v>747</v>
      </c>
      <c r="C627" s="378" t="s">
        <v>747</v>
      </c>
      <c r="D627" s="405"/>
      <c r="E627" s="400"/>
      <c r="F627" s="400"/>
      <c r="G627" s="357"/>
      <c r="H627" s="380"/>
      <c r="I627" s="308"/>
      <c r="J627" s="308"/>
      <c r="K627" s="308"/>
      <c r="L627" s="308"/>
      <c r="M627" s="308"/>
      <c r="N627" s="348"/>
      <c r="O627" s="379"/>
      <c r="P627" s="311"/>
      <c r="U627" s="323"/>
      <c r="W627" s="409"/>
      <c r="X627" s="410"/>
      <c r="Y627" s="337"/>
    </row>
    <row r="628" spans="1:35" s="332" customFormat="1" ht="33" customHeight="1">
      <c r="A628" s="411" t="s">
        <v>34</v>
      </c>
      <c r="B628" s="307" t="s">
        <v>891</v>
      </c>
      <c r="C628" s="327" t="s">
        <v>747</v>
      </c>
      <c r="D628" s="327"/>
      <c r="E628" s="416"/>
      <c r="F628" s="327"/>
      <c r="G628" s="327"/>
      <c r="H628" s="327"/>
      <c r="I628" s="327"/>
      <c r="J628" s="327"/>
      <c r="K628" s="327"/>
      <c r="L628" s="327"/>
      <c r="M628" s="327"/>
      <c r="N628" s="327"/>
      <c r="O628" s="412">
        <f>SUBTOTAL(9,O629:O677)</f>
        <v>2260243423.0256972</v>
      </c>
      <c r="P628" s="577">
        <v>2437026682.8200002</v>
      </c>
      <c r="T628" s="413">
        <v>614016363.44533277</v>
      </c>
      <c r="U628" s="323" t="str">
        <f t="shared" ref="U628" si="114">IF(O628&lt;300000,O628,"0")</f>
        <v>0</v>
      </c>
      <c r="V628" s="313"/>
      <c r="W628" s="332" t="s">
        <v>509</v>
      </c>
      <c r="X628" s="413">
        <v>107470000</v>
      </c>
      <c r="AA628" s="414" t="e">
        <f>SUM(AA629:AA677)</f>
        <v>#REF!</v>
      </c>
      <c r="AB628" s="414" t="e">
        <f>SUM(AB629:AB677)</f>
        <v>#REF!</v>
      </c>
      <c r="AC628" s="414" t="e">
        <f>SUM(AC629:AC677)</f>
        <v>#REF!</v>
      </c>
      <c r="AD628" s="414" t="e">
        <f>SUM(AD629:AD677)</f>
        <v>#REF!</v>
      </c>
      <c r="AF628" s="414" t="e">
        <f>SUM(AF629:AF677)</f>
        <v>#REF!</v>
      </c>
      <c r="AG628" s="414" t="e">
        <f t="shared" ref="AG628:AG677" si="115">AD628+AC628+AB628+AA628+Y628</f>
        <v>#REF!</v>
      </c>
      <c r="AH628" s="330">
        <f>P628-O628</f>
        <v>176783259.79430294</v>
      </c>
      <c r="AI628" s="579"/>
    </row>
    <row r="629" spans="1:35" s="313" customFormat="1" ht="23.25" customHeight="1">
      <c r="A629" s="431">
        <v>1</v>
      </c>
      <c r="B629" s="345" t="s">
        <v>443</v>
      </c>
      <c r="C629" s="376" t="s">
        <v>424</v>
      </c>
      <c r="D629" s="308"/>
      <c r="E629" s="357" t="s">
        <v>455</v>
      </c>
      <c r="F629" s="381"/>
      <c r="G629" s="357" t="s">
        <v>397</v>
      </c>
      <c r="H629" s="380">
        <v>2008</v>
      </c>
      <c r="I629" s="308"/>
      <c r="J629" s="308"/>
      <c r="K629" s="308"/>
      <c r="L629" s="308"/>
      <c r="M629" s="308"/>
      <c r="N629" s="348" t="s">
        <v>114</v>
      </c>
      <c r="O629" s="394">
        <v>6565480.0899999999</v>
      </c>
      <c r="P629" s="336"/>
      <c r="T629" s="332" t="e">
        <f>#REF!</f>
        <v>#REF!</v>
      </c>
      <c r="U629" s="313" t="e">
        <f t="shared" ref="U629:U677" si="116">VLOOKUP(T629,kelompok,2,0)</f>
        <v>#REF!</v>
      </c>
      <c r="V629" s="313" t="e">
        <f t="shared" ref="V629:V677" si="117">VLOOKUP(T629,MASAMANFAAT,4,0)</f>
        <v>#REF!</v>
      </c>
      <c r="W629" s="350" t="e">
        <f t="shared" ref="W629:W677" si="118">(O629-10)/V629</f>
        <v>#REF!</v>
      </c>
      <c r="X629" s="351"/>
      <c r="Y629" s="350" t="e">
        <f t="shared" ref="Y629:Y677" si="119">IF(X629&gt;V629,O629-10,W629*X629)</f>
        <v>#REF!</v>
      </c>
      <c r="Z629" s="350"/>
      <c r="AA629" s="350" t="e">
        <f t="shared" ref="AA629:AA665" si="120">IF(O629-10=Y629,0,W629)</f>
        <v>#REF!</v>
      </c>
      <c r="AB629" s="351" t="e">
        <f t="shared" ref="AB629:AB677" si="121">IF(O629-10=Y629+AA629,0,W629)</f>
        <v>#REF!</v>
      </c>
      <c r="AC629" s="351" t="e">
        <f t="shared" ref="AC629:AC677" si="122">IF(O629-10=Y629+AA629+AB629,0,W629)</f>
        <v>#REF!</v>
      </c>
      <c r="AD629" s="351" t="e">
        <f t="shared" ref="AD629:AD677" si="123">IF(O629-10=Y629+AA629+AB629+AC629,0,W629)</f>
        <v>#REF!</v>
      </c>
      <c r="AE629" s="332">
        <f t="shared" ref="AE629:AE677" si="124">H629</f>
        <v>2008</v>
      </c>
      <c r="AF629" s="352" t="e">
        <f t="shared" ref="AF629:AF677" si="125">O629-(AA629+AB629+Y629+AC629+AD629)</f>
        <v>#REF!</v>
      </c>
      <c r="AG629" s="353" t="e">
        <f t="shared" si="115"/>
        <v>#REF!</v>
      </c>
    </row>
    <row r="630" spans="1:35" s="313" customFormat="1" ht="23.25" customHeight="1">
      <c r="A630" s="431">
        <v>2</v>
      </c>
      <c r="B630" s="345" t="s">
        <v>443</v>
      </c>
      <c r="C630" s="376" t="s">
        <v>865</v>
      </c>
      <c r="D630" s="308"/>
      <c r="E630" s="357"/>
      <c r="F630" s="381"/>
      <c r="G630" s="357" t="s">
        <v>397</v>
      </c>
      <c r="H630" s="380">
        <v>2008</v>
      </c>
      <c r="I630" s="308"/>
      <c r="J630" s="308"/>
      <c r="K630" s="308"/>
      <c r="L630" s="308"/>
      <c r="M630" s="308"/>
      <c r="N630" s="348" t="s">
        <v>114</v>
      </c>
      <c r="O630" s="379">
        <v>21534774.699999999</v>
      </c>
      <c r="P630" s="336"/>
      <c r="T630" s="332" t="e">
        <f>#REF!</f>
        <v>#REF!</v>
      </c>
      <c r="U630" s="313" t="e">
        <f t="shared" si="116"/>
        <v>#REF!</v>
      </c>
      <c r="V630" s="313" t="e">
        <f t="shared" si="117"/>
        <v>#REF!</v>
      </c>
      <c r="W630" s="350" t="e">
        <f t="shared" si="118"/>
        <v>#REF!</v>
      </c>
      <c r="X630" s="351"/>
      <c r="Y630" s="350" t="e">
        <f t="shared" si="119"/>
        <v>#REF!</v>
      </c>
      <c r="Z630" s="350"/>
      <c r="AA630" s="350" t="e">
        <f t="shared" si="120"/>
        <v>#REF!</v>
      </c>
      <c r="AB630" s="351" t="e">
        <f t="shared" si="121"/>
        <v>#REF!</v>
      </c>
      <c r="AC630" s="351" t="e">
        <f t="shared" si="122"/>
        <v>#REF!</v>
      </c>
      <c r="AD630" s="351" t="e">
        <f t="shared" si="123"/>
        <v>#REF!</v>
      </c>
      <c r="AE630" s="332">
        <f t="shared" si="124"/>
        <v>2008</v>
      </c>
      <c r="AF630" s="352" t="e">
        <f t="shared" si="125"/>
        <v>#REF!</v>
      </c>
      <c r="AG630" s="353" t="e">
        <f t="shared" si="115"/>
        <v>#REF!</v>
      </c>
    </row>
    <row r="631" spans="1:35" s="313" customFormat="1" ht="23.25" customHeight="1">
      <c r="A631" s="431">
        <v>3</v>
      </c>
      <c r="B631" s="357" t="s">
        <v>2096</v>
      </c>
      <c r="C631" s="378" t="s">
        <v>866</v>
      </c>
      <c r="D631" s="308"/>
      <c r="E631" s="400" t="s">
        <v>348</v>
      </c>
      <c r="F631" s="381"/>
      <c r="G631" s="357" t="s">
        <v>409</v>
      </c>
      <c r="H631" s="380">
        <v>2009</v>
      </c>
      <c r="I631" s="308"/>
      <c r="J631" s="308"/>
      <c r="K631" s="308"/>
      <c r="L631" s="308"/>
      <c r="M631" s="308"/>
      <c r="N631" s="348" t="s">
        <v>114</v>
      </c>
      <c r="O631" s="379">
        <f>38709541.48+0.34</f>
        <v>38709541.82</v>
      </c>
      <c r="P631" s="378" t="s">
        <v>866</v>
      </c>
      <c r="T631" s="332" t="e">
        <f>#REF!</f>
        <v>#REF!</v>
      </c>
      <c r="U631" s="313" t="e">
        <f t="shared" si="116"/>
        <v>#REF!</v>
      </c>
      <c r="V631" s="313" t="e">
        <f t="shared" si="117"/>
        <v>#REF!</v>
      </c>
      <c r="W631" s="350" t="e">
        <f t="shared" si="118"/>
        <v>#REF!</v>
      </c>
      <c r="X631" s="351"/>
      <c r="Y631" s="350" t="e">
        <f t="shared" si="119"/>
        <v>#REF!</v>
      </c>
      <c r="Z631" s="350"/>
      <c r="AA631" s="350" t="e">
        <f t="shared" si="120"/>
        <v>#REF!</v>
      </c>
      <c r="AB631" s="351" t="e">
        <f t="shared" si="121"/>
        <v>#REF!</v>
      </c>
      <c r="AC631" s="351" t="e">
        <f t="shared" si="122"/>
        <v>#REF!</v>
      </c>
      <c r="AD631" s="351" t="e">
        <f t="shared" si="123"/>
        <v>#REF!</v>
      </c>
      <c r="AE631" s="332">
        <f t="shared" si="124"/>
        <v>2009</v>
      </c>
      <c r="AF631" s="352" t="e">
        <f t="shared" si="125"/>
        <v>#REF!</v>
      </c>
      <c r="AG631" s="353" t="e">
        <f t="shared" si="115"/>
        <v>#REF!</v>
      </c>
    </row>
    <row r="632" spans="1:35" s="313" customFormat="1" ht="23.25" customHeight="1">
      <c r="A632" s="431">
        <v>4</v>
      </c>
      <c r="B632" s="357" t="s">
        <v>2096</v>
      </c>
      <c r="C632" s="378" t="s">
        <v>866</v>
      </c>
      <c r="D632" s="308"/>
      <c r="E632" s="400" t="s">
        <v>348</v>
      </c>
      <c r="F632" s="381"/>
      <c r="G632" s="357" t="s">
        <v>409</v>
      </c>
      <c r="H632" s="380">
        <v>2009</v>
      </c>
      <c r="I632" s="308"/>
      <c r="J632" s="308"/>
      <c r="K632" s="308"/>
      <c r="L632" s="308"/>
      <c r="M632" s="308"/>
      <c r="N632" s="348" t="s">
        <v>114</v>
      </c>
      <c r="O632" s="379">
        <f>38709541.48+0.34</f>
        <v>38709541.82</v>
      </c>
      <c r="P632" s="378" t="s">
        <v>866</v>
      </c>
      <c r="T632" s="332" t="e">
        <f>#REF!</f>
        <v>#REF!</v>
      </c>
      <c r="U632" s="313" t="e">
        <f t="shared" si="116"/>
        <v>#REF!</v>
      </c>
      <c r="V632" s="313" t="e">
        <f t="shared" si="117"/>
        <v>#REF!</v>
      </c>
      <c r="W632" s="350" t="e">
        <f t="shared" si="118"/>
        <v>#REF!</v>
      </c>
      <c r="X632" s="351"/>
      <c r="Y632" s="350" t="e">
        <f t="shared" si="119"/>
        <v>#REF!</v>
      </c>
      <c r="Z632" s="350"/>
      <c r="AA632" s="350" t="e">
        <f t="shared" si="120"/>
        <v>#REF!</v>
      </c>
      <c r="AB632" s="351" t="e">
        <f t="shared" si="121"/>
        <v>#REF!</v>
      </c>
      <c r="AC632" s="351" t="e">
        <f t="shared" si="122"/>
        <v>#REF!</v>
      </c>
      <c r="AD632" s="351" t="e">
        <f t="shared" si="123"/>
        <v>#REF!</v>
      </c>
      <c r="AE632" s="332">
        <f t="shared" si="124"/>
        <v>2009</v>
      </c>
      <c r="AF632" s="352" t="e">
        <f t="shared" si="125"/>
        <v>#REF!</v>
      </c>
      <c r="AG632" s="353" t="e">
        <f t="shared" si="115"/>
        <v>#REF!</v>
      </c>
    </row>
    <row r="633" spans="1:35" s="313" customFormat="1" ht="23.25" customHeight="1">
      <c r="A633" s="431">
        <v>5</v>
      </c>
      <c r="B633" s="357" t="s">
        <v>2095</v>
      </c>
      <c r="C633" s="378" t="s">
        <v>867</v>
      </c>
      <c r="D633" s="308"/>
      <c r="E633" s="400" t="s">
        <v>365</v>
      </c>
      <c r="F633" s="381"/>
      <c r="G633" s="357" t="s">
        <v>401</v>
      </c>
      <c r="H633" s="380">
        <v>2009</v>
      </c>
      <c r="I633" s="308"/>
      <c r="J633" s="308"/>
      <c r="K633" s="308"/>
      <c r="L633" s="308"/>
      <c r="M633" s="308"/>
      <c r="N633" s="348" t="s">
        <v>114</v>
      </c>
      <c r="O633" s="379">
        <v>5982383.5999999996</v>
      </c>
      <c r="P633" s="336"/>
      <c r="T633" s="332" t="e">
        <f>#REF!</f>
        <v>#REF!</v>
      </c>
      <c r="U633" s="313" t="e">
        <f t="shared" si="116"/>
        <v>#REF!</v>
      </c>
      <c r="V633" s="313" t="e">
        <f t="shared" si="117"/>
        <v>#REF!</v>
      </c>
      <c r="W633" s="350" t="e">
        <f t="shared" si="118"/>
        <v>#REF!</v>
      </c>
      <c r="X633" s="351"/>
      <c r="Y633" s="350" t="e">
        <f t="shared" si="119"/>
        <v>#REF!</v>
      </c>
      <c r="Z633" s="350"/>
      <c r="AA633" s="350" t="e">
        <f t="shared" si="120"/>
        <v>#REF!</v>
      </c>
      <c r="AB633" s="351" t="e">
        <f t="shared" si="121"/>
        <v>#REF!</v>
      </c>
      <c r="AC633" s="351" t="e">
        <f t="shared" si="122"/>
        <v>#REF!</v>
      </c>
      <c r="AD633" s="351" t="e">
        <f t="shared" si="123"/>
        <v>#REF!</v>
      </c>
      <c r="AE633" s="332">
        <f t="shared" si="124"/>
        <v>2009</v>
      </c>
      <c r="AF633" s="352" t="e">
        <f t="shared" si="125"/>
        <v>#REF!</v>
      </c>
      <c r="AG633" s="353" t="e">
        <f t="shared" si="115"/>
        <v>#REF!</v>
      </c>
    </row>
    <row r="634" spans="1:35" s="313" customFormat="1" ht="23.25" customHeight="1">
      <c r="A634" s="431">
        <v>6</v>
      </c>
      <c r="B634" s="357" t="s">
        <v>2095</v>
      </c>
      <c r="C634" s="378" t="s">
        <v>867</v>
      </c>
      <c r="D634" s="308"/>
      <c r="E634" s="400" t="s">
        <v>365</v>
      </c>
      <c r="F634" s="381"/>
      <c r="G634" s="357" t="s">
        <v>401</v>
      </c>
      <c r="H634" s="380">
        <v>2009</v>
      </c>
      <c r="I634" s="308"/>
      <c r="J634" s="308"/>
      <c r="K634" s="308"/>
      <c r="L634" s="308"/>
      <c r="M634" s="308"/>
      <c r="N634" s="348" t="s">
        <v>114</v>
      </c>
      <c r="O634" s="379">
        <v>5982383.5999999996</v>
      </c>
      <c r="P634" s="336"/>
      <c r="T634" s="332" t="e">
        <f>#REF!</f>
        <v>#REF!</v>
      </c>
      <c r="U634" s="313" t="e">
        <f t="shared" si="116"/>
        <v>#REF!</v>
      </c>
      <c r="V634" s="313" t="e">
        <f t="shared" si="117"/>
        <v>#REF!</v>
      </c>
      <c r="W634" s="350" t="e">
        <f t="shared" si="118"/>
        <v>#REF!</v>
      </c>
      <c r="X634" s="351"/>
      <c r="Y634" s="350" t="e">
        <f t="shared" si="119"/>
        <v>#REF!</v>
      </c>
      <c r="Z634" s="350"/>
      <c r="AA634" s="350" t="e">
        <f t="shared" si="120"/>
        <v>#REF!</v>
      </c>
      <c r="AB634" s="351" t="e">
        <f t="shared" si="121"/>
        <v>#REF!</v>
      </c>
      <c r="AC634" s="351" t="e">
        <f t="shared" si="122"/>
        <v>#REF!</v>
      </c>
      <c r="AD634" s="351" t="e">
        <f t="shared" si="123"/>
        <v>#REF!</v>
      </c>
      <c r="AE634" s="332">
        <f t="shared" si="124"/>
        <v>2009</v>
      </c>
      <c r="AF634" s="352" t="e">
        <f t="shared" si="125"/>
        <v>#REF!</v>
      </c>
      <c r="AG634" s="353" t="e">
        <f t="shared" si="115"/>
        <v>#REF!</v>
      </c>
    </row>
    <row r="635" spans="1:35" s="313" customFormat="1" ht="23.25" customHeight="1">
      <c r="A635" s="431">
        <v>7</v>
      </c>
      <c r="B635" s="357" t="s">
        <v>2095</v>
      </c>
      <c r="C635" s="378" t="s">
        <v>867</v>
      </c>
      <c r="D635" s="308"/>
      <c r="E635" s="400" t="s">
        <v>365</v>
      </c>
      <c r="F635" s="381"/>
      <c r="G635" s="357" t="s">
        <v>401</v>
      </c>
      <c r="H635" s="380">
        <v>2009</v>
      </c>
      <c r="I635" s="308"/>
      <c r="J635" s="308"/>
      <c r="K635" s="308"/>
      <c r="L635" s="308"/>
      <c r="M635" s="308"/>
      <c r="N635" s="348" t="s">
        <v>114</v>
      </c>
      <c r="O635" s="379">
        <v>5982383.5999999996</v>
      </c>
      <c r="P635" s="336"/>
      <c r="T635" s="332" t="e">
        <f>#REF!</f>
        <v>#REF!</v>
      </c>
      <c r="U635" s="313" t="e">
        <f t="shared" si="116"/>
        <v>#REF!</v>
      </c>
      <c r="V635" s="313" t="e">
        <f t="shared" si="117"/>
        <v>#REF!</v>
      </c>
      <c r="W635" s="350" t="e">
        <f t="shared" si="118"/>
        <v>#REF!</v>
      </c>
      <c r="X635" s="351"/>
      <c r="Y635" s="350" t="e">
        <f t="shared" si="119"/>
        <v>#REF!</v>
      </c>
      <c r="Z635" s="350"/>
      <c r="AA635" s="350" t="e">
        <f t="shared" si="120"/>
        <v>#REF!</v>
      </c>
      <c r="AB635" s="351" t="e">
        <f t="shared" si="121"/>
        <v>#REF!</v>
      </c>
      <c r="AC635" s="351" t="e">
        <f t="shared" si="122"/>
        <v>#REF!</v>
      </c>
      <c r="AD635" s="351" t="e">
        <f t="shared" si="123"/>
        <v>#REF!</v>
      </c>
      <c r="AE635" s="332">
        <f t="shared" si="124"/>
        <v>2009</v>
      </c>
      <c r="AF635" s="352" t="e">
        <f t="shared" si="125"/>
        <v>#REF!</v>
      </c>
      <c r="AG635" s="353" t="e">
        <f t="shared" si="115"/>
        <v>#REF!</v>
      </c>
    </row>
    <row r="636" spans="1:35" s="313" customFormat="1" ht="23.25" customHeight="1">
      <c r="A636" s="431">
        <v>8</v>
      </c>
      <c r="B636" s="357" t="s">
        <v>2095</v>
      </c>
      <c r="C636" s="378" t="s">
        <v>867</v>
      </c>
      <c r="D636" s="308"/>
      <c r="E636" s="400" t="s">
        <v>365</v>
      </c>
      <c r="F636" s="381"/>
      <c r="G636" s="357" t="s">
        <v>401</v>
      </c>
      <c r="H636" s="380">
        <v>2009</v>
      </c>
      <c r="I636" s="308"/>
      <c r="J636" s="308"/>
      <c r="K636" s="308"/>
      <c r="L636" s="308"/>
      <c r="M636" s="308"/>
      <c r="N636" s="348" t="s">
        <v>114</v>
      </c>
      <c r="O636" s="379">
        <v>5982383.5999999996</v>
      </c>
      <c r="P636" s="336"/>
      <c r="T636" s="332" t="e">
        <f>#REF!</f>
        <v>#REF!</v>
      </c>
      <c r="U636" s="313" t="e">
        <f t="shared" si="116"/>
        <v>#REF!</v>
      </c>
      <c r="V636" s="313" t="e">
        <f t="shared" si="117"/>
        <v>#REF!</v>
      </c>
      <c r="W636" s="350" t="e">
        <f t="shared" si="118"/>
        <v>#REF!</v>
      </c>
      <c r="X636" s="351"/>
      <c r="Y636" s="350" t="e">
        <f t="shared" si="119"/>
        <v>#REF!</v>
      </c>
      <c r="Z636" s="350"/>
      <c r="AA636" s="350" t="e">
        <f t="shared" si="120"/>
        <v>#REF!</v>
      </c>
      <c r="AB636" s="351" t="e">
        <f t="shared" si="121"/>
        <v>#REF!</v>
      </c>
      <c r="AC636" s="351" t="e">
        <f t="shared" si="122"/>
        <v>#REF!</v>
      </c>
      <c r="AD636" s="351" t="e">
        <f t="shared" si="123"/>
        <v>#REF!</v>
      </c>
      <c r="AE636" s="332">
        <f t="shared" si="124"/>
        <v>2009</v>
      </c>
      <c r="AF636" s="352" t="e">
        <f t="shared" si="125"/>
        <v>#REF!</v>
      </c>
      <c r="AG636" s="353" t="e">
        <f t="shared" si="115"/>
        <v>#REF!</v>
      </c>
    </row>
    <row r="637" spans="1:35" s="313" customFormat="1" ht="23.25" customHeight="1">
      <c r="A637" s="431">
        <v>9</v>
      </c>
      <c r="B637" s="357" t="s">
        <v>2095</v>
      </c>
      <c r="C637" s="378" t="s">
        <v>867</v>
      </c>
      <c r="D637" s="308"/>
      <c r="E637" s="400" t="s">
        <v>365</v>
      </c>
      <c r="F637" s="381"/>
      <c r="G637" s="357" t="s">
        <v>401</v>
      </c>
      <c r="H637" s="380">
        <v>2009</v>
      </c>
      <c r="I637" s="308"/>
      <c r="J637" s="308"/>
      <c r="K637" s="308"/>
      <c r="L637" s="308"/>
      <c r="M637" s="308"/>
      <c r="N637" s="348" t="s">
        <v>114</v>
      </c>
      <c r="O637" s="379">
        <v>5982383.5999999996</v>
      </c>
      <c r="P637" s="336"/>
      <c r="T637" s="332" t="e">
        <f>#REF!</f>
        <v>#REF!</v>
      </c>
      <c r="U637" s="313" t="e">
        <f t="shared" si="116"/>
        <v>#REF!</v>
      </c>
      <c r="V637" s="313" t="e">
        <f t="shared" si="117"/>
        <v>#REF!</v>
      </c>
      <c r="W637" s="350" t="e">
        <f t="shared" si="118"/>
        <v>#REF!</v>
      </c>
      <c r="X637" s="351"/>
      <c r="Y637" s="350" t="e">
        <f t="shared" si="119"/>
        <v>#REF!</v>
      </c>
      <c r="Z637" s="350"/>
      <c r="AA637" s="350" t="e">
        <f t="shared" si="120"/>
        <v>#REF!</v>
      </c>
      <c r="AB637" s="351" t="e">
        <f t="shared" si="121"/>
        <v>#REF!</v>
      </c>
      <c r="AC637" s="351" t="e">
        <f t="shared" si="122"/>
        <v>#REF!</v>
      </c>
      <c r="AD637" s="351" t="e">
        <f t="shared" si="123"/>
        <v>#REF!</v>
      </c>
      <c r="AE637" s="332">
        <f t="shared" si="124"/>
        <v>2009</v>
      </c>
      <c r="AF637" s="352" t="e">
        <f t="shared" si="125"/>
        <v>#REF!</v>
      </c>
      <c r="AG637" s="353" t="e">
        <f t="shared" si="115"/>
        <v>#REF!</v>
      </c>
    </row>
    <row r="638" spans="1:35" s="313" customFormat="1" ht="23.25" customHeight="1">
      <c r="A638" s="431">
        <v>10</v>
      </c>
      <c r="B638" s="357" t="s">
        <v>2095</v>
      </c>
      <c r="C638" s="378" t="s">
        <v>867</v>
      </c>
      <c r="D638" s="308"/>
      <c r="E638" s="400" t="s">
        <v>365</v>
      </c>
      <c r="F638" s="381"/>
      <c r="G638" s="357" t="s">
        <v>401</v>
      </c>
      <c r="H638" s="380">
        <v>2009</v>
      </c>
      <c r="I638" s="308"/>
      <c r="J638" s="308"/>
      <c r="K638" s="308"/>
      <c r="L638" s="308"/>
      <c r="M638" s="308"/>
      <c r="N638" s="348" t="s">
        <v>114</v>
      </c>
      <c r="O638" s="379">
        <v>5982383.5999999996</v>
      </c>
      <c r="P638" s="336"/>
      <c r="T638" s="332" t="e">
        <f>#REF!</f>
        <v>#REF!</v>
      </c>
      <c r="U638" s="313" t="e">
        <f t="shared" si="116"/>
        <v>#REF!</v>
      </c>
      <c r="V638" s="313" t="e">
        <f t="shared" si="117"/>
        <v>#REF!</v>
      </c>
      <c r="W638" s="350" t="e">
        <f t="shared" si="118"/>
        <v>#REF!</v>
      </c>
      <c r="X638" s="351"/>
      <c r="Y638" s="350" t="e">
        <f t="shared" si="119"/>
        <v>#REF!</v>
      </c>
      <c r="Z638" s="350"/>
      <c r="AA638" s="350" t="e">
        <f t="shared" si="120"/>
        <v>#REF!</v>
      </c>
      <c r="AB638" s="351" t="e">
        <f t="shared" si="121"/>
        <v>#REF!</v>
      </c>
      <c r="AC638" s="351" t="e">
        <f t="shared" si="122"/>
        <v>#REF!</v>
      </c>
      <c r="AD638" s="351" t="e">
        <f t="shared" si="123"/>
        <v>#REF!</v>
      </c>
      <c r="AE638" s="332">
        <f t="shared" si="124"/>
        <v>2009</v>
      </c>
      <c r="AF638" s="352" t="e">
        <f t="shared" si="125"/>
        <v>#REF!</v>
      </c>
      <c r="AG638" s="353" t="e">
        <f t="shared" si="115"/>
        <v>#REF!</v>
      </c>
    </row>
    <row r="639" spans="1:35" s="313" customFormat="1" ht="23.25" customHeight="1">
      <c r="A639" s="431">
        <v>11</v>
      </c>
      <c r="B639" s="357" t="s">
        <v>2095</v>
      </c>
      <c r="C639" s="378" t="s">
        <v>867</v>
      </c>
      <c r="D639" s="308"/>
      <c r="E639" s="400" t="s">
        <v>365</v>
      </c>
      <c r="F639" s="381"/>
      <c r="G639" s="357" t="s">
        <v>401</v>
      </c>
      <c r="H639" s="380">
        <v>2009</v>
      </c>
      <c r="I639" s="308"/>
      <c r="J639" s="308"/>
      <c r="K639" s="308"/>
      <c r="L639" s="308"/>
      <c r="M639" s="308"/>
      <c r="N639" s="348" t="s">
        <v>114</v>
      </c>
      <c r="O639" s="379">
        <v>5982383.5999999996</v>
      </c>
      <c r="P639" s="336"/>
      <c r="T639" s="332" t="e">
        <f>#REF!</f>
        <v>#REF!</v>
      </c>
      <c r="U639" s="313" t="e">
        <f t="shared" si="116"/>
        <v>#REF!</v>
      </c>
      <c r="V639" s="313" t="e">
        <f t="shared" si="117"/>
        <v>#REF!</v>
      </c>
      <c r="W639" s="350" t="e">
        <f t="shared" si="118"/>
        <v>#REF!</v>
      </c>
      <c r="X639" s="351"/>
      <c r="Y639" s="350" t="e">
        <f t="shared" si="119"/>
        <v>#REF!</v>
      </c>
      <c r="Z639" s="350"/>
      <c r="AA639" s="350" t="e">
        <f t="shared" si="120"/>
        <v>#REF!</v>
      </c>
      <c r="AB639" s="351" t="e">
        <f t="shared" si="121"/>
        <v>#REF!</v>
      </c>
      <c r="AC639" s="351" t="e">
        <f t="shared" si="122"/>
        <v>#REF!</v>
      </c>
      <c r="AD639" s="351" t="e">
        <f t="shared" si="123"/>
        <v>#REF!</v>
      </c>
      <c r="AE639" s="332">
        <f t="shared" si="124"/>
        <v>2009</v>
      </c>
      <c r="AF639" s="352" t="e">
        <f t="shared" si="125"/>
        <v>#REF!</v>
      </c>
      <c r="AG639" s="353" t="e">
        <f t="shared" si="115"/>
        <v>#REF!</v>
      </c>
    </row>
    <row r="640" spans="1:35" s="313" customFormat="1" ht="23.25" customHeight="1">
      <c r="A640" s="431">
        <v>12</v>
      </c>
      <c r="B640" s="357" t="s">
        <v>2095</v>
      </c>
      <c r="C640" s="378" t="s">
        <v>867</v>
      </c>
      <c r="D640" s="308"/>
      <c r="E640" s="400" t="s">
        <v>365</v>
      </c>
      <c r="F640" s="381"/>
      <c r="G640" s="357" t="s">
        <v>401</v>
      </c>
      <c r="H640" s="380">
        <v>2009</v>
      </c>
      <c r="I640" s="308"/>
      <c r="J640" s="308"/>
      <c r="K640" s="308"/>
      <c r="L640" s="308"/>
      <c r="M640" s="308"/>
      <c r="N640" s="348" t="s">
        <v>114</v>
      </c>
      <c r="O640" s="379">
        <v>5982383.5999999996</v>
      </c>
      <c r="P640" s="336"/>
      <c r="T640" s="332" t="e">
        <f>#REF!</f>
        <v>#REF!</v>
      </c>
      <c r="U640" s="313" t="e">
        <f t="shared" si="116"/>
        <v>#REF!</v>
      </c>
      <c r="V640" s="313" t="e">
        <f t="shared" si="117"/>
        <v>#REF!</v>
      </c>
      <c r="W640" s="350" t="e">
        <f t="shared" si="118"/>
        <v>#REF!</v>
      </c>
      <c r="X640" s="351"/>
      <c r="Y640" s="350" t="e">
        <f t="shared" si="119"/>
        <v>#REF!</v>
      </c>
      <c r="Z640" s="350"/>
      <c r="AA640" s="350" t="e">
        <f t="shared" si="120"/>
        <v>#REF!</v>
      </c>
      <c r="AB640" s="351" t="e">
        <f t="shared" si="121"/>
        <v>#REF!</v>
      </c>
      <c r="AC640" s="351" t="e">
        <f t="shared" si="122"/>
        <v>#REF!</v>
      </c>
      <c r="AD640" s="351" t="e">
        <f t="shared" si="123"/>
        <v>#REF!</v>
      </c>
      <c r="AE640" s="332">
        <f t="shared" si="124"/>
        <v>2009</v>
      </c>
      <c r="AF640" s="352" t="e">
        <f t="shared" si="125"/>
        <v>#REF!</v>
      </c>
      <c r="AG640" s="353" t="e">
        <f t="shared" si="115"/>
        <v>#REF!</v>
      </c>
    </row>
    <row r="641" spans="1:33" s="313" customFormat="1" ht="23.25" customHeight="1">
      <c r="A641" s="431">
        <v>13</v>
      </c>
      <c r="B641" s="357" t="s">
        <v>2096</v>
      </c>
      <c r="C641" s="378" t="s">
        <v>759</v>
      </c>
      <c r="D641" s="308"/>
      <c r="E641" s="400" t="s">
        <v>456</v>
      </c>
      <c r="F641" s="381"/>
      <c r="G641" s="357" t="s">
        <v>408</v>
      </c>
      <c r="H641" s="380">
        <v>2009</v>
      </c>
      <c r="I641" s="308"/>
      <c r="J641" s="308"/>
      <c r="K641" s="308"/>
      <c r="L641" s="308"/>
      <c r="M641" s="308"/>
      <c r="N641" s="348" t="s">
        <v>114</v>
      </c>
      <c r="O641" s="379">
        <v>24532800.32</v>
      </c>
      <c r="P641" s="378" t="s">
        <v>759</v>
      </c>
      <c r="T641" s="332" t="e">
        <f>#REF!</f>
        <v>#REF!</v>
      </c>
      <c r="U641" s="313" t="e">
        <f t="shared" si="116"/>
        <v>#REF!</v>
      </c>
      <c r="V641" s="313" t="e">
        <f t="shared" si="117"/>
        <v>#REF!</v>
      </c>
      <c r="W641" s="350" t="e">
        <f t="shared" si="118"/>
        <v>#REF!</v>
      </c>
      <c r="X641" s="351"/>
      <c r="Y641" s="350" t="e">
        <f t="shared" si="119"/>
        <v>#REF!</v>
      </c>
      <c r="Z641" s="350"/>
      <c r="AA641" s="350" t="e">
        <f t="shared" si="120"/>
        <v>#REF!</v>
      </c>
      <c r="AB641" s="351" t="e">
        <f t="shared" si="121"/>
        <v>#REF!</v>
      </c>
      <c r="AC641" s="351" t="e">
        <f t="shared" si="122"/>
        <v>#REF!</v>
      </c>
      <c r="AD641" s="351" t="e">
        <f t="shared" si="123"/>
        <v>#REF!</v>
      </c>
      <c r="AE641" s="332">
        <f t="shared" si="124"/>
        <v>2009</v>
      </c>
      <c r="AF641" s="352" t="e">
        <f t="shared" si="125"/>
        <v>#REF!</v>
      </c>
      <c r="AG641" s="353" t="e">
        <f t="shared" si="115"/>
        <v>#REF!</v>
      </c>
    </row>
    <row r="642" spans="1:33" s="313" customFormat="1" ht="23.25" customHeight="1">
      <c r="A642" s="431">
        <v>14</v>
      </c>
      <c r="B642" s="357" t="s">
        <v>2096</v>
      </c>
      <c r="C642" s="378" t="s">
        <v>759</v>
      </c>
      <c r="D642" s="308"/>
      <c r="E642" s="400" t="s">
        <v>456</v>
      </c>
      <c r="F642" s="381"/>
      <c r="G642" s="357" t="s">
        <v>408</v>
      </c>
      <c r="H642" s="380">
        <v>2009</v>
      </c>
      <c r="I642" s="308"/>
      <c r="J642" s="308"/>
      <c r="K642" s="308"/>
      <c r="L642" s="308"/>
      <c r="M642" s="308"/>
      <c r="N642" s="348" t="s">
        <v>114</v>
      </c>
      <c r="O642" s="379">
        <v>24532800.32</v>
      </c>
      <c r="P642" s="378" t="s">
        <v>759</v>
      </c>
      <c r="T642" s="332" t="e">
        <f>#REF!</f>
        <v>#REF!</v>
      </c>
      <c r="U642" s="313" t="e">
        <f t="shared" si="116"/>
        <v>#REF!</v>
      </c>
      <c r="V642" s="313" t="e">
        <f t="shared" si="117"/>
        <v>#REF!</v>
      </c>
      <c r="W642" s="350" t="e">
        <f t="shared" si="118"/>
        <v>#REF!</v>
      </c>
      <c r="X642" s="351"/>
      <c r="Y642" s="350" t="e">
        <f t="shared" si="119"/>
        <v>#REF!</v>
      </c>
      <c r="Z642" s="350"/>
      <c r="AA642" s="350" t="e">
        <f t="shared" si="120"/>
        <v>#REF!</v>
      </c>
      <c r="AB642" s="351" t="e">
        <f t="shared" si="121"/>
        <v>#REF!</v>
      </c>
      <c r="AC642" s="351" t="e">
        <f t="shared" si="122"/>
        <v>#REF!</v>
      </c>
      <c r="AD642" s="351" t="e">
        <f t="shared" si="123"/>
        <v>#REF!</v>
      </c>
      <c r="AE642" s="332">
        <f t="shared" si="124"/>
        <v>2009</v>
      </c>
      <c r="AF642" s="352" t="e">
        <f t="shared" si="125"/>
        <v>#REF!</v>
      </c>
      <c r="AG642" s="353" t="e">
        <f t="shared" si="115"/>
        <v>#REF!</v>
      </c>
    </row>
    <row r="643" spans="1:33" s="313" customFormat="1" ht="23.25" customHeight="1">
      <c r="A643" s="431">
        <v>15</v>
      </c>
      <c r="B643" s="345" t="s">
        <v>443</v>
      </c>
      <c r="C643" s="378" t="s">
        <v>424</v>
      </c>
      <c r="D643" s="308"/>
      <c r="E643" s="400" t="s">
        <v>457</v>
      </c>
      <c r="F643" s="381"/>
      <c r="G643" s="357" t="s">
        <v>461</v>
      </c>
      <c r="H643" s="380">
        <v>2011</v>
      </c>
      <c r="I643" s="308"/>
      <c r="J643" s="308"/>
      <c r="K643" s="308"/>
      <c r="L643" s="308"/>
      <c r="M643" s="308"/>
      <c r="N643" s="348" t="s">
        <v>114</v>
      </c>
      <c r="O643" s="379">
        <v>19791932.583147034</v>
      </c>
      <c r="P643" s="336"/>
      <c r="T643" s="332" t="e">
        <f>#REF!</f>
        <v>#REF!</v>
      </c>
      <c r="U643" s="313" t="e">
        <f t="shared" si="116"/>
        <v>#REF!</v>
      </c>
      <c r="V643" s="313" t="e">
        <f t="shared" si="117"/>
        <v>#REF!</v>
      </c>
      <c r="W643" s="350" t="e">
        <f t="shared" si="118"/>
        <v>#REF!</v>
      </c>
      <c r="X643" s="351"/>
      <c r="Y643" s="350" t="e">
        <f t="shared" si="119"/>
        <v>#REF!</v>
      </c>
      <c r="Z643" s="350"/>
      <c r="AA643" s="350" t="e">
        <f t="shared" si="120"/>
        <v>#REF!</v>
      </c>
      <c r="AB643" s="351" t="e">
        <f t="shared" si="121"/>
        <v>#REF!</v>
      </c>
      <c r="AC643" s="351" t="e">
        <f t="shared" si="122"/>
        <v>#REF!</v>
      </c>
      <c r="AD643" s="351" t="e">
        <f t="shared" si="123"/>
        <v>#REF!</v>
      </c>
      <c r="AE643" s="332">
        <f t="shared" si="124"/>
        <v>2011</v>
      </c>
      <c r="AF643" s="352" t="e">
        <f t="shared" si="125"/>
        <v>#REF!</v>
      </c>
      <c r="AG643" s="353" t="e">
        <f t="shared" si="115"/>
        <v>#REF!</v>
      </c>
    </row>
    <row r="644" spans="1:33" s="313" customFormat="1" ht="23.25" customHeight="1">
      <c r="A644" s="431">
        <v>16</v>
      </c>
      <c r="B644" s="345" t="s">
        <v>443</v>
      </c>
      <c r="C644" s="378" t="s">
        <v>424</v>
      </c>
      <c r="D644" s="308"/>
      <c r="E644" s="400" t="s">
        <v>457</v>
      </c>
      <c r="F644" s="381"/>
      <c r="G644" s="357" t="s">
        <v>461</v>
      </c>
      <c r="H644" s="380">
        <v>2011</v>
      </c>
      <c r="I644" s="308"/>
      <c r="J644" s="308"/>
      <c r="K644" s="308"/>
      <c r="L644" s="308"/>
      <c r="M644" s="308"/>
      <c r="N644" s="348" t="s">
        <v>114</v>
      </c>
      <c r="O644" s="379">
        <v>19791932.583147034</v>
      </c>
      <c r="P644" s="336"/>
      <c r="T644" s="332" t="e">
        <f>#REF!</f>
        <v>#REF!</v>
      </c>
      <c r="U644" s="313" t="e">
        <f t="shared" si="116"/>
        <v>#REF!</v>
      </c>
      <c r="V644" s="313" t="e">
        <f t="shared" si="117"/>
        <v>#REF!</v>
      </c>
      <c r="W644" s="350" t="e">
        <f t="shared" si="118"/>
        <v>#REF!</v>
      </c>
      <c r="X644" s="351"/>
      <c r="Y644" s="350" t="e">
        <f t="shared" si="119"/>
        <v>#REF!</v>
      </c>
      <c r="Z644" s="350"/>
      <c r="AA644" s="350" t="e">
        <f t="shared" si="120"/>
        <v>#REF!</v>
      </c>
      <c r="AB644" s="351" t="e">
        <f t="shared" si="121"/>
        <v>#REF!</v>
      </c>
      <c r="AC644" s="351" t="e">
        <f t="shared" si="122"/>
        <v>#REF!</v>
      </c>
      <c r="AD644" s="351" t="e">
        <f t="shared" si="123"/>
        <v>#REF!</v>
      </c>
      <c r="AE644" s="332">
        <f t="shared" si="124"/>
        <v>2011</v>
      </c>
      <c r="AF644" s="352" t="e">
        <f t="shared" si="125"/>
        <v>#REF!</v>
      </c>
      <c r="AG644" s="353" t="e">
        <f t="shared" si="115"/>
        <v>#REF!</v>
      </c>
    </row>
    <row r="645" spans="1:33" s="313" customFormat="1" ht="23.25" customHeight="1">
      <c r="A645" s="431">
        <v>17</v>
      </c>
      <c r="B645" s="357" t="s">
        <v>306</v>
      </c>
      <c r="C645" s="378" t="s">
        <v>418</v>
      </c>
      <c r="D645" s="308"/>
      <c r="E645" s="400" t="s">
        <v>364</v>
      </c>
      <c r="F645" s="381"/>
      <c r="G645" s="357" t="s">
        <v>397</v>
      </c>
      <c r="H645" s="380">
        <v>2011</v>
      </c>
      <c r="I645" s="308"/>
      <c r="J645" s="308"/>
      <c r="K645" s="308"/>
      <c r="L645" s="308"/>
      <c r="M645" s="308"/>
      <c r="N645" s="348" t="s">
        <v>114</v>
      </c>
      <c r="O645" s="379">
        <v>9870913.2123543452</v>
      </c>
      <c r="P645" s="336"/>
      <c r="T645" s="332" t="e">
        <f>#REF!</f>
        <v>#REF!</v>
      </c>
      <c r="U645" s="313" t="e">
        <f t="shared" si="116"/>
        <v>#REF!</v>
      </c>
      <c r="V645" s="313" t="e">
        <f t="shared" si="117"/>
        <v>#REF!</v>
      </c>
      <c r="W645" s="350" t="e">
        <f t="shared" si="118"/>
        <v>#REF!</v>
      </c>
      <c r="X645" s="351"/>
      <c r="Y645" s="350" t="e">
        <f t="shared" si="119"/>
        <v>#REF!</v>
      </c>
      <c r="Z645" s="350"/>
      <c r="AA645" s="350" t="e">
        <f t="shared" si="120"/>
        <v>#REF!</v>
      </c>
      <c r="AB645" s="351" t="e">
        <f t="shared" si="121"/>
        <v>#REF!</v>
      </c>
      <c r="AC645" s="351" t="e">
        <f t="shared" si="122"/>
        <v>#REF!</v>
      </c>
      <c r="AD645" s="351" t="e">
        <f t="shared" si="123"/>
        <v>#REF!</v>
      </c>
      <c r="AE645" s="332">
        <f t="shared" si="124"/>
        <v>2011</v>
      </c>
      <c r="AF645" s="352" t="e">
        <f t="shared" si="125"/>
        <v>#REF!</v>
      </c>
      <c r="AG645" s="353" t="e">
        <f t="shared" si="115"/>
        <v>#REF!</v>
      </c>
    </row>
    <row r="646" spans="1:33" s="313" customFormat="1" ht="22.5" customHeight="1">
      <c r="A646" s="431">
        <v>18</v>
      </c>
      <c r="B646" s="357" t="s">
        <v>306</v>
      </c>
      <c r="C646" s="378" t="s">
        <v>418</v>
      </c>
      <c r="D646" s="308"/>
      <c r="E646" s="400" t="s">
        <v>364</v>
      </c>
      <c r="F646" s="381"/>
      <c r="G646" s="357" t="s">
        <v>397</v>
      </c>
      <c r="H646" s="380">
        <v>2011</v>
      </c>
      <c r="I646" s="308"/>
      <c r="J646" s="308"/>
      <c r="K646" s="308"/>
      <c r="L646" s="308"/>
      <c r="M646" s="308"/>
      <c r="N646" s="348" t="s">
        <v>114</v>
      </c>
      <c r="O646" s="379">
        <v>9870913.2123543452</v>
      </c>
      <c r="P646" s="336"/>
      <c r="T646" s="332" t="e">
        <f>#REF!</f>
        <v>#REF!</v>
      </c>
      <c r="U646" s="313" t="e">
        <f t="shared" si="116"/>
        <v>#REF!</v>
      </c>
      <c r="V646" s="313" t="e">
        <f t="shared" si="117"/>
        <v>#REF!</v>
      </c>
      <c r="W646" s="350" t="e">
        <f t="shared" si="118"/>
        <v>#REF!</v>
      </c>
      <c r="X646" s="351"/>
      <c r="Y646" s="350" t="e">
        <f t="shared" si="119"/>
        <v>#REF!</v>
      </c>
      <c r="Z646" s="350"/>
      <c r="AA646" s="350" t="e">
        <f t="shared" si="120"/>
        <v>#REF!</v>
      </c>
      <c r="AB646" s="351" t="e">
        <f t="shared" si="121"/>
        <v>#REF!</v>
      </c>
      <c r="AC646" s="351" t="e">
        <f t="shared" si="122"/>
        <v>#REF!</v>
      </c>
      <c r="AD646" s="351" t="e">
        <f t="shared" si="123"/>
        <v>#REF!</v>
      </c>
      <c r="AE646" s="332">
        <f t="shared" si="124"/>
        <v>2011</v>
      </c>
      <c r="AF646" s="352" t="e">
        <f t="shared" si="125"/>
        <v>#REF!</v>
      </c>
      <c r="AG646" s="353" t="e">
        <f t="shared" si="115"/>
        <v>#REF!</v>
      </c>
    </row>
    <row r="647" spans="1:33" s="313" customFormat="1" ht="33" customHeight="1">
      <c r="A647" s="431">
        <v>19</v>
      </c>
      <c r="B647" s="357" t="s">
        <v>2097</v>
      </c>
      <c r="C647" s="378" t="s">
        <v>868</v>
      </c>
      <c r="D647" s="308"/>
      <c r="E647" s="400" t="s">
        <v>365</v>
      </c>
      <c r="F647" s="381"/>
      <c r="G647" s="357" t="s">
        <v>462</v>
      </c>
      <c r="H647" s="380">
        <v>2011</v>
      </c>
      <c r="I647" s="308"/>
      <c r="J647" s="308"/>
      <c r="K647" s="308"/>
      <c r="L647" s="308"/>
      <c r="M647" s="308"/>
      <c r="N647" s="348" t="s">
        <v>114</v>
      </c>
      <c r="O647" s="379">
        <v>21479006.937766176</v>
      </c>
      <c r="P647" s="336"/>
      <c r="T647" s="332" t="e">
        <f>#REF!</f>
        <v>#REF!</v>
      </c>
      <c r="U647" s="313" t="e">
        <f t="shared" si="116"/>
        <v>#REF!</v>
      </c>
      <c r="V647" s="313" t="e">
        <f t="shared" si="117"/>
        <v>#REF!</v>
      </c>
      <c r="W647" s="350" t="e">
        <f t="shared" si="118"/>
        <v>#REF!</v>
      </c>
      <c r="X647" s="351"/>
      <c r="Y647" s="350" t="e">
        <f t="shared" si="119"/>
        <v>#REF!</v>
      </c>
      <c r="Z647" s="350"/>
      <c r="AA647" s="350" t="e">
        <f t="shared" si="120"/>
        <v>#REF!</v>
      </c>
      <c r="AB647" s="351" t="e">
        <f t="shared" si="121"/>
        <v>#REF!</v>
      </c>
      <c r="AC647" s="351" t="e">
        <f t="shared" si="122"/>
        <v>#REF!</v>
      </c>
      <c r="AD647" s="351" t="e">
        <f t="shared" si="123"/>
        <v>#REF!</v>
      </c>
      <c r="AE647" s="332">
        <f t="shared" si="124"/>
        <v>2011</v>
      </c>
      <c r="AF647" s="352" t="e">
        <f t="shared" si="125"/>
        <v>#REF!</v>
      </c>
      <c r="AG647" s="353" t="e">
        <f t="shared" si="115"/>
        <v>#REF!</v>
      </c>
    </row>
    <row r="648" spans="1:33" s="313" customFormat="1" ht="33" customHeight="1">
      <c r="A648" s="431">
        <v>20</v>
      </c>
      <c r="B648" s="357" t="s">
        <v>2097</v>
      </c>
      <c r="C648" s="378" t="s">
        <v>868</v>
      </c>
      <c r="D648" s="308"/>
      <c r="E648" s="400" t="s">
        <v>365</v>
      </c>
      <c r="F648" s="381"/>
      <c r="G648" s="357" t="s">
        <v>462</v>
      </c>
      <c r="H648" s="380">
        <v>2011</v>
      </c>
      <c r="I648" s="308"/>
      <c r="J648" s="308"/>
      <c r="K648" s="308"/>
      <c r="L648" s="308"/>
      <c r="M648" s="308"/>
      <c r="N648" s="348" t="s">
        <v>114</v>
      </c>
      <c r="O648" s="379">
        <v>21479006.937766176</v>
      </c>
      <c r="P648" s="336"/>
      <c r="T648" s="332" t="e">
        <f>#REF!</f>
        <v>#REF!</v>
      </c>
      <c r="U648" s="313" t="e">
        <f t="shared" si="116"/>
        <v>#REF!</v>
      </c>
      <c r="V648" s="313" t="e">
        <f t="shared" si="117"/>
        <v>#REF!</v>
      </c>
      <c r="W648" s="350" t="e">
        <f t="shared" si="118"/>
        <v>#REF!</v>
      </c>
      <c r="X648" s="351"/>
      <c r="Y648" s="350" t="e">
        <f t="shared" si="119"/>
        <v>#REF!</v>
      </c>
      <c r="Z648" s="350"/>
      <c r="AA648" s="350" t="e">
        <f t="shared" si="120"/>
        <v>#REF!</v>
      </c>
      <c r="AB648" s="351" t="e">
        <f t="shared" si="121"/>
        <v>#REF!</v>
      </c>
      <c r="AC648" s="351" t="e">
        <f t="shared" si="122"/>
        <v>#REF!</v>
      </c>
      <c r="AD648" s="351" t="e">
        <f t="shared" si="123"/>
        <v>#REF!</v>
      </c>
      <c r="AE648" s="332">
        <f t="shared" si="124"/>
        <v>2011</v>
      </c>
      <c r="AF648" s="352" t="e">
        <f t="shared" si="125"/>
        <v>#REF!</v>
      </c>
      <c r="AG648" s="353" t="e">
        <f t="shared" si="115"/>
        <v>#REF!</v>
      </c>
    </row>
    <row r="649" spans="1:33" s="313" customFormat="1" ht="28.5" customHeight="1">
      <c r="A649" s="431">
        <v>21</v>
      </c>
      <c r="B649" s="357" t="s">
        <v>2097</v>
      </c>
      <c r="C649" s="378" t="s">
        <v>869</v>
      </c>
      <c r="D649" s="308"/>
      <c r="E649" s="400" t="s">
        <v>365</v>
      </c>
      <c r="F649" s="381"/>
      <c r="G649" s="357" t="s">
        <v>462</v>
      </c>
      <c r="H649" s="380">
        <v>2011</v>
      </c>
      <c r="I649" s="308"/>
      <c r="J649" s="308"/>
      <c r="K649" s="308"/>
      <c r="L649" s="308"/>
      <c r="M649" s="308"/>
      <c r="N649" s="348" t="s">
        <v>114</v>
      </c>
      <c r="O649" s="379">
        <v>6338429.0424508862</v>
      </c>
      <c r="P649" s="336"/>
      <c r="T649" s="332" t="e">
        <f>#REF!</f>
        <v>#REF!</v>
      </c>
      <c r="U649" s="313" t="e">
        <f t="shared" si="116"/>
        <v>#REF!</v>
      </c>
      <c r="V649" s="313" t="e">
        <f t="shared" si="117"/>
        <v>#REF!</v>
      </c>
      <c r="W649" s="350" t="e">
        <f t="shared" si="118"/>
        <v>#REF!</v>
      </c>
      <c r="X649" s="351"/>
      <c r="Y649" s="350" t="e">
        <f t="shared" si="119"/>
        <v>#REF!</v>
      </c>
      <c r="Z649" s="350"/>
      <c r="AA649" s="350" t="e">
        <f t="shared" si="120"/>
        <v>#REF!</v>
      </c>
      <c r="AB649" s="351" t="e">
        <f t="shared" si="121"/>
        <v>#REF!</v>
      </c>
      <c r="AC649" s="351" t="e">
        <f t="shared" si="122"/>
        <v>#REF!</v>
      </c>
      <c r="AD649" s="351" t="e">
        <f t="shared" si="123"/>
        <v>#REF!</v>
      </c>
      <c r="AE649" s="332">
        <f t="shared" si="124"/>
        <v>2011</v>
      </c>
      <c r="AF649" s="352" t="e">
        <f t="shared" si="125"/>
        <v>#REF!</v>
      </c>
      <c r="AG649" s="353" t="e">
        <f t="shared" si="115"/>
        <v>#REF!</v>
      </c>
    </row>
    <row r="650" spans="1:33" s="313" customFormat="1" ht="30.75" customHeight="1">
      <c r="A650" s="431">
        <v>22</v>
      </c>
      <c r="B650" s="357" t="s">
        <v>2097</v>
      </c>
      <c r="C650" s="378" t="s">
        <v>869</v>
      </c>
      <c r="D650" s="308"/>
      <c r="E650" s="400" t="s">
        <v>365</v>
      </c>
      <c r="F650" s="381"/>
      <c r="G650" s="357" t="s">
        <v>462</v>
      </c>
      <c r="H650" s="380">
        <v>2011</v>
      </c>
      <c r="I650" s="308"/>
      <c r="J650" s="308"/>
      <c r="K650" s="308"/>
      <c r="L650" s="308"/>
      <c r="M650" s="308"/>
      <c r="N650" s="348" t="s">
        <v>114</v>
      </c>
      <c r="O650" s="379">
        <v>6338429.0424508862</v>
      </c>
      <c r="P650" s="336"/>
      <c r="T650" s="332" t="e">
        <f>#REF!</f>
        <v>#REF!</v>
      </c>
      <c r="U650" s="313" t="e">
        <f t="shared" si="116"/>
        <v>#REF!</v>
      </c>
      <c r="V650" s="313" t="e">
        <f t="shared" si="117"/>
        <v>#REF!</v>
      </c>
      <c r="W650" s="350" t="e">
        <f t="shared" si="118"/>
        <v>#REF!</v>
      </c>
      <c r="X650" s="351"/>
      <c r="Y650" s="350" t="e">
        <f t="shared" si="119"/>
        <v>#REF!</v>
      </c>
      <c r="Z650" s="350"/>
      <c r="AA650" s="350" t="e">
        <f t="shared" si="120"/>
        <v>#REF!</v>
      </c>
      <c r="AB650" s="351" t="e">
        <f t="shared" si="121"/>
        <v>#REF!</v>
      </c>
      <c r="AC650" s="351" t="e">
        <f t="shared" si="122"/>
        <v>#REF!</v>
      </c>
      <c r="AD650" s="351" t="e">
        <f t="shared" si="123"/>
        <v>#REF!</v>
      </c>
      <c r="AE650" s="332">
        <f t="shared" si="124"/>
        <v>2011</v>
      </c>
      <c r="AF650" s="352" t="e">
        <f t="shared" si="125"/>
        <v>#REF!</v>
      </c>
      <c r="AG650" s="353" t="e">
        <f t="shared" si="115"/>
        <v>#REF!</v>
      </c>
    </row>
    <row r="651" spans="1:33" s="313" customFormat="1" ht="33" customHeight="1">
      <c r="A651" s="431">
        <v>23</v>
      </c>
      <c r="B651" s="357" t="s">
        <v>2097</v>
      </c>
      <c r="C651" s="378" t="s">
        <v>870</v>
      </c>
      <c r="D651" s="308"/>
      <c r="E651" s="400" t="s">
        <v>365</v>
      </c>
      <c r="F651" s="381"/>
      <c r="G651" s="357" t="s">
        <v>462</v>
      </c>
      <c r="H651" s="380">
        <v>2011</v>
      </c>
      <c r="I651" s="308"/>
      <c r="J651" s="308"/>
      <c r="K651" s="308"/>
      <c r="L651" s="308"/>
      <c r="M651" s="308"/>
      <c r="N651" s="348" t="s">
        <v>114</v>
      </c>
      <c r="O651" s="379">
        <v>130401277.345798</v>
      </c>
      <c r="P651" s="336"/>
      <c r="T651" s="332" t="e">
        <f>#REF!</f>
        <v>#REF!</v>
      </c>
      <c r="U651" s="313" t="e">
        <f t="shared" si="116"/>
        <v>#REF!</v>
      </c>
      <c r="V651" s="313" t="e">
        <f t="shared" si="117"/>
        <v>#REF!</v>
      </c>
      <c r="W651" s="350" t="e">
        <f t="shared" si="118"/>
        <v>#REF!</v>
      </c>
      <c r="X651" s="351"/>
      <c r="Y651" s="350" t="e">
        <f t="shared" si="119"/>
        <v>#REF!</v>
      </c>
      <c r="Z651" s="350"/>
      <c r="AA651" s="350" t="e">
        <f t="shared" si="120"/>
        <v>#REF!</v>
      </c>
      <c r="AB651" s="351" t="e">
        <f t="shared" si="121"/>
        <v>#REF!</v>
      </c>
      <c r="AC651" s="351" t="e">
        <f t="shared" si="122"/>
        <v>#REF!</v>
      </c>
      <c r="AD651" s="351" t="e">
        <f t="shared" si="123"/>
        <v>#REF!</v>
      </c>
      <c r="AE651" s="332">
        <f t="shared" si="124"/>
        <v>2011</v>
      </c>
      <c r="AF651" s="352" t="e">
        <f t="shared" si="125"/>
        <v>#REF!</v>
      </c>
      <c r="AG651" s="353" t="e">
        <f t="shared" si="115"/>
        <v>#REF!</v>
      </c>
    </row>
    <row r="652" spans="1:33" s="313" customFormat="1" ht="23.25" customHeight="1" thickBot="1">
      <c r="A652" s="433">
        <v>24</v>
      </c>
      <c r="B652" s="385" t="s">
        <v>2099</v>
      </c>
      <c r="C652" s="396" t="s">
        <v>871</v>
      </c>
      <c r="D652" s="360"/>
      <c r="E652" s="398" t="s">
        <v>365</v>
      </c>
      <c r="F652" s="384"/>
      <c r="G652" s="385" t="s">
        <v>462</v>
      </c>
      <c r="H652" s="386">
        <v>2011</v>
      </c>
      <c r="I652" s="360"/>
      <c r="J652" s="360"/>
      <c r="K652" s="360"/>
      <c r="L652" s="360"/>
      <c r="M652" s="360"/>
      <c r="N652" s="363" t="s">
        <v>114</v>
      </c>
      <c r="O652" s="387">
        <v>7363601.0440994641</v>
      </c>
      <c r="P652" s="365"/>
      <c r="T652" s="332" t="e">
        <f>#REF!</f>
        <v>#REF!</v>
      </c>
      <c r="U652" s="313" t="e">
        <f t="shared" si="116"/>
        <v>#REF!</v>
      </c>
      <c r="V652" s="313" t="e">
        <f t="shared" si="117"/>
        <v>#REF!</v>
      </c>
      <c r="W652" s="350" t="e">
        <f t="shared" si="118"/>
        <v>#REF!</v>
      </c>
      <c r="X652" s="351"/>
      <c r="Y652" s="350" t="e">
        <f t="shared" si="119"/>
        <v>#REF!</v>
      </c>
      <c r="Z652" s="350"/>
      <c r="AA652" s="350" t="e">
        <f t="shared" si="120"/>
        <v>#REF!</v>
      </c>
      <c r="AB652" s="351" t="e">
        <f t="shared" si="121"/>
        <v>#REF!</v>
      </c>
      <c r="AC652" s="351" t="e">
        <f t="shared" si="122"/>
        <v>#REF!</v>
      </c>
      <c r="AD652" s="351" t="e">
        <f t="shared" si="123"/>
        <v>#REF!</v>
      </c>
      <c r="AE652" s="332">
        <f t="shared" si="124"/>
        <v>2011</v>
      </c>
      <c r="AF652" s="352" t="e">
        <f t="shared" si="125"/>
        <v>#REF!</v>
      </c>
      <c r="AG652" s="353" t="e">
        <f t="shared" si="115"/>
        <v>#REF!</v>
      </c>
    </row>
    <row r="653" spans="1:33" s="313" customFormat="1" ht="23.25" customHeight="1">
      <c r="A653" s="432">
        <v>25</v>
      </c>
      <c r="B653" s="357" t="s">
        <v>2096</v>
      </c>
      <c r="C653" s="397" t="s">
        <v>872</v>
      </c>
      <c r="D653" s="367"/>
      <c r="E653" s="399" t="s">
        <v>365</v>
      </c>
      <c r="F653" s="389"/>
      <c r="G653" s="390" t="s">
        <v>397</v>
      </c>
      <c r="H653" s="391">
        <v>2011</v>
      </c>
      <c r="I653" s="367"/>
      <c r="J653" s="367"/>
      <c r="K653" s="367"/>
      <c r="L653" s="367"/>
      <c r="M653" s="367"/>
      <c r="N653" s="370" t="s">
        <v>114</v>
      </c>
      <c r="O653" s="392">
        <v>3968407.7483170764</v>
      </c>
      <c r="P653" s="397" t="s">
        <v>872</v>
      </c>
      <c r="T653" s="332" t="e">
        <f>#REF!</f>
        <v>#REF!</v>
      </c>
      <c r="U653" s="313" t="e">
        <f t="shared" si="116"/>
        <v>#REF!</v>
      </c>
      <c r="V653" s="313" t="e">
        <f t="shared" si="117"/>
        <v>#REF!</v>
      </c>
      <c r="W653" s="350" t="e">
        <f t="shared" si="118"/>
        <v>#REF!</v>
      </c>
      <c r="X653" s="351"/>
      <c r="Y653" s="350" t="e">
        <f t="shared" si="119"/>
        <v>#REF!</v>
      </c>
      <c r="Z653" s="350"/>
      <c r="AA653" s="350" t="e">
        <f t="shared" si="120"/>
        <v>#REF!</v>
      </c>
      <c r="AB653" s="351" t="e">
        <f t="shared" si="121"/>
        <v>#REF!</v>
      </c>
      <c r="AC653" s="351" t="e">
        <f t="shared" si="122"/>
        <v>#REF!</v>
      </c>
      <c r="AD653" s="351" t="e">
        <f t="shared" si="123"/>
        <v>#REF!</v>
      </c>
      <c r="AE653" s="332">
        <f t="shared" si="124"/>
        <v>2011</v>
      </c>
      <c r="AF653" s="352" t="e">
        <f t="shared" si="125"/>
        <v>#REF!</v>
      </c>
      <c r="AG653" s="353" t="e">
        <f t="shared" si="115"/>
        <v>#REF!</v>
      </c>
    </row>
    <row r="654" spans="1:33" s="313" customFormat="1" ht="23.25" customHeight="1">
      <c r="A654" s="431">
        <v>26</v>
      </c>
      <c r="B654" s="357" t="s">
        <v>2096</v>
      </c>
      <c r="C654" s="378" t="s">
        <v>872</v>
      </c>
      <c r="D654" s="308"/>
      <c r="E654" s="400" t="s">
        <v>365</v>
      </c>
      <c r="F654" s="381"/>
      <c r="G654" s="357" t="s">
        <v>397</v>
      </c>
      <c r="H654" s="380">
        <v>2011</v>
      </c>
      <c r="I654" s="308"/>
      <c r="J654" s="308"/>
      <c r="K654" s="308"/>
      <c r="L654" s="308"/>
      <c r="M654" s="308"/>
      <c r="N654" s="348" t="s">
        <v>114</v>
      </c>
      <c r="O654" s="379">
        <v>3968407.7483170764</v>
      </c>
      <c r="P654" s="378" t="s">
        <v>872</v>
      </c>
      <c r="T654" s="332" t="e">
        <f>#REF!</f>
        <v>#REF!</v>
      </c>
      <c r="U654" s="313" t="e">
        <f t="shared" si="116"/>
        <v>#REF!</v>
      </c>
      <c r="V654" s="313" t="e">
        <f t="shared" si="117"/>
        <v>#REF!</v>
      </c>
      <c r="W654" s="350" t="e">
        <f t="shared" si="118"/>
        <v>#REF!</v>
      </c>
      <c r="X654" s="351"/>
      <c r="Y654" s="350" t="e">
        <f t="shared" si="119"/>
        <v>#REF!</v>
      </c>
      <c r="Z654" s="350"/>
      <c r="AA654" s="350" t="e">
        <f t="shared" si="120"/>
        <v>#REF!</v>
      </c>
      <c r="AB654" s="351" t="e">
        <f t="shared" si="121"/>
        <v>#REF!</v>
      </c>
      <c r="AC654" s="351" t="e">
        <f t="shared" si="122"/>
        <v>#REF!</v>
      </c>
      <c r="AD654" s="351" t="e">
        <f t="shared" si="123"/>
        <v>#REF!</v>
      </c>
      <c r="AE654" s="332">
        <f t="shared" si="124"/>
        <v>2011</v>
      </c>
      <c r="AF654" s="352" t="e">
        <f t="shared" si="125"/>
        <v>#REF!</v>
      </c>
      <c r="AG654" s="353" t="e">
        <f t="shared" si="115"/>
        <v>#REF!</v>
      </c>
    </row>
    <row r="655" spans="1:33" s="313" customFormat="1" ht="23.25" customHeight="1">
      <c r="A655" s="431">
        <v>27</v>
      </c>
      <c r="B655" s="357" t="s">
        <v>2096</v>
      </c>
      <c r="C655" s="378" t="s">
        <v>872</v>
      </c>
      <c r="D655" s="308"/>
      <c r="E655" s="400" t="s">
        <v>365</v>
      </c>
      <c r="F655" s="381"/>
      <c r="G655" s="357" t="s">
        <v>397</v>
      </c>
      <c r="H655" s="380">
        <v>2011</v>
      </c>
      <c r="I655" s="308"/>
      <c r="J655" s="308"/>
      <c r="K655" s="308"/>
      <c r="L655" s="308"/>
      <c r="M655" s="308"/>
      <c r="N655" s="348" t="s">
        <v>114</v>
      </c>
      <c r="O655" s="379">
        <v>3968407.7483170764</v>
      </c>
      <c r="P655" s="378" t="s">
        <v>872</v>
      </c>
      <c r="T655" s="332" t="e">
        <f>#REF!</f>
        <v>#REF!</v>
      </c>
      <c r="U655" s="313" t="e">
        <f t="shared" si="116"/>
        <v>#REF!</v>
      </c>
      <c r="V655" s="313" t="e">
        <f t="shared" si="117"/>
        <v>#REF!</v>
      </c>
      <c r="W655" s="350" t="e">
        <f t="shared" si="118"/>
        <v>#REF!</v>
      </c>
      <c r="X655" s="351"/>
      <c r="Y655" s="350" t="e">
        <f t="shared" si="119"/>
        <v>#REF!</v>
      </c>
      <c r="Z655" s="350"/>
      <c r="AA655" s="350" t="e">
        <f t="shared" si="120"/>
        <v>#REF!</v>
      </c>
      <c r="AB655" s="351" t="e">
        <f t="shared" si="121"/>
        <v>#REF!</v>
      </c>
      <c r="AC655" s="351" t="e">
        <f t="shared" si="122"/>
        <v>#REF!</v>
      </c>
      <c r="AD655" s="351" t="e">
        <f t="shared" si="123"/>
        <v>#REF!</v>
      </c>
      <c r="AE655" s="332">
        <f t="shared" si="124"/>
        <v>2011</v>
      </c>
      <c r="AF655" s="352" t="e">
        <f t="shared" si="125"/>
        <v>#REF!</v>
      </c>
      <c r="AG655" s="353" t="e">
        <f t="shared" si="115"/>
        <v>#REF!</v>
      </c>
    </row>
    <row r="656" spans="1:33" s="313" customFormat="1" ht="23.25" customHeight="1">
      <c r="A656" s="431">
        <v>28</v>
      </c>
      <c r="B656" s="357" t="s">
        <v>2096</v>
      </c>
      <c r="C656" s="378" t="s">
        <v>872</v>
      </c>
      <c r="D656" s="308"/>
      <c r="E656" s="400" t="s">
        <v>365</v>
      </c>
      <c r="F656" s="381"/>
      <c r="G656" s="357" t="s">
        <v>397</v>
      </c>
      <c r="H656" s="380">
        <v>2011</v>
      </c>
      <c r="I656" s="308"/>
      <c r="J656" s="308"/>
      <c r="K656" s="308"/>
      <c r="L656" s="308"/>
      <c r="M656" s="308"/>
      <c r="N656" s="348" t="s">
        <v>114</v>
      </c>
      <c r="O656" s="379">
        <v>3968407.7483170764</v>
      </c>
      <c r="P656" s="378" t="s">
        <v>872</v>
      </c>
      <c r="T656" s="332" t="e">
        <f>#REF!</f>
        <v>#REF!</v>
      </c>
      <c r="U656" s="313" t="e">
        <f t="shared" si="116"/>
        <v>#REF!</v>
      </c>
      <c r="V656" s="313" t="e">
        <f t="shared" si="117"/>
        <v>#REF!</v>
      </c>
      <c r="W656" s="350" t="e">
        <f t="shared" si="118"/>
        <v>#REF!</v>
      </c>
      <c r="X656" s="351"/>
      <c r="Y656" s="350" t="e">
        <f t="shared" si="119"/>
        <v>#REF!</v>
      </c>
      <c r="Z656" s="350"/>
      <c r="AA656" s="350" t="e">
        <f t="shared" si="120"/>
        <v>#REF!</v>
      </c>
      <c r="AB656" s="351" t="e">
        <f t="shared" si="121"/>
        <v>#REF!</v>
      </c>
      <c r="AC656" s="351" t="e">
        <f t="shared" si="122"/>
        <v>#REF!</v>
      </c>
      <c r="AD656" s="351" t="e">
        <f t="shared" si="123"/>
        <v>#REF!</v>
      </c>
      <c r="AE656" s="332">
        <f t="shared" si="124"/>
        <v>2011</v>
      </c>
      <c r="AF656" s="352" t="e">
        <f t="shared" si="125"/>
        <v>#REF!</v>
      </c>
      <c r="AG656" s="353" t="e">
        <f t="shared" si="115"/>
        <v>#REF!</v>
      </c>
    </row>
    <row r="657" spans="1:33" s="313" customFormat="1" ht="23.25" customHeight="1">
      <c r="A657" s="431">
        <v>29</v>
      </c>
      <c r="B657" s="357" t="s">
        <v>2096</v>
      </c>
      <c r="C657" s="378" t="s">
        <v>872</v>
      </c>
      <c r="D657" s="308"/>
      <c r="E657" s="400" t="s">
        <v>365</v>
      </c>
      <c r="F657" s="381"/>
      <c r="G657" s="357" t="s">
        <v>397</v>
      </c>
      <c r="H657" s="380">
        <v>2011</v>
      </c>
      <c r="I657" s="308"/>
      <c r="J657" s="308"/>
      <c r="K657" s="308"/>
      <c r="L657" s="308"/>
      <c r="M657" s="308"/>
      <c r="N657" s="348" t="s">
        <v>114</v>
      </c>
      <c r="O657" s="379">
        <v>3968407.7483170764</v>
      </c>
      <c r="P657" s="378" t="s">
        <v>872</v>
      </c>
      <c r="T657" s="332" t="e">
        <f>#REF!</f>
        <v>#REF!</v>
      </c>
      <c r="U657" s="313" t="e">
        <f t="shared" si="116"/>
        <v>#REF!</v>
      </c>
      <c r="V657" s="313" t="e">
        <f t="shared" si="117"/>
        <v>#REF!</v>
      </c>
      <c r="W657" s="350" t="e">
        <f t="shared" si="118"/>
        <v>#REF!</v>
      </c>
      <c r="X657" s="351"/>
      <c r="Y657" s="350" t="e">
        <f t="shared" si="119"/>
        <v>#REF!</v>
      </c>
      <c r="Z657" s="350"/>
      <c r="AA657" s="350" t="e">
        <f t="shared" si="120"/>
        <v>#REF!</v>
      </c>
      <c r="AB657" s="351" t="e">
        <f t="shared" si="121"/>
        <v>#REF!</v>
      </c>
      <c r="AC657" s="351" t="e">
        <f t="shared" si="122"/>
        <v>#REF!</v>
      </c>
      <c r="AD657" s="351" t="e">
        <f t="shared" si="123"/>
        <v>#REF!</v>
      </c>
      <c r="AE657" s="332">
        <f t="shared" si="124"/>
        <v>2011</v>
      </c>
      <c r="AF657" s="352" t="e">
        <f t="shared" si="125"/>
        <v>#REF!</v>
      </c>
      <c r="AG657" s="353" t="e">
        <f t="shared" si="115"/>
        <v>#REF!</v>
      </c>
    </row>
    <row r="658" spans="1:33" s="313" customFormat="1" ht="23.25" customHeight="1">
      <c r="A658" s="431">
        <v>30</v>
      </c>
      <c r="B658" s="357" t="s">
        <v>2096</v>
      </c>
      <c r="C658" s="378" t="s">
        <v>872</v>
      </c>
      <c r="D658" s="308"/>
      <c r="E658" s="400" t="s">
        <v>365</v>
      </c>
      <c r="F658" s="381"/>
      <c r="G658" s="357" t="s">
        <v>397</v>
      </c>
      <c r="H658" s="380">
        <v>2011</v>
      </c>
      <c r="I658" s="308"/>
      <c r="J658" s="308"/>
      <c r="K658" s="308"/>
      <c r="L658" s="308"/>
      <c r="M658" s="308"/>
      <c r="N658" s="348" t="s">
        <v>114</v>
      </c>
      <c r="O658" s="379">
        <v>3968407.7483170764</v>
      </c>
      <c r="P658" s="378" t="s">
        <v>872</v>
      </c>
      <c r="T658" s="332" t="e">
        <f>#REF!</f>
        <v>#REF!</v>
      </c>
      <c r="U658" s="313" t="e">
        <f t="shared" si="116"/>
        <v>#REF!</v>
      </c>
      <c r="V658" s="313" t="e">
        <f t="shared" si="117"/>
        <v>#REF!</v>
      </c>
      <c r="W658" s="350" t="e">
        <f t="shared" si="118"/>
        <v>#REF!</v>
      </c>
      <c r="X658" s="351"/>
      <c r="Y658" s="350" t="e">
        <f t="shared" si="119"/>
        <v>#REF!</v>
      </c>
      <c r="Z658" s="350"/>
      <c r="AA658" s="350" t="e">
        <f t="shared" si="120"/>
        <v>#REF!</v>
      </c>
      <c r="AB658" s="351" t="e">
        <f t="shared" si="121"/>
        <v>#REF!</v>
      </c>
      <c r="AC658" s="351" t="e">
        <f t="shared" si="122"/>
        <v>#REF!</v>
      </c>
      <c r="AD658" s="351" t="e">
        <f t="shared" si="123"/>
        <v>#REF!</v>
      </c>
      <c r="AE658" s="332">
        <f t="shared" si="124"/>
        <v>2011</v>
      </c>
      <c r="AF658" s="352" t="e">
        <f t="shared" si="125"/>
        <v>#REF!</v>
      </c>
      <c r="AG658" s="353" t="e">
        <f t="shared" si="115"/>
        <v>#REF!</v>
      </c>
    </row>
    <row r="659" spans="1:33" s="313" customFormat="1" ht="30.75" customHeight="1">
      <c r="A659" s="431">
        <v>31</v>
      </c>
      <c r="B659" s="357" t="s">
        <v>2098</v>
      </c>
      <c r="C659" s="378" t="s">
        <v>873</v>
      </c>
      <c r="D659" s="308"/>
      <c r="E659" s="400" t="s">
        <v>365</v>
      </c>
      <c r="F659" s="381"/>
      <c r="G659" s="357" t="s">
        <v>397</v>
      </c>
      <c r="H659" s="380">
        <v>2011</v>
      </c>
      <c r="I659" s="308"/>
      <c r="J659" s="308"/>
      <c r="K659" s="308"/>
      <c r="L659" s="308"/>
      <c r="M659" s="308"/>
      <c r="N659" s="348" t="s">
        <v>114</v>
      </c>
      <c r="O659" s="379">
        <v>7716348.3995054262</v>
      </c>
      <c r="P659" s="336"/>
      <c r="T659" s="332" t="e">
        <f>#REF!</f>
        <v>#REF!</v>
      </c>
      <c r="U659" s="313" t="e">
        <f t="shared" si="116"/>
        <v>#REF!</v>
      </c>
      <c r="V659" s="313" t="e">
        <f t="shared" si="117"/>
        <v>#REF!</v>
      </c>
      <c r="W659" s="350" t="e">
        <f t="shared" si="118"/>
        <v>#REF!</v>
      </c>
      <c r="X659" s="351"/>
      <c r="Y659" s="350" t="e">
        <f t="shared" si="119"/>
        <v>#REF!</v>
      </c>
      <c r="Z659" s="350"/>
      <c r="AA659" s="350" t="e">
        <f t="shared" si="120"/>
        <v>#REF!</v>
      </c>
      <c r="AB659" s="351" t="e">
        <f t="shared" si="121"/>
        <v>#REF!</v>
      </c>
      <c r="AC659" s="351" t="e">
        <f t="shared" si="122"/>
        <v>#REF!</v>
      </c>
      <c r="AD659" s="351" t="e">
        <f t="shared" si="123"/>
        <v>#REF!</v>
      </c>
      <c r="AE659" s="332">
        <f t="shared" si="124"/>
        <v>2011</v>
      </c>
      <c r="AF659" s="352" t="e">
        <f t="shared" si="125"/>
        <v>#REF!</v>
      </c>
      <c r="AG659" s="353" t="e">
        <f t="shared" si="115"/>
        <v>#REF!</v>
      </c>
    </row>
    <row r="660" spans="1:33" s="313" customFormat="1" ht="24" customHeight="1">
      <c r="A660" s="431">
        <v>32</v>
      </c>
      <c r="B660" s="357" t="s">
        <v>2096</v>
      </c>
      <c r="C660" s="378" t="s">
        <v>874</v>
      </c>
      <c r="D660" s="308"/>
      <c r="E660" s="400"/>
      <c r="F660" s="381"/>
      <c r="G660" s="357" t="s">
        <v>401</v>
      </c>
      <c r="H660" s="380">
        <v>2011</v>
      </c>
      <c r="I660" s="308"/>
      <c r="J660" s="308"/>
      <c r="K660" s="308"/>
      <c r="L660" s="308"/>
      <c r="M660" s="308"/>
      <c r="N660" s="348" t="s">
        <v>114</v>
      </c>
      <c r="O660" s="379">
        <v>6614012.9138617944</v>
      </c>
      <c r="P660" s="378" t="s">
        <v>874</v>
      </c>
      <c r="T660" s="332" t="e">
        <f>#REF!</f>
        <v>#REF!</v>
      </c>
      <c r="U660" s="313" t="e">
        <f t="shared" si="116"/>
        <v>#REF!</v>
      </c>
      <c r="V660" s="313" t="e">
        <f t="shared" si="117"/>
        <v>#REF!</v>
      </c>
      <c r="W660" s="350" t="e">
        <f t="shared" si="118"/>
        <v>#REF!</v>
      </c>
      <c r="X660" s="351"/>
      <c r="Y660" s="350" t="e">
        <f t="shared" si="119"/>
        <v>#REF!</v>
      </c>
      <c r="Z660" s="350"/>
      <c r="AA660" s="350" t="e">
        <f t="shared" si="120"/>
        <v>#REF!</v>
      </c>
      <c r="AB660" s="351" t="e">
        <f t="shared" si="121"/>
        <v>#REF!</v>
      </c>
      <c r="AC660" s="351" t="e">
        <f t="shared" si="122"/>
        <v>#REF!</v>
      </c>
      <c r="AD660" s="351" t="e">
        <f t="shared" si="123"/>
        <v>#REF!</v>
      </c>
      <c r="AE660" s="332">
        <f t="shared" si="124"/>
        <v>2011</v>
      </c>
      <c r="AF660" s="352" t="e">
        <f t="shared" si="125"/>
        <v>#REF!</v>
      </c>
      <c r="AG660" s="353" t="e">
        <f t="shared" si="115"/>
        <v>#REF!</v>
      </c>
    </row>
    <row r="661" spans="1:33" s="313" customFormat="1" ht="25.5" customHeight="1">
      <c r="A661" s="431">
        <v>33</v>
      </c>
      <c r="B661" s="357" t="s">
        <v>2096</v>
      </c>
      <c r="C661" s="378" t="s">
        <v>875</v>
      </c>
      <c r="D661" s="308"/>
      <c r="E661" s="400"/>
      <c r="F661" s="308"/>
      <c r="G661" s="357" t="s">
        <v>412</v>
      </c>
      <c r="H661" s="380">
        <v>2011</v>
      </c>
      <c r="I661" s="308"/>
      <c r="J661" s="308"/>
      <c r="K661" s="308"/>
      <c r="L661" s="308"/>
      <c r="M661" s="308"/>
      <c r="N661" s="348" t="s">
        <v>114</v>
      </c>
      <c r="O661" s="379">
        <v>12676858.084901772</v>
      </c>
      <c r="P661" s="378" t="s">
        <v>875</v>
      </c>
      <c r="T661" s="332" t="e">
        <f>#REF!</f>
        <v>#REF!</v>
      </c>
      <c r="U661" s="313" t="e">
        <f t="shared" si="116"/>
        <v>#REF!</v>
      </c>
      <c r="V661" s="313" t="e">
        <f t="shared" si="117"/>
        <v>#REF!</v>
      </c>
      <c r="W661" s="350" t="e">
        <f t="shared" si="118"/>
        <v>#REF!</v>
      </c>
      <c r="X661" s="351"/>
      <c r="Y661" s="350" t="e">
        <f t="shared" si="119"/>
        <v>#REF!</v>
      </c>
      <c r="Z661" s="350"/>
      <c r="AA661" s="350" t="e">
        <f t="shared" si="120"/>
        <v>#REF!</v>
      </c>
      <c r="AB661" s="351" t="e">
        <f t="shared" si="121"/>
        <v>#REF!</v>
      </c>
      <c r="AC661" s="351" t="e">
        <f t="shared" si="122"/>
        <v>#REF!</v>
      </c>
      <c r="AD661" s="351" t="e">
        <f t="shared" si="123"/>
        <v>#REF!</v>
      </c>
      <c r="AE661" s="332">
        <f t="shared" si="124"/>
        <v>2011</v>
      </c>
      <c r="AF661" s="352" t="e">
        <f t="shared" si="125"/>
        <v>#REF!</v>
      </c>
      <c r="AG661" s="353" t="e">
        <f t="shared" si="115"/>
        <v>#REF!</v>
      </c>
    </row>
    <row r="662" spans="1:33" s="313" customFormat="1" ht="26.25" customHeight="1">
      <c r="A662" s="431">
        <v>34</v>
      </c>
      <c r="B662" s="357" t="s">
        <v>443</v>
      </c>
      <c r="C662" s="378" t="s">
        <v>876</v>
      </c>
      <c r="D662" s="308"/>
      <c r="E662" s="400" t="s">
        <v>491</v>
      </c>
      <c r="F662" s="308" t="s">
        <v>492</v>
      </c>
      <c r="G662" s="357" t="s">
        <v>493</v>
      </c>
      <c r="H662" s="380">
        <v>2012</v>
      </c>
      <c r="I662" s="308"/>
      <c r="J662" s="308"/>
      <c r="K662" s="308"/>
      <c r="L662" s="308"/>
      <c r="M662" s="308"/>
      <c r="N662" s="348" t="s">
        <v>114</v>
      </c>
      <c r="O662" s="379">
        <v>108029247.75</v>
      </c>
      <c r="P662" s="336"/>
      <c r="T662" s="332" t="e">
        <f>#REF!</f>
        <v>#REF!</v>
      </c>
      <c r="U662" s="313" t="e">
        <f t="shared" si="116"/>
        <v>#REF!</v>
      </c>
      <c r="V662" s="313" t="e">
        <f t="shared" si="117"/>
        <v>#REF!</v>
      </c>
      <c r="W662" s="350" t="e">
        <f t="shared" si="118"/>
        <v>#REF!</v>
      </c>
      <c r="X662" s="351"/>
      <c r="Y662" s="350" t="e">
        <f t="shared" si="119"/>
        <v>#REF!</v>
      </c>
      <c r="Z662" s="350"/>
      <c r="AA662" s="350" t="e">
        <f t="shared" si="120"/>
        <v>#REF!</v>
      </c>
      <c r="AB662" s="351" t="e">
        <f t="shared" si="121"/>
        <v>#REF!</v>
      </c>
      <c r="AC662" s="351" t="e">
        <f t="shared" si="122"/>
        <v>#REF!</v>
      </c>
      <c r="AD662" s="351" t="e">
        <f t="shared" si="123"/>
        <v>#REF!</v>
      </c>
      <c r="AE662" s="332">
        <f t="shared" si="124"/>
        <v>2012</v>
      </c>
      <c r="AF662" s="352" t="e">
        <f t="shared" si="125"/>
        <v>#REF!</v>
      </c>
      <c r="AG662" s="353" t="e">
        <f t="shared" si="115"/>
        <v>#REF!</v>
      </c>
    </row>
    <row r="663" spans="1:33" s="313" customFormat="1" ht="33.75" customHeight="1">
      <c r="A663" s="431">
        <v>35</v>
      </c>
      <c r="B663" s="345" t="s">
        <v>443</v>
      </c>
      <c r="C663" s="378" t="s">
        <v>877</v>
      </c>
      <c r="D663" s="415" t="s">
        <v>682</v>
      </c>
      <c r="E663" s="400"/>
      <c r="F663" s="308"/>
      <c r="G663" s="357"/>
      <c r="H663" s="380">
        <v>2013</v>
      </c>
      <c r="I663" s="308"/>
      <c r="J663" s="308"/>
      <c r="K663" s="308"/>
      <c r="L663" s="308"/>
      <c r="M663" s="308"/>
      <c r="N663" s="348" t="s">
        <v>114</v>
      </c>
      <c r="O663" s="379">
        <v>34717167.566438511</v>
      </c>
      <c r="P663" s="336"/>
      <c r="T663" s="332" t="e">
        <f>#REF!</f>
        <v>#REF!</v>
      </c>
      <c r="U663" s="313" t="e">
        <f t="shared" si="116"/>
        <v>#REF!</v>
      </c>
      <c r="V663" s="313" t="e">
        <f t="shared" si="117"/>
        <v>#REF!</v>
      </c>
      <c r="W663" s="350" t="e">
        <f t="shared" si="118"/>
        <v>#REF!</v>
      </c>
      <c r="X663" s="351"/>
      <c r="Y663" s="350" t="e">
        <f t="shared" si="119"/>
        <v>#REF!</v>
      </c>
      <c r="Z663" s="350"/>
      <c r="AA663" s="350" t="e">
        <f t="shared" si="120"/>
        <v>#REF!</v>
      </c>
      <c r="AB663" s="351" t="e">
        <f t="shared" si="121"/>
        <v>#REF!</v>
      </c>
      <c r="AC663" s="351" t="e">
        <f t="shared" si="122"/>
        <v>#REF!</v>
      </c>
      <c r="AD663" s="351" t="e">
        <f t="shared" si="123"/>
        <v>#REF!</v>
      </c>
      <c r="AE663" s="332">
        <f t="shared" si="124"/>
        <v>2013</v>
      </c>
      <c r="AF663" s="352" t="e">
        <f t="shared" si="125"/>
        <v>#REF!</v>
      </c>
      <c r="AG663" s="353" t="e">
        <f t="shared" si="115"/>
        <v>#REF!</v>
      </c>
    </row>
    <row r="664" spans="1:33" s="313" customFormat="1" ht="23.25" customHeight="1">
      <c r="A664" s="431">
        <v>36</v>
      </c>
      <c r="B664" s="357" t="s">
        <v>306</v>
      </c>
      <c r="C664" s="378" t="s">
        <v>878</v>
      </c>
      <c r="D664" s="415" t="s">
        <v>640</v>
      </c>
      <c r="E664" s="400"/>
      <c r="F664" s="308"/>
      <c r="G664" s="357"/>
      <c r="H664" s="380">
        <v>2013</v>
      </c>
      <c r="I664" s="308"/>
      <c r="J664" s="308"/>
      <c r="K664" s="308"/>
      <c r="L664" s="308"/>
      <c r="M664" s="308"/>
      <c r="N664" s="348" t="s">
        <v>114</v>
      </c>
      <c r="O664" s="379">
        <v>70608559.680000007</v>
      </c>
      <c r="P664" s="336"/>
      <c r="T664" s="332" t="e">
        <f>#REF!</f>
        <v>#REF!</v>
      </c>
      <c r="U664" s="313" t="e">
        <f t="shared" si="116"/>
        <v>#REF!</v>
      </c>
      <c r="V664" s="313" t="e">
        <f t="shared" si="117"/>
        <v>#REF!</v>
      </c>
      <c r="W664" s="350" t="e">
        <f t="shared" si="118"/>
        <v>#REF!</v>
      </c>
      <c r="X664" s="351"/>
      <c r="Y664" s="350" t="e">
        <f t="shared" si="119"/>
        <v>#REF!</v>
      </c>
      <c r="Z664" s="350"/>
      <c r="AA664" s="350" t="e">
        <f t="shared" si="120"/>
        <v>#REF!</v>
      </c>
      <c r="AB664" s="351" t="e">
        <f t="shared" si="121"/>
        <v>#REF!</v>
      </c>
      <c r="AC664" s="351" t="e">
        <f t="shared" si="122"/>
        <v>#REF!</v>
      </c>
      <c r="AD664" s="351" t="e">
        <f t="shared" si="123"/>
        <v>#REF!</v>
      </c>
      <c r="AE664" s="332">
        <f t="shared" si="124"/>
        <v>2013</v>
      </c>
      <c r="AF664" s="352" t="e">
        <f t="shared" si="125"/>
        <v>#REF!</v>
      </c>
      <c r="AG664" s="353" t="e">
        <f t="shared" si="115"/>
        <v>#REF!</v>
      </c>
    </row>
    <row r="665" spans="1:33" s="313" customFormat="1" ht="23.25" customHeight="1">
      <c r="A665" s="431">
        <v>37</v>
      </c>
      <c r="B665" s="357" t="s">
        <v>2096</v>
      </c>
      <c r="C665" s="378" t="s">
        <v>486</v>
      </c>
      <c r="D665" s="415" t="s">
        <v>683</v>
      </c>
      <c r="E665" s="400"/>
      <c r="F665" s="308"/>
      <c r="G665" s="357"/>
      <c r="H665" s="380">
        <v>2013</v>
      </c>
      <c r="I665" s="308"/>
      <c r="J665" s="308"/>
      <c r="K665" s="308"/>
      <c r="L665" s="308"/>
      <c r="M665" s="308"/>
      <c r="N665" s="348" t="s">
        <v>114</v>
      </c>
      <c r="O665" s="379">
        <v>47532932.329752788</v>
      </c>
      <c r="P665" s="378" t="s">
        <v>486</v>
      </c>
      <c r="T665" s="332" t="e">
        <f>#REF!</f>
        <v>#REF!</v>
      </c>
      <c r="U665" s="313" t="e">
        <f t="shared" si="116"/>
        <v>#REF!</v>
      </c>
      <c r="V665" s="313" t="e">
        <f t="shared" si="117"/>
        <v>#REF!</v>
      </c>
      <c r="W665" s="350" t="e">
        <f t="shared" si="118"/>
        <v>#REF!</v>
      </c>
      <c r="X665" s="351"/>
      <c r="Y665" s="350" t="e">
        <f t="shared" si="119"/>
        <v>#REF!</v>
      </c>
      <c r="Z665" s="350"/>
      <c r="AA665" s="350" t="e">
        <f t="shared" si="120"/>
        <v>#REF!</v>
      </c>
      <c r="AB665" s="351" t="e">
        <f t="shared" si="121"/>
        <v>#REF!</v>
      </c>
      <c r="AC665" s="351" t="e">
        <f t="shared" si="122"/>
        <v>#REF!</v>
      </c>
      <c r="AD665" s="351" t="e">
        <f t="shared" si="123"/>
        <v>#REF!</v>
      </c>
      <c r="AE665" s="332">
        <f t="shared" si="124"/>
        <v>2013</v>
      </c>
      <c r="AF665" s="352" t="e">
        <f t="shared" si="125"/>
        <v>#REF!</v>
      </c>
      <c r="AG665" s="353" t="e">
        <f t="shared" si="115"/>
        <v>#REF!</v>
      </c>
    </row>
    <row r="666" spans="1:33" s="313" customFormat="1" ht="23.25" customHeight="1">
      <c r="A666" s="431">
        <v>38</v>
      </c>
      <c r="B666" s="357" t="s">
        <v>2100</v>
      </c>
      <c r="C666" s="378" t="s">
        <v>652</v>
      </c>
      <c r="D666" s="415" t="s">
        <v>623</v>
      </c>
      <c r="E666" s="400"/>
      <c r="F666" s="308"/>
      <c r="G666" s="357" t="s">
        <v>645</v>
      </c>
      <c r="H666" s="380">
        <v>2014</v>
      </c>
      <c r="I666" s="308"/>
      <c r="J666" s="308"/>
      <c r="K666" s="308"/>
      <c r="L666" s="308"/>
      <c r="M666" s="308"/>
      <c r="N666" s="348" t="s">
        <v>114</v>
      </c>
      <c r="O666" s="379">
        <v>23500000</v>
      </c>
      <c r="P666" s="336"/>
      <c r="T666" s="332" t="e">
        <f>#REF!</f>
        <v>#REF!</v>
      </c>
      <c r="U666" s="313" t="e">
        <f t="shared" si="116"/>
        <v>#REF!</v>
      </c>
      <c r="V666" s="313" t="e">
        <f t="shared" si="117"/>
        <v>#REF!</v>
      </c>
      <c r="W666" s="350" t="e">
        <f t="shared" si="118"/>
        <v>#REF!</v>
      </c>
      <c r="X666" s="351"/>
      <c r="Y666" s="350" t="e">
        <f t="shared" si="119"/>
        <v>#REF!</v>
      </c>
      <c r="Z666" s="350"/>
      <c r="AA666" s="350"/>
      <c r="AB666" s="351" t="e">
        <f t="shared" si="121"/>
        <v>#REF!</v>
      </c>
      <c r="AC666" s="351" t="e">
        <f t="shared" si="122"/>
        <v>#REF!</v>
      </c>
      <c r="AD666" s="351" t="e">
        <f t="shared" si="123"/>
        <v>#REF!</v>
      </c>
      <c r="AE666" s="332">
        <f t="shared" si="124"/>
        <v>2014</v>
      </c>
      <c r="AF666" s="352" t="e">
        <f t="shared" si="125"/>
        <v>#REF!</v>
      </c>
      <c r="AG666" s="353" t="e">
        <f t="shared" si="115"/>
        <v>#REF!</v>
      </c>
    </row>
    <row r="667" spans="1:33" s="313" customFormat="1" ht="23.25" customHeight="1">
      <c r="A667" s="431">
        <v>39</v>
      </c>
      <c r="B667" s="345" t="s">
        <v>443</v>
      </c>
      <c r="C667" s="378" t="s">
        <v>509</v>
      </c>
      <c r="D667" s="415" t="s">
        <v>643</v>
      </c>
      <c r="E667" s="400" t="s">
        <v>654</v>
      </c>
      <c r="F667" s="308"/>
      <c r="G667" s="357" t="s">
        <v>645</v>
      </c>
      <c r="H667" s="380">
        <v>2014</v>
      </c>
      <c r="I667" s="308"/>
      <c r="J667" s="308"/>
      <c r="K667" s="308"/>
      <c r="L667" s="308"/>
      <c r="M667" s="308"/>
      <c r="N667" s="348" t="s">
        <v>114</v>
      </c>
      <c r="O667" s="379">
        <v>25297500</v>
      </c>
      <c r="P667" s="336"/>
      <c r="T667" s="332" t="e">
        <f>#REF!</f>
        <v>#REF!</v>
      </c>
      <c r="U667" s="313" t="e">
        <f t="shared" si="116"/>
        <v>#REF!</v>
      </c>
      <c r="V667" s="313" t="e">
        <f t="shared" si="117"/>
        <v>#REF!</v>
      </c>
      <c r="W667" s="350" t="e">
        <f t="shared" si="118"/>
        <v>#REF!</v>
      </c>
      <c r="X667" s="351"/>
      <c r="Y667" s="350" t="e">
        <f t="shared" si="119"/>
        <v>#REF!</v>
      </c>
      <c r="Z667" s="350"/>
      <c r="AA667" s="350"/>
      <c r="AB667" s="351" t="e">
        <f t="shared" si="121"/>
        <v>#REF!</v>
      </c>
      <c r="AC667" s="351" t="e">
        <f t="shared" si="122"/>
        <v>#REF!</v>
      </c>
      <c r="AD667" s="351" t="e">
        <f t="shared" si="123"/>
        <v>#REF!</v>
      </c>
      <c r="AE667" s="332">
        <f t="shared" si="124"/>
        <v>2014</v>
      </c>
      <c r="AF667" s="352" t="e">
        <f t="shared" si="125"/>
        <v>#REF!</v>
      </c>
      <c r="AG667" s="353" t="e">
        <f t="shared" si="115"/>
        <v>#REF!</v>
      </c>
    </row>
    <row r="668" spans="1:33" s="313" customFormat="1" ht="23.25" customHeight="1">
      <c r="A668" s="431">
        <v>40</v>
      </c>
      <c r="B668" s="357" t="s">
        <v>2096</v>
      </c>
      <c r="C668" s="378" t="s">
        <v>653</v>
      </c>
      <c r="D668" s="415" t="s">
        <v>643</v>
      </c>
      <c r="E668" s="400"/>
      <c r="F668" s="308"/>
      <c r="G668" s="357" t="s">
        <v>645</v>
      </c>
      <c r="H668" s="380">
        <v>2014</v>
      </c>
      <c r="I668" s="308"/>
      <c r="J668" s="308"/>
      <c r="K668" s="308"/>
      <c r="L668" s="308"/>
      <c r="M668" s="308"/>
      <c r="N668" s="348" t="s">
        <v>114</v>
      </c>
      <c r="O668" s="379">
        <v>31497500</v>
      </c>
      <c r="P668" s="378" t="s">
        <v>653</v>
      </c>
      <c r="T668" s="332" t="e">
        <f>#REF!</f>
        <v>#REF!</v>
      </c>
      <c r="U668" s="313" t="e">
        <f t="shared" si="116"/>
        <v>#REF!</v>
      </c>
      <c r="V668" s="313" t="e">
        <f t="shared" si="117"/>
        <v>#REF!</v>
      </c>
      <c r="W668" s="350" t="e">
        <f t="shared" si="118"/>
        <v>#REF!</v>
      </c>
      <c r="X668" s="351"/>
      <c r="Y668" s="350" t="e">
        <f t="shared" si="119"/>
        <v>#REF!</v>
      </c>
      <c r="Z668" s="350"/>
      <c r="AA668" s="350"/>
      <c r="AB668" s="351" t="e">
        <f t="shared" si="121"/>
        <v>#REF!</v>
      </c>
      <c r="AC668" s="351" t="e">
        <f t="shared" si="122"/>
        <v>#REF!</v>
      </c>
      <c r="AD668" s="351" t="e">
        <f t="shared" si="123"/>
        <v>#REF!</v>
      </c>
      <c r="AE668" s="332">
        <f t="shared" si="124"/>
        <v>2014</v>
      </c>
      <c r="AF668" s="352" t="e">
        <f t="shared" si="125"/>
        <v>#REF!</v>
      </c>
      <c r="AG668" s="353" t="e">
        <f t="shared" si="115"/>
        <v>#REF!</v>
      </c>
    </row>
    <row r="669" spans="1:33" s="313" customFormat="1" ht="23.25" customHeight="1">
      <c r="A669" s="431">
        <v>41</v>
      </c>
      <c r="B669" s="357" t="s">
        <v>2096</v>
      </c>
      <c r="C669" s="378" t="s">
        <v>879</v>
      </c>
      <c r="D669" s="415" t="s">
        <v>643</v>
      </c>
      <c r="E669" s="400"/>
      <c r="F669" s="308"/>
      <c r="G669" s="357" t="s">
        <v>645</v>
      </c>
      <c r="H669" s="380">
        <v>2014</v>
      </c>
      <c r="I669" s="308"/>
      <c r="J669" s="308"/>
      <c r="K669" s="308"/>
      <c r="L669" s="308"/>
      <c r="M669" s="308"/>
      <c r="N669" s="348" t="s">
        <v>114</v>
      </c>
      <c r="O669" s="379">
        <v>10497500</v>
      </c>
      <c r="P669" s="378" t="s">
        <v>879</v>
      </c>
      <c r="T669" s="332" t="e">
        <f>#REF!</f>
        <v>#REF!</v>
      </c>
      <c r="U669" s="313" t="e">
        <f t="shared" si="116"/>
        <v>#REF!</v>
      </c>
      <c r="V669" s="313" t="e">
        <f t="shared" si="117"/>
        <v>#REF!</v>
      </c>
      <c r="W669" s="350" t="e">
        <f t="shared" si="118"/>
        <v>#REF!</v>
      </c>
      <c r="X669" s="351"/>
      <c r="Y669" s="350" t="e">
        <f t="shared" si="119"/>
        <v>#REF!</v>
      </c>
      <c r="Z669" s="350"/>
      <c r="AA669" s="350"/>
      <c r="AB669" s="351" t="e">
        <f t="shared" si="121"/>
        <v>#REF!</v>
      </c>
      <c r="AC669" s="351" t="e">
        <f t="shared" si="122"/>
        <v>#REF!</v>
      </c>
      <c r="AD669" s="351" t="e">
        <f t="shared" si="123"/>
        <v>#REF!</v>
      </c>
      <c r="AE669" s="332">
        <f t="shared" si="124"/>
        <v>2014</v>
      </c>
      <c r="AF669" s="352" t="e">
        <f t="shared" si="125"/>
        <v>#REF!</v>
      </c>
      <c r="AG669" s="353" t="e">
        <f t="shared" si="115"/>
        <v>#REF!</v>
      </c>
    </row>
    <row r="670" spans="1:33" s="313" customFormat="1" ht="23.25" customHeight="1">
      <c r="A670" s="431">
        <v>42</v>
      </c>
      <c r="B670" s="357" t="s">
        <v>2096</v>
      </c>
      <c r="C670" s="378" t="s">
        <v>880</v>
      </c>
      <c r="D670" s="415" t="s">
        <v>643</v>
      </c>
      <c r="E670" s="400" t="s">
        <v>655</v>
      </c>
      <c r="F670" s="308"/>
      <c r="G670" s="357" t="s">
        <v>645</v>
      </c>
      <c r="H670" s="380">
        <v>2014</v>
      </c>
      <c r="I670" s="308"/>
      <c r="J670" s="308"/>
      <c r="K670" s="308"/>
      <c r="L670" s="308"/>
      <c r="M670" s="308"/>
      <c r="N670" s="348" t="s">
        <v>114</v>
      </c>
      <c r="O670" s="379">
        <v>1897500</v>
      </c>
      <c r="P670" s="378" t="s">
        <v>880</v>
      </c>
      <c r="T670" s="332" t="e">
        <f>#REF!</f>
        <v>#REF!</v>
      </c>
      <c r="U670" s="313" t="e">
        <f t="shared" si="116"/>
        <v>#REF!</v>
      </c>
      <c r="V670" s="313" t="e">
        <f t="shared" si="117"/>
        <v>#REF!</v>
      </c>
      <c r="W670" s="350" t="e">
        <f t="shared" si="118"/>
        <v>#REF!</v>
      </c>
      <c r="X670" s="351"/>
      <c r="Y670" s="350" t="e">
        <f t="shared" si="119"/>
        <v>#REF!</v>
      </c>
      <c r="Z670" s="350"/>
      <c r="AA670" s="350"/>
      <c r="AB670" s="351" t="e">
        <f t="shared" si="121"/>
        <v>#REF!</v>
      </c>
      <c r="AC670" s="351" t="e">
        <f t="shared" si="122"/>
        <v>#REF!</v>
      </c>
      <c r="AD670" s="351" t="e">
        <f t="shared" si="123"/>
        <v>#REF!</v>
      </c>
      <c r="AE670" s="332">
        <f t="shared" si="124"/>
        <v>2014</v>
      </c>
      <c r="AF670" s="352" t="e">
        <f t="shared" si="125"/>
        <v>#REF!</v>
      </c>
      <c r="AG670" s="353" t="e">
        <f t="shared" si="115"/>
        <v>#REF!</v>
      </c>
    </row>
    <row r="671" spans="1:33" s="313" customFormat="1" ht="23.25" customHeight="1">
      <c r="A671" s="431">
        <v>43</v>
      </c>
      <c r="B671" s="357" t="s">
        <v>2096</v>
      </c>
      <c r="C671" s="378" t="s">
        <v>881</v>
      </c>
      <c r="D671" s="415" t="s">
        <v>683</v>
      </c>
      <c r="E671" s="400" t="s">
        <v>321</v>
      </c>
      <c r="F671" s="308"/>
      <c r="G671" s="357" t="s">
        <v>645</v>
      </c>
      <c r="H671" s="380">
        <v>2014</v>
      </c>
      <c r="I671" s="308"/>
      <c r="J671" s="308"/>
      <c r="K671" s="308"/>
      <c r="L671" s="308"/>
      <c r="M671" s="308"/>
      <c r="N671" s="348" t="s">
        <v>114</v>
      </c>
      <c r="O671" s="379">
        <v>28037100</v>
      </c>
      <c r="P671" s="378" t="s">
        <v>881</v>
      </c>
      <c r="T671" s="332" t="e">
        <f>#REF!</f>
        <v>#REF!</v>
      </c>
      <c r="U671" s="313" t="e">
        <f t="shared" si="116"/>
        <v>#REF!</v>
      </c>
      <c r="V671" s="313" t="e">
        <f t="shared" si="117"/>
        <v>#REF!</v>
      </c>
      <c r="W671" s="350" t="e">
        <f t="shared" si="118"/>
        <v>#REF!</v>
      </c>
      <c r="X671" s="351"/>
      <c r="Y671" s="350" t="e">
        <f t="shared" si="119"/>
        <v>#REF!</v>
      </c>
      <c r="Z671" s="350"/>
      <c r="AA671" s="350"/>
      <c r="AB671" s="351" t="e">
        <f t="shared" si="121"/>
        <v>#REF!</v>
      </c>
      <c r="AC671" s="351" t="e">
        <f t="shared" si="122"/>
        <v>#REF!</v>
      </c>
      <c r="AD671" s="351" t="e">
        <f t="shared" si="123"/>
        <v>#REF!</v>
      </c>
      <c r="AE671" s="332">
        <f t="shared" si="124"/>
        <v>2014</v>
      </c>
      <c r="AF671" s="352" t="e">
        <f t="shared" si="125"/>
        <v>#REF!</v>
      </c>
      <c r="AG671" s="353" t="e">
        <f t="shared" si="115"/>
        <v>#REF!</v>
      </c>
    </row>
    <row r="672" spans="1:33" s="313" customFormat="1" ht="23.25" customHeight="1">
      <c r="A672" s="431">
        <v>44</v>
      </c>
      <c r="B672" s="357" t="s">
        <v>2096</v>
      </c>
      <c r="C672" s="378" t="s">
        <v>882</v>
      </c>
      <c r="D672" s="415" t="s">
        <v>684</v>
      </c>
      <c r="E672" s="400" t="s">
        <v>321</v>
      </c>
      <c r="F672" s="308"/>
      <c r="G672" s="357" t="s">
        <v>645</v>
      </c>
      <c r="H672" s="380">
        <v>2014</v>
      </c>
      <c r="I672" s="308"/>
      <c r="J672" s="308"/>
      <c r="K672" s="308"/>
      <c r="L672" s="308"/>
      <c r="M672" s="308"/>
      <c r="N672" s="348" t="s">
        <v>114</v>
      </c>
      <c r="O672" s="379">
        <v>26682400</v>
      </c>
      <c r="P672" s="378" t="s">
        <v>882</v>
      </c>
      <c r="T672" s="332" t="e">
        <f>#REF!</f>
        <v>#REF!</v>
      </c>
      <c r="U672" s="313" t="e">
        <f t="shared" si="116"/>
        <v>#REF!</v>
      </c>
      <c r="V672" s="313" t="e">
        <f t="shared" si="117"/>
        <v>#REF!</v>
      </c>
      <c r="W672" s="350" t="e">
        <f t="shared" si="118"/>
        <v>#REF!</v>
      </c>
      <c r="X672" s="351"/>
      <c r="Y672" s="350" t="e">
        <f t="shared" si="119"/>
        <v>#REF!</v>
      </c>
      <c r="Z672" s="350"/>
      <c r="AA672" s="350"/>
      <c r="AB672" s="351" t="e">
        <f t="shared" si="121"/>
        <v>#REF!</v>
      </c>
      <c r="AC672" s="351" t="e">
        <f t="shared" si="122"/>
        <v>#REF!</v>
      </c>
      <c r="AD672" s="351" t="e">
        <f t="shared" si="123"/>
        <v>#REF!</v>
      </c>
      <c r="AE672" s="332">
        <f t="shared" si="124"/>
        <v>2014</v>
      </c>
      <c r="AF672" s="352" t="e">
        <f t="shared" si="125"/>
        <v>#REF!</v>
      </c>
      <c r="AG672" s="353" t="e">
        <f t="shared" si="115"/>
        <v>#REF!</v>
      </c>
    </row>
    <row r="673" spans="1:33" s="313" customFormat="1" ht="23.25" customHeight="1">
      <c r="A673" s="431">
        <v>45</v>
      </c>
      <c r="B673" s="357" t="s">
        <v>2096</v>
      </c>
      <c r="C673" s="378" t="s">
        <v>656</v>
      </c>
      <c r="D673" s="415" t="s">
        <v>623</v>
      </c>
      <c r="E673" s="400" t="s">
        <v>657</v>
      </c>
      <c r="F673" s="308"/>
      <c r="G673" s="357" t="s">
        <v>645</v>
      </c>
      <c r="H673" s="380">
        <v>2014</v>
      </c>
      <c r="I673" s="308"/>
      <c r="J673" s="308"/>
      <c r="K673" s="308"/>
      <c r="L673" s="308"/>
      <c r="M673" s="308"/>
      <c r="N673" s="348" t="s">
        <v>114</v>
      </c>
      <c r="O673" s="379">
        <v>5600000</v>
      </c>
      <c r="P673" s="378" t="s">
        <v>656</v>
      </c>
      <c r="T673" s="332" t="e">
        <f>#REF!</f>
        <v>#REF!</v>
      </c>
      <c r="U673" s="313" t="e">
        <f t="shared" si="116"/>
        <v>#REF!</v>
      </c>
      <c r="V673" s="313" t="e">
        <f t="shared" si="117"/>
        <v>#REF!</v>
      </c>
      <c r="W673" s="350" t="e">
        <f t="shared" si="118"/>
        <v>#REF!</v>
      </c>
      <c r="X673" s="351"/>
      <c r="Y673" s="350" t="e">
        <f t="shared" si="119"/>
        <v>#REF!</v>
      </c>
      <c r="Z673" s="350"/>
      <c r="AA673" s="350"/>
      <c r="AB673" s="351" t="e">
        <f t="shared" si="121"/>
        <v>#REF!</v>
      </c>
      <c r="AC673" s="351" t="e">
        <f t="shared" si="122"/>
        <v>#REF!</v>
      </c>
      <c r="AD673" s="351" t="e">
        <f t="shared" si="123"/>
        <v>#REF!</v>
      </c>
      <c r="AE673" s="332">
        <f t="shared" si="124"/>
        <v>2014</v>
      </c>
      <c r="AF673" s="352" t="e">
        <f t="shared" si="125"/>
        <v>#REF!</v>
      </c>
      <c r="AG673" s="353" t="e">
        <f t="shared" si="115"/>
        <v>#REF!</v>
      </c>
    </row>
    <row r="674" spans="1:33" s="313" customFormat="1" ht="23.25" customHeight="1">
      <c r="A674" s="431">
        <v>46</v>
      </c>
      <c r="B674" s="357" t="s">
        <v>2096</v>
      </c>
      <c r="C674" s="378" t="s">
        <v>883</v>
      </c>
      <c r="D674" s="415" t="s">
        <v>623</v>
      </c>
      <c r="E674" s="400"/>
      <c r="F674" s="308"/>
      <c r="G674" s="357" t="s">
        <v>645</v>
      </c>
      <c r="H674" s="380">
        <v>2014</v>
      </c>
      <c r="I674" s="308"/>
      <c r="J674" s="308"/>
      <c r="K674" s="308"/>
      <c r="L674" s="308"/>
      <c r="M674" s="308"/>
      <c r="N674" s="348" t="s">
        <v>114</v>
      </c>
      <c r="O674" s="379">
        <v>6500000</v>
      </c>
      <c r="P674" s="378" t="s">
        <v>883</v>
      </c>
      <c r="T674" s="332" t="e">
        <f>#REF!</f>
        <v>#REF!</v>
      </c>
      <c r="U674" s="313" t="e">
        <f t="shared" si="116"/>
        <v>#REF!</v>
      </c>
      <c r="V674" s="313" t="e">
        <f t="shared" si="117"/>
        <v>#REF!</v>
      </c>
      <c r="W674" s="350" t="e">
        <f t="shared" si="118"/>
        <v>#REF!</v>
      </c>
      <c r="X674" s="351"/>
      <c r="Y674" s="350" t="e">
        <f t="shared" si="119"/>
        <v>#REF!</v>
      </c>
      <c r="Z674" s="350"/>
      <c r="AA674" s="350"/>
      <c r="AB674" s="351" t="e">
        <f t="shared" si="121"/>
        <v>#REF!</v>
      </c>
      <c r="AC674" s="351" t="e">
        <f t="shared" si="122"/>
        <v>#REF!</v>
      </c>
      <c r="AD674" s="351" t="e">
        <f t="shared" si="123"/>
        <v>#REF!</v>
      </c>
      <c r="AE674" s="332">
        <f t="shared" si="124"/>
        <v>2014</v>
      </c>
      <c r="AF674" s="352" t="e">
        <f t="shared" si="125"/>
        <v>#REF!</v>
      </c>
      <c r="AG674" s="353" t="e">
        <f t="shared" si="115"/>
        <v>#REF!</v>
      </c>
    </row>
    <row r="675" spans="1:33" s="313" customFormat="1" ht="23.25" customHeight="1">
      <c r="A675" s="431">
        <v>47</v>
      </c>
      <c r="B675" s="357" t="s">
        <v>2096</v>
      </c>
      <c r="C675" s="378" t="s">
        <v>704</v>
      </c>
      <c r="D675" s="415" t="s">
        <v>623</v>
      </c>
      <c r="E675" s="400" t="s">
        <v>705</v>
      </c>
      <c r="F675" s="308"/>
      <c r="G675" s="357" t="s">
        <v>645</v>
      </c>
      <c r="H675" s="380">
        <v>2015</v>
      </c>
      <c r="I675" s="308"/>
      <c r="J675" s="308"/>
      <c r="K675" s="308"/>
      <c r="L675" s="308"/>
      <c r="M675" s="308"/>
      <c r="N675" s="348" t="s">
        <v>114</v>
      </c>
      <c r="O675" s="379">
        <v>29491000</v>
      </c>
      <c r="P675" s="378" t="s">
        <v>704</v>
      </c>
      <c r="T675" s="332" t="e">
        <f>#REF!</f>
        <v>#REF!</v>
      </c>
      <c r="U675" s="313" t="e">
        <f t="shared" si="116"/>
        <v>#REF!</v>
      </c>
      <c r="V675" s="313" t="e">
        <f t="shared" si="117"/>
        <v>#REF!</v>
      </c>
      <c r="W675" s="350" t="e">
        <f t="shared" si="118"/>
        <v>#REF!</v>
      </c>
      <c r="X675" s="351"/>
      <c r="Y675" s="350" t="e">
        <f t="shared" si="119"/>
        <v>#REF!</v>
      </c>
      <c r="Z675" s="350"/>
      <c r="AA675" s="350"/>
      <c r="AB675" s="351" t="e">
        <f t="shared" si="121"/>
        <v>#REF!</v>
      </c>
      <c r="AC675" s="351" t="e">
        <f t="shared" si="122"/>
        <v>#REF!</v>
      </c>
      <c r="AD675" s="351" t="e">
        <f t="shared" si="123"/>
        <v>#REF!</v>
      </c>
      <c r="AE675" s="332">
        <f t="shared" si="124"/>
        <v>2015</v>
      </c>
      <c r="AF675" s="352" t="e">
        <f t="shared" si="125"/>
        <v>#REF!</v>
      </c>
      <c r="AG675" s="353" t="e">
        <f t="shared" si="115"/>
        <v>#REF!</v>
      </c>
    </row>
    <row r="676" spans="1:33" s="313" customFormat="1" ht="23.25" customHeight="1">
      <c r="A676" s="431">
        <v>48</v>
      </c>
      <c r="B676" s="357" t="s">
        <v>306</v>
      </c>
      <c r="C676" s="378" t="s">
        <v>418</v>
      </c>
      <c r="D676" s="415" t="s">
        <v>643</v>
      </c>
      <c r="E676" s="400" t="s">
        <v>321</v>
      </c>
      <c r="F676" s="308"/>
      <c r="G676" s="357" t="s">
        <v>645</v>
      </c>
      <c r="H676" s="380">
        <v>2015</v>
      </c>
      <c r="I676" s="308"/>
      <c r="J676" s="308"/>
      <c r="K676" s="308"/>
      <c r="L676" s="308"/>
      <c r="M676" s="308"/>
      <c r="N676" s="348" t="s">
        <v>114</v>
      </c>
      <c r="O676" s="379">
        <v>29370000</v>
      </c>
      <c r="P676" s="336"/>
      <c r="T676" s="332" t="e">
        <f>#REF!</f>
        <v>#REF!</v>
      </c>
      <c r="U676" s="313" t="e">
        <f t="shared" si="116"/>
        <v>#REF!</v>
      </c>
      <c r="V676" s="313" t="e">
        <f t="shared" si="117"/>
        <v>#REF!</v>
      </c>
      <c r="W676" s="350" t="e">
        <f t="shared" si="118"/>
        <v>#REF!</v>
      </c>
      <c r="X676" s="351"/>
      <c r="Y676" s="350" t="e">
        <f t="shared" si="119"/>
        <v>#REF!</v>
      </c>
      <c r="Z676" s="350"/>
      <c r="AA676" s="350"/>
      <c r="AB676" s="351" t="e">
        <f t="shared" si="121"/>
        <v>#REF!</v>
      </c>
      <c r="AC676" s="351" t="e">
        <f t="shared" si="122"/>
        <v>#REF!</v>
      </c>
      <c r="AD676" s="351" t="e">
        <f t="shared" si="123"/>
        <v>#REF!</v>
      </c>
      <c r="AE676" s="332">
        <f t="shared" si="124"/>
        <v>2015</v>
      </c>
      <c r="AF676" s="352" t="e">
        <f t="shared" si="125"/>
        <v>#REF!</v>
      </c>
      <c r="AG676" s="353" t="e">
        <f t="shared" si="115"/>
        <v>#REF!</v>
      </c>
    </row>
    <row r="677" spans="1:33" s="313" customFormat="1" ht="41.25" customHeight="1">
      <c r="A677" s="431">
        <v>49</v>
      </c>
      <c r="B677" s="357" t="s">
        <v>2096</v>
      </c>
      <c r="C677" s="378" t="s">
        <v>884</v>
      </c>
      <c r="D677" s="415"/>
      <c r="E677" s="400"/>
      <c r="F677" s="308"/>
      <c r="G677" s="357" t="s">
        <v>645</v>
      </c>
      <c r="H677" s="380">
        <v>2015</v>
      </c>
      <c r="I677" s="308"/>
      <c r="J677" s="308"/>
      <c r="K677" s="308"/>
      <c r="L677" s="308"/>
      <c r="M677" s="308"/>
      <c r="N677" s="348" t="s">
        <v>114</v>
      </c>
      <c r="O677" s="379">
        <v>1274997900</v>
      </c>
      <c r="P677" s="378" t="s">
        <v>884</v>
      </c>
      <c r="T677" s="332" t="e">
        <f>#REF!</f>
        <v>#REF!</v>
      </c>
      <c r="U677" s="313" t="e">
        <f t="shared" si="116"/>
        <v>#REF!</v>
      </c>
      <c r="V677" s="313" t="e">
        <f t="shared" si="117"/>
        <v>#REF!</v>
      </c>
      <c r="W677" s="350" t="e">
        <f t="shared" si="118"/>
        <v>#REF!</v>
      </c>
      <c r="X677" s="351"/>
      <c r="Y677" s="350" t="e">
        <f t="shared" si="119"/>
        <v>#REF!</v>
      </c>
      <c r="Z677" s="350"/>
      <c r="AA677" s="350"/>
      <c r="AB677" s="351" t="e">
        <f t="shared" si="121"/>
        <v>#REF!</v>
      </c>
      <c r="AC677" s="351" t="e">
        <f t="shared" si="122"/>
        <v>#REF!</v>
      </c>
      <c r="AD677" s="351" t="e">
        <f t="shared" si="123"/>
        <v>#REF!</v>
      </c>
      <c r="AE677" s="332">
        <f t="shared" si="124"/>
        <v>2015</v>
      </c>
      <c r="AF677" s="352" t="e">
        <f t="shared" si="125"/>
        <v>#REF!</v>
      </c>
      <c r="AG677" s="353" t="e">
        <f t="shared" si="115"/>
        <v>#REF!</v>
      </c>
    </row>
    <row r="678" spans="1:33" s="313" customFormat="1" ht="24.75" customHeight="1">
      <c r="A678" s="333"/>
      <c r="B678" s="334" t="s">
        <v>747</v>
      </c>
      <c r="C678" s="308" t="s">
        <v>747</v>
      </c>
      <c r="D678" s="308"/>
      <c r="E678" s="334"/>
      <c r="F678" s="308"/>
      <c r="G678" s="308"/>
      <c r="H678" s="308"/>
      <c r="I678" s="308"/>
      <c r="J678" s="308"/>
      <c r="K678" s="308"/>
      <c r="L678" s="308"/>
      <c r="M678" s="308"/>
      <c r="N678" s="308"/>
      <c r="O678" s="308"/>
      <c r="P678" s="336"/>
      <c r="U678" s="323">
        <f t="shared" ref="U678:U686" si="126">IF(O678&lt;300000,O678,"0")</f>
        <v>0</v>
      </c>
    </row>
    <row r="679" spans="1:33" s="332" customFormat="1" ht="27" customHeight="1">
      <c r="A679" s="325" t="s">
        <v>36</v>
      </c>
      <c r="B679" s="307" t="s">
        <v>892</v>
      </c>
      <c r="C679" s="296" t="s">
        <v>469</v>
      </c>
      <c r="D679" s="327"/>
      <c r="E679" s="416"/>
      <c r="F679" s="327"/>
      <c r="G679" s="327"/>
      <c r="H679" s="327"/>
      <c r="I679" s="327"/>
      <c r="J679" s="327"/>
      <c r="K679" s="327"/>
      <c r="L679" s="327"/>
      <c r="M679" s="327"/>
      <c r="N679" s="327"/>
      <c r="O679" s="327"/>
      <c r="P679" s="339"/>
      <c r="U679" s="323">
        <f t="shared" si="126"/>
        <v>0</v>
      </c>
      <c r="V679" s="313"/>
    </row>
    <row r="680" spans="1:33" s="332" customFormat="1" ht="18.75" customHeight="1">
      <c r="A680" s="411"/>
      <c r="B680" s="416" t="s">
        <v>747</v>
      </c>
      <c r="C680" s="327" t="s">
        <v>747</v>
      </c>
      <c r="D680" s="327"/>
      <c r="E680" s="416"/>
      <c r="F680" s="327"/>
      <c r="G680" s="327"/>
      <c r="H680" s="327"/>
      <c r="I680" s="327"/>
      <c r="J680" s="327"/>
      <c r="K680" s="327"/>
      <c r="L680" s="327"/>
      <c r="M680" s="327"/>
      <c r="N680" s="327"/>
      <c r="O680" s="327"/>
      <c r="P680" s="339"/>
      <c r="U680" s="323">
        <f t="shared" si="126"/>
        <v>0</v>
      </c>
      <c r="V680" s="313"/>
    </row>
    <row r="681" spans="1:33" s="332" customFormat="1" ht="27" customHeight="1">
      <c r="A681" s="325" t="s">
        <v>38</v>
      </c>
      <c r="B681" s="307" t="s">
        <v>893</v>
      </c>
      <c r="C681" s="296" t="s">
        <v>469</v>
      </c>
      <c r="D681" s="327"/>
      <c r="E681" s="416"/>
      <c r="F681" s="327"/>
      <c r="G681" s="327"/>
      <c r="H681" s="327"/>
      <c r="I681" s="327"/>
      <c r="J681" s="327"/>
      <c r="K681" s="327"/>
      <c r="L681" s="327"/>
      <c r="M681" s="327"/>
      <c r="N681" s="327"/>
      <c r="O681" s="327"/>
      <c r="P681" s="339"/>
      <c r="U681" s="323">
        <f t="shared" si="126"/>
        <v>0</v>
      </c>
      <c r="V681" s="313"/>
    </row>
    <row r="682" spans="1:33" s="332" customFormat="1" ht="18.75" customHeight="1">
      <c r="A682" s="411"/>
      <c r="B682" s="416" t="s">
        <v>747</v>
      </c>
      <c r="C682" s="327" t="s">
        <v>747</v>
      </c>
      <c r="D682" s="327"/>
      <c r="E682" s="416"/>
      <c r="F682" s="327"/>
      <c r="G682" s="327"/>
      <c r="H682" s="327"/>
      <c r="I682" s="327"/>
      <c r="J682" s="327"/>
      <c r="K682" s="327"/>
      <c r="L682" s="327"/>
      <c r="M682" s="327"/>
      <c r="N682" s="327"/>
      <c r="O682" s="327"/>
      <c r="P682" s="339"/>
      <c r="U682" s="323">
        <f t="shared" si="126"/>
        <v>0</v>
      </c>
      <c r="V682" s="313"/>
    </row>
    <row r="683" spans="1:33" s="332" customFormat="1" ht="27" customHeight="1" thickBot="1">
      <c r="A683" s="440" t="s">
        <v>40</v>
      </c>
      <c r="B683" s="441" t="s">
        <v>894</v>
      </c>
      <c r="C683" s="442" t="s">
        <v>469</v>
      </c>
      <c r="D683" s="443"/>
      <c r="E683" s="444"/>
      <c r="F683" s="443"/>
      <c r="G683" s="443"/>
      <c r="H683" s="443"/>
      <c r="I683" s="443"/>
      <c r="J683" s="443"/>
      <c r="K683" s="443"/>
      <c r="L683" s="443"/>
      <c r="M683" s="443"/>
      <c r="N683" s="443"/>
      <c r="O683" s="443"/>
      <c r="P683" s="445"/>
      <c r="U683" s="323">
        <f t="shared" si="126"/>
        <v>0</v>
      </c>
      <c r="V683" s="313"/>
    </row>
    <row r="684" spans="1:33" s="332" customFormat="1" ht="22.5" customHeight="1">
      <c r="A684" s="436"/>
      <c r="B684" s="437" t="s">
        <v>747</v>
      </c>
      <c r="C684" s="438" t="s">
        <v>747</v>
      </c>
      <c r="D684" s="438"/>
      <c r="E684" s="437"/>
      <c r="F684" s="438"/>
      <c r="G684" s="438"/>
      <c r="H684" s="438"/>
      <c r="I684" s="438"/>
      <c r="J684" s="438"/>
      <c r="K684" s="438"/>
      <c r="L684" s="438"/>
      <c r="M684" s="438"/>
      <c r="N684" s="438"/>
      <c r="O684" s="438"/>
      <c r="P684" s="439"/>
      <c r="U684" s="323">
        <f t="shared" si="126"/>
        <v>0</v>
      </c>
      <c r="V684" s="313"/>
    </row>
    <row r="685" spans="1:33" s="332" customFormat="1" ht="27" customHeight="1">
      <c r="A685" s="325" t="s">
        <v>42</v>
      </c>
      <c r="B685" s="307" t="s">
        <v>895</v>
      </c>
      <c r="C685" s="296" t="s">
        <v>469</v>
      </c>
      <c r="D685" s="327"/>
      <c r="E685" s="296"/>
      <c r="F685" s="327"/>
      <c r="G685" s="327"/>
      <c r="H685" s="327"/>
      <c r="I685" s="327"/>
      <c r="J685" s="327"/>
      <c r="K685" s="327"/>
      <c r="L685" s="327"/>
      <c r="M685" s="327"/>
      <c r="N685" s="327"/>
      <c r="O685" s="327"/>
      <c r="P685" s="339"/>
      <c r="U685" s="323">
        <f t="shared" si="126"/>
        <v>0</v>
      </c>
    </row>
    <row r="686" spans="1:33" s="422" customFormat="1" ht="22.5" customHeight="1" thickBot="1">
      <c r="A686" s="417"/>
      <c r="B686" s="418" t="s">
        <v>747</v>
      </c>
      <c r="C686" s="419"/>
      <c r="D686" s="419"/>
      <c r="E686" s="420"/>
      <c r="F686" s="419"/>
      <c r="G686" s="419"/>
      <c r="H686" s="419"/>
      <c r="I686" s="419"/>
      <c r="J686" s="419"/>
      <c r="K686" s="419"/>
      <c r="L686" s="419"/>
      <c r="M686" s="419"/>
      <c r="N686" s="419"/>
      <c r="O686" s="419"/>
      <c r="P686" s="421"/>
      <c r="U686" s="323">
        <f t="shared" si="126"/>
        <v>0</v>
      </c>
    </row>
    <row r="687" spans="1:33" s="265" customFormat="1" ht="14">
      <c r="B687" s="592"/>
      <c r="E687" s="546"/>
      <c r="O687" s="585">
        <f>SUBTOTAL(9,O21:O501)</f>
        <v>4342757736.6474285</v>
      </c>
      <c r="T687" s="546"/>
    </row>
    <row r="688" spans="1:33" s="265" customFormat="1" ht="14">
      <c r="B688" s="592"/>
      <c r="E688" s="546"/>
      <c r="L688" s="586"/>
      <c r="M688" s="586"/>
      <c r="N688" s="586"/>
      <c r="O688" s="586"/>
      <c r="P688" s="586"/>
      <c r="Q688" s="586"/>
      <c r="T688" s="546"/>
    </row>
    <row r="689" spans="1:33" s="265" customFormat="1" ht="14">
      <c r="A689" s="586"/>
      <c r="B689" s="741" t="s">
        <v>730</v>
      </c>
      <c r="C689" s="741"/>
      <c r="D689" s="741"/>
      <c r="E689" s="741"/>
      <c r="F689" s="283"/>
      <c r="G689" s="283"/>
      <c r="H689" s="283"/>
      <c r="I689" s="283"/>
      <c r="J689" s="283"/>
      <c r="K689" s="742">
        <f>'KIB A'!J18</f>
        <v>0</v>
      </c>
      <c r="L689" s="742"/>
      <c r="M689" s="742"/>
      <c r="N689" s="742"/>
      <c r="O689" s="742"/>
      <c r="P689" s="742"/>
      <c r="Q689" s="354"/>
      <c r="R689" s="354"/>
      <c r="S689" s="354"/>
      <c r="T689" s="593"/>
      <c r="U689" s="354"/>
      <c r="V689" s="354"/>
      <c r="W689" s="354"/>
      <c r="X689" s="354"/>
      <c r="Y689" s="354"/>
      <c r="Z689" s="354"/>
      <c r="AA689" s="354"/>
      <c r="AB689" s="354"/>
      <c r="AC689" s="354"/>
      <c r="AD689" s="354"/>
      <c r="AE689" s="354"/>
      <c r="AF689" s="354"/>
      <c r="AG689" s="354"/>
    </row>
    <row r="690" spans="1:33" s="265" customFormat="1" ht="14">
      <c r="A690" s="586"/>
      <c r="B690" s="741" t="s">
        <v>499</v>
      </c>
      <c r="C690" s="741"/>
      <c r="D690" s="741"/>
      <c r="E690" s="741"/>
      <c r="F690" s="283"/>
      <c r="G690" s="283"/>
      <c r="H690" s="283"/>
      <c r="I690" s="283"/>
      <c r="J690" s="283"/>
      <c r="K690" s="587"/>
      <c r="L690" s="283"/>
      <c r="M690" s="283"/>
      <c r="N690" s="283"/>
      <c r="O690" s="284"/>
      <c r="P690" s="283"/>
      <c r="Q690" s="354"/>
      <c r="R690" s="354"/>
      <c r="S690" s="354"/>
      <c r="T690" s="593"/>
      <c r="U690" s="354"/>
      <c r="V690" s="354"/>
      <c r="W690" s="354"/>
      <c r="X690" s="354"/>
      <c r="Y690" s="354"/>
      <c r="Z690" s="354"/>
      <c r="AA690" s="354"/>
      <c r="AB690" s="354"/>
      <c r="AC690" s="354"/>
      <c r="AD690" s="354"/>
      <c r="AE690" s="354"/>
      <c r="AF690" s="354"/>
      <c r="AG690" s="354"/>
    </row>
    <row r="691" spans="1:33" s="265" customFormat="1" ht="14">
      <c r="A691" s="586"/>
      <c r="B691" s="741" t="s">
        <v>112</v>
      </c>
      <c r="C691" s="741"/>
      <c r="D691" s="741"/>
      <c r="E691" s="741"/>
      <c r="F691" s="283"/>
      <c r="G691" s="283"/>
      <c r="H691" s="283"/>
      <c r="I691" s="283"/>
      <c r="J691" s="283"/>
      <c r="K691" s="741" t="s">
        <v>110</v>
      </c>
      <c r="L691" s="741"/>
      <c r="M691" s="741"/>
      <c r="N691" s="741"/>
      <c r="O691" s="741"/>
      <c r="P691" s="741"/>
      <c r="Q691" s="354"/>
      <c r="R691" s="354"/>
      <c r="S691" s="354"/>
      <c r="T691" s="593"/>
      <c r="U691" s="354"/>
      <c r="V691" s="354"/>
      <c r="W691" s="354"/>
      <c r="X691" s="354"/>
      <c r="Y691" s="354"/>
      <c r="Z691" s="354"/>
      <c r="AA691" s="354"/>
      <c r="AB691" s="354"/>
      <c r="AC691" s="354"/>
      <c r="AD691" s="354"/>
      <c r="AE691" s="354"/>
      <c r="AF691" s="354"/>
      <c r="AG691" s="354"/>
    </row>
    <row r="692" spans="1:33" s="265" customFormat="1" ht="14">
      <c r="A692" s="594"/>
      <c r="B692" s="587"/>
      <c r="C692" s="283"/>
      <c r="D692" s="283"/>
      <c r="E692" s="283"/>
      <c r="F692" s="283"/>
      <c r="G692" s="283"/>
      <c r="H692" s="283"/>
      <c r="I692" s="283"/>
      <c r="J692" s="283"/>
      <c r="K692" s="587"/>
      <c r="L692" s="587"/>
      <c r="M692" s="587"/>
      <c r="N692" s="587"/>
      <c r="O692" s="588"/>
      <c r="P692" s="587"/>
      <c r="Q692" s="354"/>
      <c r="R692" s="354"/>
      <c r="S692" s="354"/>
      <c r="T692" s="593"/>
      <c r="U692" s="354"/>
      <c r="V692" s="354"/>
      <c r="W692" s="354"/>
      <c r="X692" s="354"/>
      <c r="Y692" s="354"/>
      <c r="Z692" s="354"/>
      <c r="AA692" s="354"/>
      <c r="AB692" s="354"/>
      <c r="AC692" s="354"/>
      <c r="AD692" s="354"/>
      <c r="AE692" s="354"/>
      <c r="AF692" s="354"/>
      <c r="AG692" s="354"/>
    </row>
    <row r="693" spans="1:33" s="265" customFormat="1" ht="14">
      <c r="A693" s="592"/>
      <c r="B693" s="587"/>
      <c r="C693" s="283"/>
      <c r="D693" s="283"/>
      <c r="E693" s="283"/>
      <c r="F693" s="283"/>
      <c r="G693" s="283"/>
      <c r="H693" s="283"/>
      <c r="I693" s="283"/>
      <c r="J693" s="283"/>
      <c r="K693" s="587"/>
      <c r="L693" s="587"/>
      <c r="M693" s="587"/>
      <c r="N693" s="587"/>
      <c r="O693" s="588"/>
      <c r="P693" s="587"/>
      <c r="Q693" s="354"/>
      <c r="R693" s="354"/>
      <c r="S693" s="354"/>
      <c r="T693" s="593"/>
      <c r="U693" s="354"/>
      <c r="V693" s="354"/>
      <c r="W693" s="354"/>
      <c r="X693" s="354"/>
      <c r="Y693" s="354"/>
      <c r="Z693" s="354"/>
      <c r="AA693" s="354"/>
      <c r="AB693" s="354"/>
      <c r="AC693" s="354"/>
      <c r="AD693" s="354"/>
      <c r="AE693" s="354"/>
      <c r="AF693" s="354"/>
      <c r="AG693" s="354"/>
    </row>
    <row r="694" spans="1:33" s="265" customFormat="1" ht="14">
      <c r="A694" s="592"/>
      <c r="B694" s="587"/>
      <c r="C694" s="283"/>
      <c r="D694" s="283"/>
      <c r="E694" s="283"/>
      <c r="F694" s="283"/>
      <c r="G694" s="283"/>
      <c r="H694" s="283"/>
      <c r="I694" s="283"/>
      <c r="J694" s="283"/>
      <c r="K694" s="595"/>
      <c r="L694" s="283"/>
      <c r="M694" s="283"/>
      <c r="N694" s="283"/>
      <c r="O694" s="284"/>
      <c r="P694" s="283"/>
      <c r="Q694" s="354"/>
      <c r="R694" s="354"/>
      <c r="S694" s="354"/>
      <c r="T694" s="593"/>
      <c r="U694" s="354"/>
      <c r="V694" s="354"/>
      <c r="W694" s="354"/>
      <c r="X694" s="354"/>
      <c r="Y694" s="354"/>
      <c r="Z694" s="354"/>
      <c r="AA694" s="354"/>
      <c r="AB694" s="354"/>
      <c r="AC694" s="354"/>
      <c r="AD694" s="354"/>
      <c r="AE694" s="354"/>
      <c r="AF694" s="354"/>
      <c r="AG694" s="354"/>
    </row>
    <row r="695" spans="1:33" s="265" customFormat="1" ht="14">
      <c r="A695" s="596"/>
      <c r="B695" s="587"/>
      <c r="C695" s="283"/>
      <c r="D695" s="283"/>
      <c r="E695" s="283"/>
      <c r="F695" s="283"/>
      <c r="G695" s="283"/>
      <c r="H695" s="283"/>
      <c r="I695" s="283"/>
      <c r="J695" s="283"/>
      <c r="K695" s="595"/>
      <c r="L695" s="283"/>
      <c r="M695" s="283"/>
      <c r="N695" s="283"/>
      <c r="O695" s="284"/>
      <c r="P695" s="283"/>
      <c r="Q695" s="354"/>
      <c r="R695" s="354"/>
      <c r="S695" s="354"/>
      <c r="T695" s="593"/>
      <c r="U695" s="354"/>
      <c r="V695" s="354"/>
      <c r="W695" s="354"/>
      <c r="X695" s="354"/>
      <c r="Y695" s="354"/>
      <c r="Z695" s="354"/>
      <c r="AA695" s="354"/>
      <c r="AB695" s="354"/>
      <c r="AC695" s="354"/>
      <c r="AD695" s="354"/>
      <c r="AE695" s="354"/>
      <c r="AF695" s="354"/>
      <c r="AG695" s="354"/>
    </row>
    <row r="696" spans="1:33" s="265" customFormat="1" ht="14">
      <c r="B696" s="743" t="s">
        <v>731</v>
      </c>
      <c r="C696" s="743"/>
      <c r="D696" s="743"/>
      <c r="E696" s="743"/>
      <c r="F696" s="283"/>
      <c r="G696" s="283"/>
      <c r="H696" s="283"/>
      <c r="I696" s="283"/>
      <c r="J696" s="283"/>
      <c r="K696" s="743" t="s">
        <v>733</v>
      </c>
      <c r="L696" s="743"/>
      <c r="M696" s="743"/>
      <c r="N696" s="743"/>
      <c r="O696" s="743"/>
      <c r="P696" s="743"/>
      <c r="T696" s="546"/>
    </row>
    <row r="697" spans="1:33" s="265" customFormat="1" ht="14">
      <c r="B697" s="741" t="s">
        <v>732</v>
      </c>
      <c r="C697" s="741"/>
      <c r="D697" s="741"/>
      <c r="E697" s="741"/>
      <c r="F697" s="283"/>
      <c r="G697" s="283"/>
      <c r="H697" s="283"/>
      <c r="I697" s="283"/>
      <c r="J697" s="283"/>
      <c r="K697" s="741" t="s">
        <v>734</v>
      </c>
      <c r="L697" s="741"/>
      <c r="M697" s="741"/>
      <c r="N697" s="741"/>
      <c r="O697" s="741"/>
      <c r="P697" s="741"/>
      <c r="T697" s="546"/>
    </row>
    <row r="698" spans="1:33" s="8" customFormat="1">
      <c r="B698" s="67"/>
      <c r="E698" s="10"/>
      <c r="T698" s="10"/>
    </row>
    <row r="699" spans="1:33" s="8" customFormat="1">
      <c r="B699" s="67"/>
      <c r="E699" s="10"/>
      <c r="T699" s="10"/>
    </row>
    <row r="700" spans="1:33" s="8" customFormat="1">
      <c r="B700" s="67"/>
      <c r="E700" s="10"/>
      <c r="T700" s="10"/>
    </row>
    <row r="701" spans="1:33" s="8" customFormat="1">
      <c r="B701" s="67"/>
      <c r="E701" s="10"/>
      <c r="T701" s="10"/>
    </row>
    <row r="702" spans="1:33" s="8" customFormat="1">
      <c r="B702" s="67"/>
      <c r="E702" s="10"/>
      <c r="T702" s="10"/>
    </row>
    <row r="703" spans="1:33" s="8" customFormat="1">
      <c r="B703" s="67"/>
      <c r="E703" s="10"/>
      <c r="T703" s="10"/>
    </row>
    <row r="704" spans="1:33" s="8" customFormat="1">
      <c r="B704" s="67"/>
      <c r="E704" s="10"/>
      <c r="T704" s="10"/>
    </row>
    <row r="705" spans="2:20" s="8" customFormat="1">
      <c r="B705" s="67"/>
      <c r="E705" s="10"/>
      <c r="T705" s="10"/>
    </row>
    <row r="706" spans="2:20" s="8" customFormat="1">
      <c r="B706" s="67"/>
      <c r="E706" s="10"/>
      <c r="T706" s="10"/>
    </row>
    <row r="707" spans="2:20" s="8" customFormat="1">
      <c r="B707" s="67"/>
      <c r="E707" s="10"/>
      <c r="T707" s="10"/>
    </row>
    <row r="708" spans="2:20" s="8" customFormat="1">
      <c r="B708" s="67"/>
      <c r="E708" s="10"/>
      <c r="T708" s="10"/>
    </row>
    <row r="709" spans="2:20" s="8" customFormat="1">
      <c r="B709" s="67"/>
      <c r="E709" s="10"/>
      <c r="T709" s="10"/>
    </row>
    <row r="710" spans="2:20" s="8" customFormat="1">
      <c r="B710" s="67"/>
      <c r="E710" s="10"/>
      <c r="T710" s="10"/>
    </row>
    <row r="711" spans="2:20" s="8" customFormat="1">
      <c r="B711" s="67"/>
      <c r="E711" s="10"/>
      <c r="T711" s="10"/>
    </row>
    <row r="712" spans="2:20" s="8" customFormat="1">
      <c r="B712" s="67"/>
      <c r="E712" s="10"/>
      <c r="T712" s="10"/>
    </row>
    <row r="713" spans="2:20" s="8" customFormat="1">
      <c r="B713" s="67"/>
      <c r="E713" s="10"/>
      <c r="T713" s="10"/>
    </row>
    <row r="714" spans="2:20" s="8" customFormat="1">
      <c r="B714" s="67"/>
      <c r="E714" s="10"/>
      <c r="T714" s="10"/>
    </row>
    <row r="715" spans="2:20" s="8" customFormat="1">
      <c r="B715" s="67"/>
      <c r="E715" s="10"/>
      <c r="T715" s="10"/>
    </row>
    <row r="716" spans="2:20" s="8" customFormat="1">
      <c r="B716" s="67"/>
      <c r="E716" s="10"/>
      <c r="T716" s="10"/>
    </row>
    <row r="717" spans="2:20" s="8" customFormat="1">
      <c r="B717" s="67"/>
      <c r="E717" s="10"/>
      <c r="T717" s="10"/>
    </row>
    <row r="718" spans="2:20" s="8" customFormat="1">
      <c r="B718" s="67"/>
      <c r="E718" s="10"/>
      <c r="T718" s="10"/>
    </row>
    <row r="719" spans="2:20" s="8" customFormat="1">
      <c r="B719" s="67"/>
      <c r="E719" s="10"/>
      <c r="T719" s="10"/>
    </row>
    <row r="720" spans="2:20" s="8" customFormat="1">
      <c r="B720" s="67"/>
      <c r="E720" s="10"/>
      <c r="T720" s="10"/>
    </row>
    <row r="721" spans="2:20" s="8" customFormat="1">
      <c r="B721" s="67"/>
      <c r="E721" s="10"/>
      <c r="T721" s="10"/>
    </row>
    <row r="722" spans="2:20" s="8" customFormat="1">
      <c r="B722" s="67"/>
      <c r="E722" s="10"/>
      <c r="T722" s="10"/>
    </row>
    <row r="723" spans="2:20" s="8" customFormat="1">
      <c r="B723" s="67"/>
      <c r="E723" s="10"/>
      <c r="T723" s="10"/>
    </row>
    <row r="724" spans="2:20" s="8" customFormat="1">
      <c r="B724" s="67"/>
      <c r="E724" s="10"/>
      <c r="T724" s="10"/>
    </row>
    <row r="725" spans="2:20" s="8" customFormat="1">
      <c r="B725" s="67"/>
      <c r="E725" s="10"/>
      <c r="T725" s="10"/>
    </row>
    <row r="726" spans="2:20" s="8" customFormat="1">
      <c r="B726" s="67"/>
      <c r="E726" s="10"/>
      <c r="T726" s="10"/>
    </row>
    <row r="727" spans="2:20" s="8" customFormat="1">
      <c r="B727" s="67"/>
      <c r="E727" s="10"/>
      <c r="T727" s="10"/>
    </row>
    <row r="728" spans="2:20" s="8" customFormat="1">
      <c r="B728" s="67"/>
      <c r="E728" s="10"/>
      <c r="T728" s="10"/>
    </row>
    <row r="729" spans="2:20" s="8" customFormat="1">
      <c r="B729" s="67"/>
      <c r="E729" s="10"/>
      <c r="T729" s="10"/>
    </row>
    <row r="730" spans="2:20" s="8" customFormat="1">
      <c r="B730" s="67"/>
      <c r="E730" s="10"/>
      <c r="T730" s="10"/>
    </row>
    <row r="731" spans="2:20" s="8" customFormat="1">
      <c r="B731" s="67"/>
      <c r="E731" s="10"/>
      <c r="T731" s="10"/>
    </row>
    <row r="732" spans="2:20" s="8" customFormat="1">
      <c r="B732" s="67"/>
      <c r="E732" s="10"/>
      <c r="T732" s="10"/>
    </row>
    <row r="733" spans="2:20" s="8" customFormat="1">
      <c r="B733" s="67"/>
      <c r="E733" s="10"/>
      <c r="T733" s="10"/>
    </row>
    <row r="734" spans="2:20" s="8" customFormat="1">
      <c r="B734" s="67"/>
      <c r="E734" s="10"/>
      <c r="T734" s="10"/>
    </row>
    <row r="735" spans="2:20" s="8" customFormat="1">
      <c r="B735" s="67"/>
      <c r="E735" s="10"/>
      <c r="T735" s="10"/>
    </row>
    <row r="736" spans="2:20" s="8" customFormat="1">
      <c r="B736" s="67"/>
      <c r="E736" s="10"/>
      <c r="T736" s="10"/>
    </row>
    <row r="737" spans="2:20" s="8" customFormat="1">
      <c r="B737" s="67"/>
      <c r="E737" s="10"/>
      <c r="T737" s="10"/>
    </row>
    <row r="738" spans="2:20" s="8" customFormat="1">
      <c r="B738" s="67"/>
      <c r="E738" s="10"/>
      <c r="T738" s="10"/>
    </row>
    <row r="739" spans="2:20" s="8" customFormat="1">
      <c r="B739" s="67"/>
      <c r="E739" s="10"/>
      <c r="T739" s="10"/>
    </row>
    <row r="740" spans="2:20" s="8" customFormat="1">
      <c r="B740" s="67"/>
      <c r="E740" s="10"/>
      <c r="T740" s="10"/>
    </row>
    <row r="741" spans="2:20" s="8" customFormat="1">
      <c r="B741" s="67"/>
      <c r="E741" s="10"/>
      <c r="T741" s="10"/>
    </row>
    <row r="742" spans="2:20" s="8" customFormat="1">
      <c r="B742" s="67"/>
      <c r="E742" s="10"/>
      <c r="T742" s="10"/>
    </row>
    <row r="743" spans="2:20" s="8" customFormat="1">
      <c r="B743" s="67"/>
      <c r="E743" s="10"/>
      <c r="T743" s="10"/>
    </row>
    <row r="744" spans="2:20" s="8" customFormat="1">
      <c r="B744" s="67"/>
      <c r="E744" s="10"/>
      <c r="T744" s="10"/>
    </row>
    <row r="745" spans="2:20" s="8" customFormat="1">
      <c r="B745" s="67"/>
      <c r="E745" s="10"/>
      <c r="T745" s="10"/>
    </row>
    <row r="746" spans="2:20" s="8" customFormat="1">
      <c r="B746" s="67"/>
      <c r="E746" s="10"/>
      <c r="T746" s="10"/>
    </row>
    <row r="747" spans="2:20" s="8" customFormat="1">
      <c r="B747" s="67"/>
      <c r="E747" s="10"/>
      <c r="T747" s="10"/>
    </row>
    <row r="748" spans="2:20" s="8" customFormat="1">
      <c r="B748" s="67"/>
      <c r="E748" s="10"/>
      <c r="T748" s="10"/>
    </row>
    <row r="749" spans="2:20" s="8" customFormat="1">
      <c r="B749" s="67"/>
      <c r="E749" s="10"/>
      <c r="T749" s="10"/>
    </row>
    <row r="750" spans="2:20" s="8" customFormat="1">
      <c r="B750" s="67"/>
      <c r="E750" s="10"/>
      <c r="T750" s="10"/>
    </row>
    <row r="751" spans="2:20" s="8" customFormat="1">
      <c r="B751" s="67"/>
      <c r="E751" s="10"/>
      <c r="T751" s="10"/>
    </row>
  </sheetData>
  <autoFilter ref="A9:P686" xr:uid="{00000000-0009-0000-0000-000003000000}"/>
  <mergeCells count="47">
    <mergeCell ref="B697:E697"/>
    <mergeCell ref="K697:P697"/>
    <mergeCell ref="B689:E689"/>
    <mergeCell ref="K689:P689"/>
    <mergeCell ref="B690:E690"/>
    <mergeCell ref="B691:E691"/>
    <mergeCell ref="K691:P691"/>
    <mergeCell ref="B696:E696"/>
    <mergeCell ref="K696:P696"/>
    <mergeCell ref="AE5:AE7"/>
    <mergeCell ref="AF5:AF7"/>
    <mergeCell ref="AG5:AG7"/>
    <mergeCell ref="I6:I7"/>
    <mergeCell ref="J6:J7"/>
    <mergeCell ref="K6:K7"/>
    <mergeCell ref="L6:L7"/>
    <mergeCell ref="M6:M7"/>
    <mergeCell ref="Q6:Q7"/>
    <mergeCell ref="R6:S6"/>
    <mergeCell ref="Y5:Y7"/>
    <mergeCell ref="Z5:Z7"/>
    <mergeCell ref="AA5:AA7"/>
    <mergeCell ref="AB5:AB7"/>
    <mergeCell ref="AC5:AC7"/>
    <mergeCell ref="AD5:AD7"/>
    <mergeCell ref="X5:X7"/>
    <mergeCell ref="G5:G7"/>
    <mergeCell ref="H5:H7"/>
    <mergeCell ref="I5:M5"/>
    <mergeCell ref="N5:N7"/>
    <mergeCell ref="O5:O7"/>
    <mergeCell ref="P5:P7"/>
    <mergeCell ref="Q5:S5"/>
    <mergeCell ref="T5:T7"/>
    <mergeCell ref="U5:U7"/>
    <mergeCell ref="V5:V7"/>
    <mergeCell ref="W5:W7"/>
    <mergeCell ref="A1:S1"/>
    <mergeCell ref="A2:S2"/>
    <mergeCell ref="A3:S3"/>
    <mergeCell ref="A4:D4"/>
    <mergeCell ref="A5:A7"/>
    <mergeCell ref="B5:B7"/>
    <mergeCell ref="C5:C7"/>
    <mergeCell ref="D5:D7"/>
    <mergeCell ref="E5:E7"/>
    <mergeCell ref="F5:F7"/>
  </mergeCells>
  <phoneticPr fontId="20" type="noConversion"/>
  <printOptions horizontalCentered="1"/>
  <pageMargins left="0.7" right="0.7" top="0.75" bottom="0.75" header="0.3" footer="0.3"/>
  <pageSetup paperSize="258" scale="60" firstPageNumber="2" orientation="landscape" useFirstPageNumber="1" horizontalDpi="4294967293" verticalDpi="4294967293" r:id="rId1"/>
  <headerFooter>
    <oddFooter>&amp;C&amp;P&amp;RSEKRETARIAT DPRD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J639"/>
  <sheetViews>
    <sheetView view="pageBreakPreview" topLeftCell="A118" zoomScale="80" zoomScaleNormal="80" zoomScaleSheetLayoutView="80" workbookViewId="0">
      <selection activeCell="I132" sqref="I132"/>
    </sheetView>
  </sheetViews>
  <sheetFormatPr baseColWidth="10" defaultColWidth="8.83203125" defaultRowHeight="15"/>
  <cols>
    <col min="1" max="1" width="6.83203125" style="265" customWidth="1"/>
    <col min="2" max="2" width="25.33203125" style="592" customWidth="1"/>
    <col min="3" max="3" width="29.1640625" style="265" customWidth="1"/>
    <col min="4" max="4" width="12.83203125" style="265" customWidth="1"/>
    <col min="5" max="5" width="14.5" style="546" customWidth="1"/>
    <col min="6" max="6" width="10.1640625" style="265" customWidth="1"/>
    <col min="7" max="7" width="15.1640625" style="265" customWidth="1"/>
    <col min="8" max="8" width="11.1640625" style="265" customWidth="1"/>
    <col min="9" max="9" width="10.33203125" style="265" customWidth="1"/>
    <col min="10" max="10" width="11.6640625" style="265" customWidth="1"/>
    <col min="11" max="11" width="11.33203125" style="265" customWidth="1"/>
    <col min="12" max="12" width="12.1640625" style="265" customWidth="1"/>
    <col min="13" max="13" width="10.5" style="265" customWidth="1"/>
    <col min="14" max="14" width="14" style="265" customWidth="1"/>
    <col min="15" max="15" width="21.83203125" style="265" customWidth="1"/>
    <col min="16" max="16" width="21.5" style="265" customWidth="1"/>
    <col min="17" max="19" width="0" style="8" hidden="1" customWidth="1"/>
    <col min="20" max="20" width="31" style="10" hidden="1" customWidth="1"/>
    <col min="21" max="33" width="31" style="8" hidden="1" customWidth="1"/>
    <col min="34" max="34" width="22.83203125" style="8" customWidth="1"/>
    <col min="35" max="35" width="17.6640625" style="8" customWidth="1"/>
    <col min="36" max="36" width="15.5" style="8" bestFit="1" customWidth="1"/>
    <col min="37" max="16384" width="8.83203125" style="8"/>
  </cols>
  <sheetData>
    <row r="1" spans="1:36" s="422" customFormat="1" ht="33" customHeight="1">
      <c r="A1" s="931" t="s">
        <v>495</v>
      </c>
      <c r="B1" s="931"/>
      <c r="C1" s="931"/>
      <c r="D1" s="931"/>
      <c r="E1" s="931"/>
      <c r="F1" s="931"/>
      <c r="G1" s="931"/>
      <c r="H1" s="931"/>
      <c r="I1" s="931"/>
      <c r="J1" s="931"/>
      <c r="K1" s="931"/>
      <c r="L1" s="931"/>
      <c r="M1" s="931"/>
      <c r="N1" s="931"/>
      <c r="O1" s="931"/>
      <c r="P1" s="931"/>
      <c r="Q1" s="931"/>
      <c r="R1" s="931"/>
      <c r="S1" s="931"/>
      <c r="T1" s="543"/>
    </row>
    <row r="2" spans="1:36" s="422" customFormat="1" ht="33" customHeight="1">
      <c r="A2" s="931" t="s">
        <v>2058</v>
      </c>
      <c r="B2" s="931"/>
      <c r="C2" s="931"/>
      <c r="D2" s="931"/>
      <c r="E2" s="931"/>
      <c r="F2" s="931"/>
      <c r="G2" s="931"/>
      <c r="H2" s="931"/>
      <c r="I2" s="931"/>
      <c r="J2" s="931"/>
      <c r="K2" s="931"/>
      <c r="L2" s="931"/>
      <c r="M2" s="931"/>
      <c r="N2" s="931"/>
      <c r="O2" s="931"/>
      <c r="P2" s="931"/>
      <c r="Q2" s="931"/>
      <c r="R2" s="931"/>
      <c r="S2" s="931"/>
      <c r="T2" s="543"/>
    </row>
    <row r="3" spans="1:36" s="265" customFormat="1" ht="25">
      <c r="A3" s="689"/>
      <c r="B3" s="689"/>
      <c r="C3" s="689"/>
      <c r="D3" s="689"/>
      <c r="E3" s="689"/>
      <c r="F3" s="689"/>
      <c r="G3" s="689"/>
      <c r="H3" s="689"/>
      <c r="I3" s="689"/>
      <c r="J3" s="689"/>
      <c r="K3" s="689"/>
      <c r="L3" s="689"/>
      <c r="M3" s="689"/>
      <c r="N3" s="689"/>
      <c r="O3" s="689"/>
      <c r="P3" s="689"/>
      <c r="Q3" s="689"/>
      <c r="R3" s="689"/>
      <c r="S3" s="689"/>
      <c r="T3" s="546"/>
    </row>
    <row r="4" spans="1:36" s="332" customFormat="1" ht="24" customHeight="1" thickBot="1">
      <c r="A4" s="911" t="s">
        <v>2187</v>
      </c>
      <c r="B4" s="911"/>
      <c r="C4" s="911"/>
      <c r="D4" s="911"/>
      <c r="E4" s="912"/>
      <c r="F4" s="643"/>
      <c r="G4" s="643"/>
      <c r="H4" s="284"/>
      <c r="I4" s="643"/>
      <c r="J4" s="643"/>
      <c r="K4" s="643"/>
      <c r="L4" s="643"/>
      <c r="M4" s="643"/>
      <c r="N4" s="643"/>
      <c r="O4" s="909"/>
      <c r="P4" s="284"/>
      <c r="T4" s="910"/>
    </row>
    <row r="5" spans="1:36" s="332" customFormat="1" ht="22.5" customHeight="1">
      <c r="A5" s="833" t="s">
        <v>2059</v>
      </c>
      <c r="B5" s="913" t="s">
        <v>721</v>
      </c>
      <c r="C5" s="834" t="s">
        <v>714</v>
      </c>
      <c r="D5" s="834" t="s">
        <v>722</v>
      </c>
      <c r="E5" s="834" t="s">
        <v>736</v>
      </c>
      <c r="F5" s="834" t="s">
        <v>737</v>
      </c>
      <c r="G5" s="834" t="s">
        <v>738</v>
      </c>
      <c r="H5" s="834" t="s">
        <v>739</v>
      </c>
      <c r="I5" s="834" t="s">
        <v>727</v>
      </c>
      <c r="J5" s="834"/>
      <c r="K5" s="834"/>
      <c r="L5" s="834"/>
      <c r="M5" s="834"/>
      <c r="N5" s="834" t="s">
        <v>740</v>
      </c>
      <c r="O5" s="834" t="s">
        <v>900</v>
      </c>
      <c r="P5" s="838" t="s">
        <v>2045</v>
      </c>
      <c r="Q5" s="726" t="s">
        <v>106</v>
      </c>
      <c r="R5" s="726"/>
      <c r="S5" s="727"/>
      <c r="T5" s="749" t="s">
        <v>1951</v>
      </c>
      <c r="U5" s="749" t="s">
        <v>1952</v>
      </c>
      <c r="V5" s="749" t="s">
        <v>1953</v>
      </c>
      <c r="W5" s="749" t="s">
        <v>1954</v>
      </c>
      <c r="X5" s="746" t="s">
        <v>1955</v>
      </c>
      <c r="Y5" s="734" t="s">
        <v>1956</v>
      </c>
      <c r="Z5" s="749" t="s">
        <v>1957</v>
      </c>
      <c r="AA5" s="749" t="s">
        <v>1958</v>
      </c>
      <c r="AB5" s="749" t="s">
        <v>1959</v>
      </c>
      <c r="AC5" s="749" t="s">
        <v>1960</v>
      </c>
      <c r="AD5" s="749" t="s">
        <v>1963</v>
      </c>
      <c r="AE5" s="749" t="s">
        <v>1961</v>
      </c>
      <c r="AF5" s="749" t="s">
        <v>1962</v>
      </c>
      <c r="AG5" s="749" t="s">
        <v>1964</v>
      </c>
    </row>
    <row r="6" spans="1:36" s="332" customFormat="1" ht="13">
      <c r="A6" s="839"/>
      <c r="B6" s="721"/>
      <c r="C6" s="679"/>
      <c r="D6" s="679"/>
      <c r="E6" s="679"/>
      <c r="F6" s="679"/>
      <c r="G6" s="679"/>
      <c r="H6" s="679"/>
      <c r="I6" s="677" t="s">
        <v>743</v>
      </c>
      <c r="J6" s="677" t="s">
        <v>744</v>
      </c>
      <c r="K6" s="677" t="s">
        <v>745</v>
      </c>
      <c r="L6" s="677" t="s">
        <v>746</v>
      </c>
      <c r="M6" s="677" t="s">
        <v>18</v>
      </c>
      <c r="N6" s="679"/>
      <c r="O6" s="679"/>
      <c r="P6" s="840"/>
      <c r="Q6" s="731" t="s">
        <v>107</v>
      </c>
      <c r="R6" s="733" t="s">
        <v>108</v>
      </c>
      <c r="S6" s="727"/>
      <c r="T6" s="750"/>
      <c r="U6" s="750"/>
      <c r="V6" s="750"/>
      <c r="W6" s="750"/>
      <c r="X6" s="747"/>
      <c r="Y6" s="735"/>
      <c r="Z6" s="750"/>
      <c r="AA6" s="750"/>
      <c r="AB6" s="750"/>
      <c r="AC6" s="750"/>
      <c r="AD6" s="750"/>
      <c r="AE6" s="750"/>
      <c r="AF6" s="750"/>
      <c r="AG6" s="750"/>
    </row>
    <row r="7" spans="1:36" s="332" customFormat="1" thickBot="1">
      <c r="A7" s="848"/>
      <c r="B7" s="744"/>
      <c r="C7" s="745"/>
      <c r="D7" s="745"/>
      <c r="E7" s="745"/>
      <c r="F7" s="745"/>
      <c r="G7" s="745"/>
      <c r="H7" s="745"/>
      <c r="I7" s="752"/>
      <c r="J7" s="752"/>
      <c r="K7" s="752"/>
      <c r="L7" s="752"/>
      <c r="M7" s="752"/>
      <c r="N7" s="745"/>
      <c r="O7" s="745"/>
      <c r="P7" s="849"/>
      <c r="Q7" s="732"/>
      <c r="R7" s="295" t="s">
        <v>86</v>
      </c>
      <c r="S7" s="296" t="s">
        <v>109</v>
      </c>
      <c r="T7" s="751"/>
      <c r="U7" s="751"/>
      <c r="V7" s="751"/>
      <c r="W7" s="751"/>
      <c r="X7" s="748"/>
      <c r="Y7" s="736"/>
      <c r="Z7" s="751"/>
      <c r="AA7" s="751"/>
      <c r="AB7" s="751"/>
      <c r="AC7" s="751"/>
      <c r="AD7" s="751"/>
      <c r="AE7" s="751"/>
      <c r="AF7" s="751"/>
      <c r="AG7" s="751"/>
    </row>
    <row r="8" spans="1:36" s="332" customFormat="1" ht="24" customHeight="1" thickBot="1">
      <c r="A8" s="853">
        <v>1</v>
      </c>
      <c r="B8" s="640">
        <v>2</v>
      </c>
      <c r="C8" s="641">
        <v>3</v>
      </c>
      <c r="D8" s="641">
        <v>4</v>
      </c>
      <c r="E8" s="641">
        <v>5</v>
      </c>
      <c r="F8" s="640">
        <v>6</v>
      </c>
      <c r="G8" s="641">
        <v>7</v>
      </c>
      <c r="H8" s="641">
        <v>8</v>
      </c>
      <c r="I8" s="641">
        <v>9</v>
      </c>
      <c r="J8" s="640">
        <v>10</v>
      </c>
      <c r="K8" s="641">
        <v>11</v>
      </c>
      <c r="L8" s="641">
        <v>12</v>
      </c>
      <c r="M8" s="640">
        <v>13</v>
      </c>
      <c r="N8" s="642">
        <v>14</v>
      </c>
      <c r="O8" s="641">
        <v>15</v>
      </c>
      <c r="P8" s="854">
        <v>16</v>
      </c>
      <c r="Q8" s="302">
        <v>26</v>
      </c>
      <c r="R8" s="296">
        <v>27</v>
      </c>
      <c r="S8" s="303">
        <v>28</v>
      </c>
      <c r="T8" s="591"/>
      <c r="U8" s="591"/>
      <c r="V8" s="591"/>
      <c r="W8" s="591"/>
      <c r="X8" s="591"/>
      <c r="Y8" s="591"/>
      <c r="Z8" s="591"/>
      <c r="AA8" s="591"/>
      <c r="AB8" s="591"/>
      <c r="AC8" s="591"/>
      <c r="AD8" s="591"/>
      <c r="AE8" s="591"/>
      <c r="AF8" s="591"/>
      <c r="AG8" s="591"/>
    </row>
    <row r="9" spans="1:36" s="313" customFormat="1" ht="22" customHeight="1" thickTop="1">
      <c r="A9" s="928"/>
      <c r="B9" s="638"/>
      <c r="C9" s="620"/>
      <c r="D9" s="620"/>
      <c r="E9" s="633"/>
      <c r="F9" s="620"/>
      <c r="G9" s="620"/>
      <c r="H9" s="633"/>
      <c r="I9" s="620"/>
      <c r="J9" s="620"/>
      <c r="K9" s="620"/>
      <c r="L9" s="620"/>
      <c r="M9" s="620"/>
      <c r="N9" s="620"/>
      <c r="O9" s="639"/>
      <c r="P9" s="929"/>
      <c r="Q9" s="312"/>
      <c r="R9" s="308"/>
      <c r="S9" s="308"/>
    </row>
    <row r="10" spans="1:36" s="324" customFormat="1" ht="35" customHeight="1">
      <c r="A10" s="856" t="s">
        <v>22</v>
      </c>
      <c r="B10" s="605" t="s">
        <v>885</v>
      </c>
      <c r="C10" s="272" t="s">
        <v>747</v>
      </c>
      <c r="D10" s="272"/>
      <c r="E10" s="268"/>
      <c r="F10" s="272"/>
      <c r="G10" s="272"/>
      <c r="H10" s="268"/>
      <c r="I10" s="272"/>
      <c r="J10" s="272"/>
      <c r="K10" s="272"/>
      <c r="L10" s="606"/>
      <c r="M10" s="272"/>
      <c r="N10" s="272"/>
      <c r="O10" s="664">
        <f>O13+O29+O569+O620+O622+O624+O626</f>
        <v>14082347408.061787</v>
      </c>
      <c r="P10" s="916"/>
      <c r="Q10" s="321"/>
      <c r="R10" s="316"/>
      <c r="S10" s="316"/>
      <c r="T10" s="322"/>
      <c r="U10" s="323" t="str">
        <f t="shared" ref="U10:U29" si="0">IF(O10&lt;300000,O10,"0")</f>
        <v>0</v>
      </c>
      <c r="AH10" s="659">
        <v>9674027262.676487</v>
      </c>
      <c r="AI10" s="589">
        <v>3938999045.3852997</v>
      </c>
      <c r="AJ10" s="589">
        <v>469321100</v>
      </c>
    </row>
    <row r="11" spans="1:36" s="332" customFormat="1" ht="35" customHeight="1">
      <c r="A11" s="856" t="s">
        <v>24</v>
      </c>
      <c r="B11" s="605" t="s">
        <v>886</v>
      </c>
      <c r="C11" s="668" t="s">
        <v>469</v>
      </c>
      <c r="D11" s="607"/>
      <c r="E11" s="668"/>
      <c r="F11" s="271"/>
      <c r="G11" s="271"/>
      <c r="H11" s="668"/>
      <c r="I11" s="271"/>
      <c r="J11" s="271"/>
      <c r="K11" s="271"/>
      <c r="L11" s="271"/>
      <c r="M11" s="271"/>
      <c r="N11" s="271"/>
      <c r="O11" s="271"/>
      <c r="P11" s="917"/>
      <c r="Q11" s="329"/>
      <c r="R11" s="327"/>
      <c r="S11" s="327"/>
      <c r="T11" s="330"/>
      <c r="U11" s="331">
        <f t="shared" si="0"/>
        <v>0</v>
      </c>
    </row>
    <row r="12" spans="1:36" s="313" customFormat="1" ht="35" customHeight="1">
      <c r="A12" s="918"/>
      <c r="B12" s="608" t="s">
        <v>747</v>
      </c>
      <c r="C12" s="272" t="s">
        <v>747</v>
      </c>
      <c r="D12" s="272"/>
      <c r="E12" s="268"/>
      <c r="F12" s="272"/>
      <c r="G12" s="272"/>
      <c r="H12" s="272"/>
      <c r="I12" s="272"/>
      <c r="J12" s="272"/>
      <c r="K12" s="272"/>
      <c r="L12" s="272"/>
      <c r="M12" s="272"/>
      <c r="N12" s="609"/>
      <c r="O12" s="272"/>
      <c r="P12" s="857"/>
      <c r="T12" s="337"/>
      <c r="U12" s="323">
        <f t="shared" si="0"/>
        <v>0</v>
      </c>
    </row>
    <row r="13" spans="1:36" s="332" customFormat="1" ht="35" customHeight="1">
      <c r="A13" s="856" t="s">
        <v>26</v>
      </c>
      <c r="B13" s="605" t="s">
        <v>887</v>
      </c>
      <c r="C13" s="668"/>
      <c r="D13" s="271"/>
      <c r="E13" s="668"/>
      <c r="F13" s="271"/>
      <c r="G13" s="271"/>
      <c r="H13" s="271"/>
      <c r="I13" s="271"/>
      <c r="J13" s="271"/>
      <c r="K13" s="271"/>
      <c r="L13" s="528"/>
      <c r="M13" s="271"/>
      <c r="N13" s="271"/>
      <c r="O13" s="610">
        <f>SUM(O14:O23)</f>
        <v>3938999045.3852997</v>
      </c>
      <c r="P13" s="919"/>
      <c r="U13" s="331" t="str">
        <f t="shared" si="0"/>
        <v>0</v>
      </c>
    </row>
    <row r="14" spans="1:36" s="332" customFormat="1" ht="49" customHeight="1">
      <c r="A14" s="856"/>
      <c r="B14" s="660" t="s">
        <v>2121</v>
      </c>
      <c r="C14" s="268" t="s">
        <v>2122</v>
      </c>
      <c r="D14" s="272" t="s">
        <v>623</v>
      </c>
      <c r="E14" s="267" t="s">
        <v>2123</v>
      </c>
      <c r="F14" s="272" t="s">
        <v>2124</v>
      </c>
      <c r="G14" s="272" t="s">
        <v>645</v>
      </c>
      <c r="H14" s="272">
        <v>2014</v>
      </c>
      <c r="I14" s="272"/>
      <c r="J14" s="930" t="s">
        <v>2125</v>
      </c>
      <c r="K14" s="930" t="s">
        <v>2126</v>
      </c>
      <c r="L14" s="609" t="s">
        <v>2127</v>
      </c>
      <c r="M14" s="272"/>
      <c r="N14" s="272" t="s">
        <v>114</v>
      </c>
      <c r="O14" s="272">
        <v>1505560854.8336012</v>
      </c>
      <c r="P14" s="919"/>
      <c r="U14" s="331"/>
    </row>
    <row r="15" spans="1:36" s="332" customFormat="1" ht="49" customHeight="1">
      <c r="A15" s="856"/>
      <c r="B15" s="660" t="s">
        <v>2121</v>
      </c>
      <c r="C15" s="268" t="s">
        <v>2122</v>
      </c>
      <c r="D15" s="272" t="s">
        <v>623</v>
      </c>
      <c r="E15" s="267" t="s">
        <v>2128</v>
      </c>
      <c r="F15" s="272"/>
      <c r="G15" s="272" t="s">
        <v>645</v>
      </c>
      <c r="H15" s="272">
        <v>2014</v>
      </c>
      <c r="I15" s="272"/>
      <c r="J15" s="930" t="s">
        <v>2129</v>
      </c>
      <c r="K15" s="930" t="s">
        <v>2130</v>
      </c>
      <c r="L15" s="609" t="s">
        <v>2131</v>
      </c>
      <c r="M15" s="272"/>
      <c r="N15" s="272" t="s">
        <v>114</v>
      </c>
      <c r="O15" s="272">
        <v>383231671.12822497</v>
      </c>
      <c r="P15" s="919"/>
      <c r="U15" s="331"/>
    </row>
    <row r="16" spans="1:36" s="332" customFormat="1" ht="49" customHeight="1">
      <c r="A16" s="856"/>
      <c r="B16" s="660" t="s">
        <v>2121</v>
      </c>
      <c r="C16" s="268" t="s">
        <v>2122</v>
      </c>
      <c r="D16" s="272" t="s">
        <v>623</v>
      </c>
      <c r="E16" s="267" t="s">
        <v>2128</v>
      </c>
      <c r="F16" s="272"/>
      <c r="G16" s="272" t="s">
        <v>645</v>
      </c>
      <c r="H16" s="272">
        <v>2014</v>
      </c>
      <c r="I16" s="272"/>
      <c r="J16" s="930" t="s">
        <v>2132</v>
      </c>
      <c r="K16" s="930" t="s">
        <v>2133</v>
      </c>
      <c r="L16" s="609" t="s">
        <v>2134</v>
      </c>
      <c r="M16" s="272"/>
      <c r="N16" s="272" t="s">
        <v>114</v>
      </c>
      <c r="O16" s="272">
        <v>383231671.12822497</v>
      </c>
      <c r="P16" s="919"/>
      <c r="U16" s="331"/>
    </row>
    <row r="17" spans="1:35" s="332" customFormat="1" ht="49" customHeight="1">
      <c r="A17" s="856"/>
      <c r="B17" s="660" t="s">
        <v>2121</v>
      </c>
      <c r="C17" s="268" t="s">
        <v>2122</v>
      </c>
      <c r="D17" s="272" t="s">
        <v>623</v>
      </c>
      <c r="E17" s="267" t="s">
        <v>2135</v>
      </c>
      <c r="F17" s="272">
        <v>1998</v>
      </c>
      <c r="G17" s="272" t="s">
        <v>2136</v>
      </c>
      <c r="H17" s="272">
        <v>2012</v>
      </c>
      <c r="I17" s="272"/>
      <c r="J17" s="930" t="s">
        <v>2137</v>
      </c>
      <c r="K17" s="930" t="s">
        <v>2138</v>
      </c>
      <c r="L17" s="609" t="s">
        <v>2139</v>
      </c>
      <c r="M17" s="272" t="s">
        <v>2140</v>
      </c>
      <c r="N17" s="272" t="s">
        <v>114</v>
      </c>
      <c r="O17" s="272">
        <v>250245841.67606518</v>
      </c>
      <c r="P17" s="919"/>
      <c r="U17" s="331"/>
    </row>
    <row r="18" spans="1:35" s="332" customFormat="1" ht="49" customHeight="1">
      <c r="A18" s="856"/>
      <c r="B18" s="660" t="s">
        <v>2121</v>
      </c>
      <c r="C18" s="268" t="s">
        <v>2122</v>
      </c>
      <c r="D18" s="272" t="s">
        <v>623</v>
      </c>
      <c r="E18" s="267" t="s">
        <v>2141</v>
      </c>
      <c r="F18" s="272"/>
      <c r="G18" s="272" t="s">
        <v>645</v>
      </c>
      <c r="H18" s="272">
        <v>2015</v>
      </c>
      <c r="I18" s="272"/>
      <c r="J18" s="930" t="s">
        <v>2142</v>
      </c>
      <c r="K18" s="930" t="s">
        <v>2143</v>
      </c>
      <c r="L18" s="609" t="s">
        <v>2144</v>
      </c>
      <c r="M18" s="272"/>
      <c r="N18" s="272" t="s">
        <v>114</v>
      </c>
      <c r="O18" s="272">
        <v>185087699.23109555</v>
      </c>
      <c r="P18" s="919"/>
      <c r="U18" s="331"/>
    </row>
    <row r="19" spans="1:35" s="332" customFormat="1" ht="49" customHeight="1">
      <c r="A19" s="856"/>
      <c r="B19" s="660" t="s">
        <v>2121</v>
      </c>
      <c r="C19" s="268" t="s">
        <v>2122</v>
      </c>
      <c r="D19" s="272" t="s">
        <v>623</v>
      </c>
      <c r="E19" s="267" t="s">
        <v>2141</v>
      </c>
      <c r="F19" s="272"/>
      <c r="G19" s="272" t="s">
        <v>645</v>
      </c>
      <c r="H19" s="272">
        <v>2015</v>
      </c>
      <c r="I19" s="272"/>
      <c r="J19" s="930" t="s">
        <v>2145</v>
      </c>
      <c r="K19" s="930" t="s">
        <v>2146</v>
      </c>
      <c r="L19" s="609" t="s">
        <v>2147</v>
      </c>
      <c r="M19" s="272"/>
      <c r="N19" s="272" t="s">
        <v>114</v>
      </c>
      <c r="O19" s="272">
        <v>185087699.23109555</v>
      </c>
      <c r="P19" s="919"/>
      <c r="U19" s="331"/>
    </row>
    <row r="20" spans="1:35" s="332" customFormat="1" ht="49" customHeight="1">
      <c r="A20" s="856"/>
      <c r="B20" s="660" t="s">
        <v>2121</v>
      </c>
      <c r="C20" s="268" t="s">
        <v>2122</v>
      </c>
      <c r="D20" s="272" t="s">
        <v>623</v>
      </c>
      <c r="E20" s="267" t="s">
        <v>2141</v>
      </c>
      <c r="F20" s="272"/>
      <c r="G20" s="272" t="s">
        <v>645</v>
      </c>
      <c r="H20" s="272">
        <v>2015</v>
      </c>
      <c r="I20" s="272"/>
      <c r="J20" s="930" t="s">
        <v>2148</v>
      </c>
      <c r="K20" s="930" t="s">
        <v>2149</v>
      </c>
      <c r="L20" s="609" t="s">
        <v>2150</v>
      </c>
      <c r="M20" s="272"/>
      <c r="N20" s="272" t="s">
        <v>114</v>
      </c>
      <c r="O20" s="272">
        <v>185087699.23109555</v>
      </c>
      <c r="P20" s="919"/>
      <c r="U20" s="331"/>
    </row>
    <row r="21" spans="1:35" s="332" customFormat="1" ht="49" customHeight="1">
      <c r="A21" s="856"/>
      <c r="B21" s="660" t="s">
        <v>2151</v>
      </c>
      <c r="C21" s="267" t="s">
        <v>2152</v>
      </c>
      <c r="D21" s="272" t="s">
        <v>623</v>
      </c>
      <c r="E21" s="267" t="s">
        <v>2153</v>
      </c>
      <c r="F21" s="272"/>
      <c r="G21" s="272" t="s">
        <v>645</v>
      </c>
      <c r="H21" s="272">
        <v>2016</v>
      </c>
      <c r="I21" s="272"/>
      <c r="J21" s="930" t="s">
        <v>2154</v>
      </c>
      <c r="K21" s="930" t="s">
        <v>2155</v>
      </c>
      <c r="L21" s="609" t="s">
        <v>2156</v>
      </c>
      <c r="M21" s="272"/>
      <c r="N21" s="272" t="s">
        <v>114</v>
      </c>
      <c r="O21" s="272">
        <v>401323471.23205143</v>
      </c>
      <c r="P21" s="919"/>
      <c r="U21" s="331"/>
    </row>
    <row r="22" spans="1:35" s="332" customFormat="1" ht="49" customHeight="1">
      <c r="A22" s="856"/>
      <c r="B22" s="660" t="s">
        <v>2157</v>
      </c>
      <c r="C22" s="267" t="s">
        <v>2158</v>
      </c>
      <c r="D22" s="272" t="s">
        <v>623</v>
      </c>
      <c r="E22" s="267" t="s">
        <v>2159</v>
      </c>
      <c r="F22" s="272" t="s">
        <v>113</v>
      </c>
      <c r="G22" s="272" t="s">
        <v>645</v>
      </c>
      <c r="H22" s="272">
        <v>2010</v>
      </c>
      <c r="I22" s="272"/>
      <c r="J22" s="930" t="s">
        <v>2160</v>
      </c>
      <c r="K22" s="930" t="s">
        <v>2161</v>
      </c>
      <c r="L22" s="609" t="s">
        <v>2162</v>
      </c>
      <c r="M22" s="272" t="s">
        <v>2163</v>
      </c>
      <c r="N22" s="272" t="s">
        <v>114</v>
      </c>
      <c r="O22" s="272">
        <v>258520369.59396228</v>
      </c>
      <c r="P22" s="919"/>
      <c r="U22" s="331"/>
    </row>
    <row r="23" spans="1:35" s="332" customFormat="1" ht="49" customHeight="1">
      <c r="A23" s="856"/>
      <c r="B23" s="660" t="s">
        <v>2121</v>
      </c>
      <c r="C23" s="268" t="s">
        <v>2122</v>
      </c>
      <c r="D23" s="272" t="s">
        <v>623</v>
      </c>
      <c r="E23" s="267" t="s">
        <v>2164</v>
      </c>
      <c r="F23" s="272"/>
      <c r="G23" s="272" t="s">
        <v>645</v>
      </c>
      <c r="H23" s="272">
        <v>2009</v>
      </c>
      <c r="I23" s="272"/>
      <c r="J23" s="930" t="s">
        <v>2165</v>
      </c>
      <c r="K23" s="930" t="s">
        <v>2166</v>
      </c>
      <c r="L23" s="609" t="s">
        <v>2167</v>
      </c>
      <c r="M23" s="272"/>
      <c r="N23" s="272" t="s">
        <v>114</v>
      </c>
      <c r="O23" s="272">
        <v>201622068.099884</v>
      </c>
      <c r="P23" s="919"/>
      <c r="U23" s="331"/>
    </row>
    <row r="24" spans="1:35" s="313" customFormat="1" ht="39" customHeight="1">
      <c r="A24" s="918"/>
      <c r="B24" s="608" t="s">
        <v>747</v>
      </c>
      <c r="C24" s="272" t="s">
        <v>747</v>
      </c>
      <c r="D24" s="272"/>
      <c r="E24" s="268"/>
      <c r="F24" s="272"/>
      <c r="G24" s="272"/>
      <c r="H24" s="272"/>
      <c r="I24" s="272"/>
      <c r="J24" s="272"/>
      <c r="K24" s="272"/>
      <c r="L24" s="272"/>
      <c r="M24" s="272"/>
      <c r="N24" s="272"/>
      <c r="O24" s="272"/>
      <c r="P24" s="857"/>
      <c r="U24" s="323">
        <f t="shared" si="0"/>
        <v>0</v>
      </c>
    </row>
    <row r="25" spans="1:35" s="332" customFormat="1" ht="35" customHeight="1">
      <c r="A25" s="856" t="s">
        <v>28</v>
      </c>
      <c r="B25" s="605" t="s">
        <v>888</v>
      </c>
      <c r="C25" s="668" t="s">
        <v>469</v>
      </c>
      <c r="D25" s="271"/>
      <c r="E25" s="668"/>
      <c r="F25" s="271"/>
      <c r="G25" s="271"/>
      <c r="H25" s="271"/>
      <c r="I25" s="271"/>
      <c r="J25" s="271"/>
      <c r="K25" s="271"/>
      <c r="L25" s="271"/>
      <c r="M25" s="271"/>
      <c r="N25" s="271"/>
      <c r="O25" s="271"/>
      <c r="P25" s="919"/>
      <c r="U25" s="331">
        <f t="shared" si="0"/>
        <v>0</v>
      </c>
    </row>
    <row r="26" spans="1:35" s="313" customFormat="1" ht="35" customHeight="1">
      <c r="A26" s="918"/>
      <c r="B26" s="608" t="s">
        <v>747</v>
      </c>
      <c r="C26" s="272" t="s">
        <v>747</v>
      </c>
      <c r="D26" s="272"/>
      <c r="E26" s="268"/>
      <c r="F26" s="272"/>
      <c r="G26" s="272"/>
      <c r="H26" s="272"/>
      <c r="I26" s="272"/>
      <c r="J26" s="272"/>
      <c r="K26" s="272"/>
      <c r="L26" s="272"/>
      <c r="M26" s="272"/>
      <c r="N26" s="272"/>
      <c r="O26" s="272"/>
      <c r="P26" s="857"/>
      <c r="U26" s="323">
        <f t="shared" si="0"/>
        <v>0</v>
      </c>
    </row>
    <row r="27" spans="1:35" s="332" customFormat="1" ht="35" customHeight="1">
      <c r="A27" s="856" t="s">
        <v>30</v>
      </c>
      <c r="B27" s="605" t="s">
        <v>889</v>
      </c>
      <c r="C27" s="668" t="s">
        <v>469</v>
      </c>
      <c r="D27" s="271"/>
      <c r="E27" s="668"/>
      <c r="F27" s="271"/>
      <c r="G27" s="271"/>
      <c r="H27" s="271"/>
      <c r="I27" s="271"/>
      <c r="J27" s="271"/>
      <c r="K27" s="271"/>
      <c r="L27" s="528"/>
      <c r="M27" s="271"/>
      <c r="N27" s="610"/>
      <c r="O27" s="271"/>
      <c r="P27" s="919"/>
      <c r="T27" s="330"/>
      <c r="U27" s="331">
        <f t="shared" si="0"/>
        <v>0</v>
      </c>
    </row>
    <row r="28" spans="1:35" s="313" customFormat="1" ht="35" customHeight="1">
      <c r="A28" s="918"/>
      <c r="B28" s="608" t="s">
        <v>747</v>
      </c>
      <c r="C28" s="272" t="s">
        <v>747</v>
      </c>
      <c r="D28" s="272"/>
      <c r="E28" s="268"/>
      <c r="F28" s="272"/>
      <c r="G28" s="272"/>
      <c r="H28" s="272"/>
      <c r="I28" s="272"/>
      <c r="J28" s="272"/>
      <c r="K28" s="272"/>
      <c r="L28" s="272"/>
      <c r="M28" s="272"/>
      <c r="N28" s="606"/>
      <c r="O28" s="272"/>
      <c r="P28" s="857"/>
      <c r="U28" s="323">
        <f t="shared" si="0"/>
        <v>0</v>
      </c>
    </row>
    <row r="29" spans="1:35" s="332" customFormat="1" ht="35" customHeight="1">
      <c r="A29" s="856" t="s">
        <v>32</v>
      </c>
      <c r="B29" s="605" t="s">
        <v>890</v>
      </c>
      <c r="C29" s="271" t="s">
        <v>747</v>
      </c>
      <c r="D29" s="271"/>
      <c r="E29" s="611"/>
      <c r="F29" s="271"/>
      <c r="G29" s="271"/>
      <c r="H29" s="271"/>
      <c r="I29" s="271"/>
      <c r="J29" s="271"/>
      <c r="K29" s="271"/>
      <c r="L29" s="271"/>
      <c r="M29" s="271"/>
      <c r="N29" s="271"/>
      <c r="O29" s="612">
        <f>SUBTOTAL(9,O30:O567)</f>
        <v>7883104939.6507893</v>
      </c>
      <c r="P29" s="920">
        <v>7255140448.0699997</v>
      </c>
      <c r="U29" s="331" t="str">
        <f t="shared" si="0"/>
        <v>0</v>
      </c>
      <c r="V29" s="343"/>
      <c r="Y29" s="344" t="e">
        <f>SUM(Y30:Y467)</f>
        <v>#REF!</v>
      </c>
      <c r="Z29" s="344"/>
      <c r="AA29" s="344" t="e">
        <f>SUM(AA30:AA467)</f>
        <v>#REF!</v>
      </c>
      <c r="AB29" s="344" t="e">
        <f>SUM(AB30:AB467)</f>
        <v>#REF!</v>
      </c>
      <c r="AC29" s="344" t="e">
        <f>SUM(AC30:AC467)</f>
        <v>#REF!</v>
      </c>
      <c r="AD29" s="344" t="e">
        <f>SUM(AD30:AD467)</f>
        <v>#REF!</v>
      </c>
      <c r="AF29" s="344" t="e">
        <f>SUM(AF30:AF467)</f>
        <v>#REF!</v>
      </c>
      <c r="AG29" s="344" t="e">
        <f>AD29+AC29+AB29+AA29+Y29</f>
        <v>#REF!</v>
      </c>
      <c r="AH29" s="330"/>
    </row>
    <row r="30" spans="1:35" s="313" customFormat="1" ht="35" customHeight="1">
      <c r="A30" s="921">
        <v>1</v>
      </c>
      <c r="B30" s="613" t="s">
        <v>2116</v>
      </c>
      <c r="C30" s="614" t="s">
        <v>115</v>
      </c>
      <c r="D30" s="272"/>
      <c r="E30" s="615" t="s">
        <v>313</v>
      </c>
      <c r="F30" s="608"/>
      <c r="G30" s="615" t="s">
        <v>368</v>
      </c>
      <c r="H30" s="616">
        <v>2000</v>
      </c>
      <c r="I30" s="272"/>
      <c r="J30" s="272"/>
      <c r="K30" s="272"/>
      <c r="L30" s="272"/>
      <c r="M30" s="272"/>
      <c r="N30" s="616" t="s">
        <v>114</v>
      </c>
      <c r="O30" s="617">
        <v>3675000</v>
      </c>
      <c r="P30" s="857"/>
      <c r="T30" s="332" t="e">
        <f>#REF!</f>
        <v>#REF!</v>
      </c>
      <c r="U30" s="313" t="e">
        <f t="shared" ref="U30:U77" si="1">VLOOKUP(T30,kelompok,2,0)</f>
        <v>#REF!</v>
      </c>
      <c r="V30" s="313" t="e">
        <f t="shared" ref="V30:V77" si="2">VLOOKUP(T30,MASAMANFAAT,4,0)</f>
        <v>#REF!</v>
      </c>
      <c r="W30" s="350" t="e">
        <f>(O30-10)/V30</f>
        <v>#REF!</v>
      </c>
      <c r="X30" s="351">
        <f>2013-AE30</f>
        <v>13</v>
      </c>
      <c r="Y30" s="350" t="e">
        <f>IF(X30&gt;V30,O30-10,W30*X30)</f>
        <v>#REF!</v>
      </c>
      <c r="Z30" s="350">
        <f t="shared" ref="Z30:Z77" si="3">2014-AE30</f>
        <v>14</v>
      </c>
      <c r="AA30" s="350" t="e">
        <f>IF(O30-10=Y30,0,W30)</f>
        <v>#REF!</v>
      </c>
      <c r="AB30" s="351" t="e">
        <f>IF(O30-10=Y30+AA30,0,W30)</f>
        <v>#REF!</v>
      </c>
      <c r="AC30" s="351" t="e">
        <f>IF(O30-10=Y30+AA30+AB30,0,W30)</f>
        <v>#REF!</v>
      </c>
      <c r="AD30" s="351" t="e">
        <f>IF(O30-10=Y30+AA30+AB30+AC30,0,W30)</f>
        <v>#REF!</v>
      </c>
      <c r="AE30" s="332">
        <f>H30</f>
        <v>2000</v>
      </c>
      <c r="AF30" s="352" t="e">
        <f>O30-(AA30+AB30+Y30+AC30+AD30)</f>
        <v>#REF!</v>
      </c>
      <c r="AG30" s="353" t="e">
        <f t="shared" ref="AG30:AG77" si="4">AD30+AC30+AB30+AA30+Y30</f>
        <v>#REF!</v>
      </c>
      <c r="AH30" s="354"/>
      <c r="AI30" s="354"/>
    </row>
    <row r="31" spans="1:35" s="313" customFormat="1" ht="35" customHeight="1">
      <c r="A31" s="921">
        <v>2</v>
      </c>
      <c r="B31" s="613" t="s">
        <v>2033</v>
      </c>
      <c r="C31" s="614" t="s">
        <v>117</v>
      </c>
      <c r="D31" s="272"/>
      <c r="E31" s="615" t="s">
        <v>313</v>
      </c>
      <c r="F31" s="608"/>
      <c r="G31" s="615" t="s">
        <v>370</v>
      </c>
      <c r="H31" s="616">
        <v>2000</v>
      </c>
      <c r="I31" s="272"/>
      <c r="J31" s="272"/>
      <c r="K31" s="272"/>
      <c r="L31" s="272"/>
      <c r="M31" s="272"/>
      <c r="N31" s="616" t="s">
        <v>114</v>
      </c>
      <c r="O31" s="617">
        <v>975000</v>
      </c>
      <c r="P31" s="857"/>
      <c r="T31" s="332" t="e">
        <f>#REF!</f>
        <v>#REF!</v>
      </c>
      <c r="U31" s="313" t="e">
        <f t="shared" si="1"/>
        <v>#REF!</v>
      </c>
      <c r="V31" s="313" t="e">
        <f t="shared" si="2"/>
        <v>#REF!</v>
      </c>
      <c r="W31" s="350" t="e">
        <f t="shared" ref="W31:W77" si="5">(O31-10)/V31</f>
        <v>#REF!</v>
      </c>
      <c r="X31" s="351">
        <f t="shared" ref="X31:X77" si="6">2013-AE31</f>
        <v>13</v>
      </c>
      <c r="Y31" s="350" t="e">
        <f t="shared" ref="Y31:Y77" si="7">IF(X31&gt;V31,O31-10,W31*X31)</f>
        <v>#REF!</v>
      </c>
      <c r="Z31" s="350">
        <f t="shared" si="3"/>
        <v>14</v>
      </c>
      <c r="AA31" s="350" t="e">
        <f t="shared" ref="AA31:AA77" si="8">IF(O31-10=Y31,0,W31)</f>
        <v>#REF!</v>
      </c>
      <c r="AB31" s="351" t="e">
        <f t="shared" ref="AB31:AB77" si="9">IF(O31-10=Y31+AA31,0,W31)</f>
        <v>#REF!</v>
      </c>
      <c r="AC31" s="351" t="e">
        <f t="shared" ref="AC31:AC77" si="10">IF(O31-10=Y31+AA31+AB31,0,W31)</f>
        <v>#REF!</v>
      </c>
      <c r="AD31" s="351" t="e">
        <f t="shared" ref="AD31:AD77" si="11">IF(O31-10=Y31+AA31+AB31+AC31,0,W31)</f>
        <v>#REF!</v>
      </c>
      <c r="AE31" s="332">
        <f t="shared" ref="AE31:AE77" si="12">H31</f>
        <v>2000</v>
      </c>
      <c r="AF31" s="352" t="e">
        <f t="shared" ref="AF31:AF77" si="13">O31-(AA31+AB31+Y31+AC31+AD31)</f>
        <v>#REF!</v>
      </c>
      <c r="AG31" s="353" t="e">
        <f t="shared" si="4"/>
        <v>#REF!</v>
      </c>
    </row>
    <row r="32" spans="1:35" s="313" customFormat="1" ht="35" customHeight="1">
      <c r="A32" s="921">
        <v>3</v>
      </c>
      <c r="B32" s="618" t="s">
        <v>301</v>
      </c>
      <c r="C32" s="614" t="s">
        <v>122</v>
      </c>
      <c r="D32" s="272"/>
      <c r="E32" s="615" t="s">
        <v>316</v>
      </c>
      <c r="F32" s="608"/>
      <c r="G32" s="615" t="s">
        <v>374</v>
      </c>
      <c r="H32" s="616">
        <v>2001</v>
      </c>
      <c r="I32" s="272"/>
      <c r="J32" s="272"/>
      <c r="K32" s="272"/>
      <c r="L32" s="272"/>
      <c r="M32" s="272"/>
      <c r="N32" s="616" t="s">
        <v>114</v>
      </c>
      <c r="O32" s="619">
        <v>2275000</v>
      </c>
      <c r="P32" s="857"/>
      <c r="T32" s="332" t="e">
        <f>#REF!</f>
        <v>#REF!</v>
      </c>
      <c r="U32" s="313" t="e">
        <f t="shared" si="1"/>
        <v>#REF!</v>
      </c>
      <c r="V32" s="313" t="e">
        <f t="shared" si="2"/>
        <v>#REF!</v>
      </c>
      <c r="W32" s="350" t="e">
        <f t="shared" si="5"/>
        <v>#REF!</v>
      </c>
      <c r="X32" s="351">
        <f t="shared" si="6"/>
        <v>12</v>
      </c>
      <c r="Y32" s="350" t="e">
        <f t="shared" si="7"/>
        <v>#REF!</v>
      </c>
      <c r="Z32" s="350">
        <f t="shared" si="3"/>
        <v>13</v>
      </c>
      <c r="AA32" s="350" t="e">
        <f t="shared" si="8"/>
        <v>#REF!</v>
      </c>
      <c r="AB32" s="351" t="e">
        <f t="shared" si="9"/>
        <v>#REF!</v>
      </c>
      <c r="AC32" s="351" t="e">
        <f t="shared" si="10"/>
        <v>#REF!</v>
      </c>
      <c r="AD32" s="351" t="e">
        <f t="shared" si="11"/>
        <v>#REF!</v>
      </c>
      <c r="AE32" s="332">
        <f t="shared" si="12"/>
        <v>2001</v>
      </c>
      <c r="AF32" s="352" t="e">
        <f t="shared" si="13"/>
        <v>#REF!</v>
      </c>
      <c r="AG32" s="353" t="e">
        <f t="shared" si="4"/>
        <v>#REF!</v>
      </c>
    </row>
    <row r="33" spans="1:34" s="313" customFormat="1" ht="35" customHeight="1">
      <c r="A33" s="921">
        <v>4</v>
      </c>
      <c r="B33" s="613" t="s">
        <v>2033</v>
      </c>
      <c r="C33" s="614" t="s">
        <v>117</v>
      </c>
      <c r="D33" s="272"/>
      <c r="E33" s="615" t="s">
        <v>313</v>
      </c>
      <c r="F33" s="608"/>
      <c r="G33" s="615" t="s">
        <v>368</v>
      </c>
      <c r="H33" s="616">
        <v>2001</v>
      </c>
      <c r="I33" s="272"/>
      <c r="J33" s="272"/>
      <c r="K33" s="272"/>
      <c r="L33" s="272"/>
      <c r="M33" s="272"/>
      <c r="N33" s="616" t="s">
        <v>114</v>
      </c>
      <c r="O33" s="619">
        <v>900000</v>
      </c>
      <c r="P33" s="857"/>
      <c r="T33" s="332" t="e">
        <f>#REF!</f>
        <v>#REF!</v>
      </c>
      <c r="U33" s="313" t="e">
        <f t="shared" si="1"/>
        <v>#REF!</v>
      </c>
      <c r="V33" s="313" t="e">
        <f t="shared" si="2"/>
        <v>#REF!</v>
      </c>
      <c r="W33" s="350" t="e">
        <f t="shared" si="5"/>
        <v>#REF!</v>
      </c>
      <c r="X33" s="351">
        <f t="shared" si="6"/>
        <v>12</v>
      </c>
      <c r="Y33" s="350" t="e">
        <f t="shared" si="7"/>
        <v>#REF!</v>
      </c>
      <c r="Z33" s="350">
        <f t="shared" si="3"/>
        <v>13</v>
      </c>
      <c r="AA33" s="350" t="e">
        <f t="shared" si="8"/>
        <v>#REF!</v>
      </c>
      <c r="AB33" s="351" t="e">
        <f t="shared" si="9"/>
        <v>#REF!</v>
      </c>
      <c r="AC33" s="351" t="e">
        <f t="shared" si="10"/>
        <v>#REF!</v>
      </c>
      <c r="AD33" s="351" t="e">
        <f t="shared" si="11"/>
        <v>#REF!</v>
      </c>
      <c r="AE33" s="332">
        <f t="shared" si="12"/>
        <v>2001</v>
      </c>
      <c r="AF33" s="352" t="e">
        <f t="shared" si="13"/>
        <v>#REF!</v>
      </c>
      <c r="AG33" s="353" t="e">
        <f t="shared" si="4"/>
        <v>#REF!</v>
      </c>
    </row>
    <row r="34" spans="1:34" s="313" customFormat="1" ht="35" customHeight="1">
      <c r="A34" s="921">
        <v>5</v>
      </c>
      <c r="B34" s="613" t="s">
        <v>2046</v>
      </c>
      <c r="C34" s="614" t="s">
        <v>124</v>
      </c>
      <c r="D34" s="272"/>
      <c r="E34" s="615" t="s">
        <v>316</v>
      </c>
      <c r="F34" s="608"/>
      <c r="G34" s="615" t="s">
        <v>368</v>
      </c>
      <c r="H34" s="616">
        <v>2001</v>
      </c>
      <c r="I34" s="272"/>
      <c r="J34" s="272"/>
      <c r="K34" s="272"/>
      <c r="L34" s="272"/>
      <c r="M34" s="272"/>
      <c r="N34" s="616" t="s">
        <v>114</v>
      </c>
      <c r="O34" s="619">
        <v>2160000</v>
      </c>
      <c r="P34" s="857"/>
      <c r="T34" s="332" t="e">
        <f>#REF!</f>
        <v>#REF!</v>
      </c>
      <c r="U34" s="313" t="e">
        <f t="shared" si="1"/>
        <v>#REF!</v>
      </c>
      <c r="V34" s="313" t="e">
        <f t="shared" si="2"/>
        <v>#REF!</v>
      </c>
      <c r="W34" s="350" t="e">
        <f t="shared" si="5"/>
        <v>#REF!</v>
      </c>
      <c r="X34" s="351">
        <f t="shared" si="6"/>
        <v>12</v>
      </c>
      <c r="Y34" s="350" t="e">
        <f t="shared" si="7"/>
        <v>#REF!</v>
      </c>
      <c r="Z34" s="350">
        <f t="shared" si="3"/>
        <v>13</v>
      </c>
      <c r="AA34" s="350" t="e">
        <f t="shared" si="8"/>
        <v>#REF!</v>
      </c>
      <c r="AB34" s="351" t="e">
        <f t="shared" si="9"/>
        <v>#REF!</v>
      </c>
      <c r="AC34" s="351" t="e">
        <f t="shared" si="10"/>
        <v>#REF!</v>
      </c>
      <c r="AD34" s="351" t="e">
        <f t="shared" si="11"/>
        <v>#REF!</v>
      </c>
      <c r="AE34" s="332">
        <f t="shared" si="12"/>
        <v>2001</v>
      </c>
      <c r="AF34" s="352" t="e">
        <f t="shared" si="13"/>
        <v>#REF!</v>
      </c>
      <c r="AG34" s="353" t="e">
        <f t="shared" si="4"/>
        <v>#REF!</v>
      </c>
    </row>
    <row r="35" spans="1:34" s="313" customFormat="1" ht="38" customHeight="1">
      <c r="A35" s="921">
        <v>6</v>
      </c>
      <c r="B35" s="613" t="s">
        <v>2036</v>
      </c>
      <c r="C35" s="614" t="s">
        <v>125</v>
      </c>
      <c r="D35" s="272"/>
      <c r="E35" s="615" t="s">
        <v>316</v>
      </c>
      <c r="F35" s="608"/>
      <c r="G35" s="615" t="s">
        <v>373</v>
      </c>
      <c r="H35" s="616">
        <v>2001</v>
      </c>
      <c r="I35" s="272"/>
      <c r="J35" s="272"/>
      <c r="K35" s="272"/>
      <c r="L35" s="272"/>
      <c r="M35" s="272"/>
      <c r="N35" s="616" t="s">
        <v>114</v>
      </c>
      <c r="O35" s="619">
        <v>510000</v>
      </c>
      <c r="P35" s="857"/>
      <c r="T35" s="332" t="e">
        <f>#REF!</f>
        <v>#REF!</v>
      </c>
      <c r="U35" s="313" t="e">
        <f t="shared" si="1"/>
        <v>#REF!</v>
      </c>
      <c r="V35" s="313" t="e">
        <f t="shared" si="2"/>
        <v>#REF!</v>
      </c>
      <c r="W35" s="350" t="e">
        <f t="shared" si="5"/>
        <v>#REF!</v>
      </c>
      <c r="X35" s="351">
        <f t="shared" si="6"/>
        <v>12</v>
      </c>
      <c r="Y35" s="350" t="e">
        <f t="shared" si="7"/>
        <v>#REF!</v>
      </c>
      <c r="Z35" s="350">
        <f t="shared" si="3"/>
        <v>13</v>
      </c>
      <c r="AA35" s="350" t="e">
        <f t="shared" si="8"/>
        <v>#REF!</v>
      </c>
      <c r="AB35" s="351" t="e">
        <f t="shared" si="9"/>
        <v>#REF!</v>
      </c>
      <c r="AC35" s="351" t="e">
        <f t="shared" si="10"/>
        <v>#REF!</v>
      </c>
      <c r="AD35" s="351" t="e">
        <f t="shared" si="11"/>
        <v>#REF!</v>
      </c>
      <c r="AE35" s="332">
        <f t="shared" si="12"/>
        <v>2001</v>
      </c>
      <c r="AF35" s="352" t="e">
        <f t="shared" si="13"/>
        <v>#REF!</v>
      </c>
      <c r="AG35" s="353" t="e">
        <f t="shared" si="4"/>
        <v>#REF!</v>
      </c>
    </row>
    <row r="36" spans="1:34" s="313" customFormat="1" ht="38" customHeight="1">
      <c r="A36" s="921">
        <v>7</v>
      </c>
      <c r="B36" s="613" t="s">
        <v>2025</v>
      </c>
      <c r="C36" s="614" t="s">
        <v>126</v>
      </c>
      <c r="D36" s="272"/>
      <c r="E36" s="615" t="s">
        <v>318</v>
      </c>
      <c r="F36" s="608"/>
      <c r="G36" s="615" t="s">
        <v>369</v>
      </c>
      <c r="H36" s="616">
        <v>2001</v>
      </c>
      <c r="I36" s="272"/>
      <c r="J36" s="272"/>
      <c r="K36" s="272"/>
      <c r="L36" s="272"/>
      <c r="M36" s="272"/>
      <c r="N36" s="616" t="s">
        <v>114</v>
      </c>
      <c r="O36" s="619">
        <v>1650000</v>
      </c>
      <c r="P36" s="857"/>
      <c r="T36" s="332" t="e">
        <f>#REF!</f>
        <v>#REF!</v>
      </c>
      <c r="U36" s="313" t="e">
        <f t="shared" si="1"/>
        <v>#REF!</v>
      </c>
      <c r="V36" s="313" t="e">
        <f t="shared" si="2"/>
        <v>#REF!</v>
      </c>
      <c r="W36" s="350" t="e">
        <f t="shared" si="5"/>
        <v>#REF!</v>
      </c>
      <c r="X36" s="351">
        <f t="shared" si="6"/>
        <v>12</v>
      </c>
      <c r="Y36" s="350" t="e">
        <f t="shared" si="7"/>
        <v>#REF!</v>
      </c>
      <c r="Z36" s="350">
        <f t="shared" si="3"/>
        <v>13</v>
      </c>
      <c r="AA36" s="350" t="e">
        <f t="shared" si="8"/>
        <v>#REF!</v>
      </c>
      <c r="AB36" s="351" t="e">
        <f t="shared" si="9"/>
        <v>#REF!</v>
      </c>
      <c r="AC36" s="351" t="e">
        <f t="shared" si="10"/>
        <v>#REF!</v>
      </c>
      <c r="AD36" s="351" t="e">
        <f t="shared" si="11"/>
        <v>#REF!</v>
      </c>
      <c r="AE36" s="332">
        <f t="shared" si="12"/>
        <v>2001</v>
      </c>
      <c r="AF36" s="352" t="e">
        <f t="shared" si="13"/>
        <v>#REF!</v>
      </c>
      <c r="AG36" s="353" t="e">
        <f t="shared" si="4"/>
        <v>#REF!</v>
      </c>
    </row>
    <row r="37" spans="1:34" s="313" customFormat="1" ht="38" customHeight="1">
      <c r="A37" s="921">
        <v>8</v>
      </c>
      <c r="B37" s="613" t="s">
        <v>2083</v>
      </c>
      <c r="C37" s="614" t="s">
        <v>127</v>
      </c>
      <c r="D37" s="272"/>
      <c r="E37" s="615" t="s">
        <v>316</v>
      </c>
      <c r="F37" s="608"/>
      <c r="G37" s="615" t="s">
        <v>375</v>
      </c>
      <c r="H37" s="616">
        <v>2001</v>
      </c>
      <c r="I37" s="272"/>
      <c r="J37" s="272"/>
      <c r="K37" s="272"/>
      <c r="L37" s="272"/>
      <c r="M37" s="272"/>
      <c r="N37" s="616" t="s">
        <v>114</v>
      </c>
      <c r="O37" s="619">
        <v>975000</v>
      </c>
      <c r="P37" s="922" t="s">
        <v>127</v>
      </c>
      <c r="T37" s="332" t="e">
        <f>#REF!</f>
        <v>#REF!</v>
      </c>
      <c r="U37" s="313" t="e">
        <f t="shared" si="1"/>
        <v>#REF!</v>
      </c>
      <c r="V37" s="313" t="e">
        <f t="shared" si="2"/>
        <v>#REF!</v>
      </c>
      <c r="W37" s="350" t="e">
        <f t="shared" si="5"/>
        <v>#REF!</v>
      </c>
      <c r="X37" s="351">
        <f t="shared" si="6"/>
        <v>12</v>
      </c>
      <c r="Y37" s="350" t="e">
        <f t="shared" si="7"/>
        <v>#REF!</v>
      </c>
      <c r="Z37" s="350">
        <f t="shared" si="3"/>
        <v>13</v>
      </c>
      <c r="AA37" s="350" t="e">
        <f t="shared" si="8"/>
        <v>#REF!</v>
      </c>
      <c r="AB37" s="351" t="e">
        <f t="shared" si="9"/>
        <v>#REF!</v>
      </c>
      <c r="AC37" s="351" t="e">
        <f t="shared" si="10"/>
        <v>#REF!</v>
      </c>
      <c r="AD37" s="351" t="e">
        <f t="shared" si="11"/>
        <v>#REF!</v>
      </c>
      <c r="AE37" s="332">
        <f t="shared" si="12"/>
        <v>2001</v>
      </c>
      <c r="AF37" s="352" t="e">
        <f t="shared" si="13"/>
        <v>#REF!</v>
      </c>
      <c r="AG37" s="353" t="e">
        <f t="shared" si="4"/>
        <v>#REF!</v>
      </c>
      <c r="AH37" s="353"/>
    </row>
    <row r="38" spans="1:34" s="313" customFormat="1" ht="38" customHeight="1">
      <c r="A38" s="921">
        <v>9</v>
      </c>
      <c r="B38" s="613" t="s">
        <v>2036</v>
      </c>
      <c r="C38" s="614" t="s">
        <v>125</v>
      </c>
      <c r="D38" s="272"/>
      <c r="E38" s="615" t="s">
        <v>316</v>
      </c>
      <c r="F38" s="608"/>
      <c r="G38" s="615" t="s">
        <v>373</v>
      </c>
      <c r="H38" s="616">
        <v>2001</v>
      </c>
      <c r="I38" s="272"/>
      <c r="J38" s="272"/>
      <c r="K38" s="272"/>
      <c r="L38" s="272"/>
      <c r="M38" s="272"/>
      <c r="N38" s="616" t="s">
        <v>114</v>
      </c>
      <c r="O38" s="619">
        <v>1500000</v>
      </c>
      <c r="P38" s="922" t="s">
        <v>144</v>
      </c>
      <c r="T38" s="332" t="e">
        <f>#REF!</f>
        <v>#REF!</v>
      </c>
      <c r="U38" s="313" t="e">
        <f t="shared" si="1"/>
        <v>#REF!</v>
      </c>
      <c r="V38" s="313" t="e">
        <f t="shared" si="2"/>
        <v>#REF!</v>
      </c>
      <c r="W38" s="350" t="e">
        <f t="shared" si="5"/>
        <v>#REF!</v>
      </c>
      <c r="X38" s="351">
        <f t="shared" si="6"/>
        <v>12</v>
      </c>
      <c r="Y38" s="350" t="e">
        <f t="shared" si="7"/>
        <v>#REF!</v>
      </c>
      <c r="Z38" s="350">
        <f t="shared" si="3"/>
        <v>13</v>
      </c>
      <c r="AA38" s="350" t="e">
        <f t="shared" si="8"/>
        <v>#REF!</v>
      </c>
      <c r="AB38" s="351" t="e">
        <f t="shared" si="9"/>
        <v>#REF!</v>
      </c>
      <c r="AC38" s="351" t="e">
        <f t="shared" si="10"/>
        <v>#REF!</v>
      </c>
      <c r="AD38" s="351" t="e">
        <f t="shared" si="11"/>
        <v>#REF!</v>
      </c>
      <c r="AE38" s="332">
        <f t="shared" si="12"/>
        <v>2001</v>
      </c>
      <c r="AF38" s="352" t="e">
        <f t="shared" si="13"/>
        <v>#REF!</v>
      </c>
      <c r="AG38" s="353" t="e">
        <f t="shared" si="4"/>
        <v>#REF!</v>
      </c>
    </row>
    <row r="39" spans="1:34" s="313" customFormat="1" ht="38" customHeight="1">
      <c r="A39" s="921">
        <v>10</v>
      </c>
      <c r="B39" s="613" t="s">
        <v>2033</v>
      </c>
      <c r="C39" s="614" t="s">
        <v>117</v>
      </c>
      <c r="D39" s="272"/>
      <c r="E39" s="615" t="s">
        <v>313</v>
      </c>
      <c r="F39" s="608"/>
      <c r="G39" s="615" t="s">
        <v>368</v>
      </c>
      <c r="H39" s="616">
        <v>2001</v>
      </c>
      <c r="I39" s="272"/>
      <c r="J39" s="272"/>
      <c r="K39" s="272"/>
      <c r="L39" s="272"/>
      <c r="M39" s="272"/>
      <c r="N39" s="616" t="s">
        <v>114</v>
      </c>
      <c r="O39" s="619">
        <v>1050000</v>
      </c>
      <c r="P39" s="922" t="s">
        <v>416</v>
      </c>
      <c r="T39" s="332" t="e">
        <f>#REF!</f>
        <v>#REF!</v>
      </c>
      <c r="U39" s="313" t="e">
        <f t="shared" si="1"/>
        <v>#REF!</v>
      </c>
      <c r="V39" s="313" t="e">
        <f t="shared" si="2"/>
        <v>#REF!</v>
      </c>
      <c r="W39" s="350" t="e">
        <f t="shared" si="5"/>
        <v>#REF!</v>
      </c>
      <c r="X39" s="351">
        <f t="shared" si="6"/>
        <v>12</v>
      </c>
      <c r="Y39" s="350" t="e">
        <f t="shared" si="7"/>
        <v>#REF!</v>
      </c>
      <c r="Z39" s="350">
        <f t="shared" si="3"/>
        <v>13</v>
      </c>
      <c r="AA39" s="350" t="e">
        <f t="shared" si="8"/>
        <v>#REF!</v>
      </c>
      <c r="AB39" s="351" t="e">
        <f t="shared" si="9"/>
        <v>#REF!</v>
      </c>
      <c r="AC39" s="351" t="e">
        <f t="shared" si="10"/>
        <v>#REF!</v>
      </c>
      <c r="AD39" s="351" t="e">
        <f t="shared" si="11"/>
        <v>#REF!</v>
      </c>
      <c r="AE39" s="332">
        <f t="shared" si="12"/>
        <v>2001</v>
      </c>
      <c r="AF39" s="352" t="e">
        <f t="shared" si="13"/>
        <v>#REF!</v>
      </c>
      <c r="AG39" s="353" t="e">
        <f t="shared" si="4"/>
        <v>#REF!</v>
      </c>
    </row>
    <row r="40" spans="1:34" s="313" customFormat="1" ht="38" customHeight="1">
      <c r="A40" s="921">
        <v>11</v>
      </c>
      <c r="B40" s="613" t="s">
        <v>298</v>
      </c>
      <c r="C40" s="614" t="s">
        <v>128</v>
      </c>
      <c r="D40" s="272"/>
      <c r="E40" s="615" t="s">
        <v>319</v>
      </c>
      <c r="F40" s="608"/>
      <c r="G40" s="615" t="s">
        <v>369</v>
      </c>
      <c r="H40" s="616">
        <v>2001</v>
      </c>
      <c r="I40" s="272"/>
      <c r="J40" s="272"/>
      <c r="K40" s="272"/>
      <c r="L40" s="272"/>
      <c r="M40" s="272"/>
      <c r="N40" s="616" t="s">
        <v>114</v>
      </c>
      <c r="O40" s="619">
        <v>1155000</v>
      </c>
      <c r="P40" s="922" t="s">
        <v>417</v>
      </c>
      <c r="T40" s="332" t="e">
        <f>#REF!</f>
        <v>#REF!</v>
      </c>
      <c r="U40" s="313" t="e">
        <f t="shared" si="1"/>
        <v>#REF!</v>
      </c>
      <c r="V40" s="313" t="e">
        <f t="shared" si="2"/>
        <v>#REF!</v>
      </c>
      <c r="W40" s="350" t="e">
        <f t="shared" si="5"/>
        <v>#REF!</v>
      </c>
      <c r="X40" s="351">
        <f t="shared" si="6"/>
        <v>12</v>
      </c>
      <c r="Y40" s="350" t="e">
        <f t="shared" si="7"/>
        <v>#REF!</v>
      </c>
      <c r="Z40" s="350">
        <f t="shared" si="3"/>
        <v>13</v>
      </c>
      <c r="AA40" s="350" t="e">
        <f t="shared" si="8"/>
        <v>#REF!</v>
      </c>
      <c r="AB40" s="351" t="e">
        <f t="shared" si="9"/>
        <v>#REF!</v>
      </c>
      <c r="AC40" s="351" t="e">
        <f t="shared" si="10"/>
        <v>#REF!</v>
      </c>
      <c r="AD40" s="351" t="e">
        <f t="shared" si="11"/>
        <v>#REF!</v>
      </c>
      <c r="AE40" s="332">
        <f t="shared" si="12"/>
        <v>2001</v>
      </c>
      <c r="AF40" s="352" t="e">
        <f t="shared" si="13"/>
        <v>#REF!</v>
      </c>
      <c r="AG40" s="353" t="e">
        <f t="shared" si="4"/>
        <v>#REF!</v>
      </c>
    </row>
    <row r="41" spans="1:34" s="313" customFormat="1" ht="38" customHeight="1">
      <c r="A41" s="921">
        <v>12</v>
      </c>
      <c r="B41" s="613" t="s">
        <v>2036</v>
      </c>
      <c r="C41" s="614" t="s">
        <v>125</v>
      </c>
      <c r="D41" s="272"/>
      <c r="E41" s="615" t="s">
        <v>316</v>
      </c>
      <c r="F41" s="608"/>
      <c r="G41" s="615" t="s">
        <v>376</v>
      </c>
      <c r="H41" s="616">
        <v>2001</v>
      </c>
      <c r="I41" s="272"/>
      <c r="J41" s="272"/>
      <c r="K41" s="272"/>
      <c r="L41" s="272"/>
      <c r="M41" s="272"/>
      <c r="N41" s="616" t="s">
        <v>114</v>
      </c>
      <c r="O41" s="619">
        <v>1000000</v>
      </c>
      <c r="P41" s="922" t="s">
        <v>157</v>
      </c>
      <c r="T41" s="332" t="e">
        <f>#REF!</f>
        <v>#REF!</v>
      </c>
      <c r="U41" s="313" t="e">
        <f t="shared" si="1"/>
        <v>#REF!</v>
      </c>
      <c r="V41" s="313" t="e">
        <f t="shared" si="2"/>
        <v>#REF!</v>
      </c>
      <c r="W41" s="350" t="e">
        <f t="shared" si="5"/>
        <v>#REF!</v>
      </c>
      <c r="X41" s="351">
        <f t="shared" si="6"/>
        <v>12</v>
      </c>
      <c r="Y41" s="350" t="e">
        <f t="shared" si="7"/>
        <v>#REF!</v>
      </c>
      <c r="Z41" s="350">
        <f t="shared" si="3"/>
        <v>13</v>
      </c>
      <c r="AA41" s="350" t="e">
        <f t="shared" si="8"/>
        <v>#REF!</v>
      </c>
      <c r="AB41" s="351" t="e">
        <f t="shared" si="9"/>
        <v>#REF!</v>
      </c>
      <c r="AC41" s="351" t="e">
        <f t="shared" si="10"/>
        <v>#REF!</v>
      </c>
      <c r="AD41" s="351" t="e">
        <f t="shared" si="11"/>
        <v>#REF!</v>
      </c>
      <c r="AE41" s="332">
        <f t="shared" si="12"/>
        <v>2001</v>
      </c>
      <c r="AF41" s="352" t="e">
        <f t="shared" si="13"/>
        <v>#REF!</v>
      </c>
      <c r="AG41" s="353" t="e">
        <f t="shared" si="4"/>
        <v>#REF!</v>
      </c>
    </row>
    <row r="42" spans="1:34" s="313" customFormat="1" ht="38" customHeight="1">
      <c r="A42" s="921">
        <v>13</v>
      </c>
      <c r="B42" s="613" t="s">
        <v>2036</v>
      </c>
      <c r="C42" s="614" t="s">
        <v>125</v>
      </c>
      <c r="D42" s="272"/>
      <c r="E42" s="615" t="s">
        <v>316</v>
      </c>
      <c r="F42" s="608"/>
      <c r="G42" s="615" t="s">
        <v>377</v>
      </c>
      <c r="H42" s="616">
        <v>2001</v>
      </c>
      <c r="I42" s="272"/>
      <c r="J42" s="272"/>
      <c r="K42" s="272"/>
      <c r="L42" s="272"/>
      <c r="M42" s="272"/>
      <c r="N42" s="616" t="s">
        <v>114</v>
      </c>
      <c r="O42" s="617">
        <v>1190000</v>
      </c>
      <c r="P42" s="922" t="s">
        <v>159</v>
      </c>
      <c r="T42" s="332" t="e">
        <f>#REF!</f>
        <v>#REF!</v>
      </c>
      <c r="U42" s="313" t="e">
        <f t="shared" si="1"/>
        <v>#REF!</v>
      </c>
      <c r="V42" s="313" t="e">
        <f t="shared" si="2"/>
        <v>#REF!</v>
      </c>
      <c r="W42" s="350" t="e">
        <f t="shared" si="5"/>
        <v>#REF!</v>
      </c>
      <c r="X42" s="351">
        <f t="shared" si="6"/>
        <v>12</v>
      </c>
      <c r="Y42" s="350" t="e">
        <f t="shared" si="7"/>
        <v>#REF!</v>
      </c>
      <c r="Z42" s="350">
        <f t="shared" si="3"/>
        <v>13</v>
      </c>
      <c r="AA42" s="350" t="e">
        <f t="shared" si="8"/>
        <v>#REF!</v>
      </c>
      <c r="AB42" s="351" t="e">
        <f t="shared" si="9"/>
        <v>#REF!</v>
      </c>
      <c r="AC42" s="351" t="e">
        <f t="shared" si="10"/>
        <v>#REF!</v>
      </c>
      <c r="AD42" s="351" t="e">
        <f t="shared" si="11"/>
        <v>#REF!</v>
      </c>
      <c r="AE42" s="332">
        <f t="shared" si="12"/>
        <v>2001</v>
      </c>
      <c r="AF42" s="352" t="e">
        <f t="shared" si="13"/>
        <v>#REF!</v>
      </c>
      <c r="AG42" s="353" t="e">
        <f t="shared" si="4"/>
        <v>#REF!</v>
      </c>
    </row>
    <row r="43" spans="1:34" s="313" customFormat="1" ht="38" customHeight="1">
      <c r="A43" s="921">
        <v>14</v>
      </c>
      <c r="B43" s="613" t="s">
        <v>2033</v>
      </c>
      <c r="C43" s="614" t="s">
        <v>117</v>
      </c>
      <c r="D43" s="272"/>
      <c r="E43" s="615" t="s">
        <v>313</v>
      </c>
      <c r="F43" s="608"/>
      <c r="G43" s="615" t="s">
        <v>368</v>
      </c>
      <c r="H43" s="616">
        <v>2001</v>
      </c>
      <c r="I43" s="272"/>
      <c r="J43" s="272"/>
      <c r="K43" s="272"/>
      <c r="L43" s="272"/>
      <c r="M43" s="272"/>
      <c r="N43" s="616" t="s">
        <v>114</v>
      </c>
      <c r="O43" s="617">
        <v>1820000</v>
      </c>
      <c r="P43" s="922" t="s">
        <v>160</v>
      </c>
      <c r="T43" s="332" t="e">
        <f>#REF!</f>
        <v>#REF!</v>
      </c>
      <c r="U43" s="313" t="e">
        <f t="shared" si="1"/>
        <v>#REF!</v>
      </c>
      <c r="V43" s="313" t="e">
        <f t="shared" si="2"/>
        <v>#REF!</v>
      </c>
      <c r="W43" s="350" t="e">
        <f t="shared" si="5"/>
        <v>#REF!</v>
      </c>
      <c r="X43" s="351">
        <f t="shared" si="6"/>
        <v>12</v>
      </c>
      <c r="Y43" s="350" t="e">
        <f t="shared" si="7"/>
        <v>#REF!</v>
      </c>
      <c r="Z43" s="350">
        <f t="shared" si="3"/>
        <v>13</v>
      </c>
      <c r="AA43" s="350" t="e">
        <f t="shared" si="8"/>
        <v>#REF!</v>
      </c>
      <c r="AB43" s="351" t="e">
        <f t="shared" si="9"/>
        <v>#REF!</v>
      </c>
      <c r="AC43" s="351" t="e">
        <f t="shared" si="10"/>
        <v>#REF!</v>
      </c>
      <c r="AD43" s="351" t="e">
        <f t="shared" si="11"/>
        <v>#REF!</v>
      </c>
      <c r="AE43" s="332">
        <f t="shared" si="12"/>
        <v>2001</v>
      </c>
      <c r="AF43" s="352" t="e">
        <f t="shared" si="13"/>
        <v>#REF!</v>
      </c>
      <c r="AG43" s="353" t="e">
        <f t="shared" si="4"/>
        <v>#REF!</v>
      </c>
    </row>
    <row r="44" spans="1:34" s="313" customFormat="1" ht="38" customHeight="1">
      <c r="A44" s="921">
        <v>15</v>
      </c>
      <c r="B44" s="613" t="s">
        <v>298</v>
      </c>
      <c r="C44" s="614" t="s">
        <v>128</v>
      </c>
      <c r="D44" s="272"/>
      <c r="E44" s="615" t="s">
        <v>318</v>
      </c>
      <c r="F44" s="608"/>
      <c r="G44" s="615" t="s">
        <v>369</v>
      </c>
      <c r="H44" s="616">
        <v>2001</v>
      </c>
      <c r="I44" s="272"/>
      <c r="J44" s="272"/>
      <c r="K44" s="272"/>
      <c r="L44" s="272"/>
      <c r="M44" s="272"/>
      <c r="N44" s="616" t="s">
        <v>114</v>
      </c>
      <c r="O44" s="617">
        <v>1540000</v>
      </c>
      <c r="P44" s="922" t="s">
        <v>162</v>
      </c>
      <c r="T44" s="332" t="e">
        <f>#REF!</f>
        <v>#REF!</v>
      </c>
      <c r="U44" s="313" t="e">
        <f t="shared" si="1"/>
        <v>#REF!</v>
      </c>
      <c r="V44" s="313" t="e">
        <f t="shared" si="2"/>
        <v>#REF!</v>
      </c>
      <c r="W44" s="350" t="e">
        <f t="shared" si="5"/>
        <v>#REF!</v>
      </c>
      <c r="X44" s="351">
        <f t="shared" si="6"/>
        <v>12</v>
      </c>
      <c r="Y44" s="350" t="e">
        <f t="shared" si="7"/>
        <v>#REF!</v>
      </c>
      <c r="Z44" s="350">
        <f t="shared" si="3"/>
        <v>13</v>
      </c>
      <c r="AA44" s="350" t="e">
        <f t="shared" si="8"/>
        <v>#REF!</v>
      </c>
      <c r="AB44" s="351" t="e">
        <f t="shared" si="9"/>
        <v>#REF!</v>
      </c>
      <c r="AC44" s="351" t="e">
        <f t="shared" si="10"/>
        <v>#REF!</v>
      </c>
      <c r="AD44" s="351" t="e">
        <f t="shared" si="11"/>
        <v>#REF!</v>
      </c>
      <c r="AE44" s="332">
        <f t="shared" si="12"/>
        <v>2001</v>
      </c>
      <c r="AF44" s="352" t="e">
        <f t="shared" si="13"/>
        <v>#REF!</v>
      </c>
      <c r="AG44" s="353" t="e">
        <f t="shared" si="4"/>
        <v>#REF!</v>
      </c>
    </row>
    <row r="45" spans="1:34" s="313" customFormat="1" ht="38" customHeight="1">
      <c r="A45" s="921">
        <v>16</v>
      </c>
      <c r="B45" s="613" t="s">
        <v>2033</v>
      </c>
      <c r="C45" s="614" t="s">
        <v>117</v>
      </c>
      <c r="D45" s="272"/>
      <c r="E45" s="615" t="s">
        <v>313</v>
      </c>
      <c r="F45" s="608"/>
      <c r="G45" s="615" t="s">
        <v>368</v>
      </c>
      <c r="H45" s="616">
        <v>2001</v>
      </c>
      <c r="I45" s="272"/>
      <c r="J45" s="272"/>
      <c r="K45" s="272"/>
      <c r="L45" s="272"/>
      <c r="M45" s="272"/>
      <c r="N45" s="616" t="s">
        <v>114</v>
      </c>
      <c r="O45" s="617">
        <v>1820000</v>
      </c>
      <c r="P45" s="922" t="s">
        <v>162</v>
      </c>
      <c r="T45" s="332" t="e">
        <f>#REF!</f>
        <v>#REF!</v>
      </c>
      <c r="U45" s="313" t="e">
        <f t="shared" si="1"/>
        <v>#REF!</v>
      </c>
      <c r="V45" s="313" t="e">
        <f t="shared" si="2"/>
        <v>#REF!</v>
      </c>
      <c r="W45" s="350" t="e">
        <f t="shared" si="5"/>
        <v>#REF!</v>
      </c>
      <c r="X45" s="351">
        <f t="shared" si="6"/>
        <v>12</v>
      </c>
      <c r="Y45" s="350" t="e">
        <f t="shared" si="7"/>
        <v>#REF!</v>
      </c>
      <c r="Z45" s="350">
        <f t="shared" si="3"/>
        <v>13</v>
      </c>
      <c r="AA45" s="350" t="e">
        <f t="shared" si="8"/>
        <v>#REF!</v>
      </c>
      <c r="AB45" s="351" t="e">
        <f t="shared" si="9"/>
        <v>#REF!</v>
      </c>
      <c r="AC45" s="351" t="e">
        <f t="shared" si="10"/>
        <v>#REF!</v>
      </c>
      <c r="AD45" s="351" t="e">
        <f t="shared" si="11"/>
        <v>#REF!</v>
      </c>
      <c r="AE45" s="332">
        <f t="shared" si="12"/>
        <v>2001</v>
      </c>
      <c r="AF45" s="352" t="e">
        <f t="shared" si="13"/>
        <v>#REF!</v>
      </c>
      <c r="AG45" s="353" t="e">
        <f t="shared" si="4"/>
        <v>#REF!</v>
      </c>
    </row>
    <row r="46" spans="1:34" s="313" customFormat="1" ht="38" customHeight="1">
      <c r="A46" s="921">
        <v>17</v>
      </c>
      <c r="B46" s="613" t="s">
        <v>298</v>
      </c>
      <c r="C46" s="614" t="s">
        <v>128</v>
      </c>
      <c r="D46" s="272"/>
      <c r="E46" s="615" t="s">
        <v>318</v>
      </c>
      <c r="F46" s="608"/>
      <c r="G46" s="615" t="s">
        <v>369</v>
      </c>
      <c r="H46" s="616">
        <v>2001</v>
      </c>
      <c r="I46" s="272"/>
      <c r="J46" s="272"/>
      <c r="K46" s="272"/>
      <c r="L46" s="272"/>
      <c r="M46" s="272"/>
      <c r="N46" s="616" t="s">
        <v>114</v>
      </c>
      <c r="O46" s="617">
        <v>1540000</v>
      </c>
      <c r="P46" s="922" t="s">
        <v>166</v>
      </c>
      <c r="T46" s="332" t="e">
        <f>#REF!</f>
        <v>#REF!</v>
      </c>
      <c r="U46" s="313" t="e">
        <f t="shared" si="1"/>
        <v>#REF!</v>
      </c>
      <c r="V46" s="313" t="e">
        <f t="shared" si="2"/>
        <v>#REF!</v>
      </c>
      <c r="W46" s="350" t="e">
        <f t="shared" si="5"/>
        <v>#REF!</v>
      </c>
      <c r="X46" s="351">
        <f t="shared" si="6"/>
        <v>12</v>
      </c>
      <c r="Y46" s="350" t="e">
        <f t="shared" si="7"/>
        <v>#REF!</v>
      </c>
      <c r="Z46" s="350">
        <f t="shared" si="3"/>
        <v>13</v>
      </c>
      <c r="AA46" s="350" t="e">
        <f t="shared" si="8"/>
        <v>#REF!</v>
      </c>
      <c r="AB46" s="351" t="e">
        <f t="shared" si="9"/>
        <v>#REF!</v>
      </c>
      <c r="AC46" s="351" t="e">
        <f t="shared" si="10"/>
        <v>#REF!</v>
      </c>
      <c r="AD46" s="351" t="e">
        <f t="shared" si="11"/>
        <v>#REF!</v>
      </c>
      <c r="AE46" s="332">
        <f t="shared" si="12"/>
        <v>2001</v>
      </c>
      <c r="AF46" s="352" t="e">
        <f t="shared" si="13"/>
        <v>#REF!</v>
      </c>
      <c r="AG46" s="353" t="e">
        <f t="shared" si="4"/>
        <v>#REF!</v>
      </c>
    </row>
    <row r="47" spans="1:34" s="313" customFormat="1" ht="38" customHeight="1">
      <c r="A47" s="921">
        <v>18</v>
      </c>
      <c r="B47" s="613" t="s">
        <v>2033</v>
      </c>
      <c r="C47" s="614" t="s">
        <v>117</v>
      </c>
      <c r="D47" s="272"/>
      <c r="E47" s="615" t="s">
        <v>319</v>
      </c>
      <c r="F47" s="608"/>
      <c r="G47" s="615" t="s">
        <v>369</v>
      </c>
      <c r="H47" s="616">
        <v>2001</v>
      </c>
      <c r="I47" s="272"/>
      <c r="J47" s="272"/>
      <c r="K47" s="272"/>
      <c r="L47" s="272"/>
      <c r="M47" s="272"/>
      <c r="N47" s="616" t="s">
        <v>114</v>
      </c>
      <c r="O47" s="617">
        <v>1500000</v>
      </c>
      <c r="P47" s="922" t="s">
        <v>418</v>
      </c>
      <c r="T47" s="332" t="e">
        <f>#REF!</f>
        <v>#REF!</v>
      </c>
      <c r="U47" s="313" t="e">
        <f t="shared" si="1"/>
        <v>#REF!</v>
      </c>
      <c r="V47" s="313" t="e">
        <f t="shared" si="2"/>
        <v>#REF!</v>
      </c>
      <c r="W47" s="350" t="e">
        <f t="shared" si="5"/>
        <v>#REF!</v>
      </c>
      <c r="X47" s="351">
        <f t="shared" si="6"/>
        <v>12</v>
      </c>
      <c r="Y47" s="350" t="e">
        <f t="shared" si="7"/>
        <v>#REF!</v>
      </c>
      <c r="Z47" s="350">
        <f t="shared" si="3"/>
        <v>13</v>
      </c>
      <c r="AA47" s="350" t="e">
        <f t="shared" si="8"/>
        <v>#REF!</v>
      </c>
      <c r="AB47" s="351" t="e">
        <f t="shared" si="9"/>
        <v>#REF!</v>
      </c>
      <c r="AC47" s="351" t="e">
        <f t="shared" si="10"/>
        <v>#REF!</v>
      </c>
      <c r="AD47" s="351" t="e">
        <f t="shared" si="11"/>
        <v>#REF!</v>
      </c>
      <c r="AE47" s="332">
        <f t="shared" si="12"/>
        <v>2001</v>
      </c>
      <c r="AF47" s="352" t="e">
        <f t="shared" si="13"/>
        <v>#REF!</v>
      </c>
      <c r="AG47" s="353" t="e">
        <f t="shared" si="4"/>
        <v>#REF!</v>
      </c>
    </row>
    <row r="48" spans="1:34" s="313" customFormat="1" ht="38" customHeight="1">
      <c r="A48" s="921">
        <v>19</v>
      </c>
      <c r="B48" s="613" t="s">
        <v>2047</v>
      </c>
      <c r="C48" s="614" t="s">
        <v>130</v>
      </c>
      <c r="D48" s="272"/>
      <c r="E48" s="615" t="s">
        <v>316</v>
      </c>
      <c r="F48" s="608"/>
      <c r="G48" s="615" t="s">
        <v>374</v>
      </c>
      <c r="H48" s="616">
        <v>2001</v>
      </c>
      <c r="I48" s="272"/>
      <c r="J48" s="272"/>
      <c r="K48" s="272"/>
      <c r="L48" s="272"/>
      <c r="M48" s="272"/>
      <c r="N48" s="616" t="s">
        <v>114</v>
      </c>
      <c r="O48" s="617">
        <v>2450000</v>
      </c>
      <c r="P48" s="922" t="s">
        <v>176</v>
      </c>
      <c r="T48" s="332" t="e">
        <f>#REF!</f>
        <v>#REF!</v>
      </c>
      <c r="U48" s="313" t="e">
        <f t="shared" si="1"/>
        <v>#REF!</v>
      </c>
      <c r="V48" s="313" t="e">
        <f t="shared" si="2"/>
        <v>#REF!</v>
      </c>
      <c r="W48" s="350" t="e">
        <f t="shared" si="5"/>
        <v>#REF!</v>
      </c>
      <c r="X48" s="351">
        <f t="shared" si="6"/>
        <v>12</v>
      </c>
      <c r="Y48" s="350" t="e">
        <f t="shared" si="7"/>
        <v>#REF!</v>
      </c>
      <c r="Z48" s="350">
        <f t="shared" si="3"/>
        <v>13</v>
      </c>
      <c r="AA48" s="350" t="e">
        <f t="shared" si="8"/>
        <v>#REF!</v>
      </c>
      <c r="AB48" s="351" t="e">
        <f t="shared" si="9"/>
        <v>#REF!</v>
      </c>
      <c r="AC48" s="351" t="e">
        <f t="shared" si="10"/>
        <v>#REF!</v>
      </c>
      <c r="AD48" s="351" t="e">
        <f t="shared" si="11"/>
        <v>#REF!</v>
      </c>
      <c r="AE48" s="332">
        <f t="shared" si="12"/>
        <v>2001</v>
      </c>
      <c r="AF48" s="352" t="e">
        <f t="shared" si="13"/>
        <v>#REF!</v>
      </c>
      <c r="AG48" s="353" t="e">
        <f t="shared" si="4"/>
        <v>#REF!</v>
      </c>
    </row>
    <row r="49" spans="1:33" s="313" customFormat="1" ht="38" customHeight="1">
      <c r="A49" s="921">
        <v>20</v>
      </c>
      <c r="B49" s="618" t="s">
        <v>301</v>
      </c>
      <c r="C49" s="614" t="s">
        <v>122</v>
      </c>
      <c r="D49" s="272"/>
      <c r="E49" s="615" t="s">
        <v>321</v>
      </c>
      <c r="F49" s="608"/>
      <c r="G49" s="615" t="s">
        <v>379</v>
      </c>
      <c r="H49" s="616">
        <v>2001</v>
      </c>
      <c r="I49" s="272"/>
      <c r="J49" s="272"/>
      <c r="K49" s="272"/>
      <c r="L49" s="272"/>
      <c r="M49" s="272"/>
      <c r="N49" s="616" t="s">
        <v>114</v>
      </c>
      <c r="O49" s="617">
        <v>1020000</v>
      </c>
      <c r="P49" s="922" t="s">
        <v>421</v>
      </c>
      <c r="T49" s="332" t="e">
        <f>#REF!</f>
        <v>#REF!</v>
      </c>
      <c r="U49" s="313" t="e">
        <f t="shared" si="1"/>
        <v>#REF!</v>
      </c>
      <c r="V49" s="313" t="e">
        <f t="shared" si="2"/>
        <v>#REF!</v>
      </c>
      <c r="W49" s="350" t="e">
        <f t="shared" si="5"/>
        <v>#REF!</v>
      </c>
      <c r="X49" s="351">
        <f t="shared" si="6"/>
        <v>12</v>
      </c>
      <c r="Y49" s="350" t="e">
        <f t="shared" si="7"/>
        <v>#REF!</v>
      </c>
      <c r="Z49" s="350">
        <f t="shared" si="3"/>
        <v>13</v>
      </c>
      <c r="AA49" s="350" t="e">
        <f t="shared" si="8"/>
        <v>#REF!</v>
      </c>
      <c r="AB49" s="351" t="e">
        <f t="shared" si="9"/>
        <v>#REF!</v>
      </c>
      <c r="AC49" s="351" t="e">
        <f t="shared" si="10"/>
        <v>#REF!</v>
      </c>
      <c r="AD49" s="351" t="e">
        <f t="shared" si="11"/>
        <v>#REF!</v>
      </c>
      <c r="AE49" s="332">
        <f t="shared" si="12"/>
        <v>2001</v>
      </c>
      <c r="AF49" s="352" t="e">
        <f t="shared" si="13"/>
        <v>#REF!</v>
      </c>
      <c r="AG49" s="353" t="e">
        <f t="shared" si="4"/>
        <v>#REF!</v>
      </c>
    </row>
    <row r="50" spans="1:33" s="313" customFormat="1" ht="35" customHeight="1">
      <c r="A50" s="921">
        <v>21</v>
      </c>
      <c r="B50" s="613" t="s">
        <v>2117</v>
      </c>
      <c r="C50" s="614" t="s">
        <v>132</v>
      </c>
      <c r="D50" s="272"/>
      <c r="E50" s="615" t="s">
        <v>316</v>
      </c>
      <c r="F50" s="608"/>
      <c r="G50" s="615" t="s">
        <v>372</v>
      </c>
      <c r="H50" s="616">
        <v>2001</v>
      </c>
      <c r="I50" s="272"/>
      <c r="J50" s="272"/>
      <c r="K50" s="272"/>
      <c r="L50" s="272"/>
      <c r="M50" s="272"/>
      <c r="N50" s="616" t="s">
        <v>114</v>
      </c>
      <c r="O50" s="617">
        <v>1260000</v>
      </c>
      <c r="P50" s="857"/>
      <c r="T50" s="332" t="e">
        <f>#REF!</f>
        <v>#REF!</v>
      </c>
      <c r="U50" s="313" t="e">
        <f t="shared" si="1"/>
        <v>#REF!</v>
      </c>
      <c r="V50" s="313" t="e">
        <f t="shared" si="2"/>
        <v>#REF!</v>
      </c>
      <c r="W50" s="350" t="e">
        <f t="shared" si="5"/>
        <v>#REF!</v>
      </c>
      <c r="X50" s="351">
        <f t="shared" si="6"/>
        <v>12</v>
      </c>
      <c r="Y50" s="350" t="e">
        <f t="shared" si="7"/>
        <v>#REF!</v>
      </c>
      <c r="Z50" s="350">
        <f t="shared" si="3"/>
        <v>13</v>
      </c>
      <c r="AA50" s="350" t="e">
        <f t="shared" si="8"/>
        <v>#REF!</v>
      </c>
      <c r="AB50" s="351" t="e">
        <f t="shared" si="9"/>
        <v>#REF!</v>
      </c>
      <c r="AC50" s="351" t="e">
        <f t="shared" si="10"/>
        <v>#REF!</v>
      </c>
      <c r="AD50" s="351" t="e">
        <f t="shared" si="11"/>
        <v>#REF!</v>
      </c>
      <c r="AE50" s="332">
        <f t="shared" si="12"/>
        <v>2001</v>
      </c>
      <c r="AF50" s="352" t="e">
        <f t="shared" si="13"/>
        <v>#REF!</v>
      </c>
      <c r="AG50" s="353" t="e">
        <f t="shared" si="4"/>
        <v>#REF!</v>
      </c>
    </row>
    <row r="51" spans="1:33" s="313" customFormat="1" ht="35" customHeight="1">
      <c r="A51" s="921">
        <v>22</v>
      </c>
      <c r="B51" s="613" t="s">
        <v>2116</v>
      </c>
      <c r="C51" s="614" t="s">
        <v>118</v>
      </c>
      <c r="D51" s="272"/>
      <c r="E51" s="615" t="s">
        <v>316</v>
      </c>
      <c r="F51" s="608"/>
      <c r="G51" s="615" t="s">
        <v>373</v>
      </c>
      <c r="H51" s="616">
        <v>2001</v>
      </c>
      <c r="I51" s="272"/>
      <c r="J51" s="272"/>
      <c r="K51" s="272"/>
      <c r="L51" s="272"/>
      <c r="M51" s="272"/>
      <c r="N51" s="616" t="s">
        <v>114</v>
      </c>
      <c r="O51" s="617">
        <v>510000</v>
      </c>
      <c r="P51" s="857"/>
      <c r="T51" s="332" t="e">
        <f>#REF!</f>
        <v>#REF!</v>
      </c>
      <c r="U51" s="313" t="e">
        <f t="shared" si="1"/>
        <v>#REF!</v>
      </c>
      <c r="V51" s="313" t="e">
        <f t="shared" si="2"/>
        <v>#REF!</v>
      </c>
      <c r="W51" s="350" t="e">
        <f t="shared" si="5"/>
        <v>#REF!</v>
      </c>
      <c r="X51" s="351">
        <f t="shared" si="6"/>
        <v>12</v>
      </c>
      <c r="Y51" s="350" t="e">
        <f t="shared" si="7"/>
        <v>#REF!</v>
      </c>
      <c r="Z51" s="350">
        <f t="shared" si="3"/>
        <v>13</v>
      </c>
      <c r="AA51" s="350" t="e">
        <f t="shared" si="8"/>
        <v>#REF!</v>
      </c>
      <c r="AB51" s="351" t="e">
        <f t="shared" si="9"/>
        <v>#REF!</v>
      </c>
      <c r="AC51" s="351" t="e">
        <f t="shared" si="10"/>
        <v>#REF!</v>
      </c>
      <c r="AD51" s="351" t="e">
        <f t="shared" si="11"/>
        <v>#REF!</v>
      </c>
      <c r="AE51" s="332">
        <f t="shared" si="12"/>
        <v>2001</v>
      </c>
      <c r="AF51" s="352" t="e">
        <f t="shared" si="13"/>
        <v>#REF!</v>
      </c>
      <c r="AG51" s="353" t="e">
        <f t="shared" si="4"/>
        <v>#REF!</v>
      </c>
    </row>
    <row r="52" spans="1:33" s="313" customFormat="1" ht="35" customHeight="1">
      <c r="A52" s="921">
        <v>23</v>
      </c>
      <c r="B52" s="613" t="s">
        <v>2044</v>
      </c>
      <c r="C52" s="614" t="s">
        <v>134</v>
      </c>
      <c r="D52" s="272"/>
      <c r="E52" s="615" t="s">
        <v>313</v>
      </c>
      <c r="F52" s="608"/>
      <c r="G52" s="615" t="s">
        <v>368</v>
      </c>
      <c r="H52" s="616">
        <v>2001</v>
      </c>
      <c r="I52" s="272"/>
      <c r="J52" s="272"/>
      <c r="K52" s="272"/>
      <c r="L52" s="272"/>
      <c r="M52" s="272"/>
      <c r="N52" s="616" t="s">
        <v>114</v>
      </c>
      <c r="O52" s="617">
        <v>780000</v>
      </c>
      <c r="P52" s="857"/>
      <c r="T52" s="332" t="e">
        <f>#REF!</f>
        <v>#REF!</v>
      </c>
      <c r="U52" s="313" t="e">
        <f t="shared" si="1"/>
        <v>#REF!</v>
      </c>
      <c r="V52" s="313" t="e">
        <f t="shared" si="2"/>
        <v>#REF!</v>
      </c>
      <c r="W52" s="350" t="e">
        <f t="shared" si="5"/>
        <v>#REF!</v>
      </c>
      <c r="X52" s="351">
        <f t="shared" si="6"/>
        <v>12</v>
      </c>
      <c r="Y52" s="350" t="e">
        <f t="shared" si="7"/>
        <v>#REF!</v>
      </c>
      <c r="Z52" s="350">
        <f t="shared" si="3"/>
        <v>13</v>
      </c>
      <c r="AA52" s="350" t="e">
        <f t="shared" si="8"/>
        <v>#REF!</v>
      </c>
      <c r="AB52" s="351" t="e">
        <f t="shared" si="9"/>
        <v>#REF!</v>
      </c>
      <c r="AC52" s="351" t="e">
        <f t="shared" si="10"/>
        <v>#REF!</v>
      </c>
      <c r="AD52" s="351" t="e">
        <f t="shared" si="11"/>
        <v>#REF!</v>
      </c>
      <c r="AE52" s="332">
        <f t="shared" si="12"/>
        <v>2001</v>
      </c>
      <c r="AF52" s="352" t="e">
        <f t="shared" si="13"/>
        <v>#REF!</v>
      </c>
      <c r="AG52" s="353" t="e">
        <f t="shared" si="4"/>
        <v>#REF!</v>
      </c>
    </row>
    <row r="53" spans="1:33" s="313" customFormat="1" ht="35" customHeight="1">
      <c r="A53" s="921">
        <v>24</v>
      </c>
      <c r="B53" s="613" t="s">
        <v>2118</v>
      </c>
      <c r="C53" s="614" t="s">
        <v>136</v>
      </c>
      <c r="D53" s="272"/>
      <c r="E53" s="615" t="s">
        <v>316</v>
      </c>
      <c r="F53" s="608"/>
      <c r="G53" s="615" t="s">
        <v>374</v>
      </c>
      <c r="H53" s="616">
        <v>2001</v>
      </c>
      <c r="I53" s="272"/>
      <c r="J53" s="272"/>
      <c r="K53" s="272"/>
      <c r="L53" s="272"/>
      <c r="M53" s="272"/>
      <c r="N53" s="616" t="s">
        <v>114</v>
      </c>
      <c r="O53" s="617">
        <v>2800000</v>
      </c>
      <c r="P53" s="857"/>
      <c r="T53" s="332" t="e">
        <f>#REF!</f>
        <v>#REF!</v>
      </c>
      <c r="U53" s="313" t="e">
        <f t="shared" si="1"/>
        <v>#REF!</v>
      </c>
      <c r="V53" s="313" t="e">
        <f t="shared" si="2"/>
        <v>#REF!</v>
      </c>
      <c r="W53" s="350" t="e">
        <f t="shared" si="5"/>
        <v>#REF!</v>
      </c>
      <c r="X53" s="351">
        <f t="shared" si="6"/>
        <v>12</v>
      </c>
      <c r="Y53" s="350" t="e">
        <f t="shared" si="7"/>
        <v>#REF!</v>
      </c>
      <c r="Z53" s="350">
        <f t="shared" si="3"/>
        <v>13</v>
      </c>
      <c r="AA53" s="350" t="e">
        <f t="shared" si="8"/>
        <v>#REF!</v>
      </c>
      <c r="AB53" s="351" t="e">
        <f t="shared" si="9"/>
        <v>#REF!</v>
      </c>
      <c r="AC53" s="351" t="e">
        <f t="shared" si="10"/>
        <v>#REF!</v>
      </c>
      <c r="AD53" s="351" t="e">
        <f t="shared" si="11"/>
        <v>#REF!</v>
      </c>
      <c r="AE53" s="332">
        <f t="shared" si="12"/>
        <v>2001</v>
      </c>
      <c r="AF53" s="352" t="e">
        <f t="shared" si="13"/>
        <v>#REF!</v>
      </c>
      <c r="AG53" s="353" t="e">
        <f t="shared" si="4"/>
        <v>#REF!</v>
      </c>
    </row>
    <row r="54" spans="1:33" s="313" customFormat="1" ht="35" customHeight="1">
      <c r="A54" s="921">
        <v>25</v>
      </c>
      <c r="B54" s="613" t="s">
        <v>2036</v>
      </c>
      <c r="C54" s="614" t="s">
        <v>125</v>
      </c>
      <c r="D54" s="272"/>
      <c r="E54" s="615" t="s">
        <v>316</v>
      </c>
      <c r="F54" s="608"/>
      <c r="G54" s="615" t="s">
        <v>382</v>
      </c>
      <c r="H54" s="616">
        <v>2001</v>
      </c>
      <c r="I54" s="272"/>
      <c r="J54" s="272"/>
      <c r="K54" s="272"/>
      <c r="L54" s="272"/>
      <c r="M54" s="272"/>
      <c r="N54" s="616" t="s">
        <v>114</v>
      </c>
      <c r="O54" s="617">
        <v>1470000</v>
      </c>
      <c r="P54" s="857"/>
      <c r="T54" s="332" t="e">
        <f>#REF!</f>
        <v>#REF!</v>
      </c>
      <c r="U54" s="313" t="e">
        <f t="shared" si="1"/>
        <v>#REF!</v>
      </c>
      <c r="V54" s="313" t="e">
        <f t="shared" si="2"/>
        <v>#REF!</v>
      </c>
      <c r="W54" s="350" t="e">
        <f t="shared" si="5"/>
        <v>#REF!</v>
      </c>
      <c r="X54" s="351">
        <f t="shared" si="6"/>
        <v>12</v>
      </c>
      <c r="Y54" s="350" t="e">
        <f t="shared" si="7"/>
        <v>#REF!</v>
      </c>
      <c r="Z54" s="350">
        <f t="shared" si="3"/>
        <v>13</v>
      </c>
      <c r="AA54" s="350" t="e">
        <f t="shared" si="8"/>
        <v>#REF!</v>
      </c>
      <c r="AB54" s="351" t="e">
        <f t="shared" si="9"/>
        <v>#REF!</v>
      </c>
      <c r="AC54" s="351" t="e">
        <f t="shared" si="10"/>
        <v>#REF!</v>
      </c>
      <c r="AD54" s="351" t="e">
        <f t="shared" si="11"/>
        <v>#REF!</v>
      </c>
      <c r="AE54" s="332">
        <f t="shared" si="12"/>
        <v>2001</v>
      </c>
      <c r="AF54" s="352" t="e">
        <f t="shared" si="13"/>
        <v>#REF!</v>
      </c>
      <c r="AG54" s="353" t="e">
        <f t="shared" si="4"/>
        <v>#REF!</v>
      </c>
    </row>
    <row r="55" spans="1:33" s="313" customFormat="1" ht="35" customHeight="1">
      <c r="A55" s="921">
        <v>26</v>
      </c>
      <c r="B55" s="613" t="s">
        <v>298</v>
      </c>
      <c r="C55" s="614" t="s">
        <v>131</v>
      </c>
      <c r="D55" s="272"/>
      <c r="E55" s="615" t="s">
        <v>321</v>
      </c>
      <c r="F55" s="608"/>
      <c r="G55" s="615" t="s">
        <v>371</v>
      </c>
      <c r="H55" s="616">
        <v>2001</v>
      </c>
      <c r="I55" s="272"/>
      <c r="J55" s="272"/>
      <c r="K55" s="272"/>
      <c r="L55" s="272"/>
      <c r="M55" s="272"/>
      <c r="N55" s="616" t="s">
        <v>114</v>
      </c>
      <c r="O55" s="617">
        <v>3040000</v>
      </c>
      <c r="P55" s="857"/>
      <c r="T55" s="332" t="e">
        <f>#REF!</f>
        <v>#REF!</v>
      </c>
      <c r="U55" s="313" t="e">
        <f t="shared" si="1"/>
        <v>#REF!</v>
      </c>
      <c r="V55" s="313" t="e">
        <f t="shared" si="2"/>
        <v>#REF!</v>
      </c>
      <c r="W55" s="350" t="e">
        <f t="shared" si="5"/>
        <v>#REF!</v>
      </c>
      <c r="X55" s="351">
        <f t="shared" si="6"/>
        <v>12</v>
      </c>
      <c r="Y55" s="350" t="e">
        <f t="shared" si="7"/>
        <v>#REF!</v>
      </c>
      <c r="Z55" s="350">
        <f t="shared" si="3"/>
        <v>13</v>
      </c>
      <c r="AA55" s="350" t="e">
        <f t="shared" si="8"/>
        <v>#REF!</v>
      </c>
      <c r="AB55" s="351" t="e">
        <f t="shared" si="9"/>
        <v>#REF!</v>
      </c>
      <c r="AC55" s="351" t="e">
        <f t="shared" si="10"/>
        <v>#REF!</v>
      </c>
      <c r="AD55" s="351" t="e">
        <f t="shared" si="11"/>
        <v>#REF!</v>
      </c>
      <c r="AE55" s="332">
        <f t="shared" si="12"/>
        <v>2001</v>
      </c>
      <c r="AF55" s="352" t="e">
        <f t="shared" si="13"/>
        <v>#REF!</v>
      </c>
      <c r="AG55" s="353" t="e">
        <f t="shared" si="4"/>
        <v>#REF!</v>
      </c>
    </row>
    <row r="56" spans="1:33" s="313" customFormat="1" ht="35" customHeight="1">
      <c r="A56" s="921">
        <v>27</v>
      </c>
      <c r="B56" s="613" t="s">
        <v>298</v>
      </c>
      <c r="C56" s="614" t="s">
        <v>131</v>
      </c>
      <c r="D56" s="272"/>
      <c r="E56" s="615" t="s">
        <v>315</v>
      </c>
      <c r="F56" s="608"/>
      <c r="G56" s="615" t="s">
        <v>369</v>
      </c>
      <c r="H56" s="616">
        <v>2001</v>
      </c>
      <c r="I56" s="272"/>
      <c r="J56" s="272"/>
      <c r="K56" s="272"/>
      <c r="L56" s="272"/>
      <c r="M56" s="272"/>
      <c r="N56" s="616" t="s">
        <v>114</v>
      </c>
      <c r="O56" s="617">
        <v>7600000</v>
      </c>
      <c r="P56" s="857"/>
      <c r="T56" s="332" t="e">
        <f>#REF!</f>
        <v>#REF!</v>
      </c>
      <c r="U56" s="313" t="e">
        <f t="shared" si="1"/>
        <v>#REF!</v>
      </c>
      <c r="V56" s="313" t="e">
        <f t="shared" si="2"/>
        <v>#REF!</v>
      </c>
      <c r="W56" s="350" t="e">
        <f t="shared" si="5"/>
        <v>#REF!</v>
      </c>
      <c r="X56" s="351">
        <f t="shared" si="6"/>
        <v>12</v>
      </c>
      <c r="Y56" s="350" t="e">
        <f t="shared" si="7"/>
        <v>#REF!</v>
      </c>
      <c r="Z56" s="350">
        <f t="shared" si="3"/>
        <v>13</v>
      </c>
      <c r="AA56" s="350" t="e">
        <f t="shared" si="8"/>
        <v>#REF!</v>
      </c>
      <c r="AB56" s="351" t="e">
        <f t="shared" si="9"/>
        <v>#REF!</v>
      </c>
      <c r="AC56" s="351" t="e">
        <f t="shared" si="10"/>
        <v>#REF!</v>
      </c>
      <c r="AD56" s="351" t="e">
        <f t="shared" si="11"/>
        <v>#REF!</v>
      </c>
      <c r="AE56" s="332">
        <f t="shared" si="12"/>
        <v>2001</v>
      </c>
      <c r="AF56" s="352" t="e">
        <f t="shared" si="13"/>
        <v>#REF!</v>
      </c>
      <c r="AG56" s="353" t="e">
        <f t="shared" si="4"/>
        <v>#REF!</v>
      </c>
    </row>
    <row r="57" spans="1:33" s="313" customFormat="1" ht="35" customHeight="1">
      <c r="A57" s="921">
        <v>28</v>
      </c>
      <c r="B57" s="613" t="s">
        <v>2036</v>
      </c>
      <c r="C57" s="614" t="s">
        <v>120</v>
      </c>
      <c r="D57" s="272"/>
      <c r="E57" s="615" t="s">
        <v>322</v>
      </c>
      <c r="F57" s="608"/>
      <c r="G57" s="615" t="s">
        <v>379</v>
      </c>
      <c r="H57" s="616">
        <v>2001</v>
      </c>
      <c r="I57" s="272"/>
      <c r="J57" s="272"/>
      <c r="K57" s="272"/>
      <c r="L57" s="272"/>
      <c r="M57" s="272"/>
      <c r="N57" s="616" t="s">
        <v>114</v>
      </c>
      <c r="O57" s="617">
        <v>750000</v>
      </c>
      <c r="P57" s="857"/>
      <c r="T57" s="332" t="e">
        <f>#REF!</f>
        <v>#REF!</v>
      </c>
      <c r="U57" s="313" t="e">
        <f t="shared" si="1"/>
        <v>#REF!</v>
      </c>
      <c r="V57" s="313" t="e">
        <f t="shared" si="2"/>
        <v>#REF!</v>
      </c>
      <c r="W57" s="350" t="e">
        <f t="shared" si="5"/>
        <v>#REF!</v>
      </c>
      <c r="X57" s="351">
        <f t="shared" si="6"/>
        <v>12</v>
      </c>
      <c r="Y57" s="350" t="e">
        <f t="shared" si="7"/>
        <v>#REF!</v>
      </c>
      <c r="Z57" s="350">
        <f t="shared" si="3"/>
        <v>13</v>
      </c>
      <c r="AA57" s="350" t="e">
        <f t="shared" si="8"/>
        <v>#REF!</v>
      </c>
      <c r="AB57" s="351" t="e">
        <f t="shared" si="9"/>
        <v>#REF!</v>
      </c>
      <c r="AC57" s="351" t="e">
        <f t="shared" si="10"/>
        <v>#REF!</v>
      </c>
      <c r="AD57" s="351" t="e">
        <f t="shared" si="11"/>
        <v>#REF!</v>
      </c>
      <c r="AE57" s="332">
        <f t="shared" si="12"/>
        <v>2001</v>
      </c>
      <c r="AF57" s="352" t="e">
        <f t="shared" si="13"/>
        <v>#REF!</v>
      </c>
      <c r="AG57" s="353" t="e">
        <f t="shared" si="4"/>
        <v>#REF!</v>
      </c>
    </row>
    <row r="58" spans="1:33" s="313" customFormat="1" ht="35" customHeight="1">
      <c r="A58" s="921">
        <v>29</v>
      </c>
      <c r="B58" s="613" t="s">
        <v>2033</v>
      </c>
      <c r="C58" s="614" t="s">
        <v>117</v>
      </c>
      <c r="D58" s="272"/>
      <c r="E58" s="615" t="s">
        <v>315</v>
      </c>
      <c r="F58" s="608"/>
      <c r="G58" s="615" t="s">
        <v>379</v>
      </c>
      <c r="H58" s="616">
        <v>2001</v>
      </c>
      <c r="I58" s="272"/>
      <c r="J58" s="272"/>
      <c r="K58" s="272"/>
      <c r="L58" s="272"/>
      <c r="M58" s="272"/>
      <c r="N58" s="616" t="s">
        <v>114</v>
      </c>
      <c r="O58" s="617">
        <v>2450000</v>
      </c>
      <c r="P58" s="857"/>
      <c r="T58" s="332" t="e">
        <f>#REF!</f>
        <v>#REF!</v>
      </c>
      <c r="U58" s="313" t="e">
        <f t="shared" si="1"/>
        <v>#REF!</v>
      </c>
      <c r="V58" s="313" t="e">
        <f t="shared" si="2"/>
        <v>#REF!</v>
      </c>
      <c r="W58" s="350" t="e">
        <f t="shared" si="5"/>
        <v>#REF!</v>
      </c>
      <c r="X58" s="351">
        <f t="shared" si="6"/>
        <v>12</v>
      </c>
      <c r="Y58" s="350" t="e">
        <f t="shared" si="7"/>
        <v>#REF!</v>
      </c>
      <c r="Z58" s="350">
        <f t="shared" si="3"/>
        <v>13</v>
      </c>
      <c r="AA58" s="350" t="e">
        <f t="shared" si="8"/>
        <v>#REF!</v>
      </c>
      <c r="AB58" s="351" t="e">
        <f t="shared" si="9"/>
        <v>#REF!</v>
      </c>
      <c r="AC58" s="351" t="e">
        <f t="shared" si="10"/>
        <v>#REF!</v>
      </c>
      <c r="AD58" s="351" t="e">
        <f t="shared" si="11"/>
        <v>#REF!</v>
      </c>
      <c r="AE58" s="332">
        <f t="shared" si="12"/>
        <v>2001</v>
      </c>
      <c r="AF58" s="352" t="e">
        <f t="shared" si="13"/>
        <v>#REF!</v>
      </c>
      <c r="AG58" s="353" t="e">
        <f t="shared" si="4"/>
        <v>#REF!</v>
      </c>
    </row>
    <row r="59" spans="1:33" s="313" customFormat="1" ht="35" customHeight="1">
      <c r="A59" s="921">
        <v>30</v>
      </c>
      <c r="B59" s="618" t="s">
        <v>300</v>
      </c>
      <c r="C59" s="614" t="s">
        <v>137</v>
      </c>
      <c r="D59" s="272"/>
      <c r="E59" s="615" t="s">
        <v>323</v>
      </c>
      <c r="F59" s="608"/>
      <c r="G59" s="615" t="s">
        <v>383</v>
      </c>
      <c r="H59" s="616">
        <v>2001</v>
      </c>
      <c r="I59" s="272"/>
      <c r="J59" s="272"/>
      <c r="K59" s="272"/>
      <c r="L59" s="272"/>
      <c r="M59" s="272"/>
      <c r="N59" s="616" t="s">
        <v>114</v>
      </c>
      <c r="O59" s="617">
        <v>3000000</v>
      </c>
      <c r="P59" s="857"/>
      <c r="T59" s="332" t="e">
        <f>#REF!</f>
        <v>#REF!</v>
      </c>
      <c r="U59" s="313" t="e">
        <f t="shared" si="1"/>
        <v>#REF!</v>
      </c>
      <c r="V59" s="313" t="e">
        <f t="shared" si="2"/>
        <v>#REF!</v>
      </c>
      <c r="W59" s="350" t="e">
        <f t="shared" si="5"/>
        <v>#REF!</v>
      </c>
      <c r="X59" s="351">
        <f t="shared" si="6"/>
        <v>12</v>
      </c>
      <c r="Y59" s="350" t="e">
        <f t="shared" si="7"/>
        <v>#REF!</v>
      </c>
      <c r="Z59" s="350">
        <f t="shared" si="3"/>
        <v>13</v>
      </c>
      <c r="AA59" s="350" t="e">
        <f t="shared" si="8"/>
        <v>#REF!</v>
      </c>
      <c r="AB59" s="351" t="e">
        <f t="shared" si="9"/>
        <v>#REF!</v>
      </c>
      <c r="AC59" s="351" t="e">
        <f t="shared" si="10"/>
        <v>#REF!</v>
      </c>
      <c r="AD59" s="351" t="e">
        <f t="shared" si="11"/>
        <v>#REF!</v>
      </c>
      <c r="AE59" s="332">
        <f t="shared" si="12"/>
        <v>2001</v>
      </c>
      <c r="AF59" s="352" t="e">
        <f t="shared" si="13"/>
        <v>#REF!</v>
      </c>
      <c r="AG59" s="353" t="e">
        <f t="shared" si="4"/>
        <v>#REF!</v>
      </c>
    </row>
    <row r="60" spans="1:33" s="313" customFormat="1" ht="35" customHeight="1">
      <c r="A60" s="921">
        <v>31</v>
      </c>
      <c r="B60" s="613" t="s">
        <v>2027</v>
      </c>
      <c r="C60" s="614" t="s">
        <v>138</v>
      </c>
      <c r="D60" s="272"/>
      <c r="E60" s="615" t="s">
        <v>316</v>
      </c>
      <c r="F60" s="608"/>
      <c r="G60" s="615" t="s">
        <v>373</v>
      </c>
      <c r="H60" s="616">
        <v>2001</v>
      </c>
      <c r="I60" s="272"/>
      <c r="J60" s="272"/>
      <c r="K60" s="272"/>
      <c r="L60" s="272"/>
      <c r="M60" s="272"/>
      <c r="N60" s="616" t="s">
        <v>114</v>
      </c>
      <c r="O60" s="617">
        <v>1020000</v>
      </c>
      <c r="P60" s="857"/>
      <c r="T60" s="332" t="e">
        <f>#REF!</f>
        <v>#REF!</v>
      </c>
      <c r="U60" s="313" t="e">
        <f t="shared" si="1"/>
        <v>#REF!</v>
      </c>
      <c r="V60" s="313" t="e">
        <f t="shared" si="2"/>
        <v>#REF!</v>
      </c>
      <c r="W60" s="350" t="e">
        <f t="shared" si="5"/>
        <v>#REF!</v>
      </c>
      <c r="X60" s="351">
        <f t="shared" si="6"/>
        <v>12</v>
      </c>
      <c r="Y60" s="350" t="e">
        <f t="shared" si="7"/>
        <v>#REF!</v>
      </c>
      <c r="Z60" s="350">
        <f t="shared" si="3"/>
        <v>13</v>
      </c>
      <c r="AA60" s="350" t="e">
        <f t="shared" si="8"/>
        <v>#REF!</v>
      </c>
      <c r="AB60" s="351" t="e">
        <f t="shared" si="9"/>
        <v>#REF!</v>
      </c>
      <c r="AC60" s="351" t="e">
        <f t="shared" si="10"/>
        <v>#REF!</v>
      </c>
      <c r="AD60" s="351" t="e">
        <f t="shared" si="11"/>
        <v>#REF!</v>
      </c>
      <c r="AE60" s="332">
        <f t="shared" si="12"/>
        <v>2001</v>
      </c>
      <c r="AF60" s="352" t="e">
        <f t="shared" si="13"/>
        <v>#REF!</v>
      </c>
      <c r="AG60" s="353" t="e">
        <f t="shared" si="4"/>
        <v>#REF!</v>
      </c>
    </row>
    <row r="61" spans="1:33" s="313" customFormat="1" ht="35" customHeight="1">
      <c r="A61" s="921">
        <v>32</v>
      </c>
      <c r="B61" s="613" t="s">
        <v>304</v>
      </c>
      <c r="C61" s="614" t="s">
        <v>119</v>
      </c>
      <c r="D61" s="272"/>
      <c r="E61" s="615" t="s">
        <v>313</v>
      </c>
      <c r="F61" s="608"/>
      <c r="G61" s="615" t="s">
        <v>368</v>
      </c>
      <c r="H61" s="616">
        <v>2001</v>
      </c>
      <c r="I61" s="272"/>
      <c r="J61" s="272"/>
      <c r="K61" s="272"/>
      <c r="L61" s="272"/>
      <c r="M61" s="272"/>
      <c r="N61" s="616" t="s">
        <v>114</v>
      </c>
      <c r="O61" s="617">
        <v>1440000</v>
      </c>
      <c r="P61" s="857"/>
      <c r="T61" s="332" t="e">
        <f>#REF!</f>
        <v>#REF!</v>
      </c>
      <c r="U61" s="313" t="e">
        <f t="shared" si="1"/>
        <v>#REF!</v>
      </c>
      <c r="V61" s="313" t="e">
        <f t="shared" si="2"/>
        <v>#REF!</v>
      </c>
      <c r="W61" s="350" t="e">
        <f t="shared" si="5"/>
        <v>#REF!</v>
      </c>
      <c r="X61" s="351">
        <f t="shared" si="6"/>
        <v>12</v>
      </c>
      <c r="Y61" s="350" t="e">
        <f t="shared" si="7"/>
        <v>#REF!</v>
      </c>
      <c r="Z61" s="350">
        <f t="shared" si="3"/>
        <v>13</v>
      </c>
      <c r="AA61" s="350" t="e">
        <f t="shared" si="8"/>
        <v>#REF!</v>
      </c>
      <c r="AB61" s="351" t="e">
        <f t="shared" si="9"/>
        <v>#REF!</v>
      </c>
      <c r="AC61" s="351" t="e">
        <f t="shared" si="10"/>
        <v>#REF!</v>
      </c>
      <c r="AD61" s="351" t="e">
        <f t="shared" si="11"/>
        <v>#REF!</v>
      </c>
      <c r="AE61" s="332">
        <f t="shared" si="12"/>
        <v>2001</v>
      </c>
      <c r="AF61" s="352" t="e">
        <f t="shared" si="13"/>
        <v>#REF!</v>
      </c>
      <c r="AG61" s="353" t="e">
        <f t="shared" si="4"/>
        <v>#REF!</v>
      </c>
    </row>
    <row r="62" spans="1:33" s="313" customFormat="1" ht="35" customHeight="1">
      <c r="A62" s="921">
        <v>33</v>
      </c>
      <c r="B62" s="613" t="s">
        <v>2031</v>
      </c>
      <c r="C62" s="614" t="s">
        <v>139</v>
      </c>
      <c r="D62" s="272"/>
      <c r="E62" s="615" t="s">
        <v>319</v>
      </c>
      <c r="F62" s="608"/>
      <c r="G62" s="615" t="s">
        <v>369</v>
      </c>
      <c r="H62" s="616">
        <v>2001</v>
      </c>
      <c r="I62" s="272"/>
      <c r="J62" s="272"/>
      <c r="K62" s="272"/>
      <c r="L62" s="272"/>
      <c r="M62" s="272"/>
      <c r="N62" s="616" t="s">
        <v>114</v>
      </c>
      <c r="O62" s="617">
        <v>1650000</v>
      </c>
      <c r="P62" s="857"/>
      <c r="T62" s="332" t="e">
        <f>#REF!</f>
        <v>#REF!</v>
      </c>
      <c r="U62" s="313" t="e">
        <f t="shared" si="1"/>
        <v>#REF!</v>
      </c>
      <c r="V62" s="313" t="e">
        <f t="shared" si="2"/>
        <v>#REF!</v>
      </c>
      <c r="W62" s="350" t="e">
        <f t="shared" si="5"/>
        <v>#REF!</v>
      </c>
      <c r="X62" s="351">
        <f t="shared" si="6"/>
        <v>12</v>
      </c>
      <c r="Y62" s="350" t="e">
        <f t="shared" si="7"/>
        <v>#REF!</v>
      </c>
      <c r="Z62" s="350">
        <f t="shared" si="3"/>
        <v>13</v>
      </c>
      <c r="AA62" s="350" t="e">
        <f t="shared" si="8"/>
        <v>#REF!</v>
      </c>
      <c r="AB62" s="351" t="e">
        <f t="shared" si="9"/>
        <v>#REF!</v>
      </c>
      <c r="AC62" s="351" t="e">
        <f t="shared" si="10"/>
        <v>#REF!</v>
      </c>
      <c r="AD62" s="351" t="e">
        <f t="shared" si="11"/>
        <v>#REF!</v>
      </c>
      <c r="AE62" s="332">
        <f t="shared" si="12"/>
        <v>2001</v>
      </c>
      <c r="AF62" s="352" t="e">
        <f t="shared" si="13"/>
        <v>#REF!</v>
      </c>
      <c r="AG62" s="353" t="e">
        <f t="shared" si="4"/>
        <v>#REF!</v>
      </c>
    </row>
    <row r="63" spans="1:33" s="313" customFormat="1" ht="35" customHeight="1">
      <c r="A63" s="921">
        <v>34</v>
      </c>
      <c r="B63" s="613" t="s">
        <v>2083</v>
      </c>
      <c r="C63" s="614" t="s">
        <v>140</v>
      </c>
      <c r="D63" s="272"/>
      <c r="E63" s="615" t="s">
        <v>316</v>
      </c>
      <c r="F63" s="608"/>
      <c r="G63" s="615" t="s">
        <v>373</v>
      </c>
      <c r="H63" s="616">
        <v>2001</v>
      </c>
      <c r="I63" s="272"/>
      <c r="J63" s="272"/>
      <c r="K63" s="272"/>
      <c r="L63" s="272"/>
      <c r="M63" s="272"/>
      <c r="N63" s="616" t="s">
        <v>114</v>
      </c>
      <c r="O63" s="617">
        <v>1530000</v>
      </c>
      <c r="P63" s="922" t="s">
        <v>140</v>
      </c>
      <c r="T63" s="332" t="e">
        <f>#REF!</f>
        <v>#REF!</v>
      </c>
      <c r="U63" s="313" t="e">
        <f t="shared" si="1"/>
        <v>#REF!</v>
      </c>
      <c r="V63" s="313" t="e">
        <f t="shared" si="2"/>
        <v>#REF!</v>
      </c>
      <c r="W63" s="350" t="e">
        <f t="shared" si="5"/>
        <v>#REF!</v>
      </c>
      <c r="X63" s="351">
        <f t="shared" si="6"/>
        <v>12</v>
      </c>
      <c r="Y63" s="350" t="e">
        <f t="shared" si="7"/>
        <v>#REF!</v>
      </c>
      <c r="Z63" s="350">
        <f t="shared" si="3"/>
        <v>13</v>
      </c>
      <c r="AA63" s="350" t="e">
        <f t="shared" si="8"/>
        <v>#REF!</v>
      </c>
      <c r="AB63" s="351" t="e">
        <f t="shared" si="9"/>
        <v>#REF!</v>
      </c>
      <c r="AC63" s="351" t="e">
        <f t="shared" si="10"/>
        <v>#REF!</v>
      </c>
      <c r="AD63" s="351" t="e">
        <f t="shared" si="11"/>
        <v>#REF!</v>
      </c>
      <c r="AE63" s="332">
        <f t="shared" si="12"/>
        <v>2001</v>
      </c>
      <c r="AF63" s="352" t="e">
        <f t="shared" si="13"/>
        <v>#REF!</v>
      </c>
      <c r="AG63" s="353" t="e">
        <f t="shared" si="4"/>
        <v>#REF!</v>
      </c>
    </row>
    <row r="64" spans="1:33" s="313" customFormat="1" ht="35" customHeight="1">
      <c r="A64" s="921">
        <v>35</v>
      </c>
      <c r="B64" s="613" t="s">
        <v>562</v>
      </c>
      <c r="C64" s="614" t="s">
        <v>141</v>
      </c>
      <c r="D64" s="272"/>
      <c r="E64" s="615" t="s">
        <v>313</v>
      </c>
      <c r="F64" s="608"/>
      <c r="G64" s="615" t="s">
        <v>368</v>
      </c>
      <c r="H64" s="616">
        <v>2001</v>
      </c>
      <c r="I64" s="272"/>
      <c r="J64" s="272"/>
      <c r="K64" s="272"/>
      <c r="L64" s="272"/>
      <c r="M64" s="272"/>
      <c r="N64" s="616" t="s">
        <v>114</v>
      </c>
      <c r="O64" s="617">
        <v>2160000</v>
      </c>
      <c r="P64" s="857"/>
      <c r="T64" s="332" t="e">
        <f>#REF!</f>
        <v>#REF!</v>
      </c>
      <c r="U64" s="313" t="e">
        <f t="shared" si="1"/>
        <v>#REF!</v>
      </c>
      <c r="V64" s="313" t="e">
        <f t="shared" si="2"/>
        <v>#REF!</v>
      </c>
      <c r="W64" s="350" t="e">
        <f t="shared" si="5"/>
        <v>#REF!</v>
      </c>
      <c r="X64" s="351">
        <f t="shared" si="6"/>
        <v>12</v>
      </c>
      <c r="Y64" s="350" t="e">
        <f t="shared" si="7"/>
        <v>#REF!</v>
      </c>
      <c r="Z64" s="350">
        <f t="shared" si="3"/>
        <v>13</v>
      </c>
      <c r="AA64" s="350" t="e">
        <f t="shared" si="8"/>
        <v>#REF!</v>
      </c>
      <c r="AB64" s="351" t="e">
        <f t="shared" si="9"/>
        <v>#REF!</v>
      </c>
      <c r="AC64" s="351" t="e">
        <f t="shared" si="10"/>
        <v>#REF!</v>
      </c>
      <c r="AD64" s="351" t="e">
        <f t="shared" si="11"/>
        <v>#REF!</v>
      </c>
      <c r="AE64" s="332">
        <f t="shared" si="12"/>
        <v>2001</v>
      </c>
      <c r="AF64" s="352" t="e">
        <f t="shared" si="13"/>
        <v>#REF!</v>
      </c>
      <c r="AG64" s="353" t="e">
        <f t="shared" si="4"/>
        <v>#REF!</v>
      </c>
    </row>
    <row r="65" spans="1:33" s="313" customFormat="1" ht="35" customHeight="1">
      <c r="A65" s="921">
        <v>36</v>
      </c>
      <c r="B65" s="613" t="s">
        <v>2023</v>
      </c>
      <c r="C65" s="614" t="s">
        <v>129</v>
      </c>
      <c r="D65" s="272"/>
      <c r="E65" s="615" t="s">
        <v>318</v>
      </c>
      <c r="F65" s="608"/>
      <c r="G65" s="615" t="s">
        <v>369</v>
      </c>
      <c r="H65" s="616">
        <v>2001</v>
      </c>
      <c r="I65" s="272"/>
      <c r="J65" s="272"/>
      <c r="K65" s="272"/>
      <c r="L65" s="272"/>
      <c r="M65" s="272"/>
      <c r="N65" s="616" t="s">
        <v>114</v>
      </c>
      <c r="O65" s="617">
        <v>3300000</v>
      </c>
      <c r="P65" s="857"/>
      <c r="T65" s="332" t="e">
        <f>#REF!</f>
        <v>#REF!</v>
      </c>
      <c r="U65" s="313" t="e">
        <f t="shared" si="1"/>
        <v>#REF!</v>
      </c>
      <c r="V65" s="313" t="e">
        <f t="shared" si="2"/>
        <v>#REF!</v>
      </c>
      <c r="W65" s="350" t="e">
        <f t="shared" si="5"/>
        <v>#REF!</v>
      </c>
      <c r="X65" s="351">
        <f t="shared" si="6"/>
        <v>12</v>
      </c>
      <c r="Y65" s="350" t="e">
        <f t="shared" si="7"/>
        <v>#REF!</v>
      </c>
      <c r="Z65" s="350">
        <f t="shared" si="3"/>
        <v>13</v>
      </c>
      <c r="AA65" s="350" t="e">
        <f t="shared" si="8"/>
        <v>#REF!</v>
      </c>
      <c r="AB65" s="351" t="e">
        <f t="shared" si="9"/>
        <v>#REF!</v>
      </c>
      <c r="AC65" s="351" t="e">
        <f t="shared" si="10"/>
        <v>#REF!</v>
      </c>
      <c r="AD65" s="351" t="e">
        <f t="shared" si="11"/>
        <v>#REF!</v>
      </c>
      <c r="AE65" s="332">
        <f t="shared" si="12"/>
        <v>2001</v>
      </c>
      <c r="AF65" s="352" t="e">
        <f t="shared" si="13"/>
        <v>#REF!</v>
      </c>
      <c r="AG65" s="353" t="e">
        <f t="shared" si="4"/>
        <v>#REF!</v>
      </c>
    </row>
    <row r="66" spans="1:33" s="313" customFormat="1" ht="35" customHeight="1">
      <c r="A66" s="921">
        <v>37</v>
      </c>
      <c r="B66" s="613" t="s">
        <v>2023</v>
      </c>
      <c r="C66" s="614" t="s">
        <v>129</v>
      </c>
      <c r="D66" s="272"/>
      <c r="E66" s="615" t="s">
        <v>318</v>
      </c>
      <c r="F66" s="608"/>
      <c r="G66" s="615" t="s">
        <v>369</v>
      </c>
      <c r="H66" s="616">
        <v>2001</v>
      </c>
      <c r="I66" s="272"/>
      <c r="J66" s="272"/>
      <c r="K66" s="272"/>
      <c r="L66" s="272"/>
      <c r="M66" s="272"/>
      <c r="N66" s="616" t="s">
        <v>114</v>
      </c>
      <c r="O66" s="617">
        <v>2200000</v>
      </c>
      <c r="P66" s="857"/>
      <c r="T66" s="332" t="e">
        <f>#REF!</f>
        <v>#REF!</v>
      </c>
      <c r="U66" s="313" t="e">
        <f t="shared" si="1"/>
        <v>#REF!</v>
      </c>
      <c r="V66" s="313" t="e">
        <f t="shared" si="2"/>
        <v>#REF!</v>
      </c>
      <c r="W66" s="350" t="e">
        <f t="shared" si="5"/>
        <v>#REF!</v>
      </c>
      <c r="X66" s="351">
        <f t="shared" si="6"/>
        <v>12</v>
      </c>
      <c r="Y66" s="350" t="e">
        <f t="shared" si="7"/>
        <v>#REF!</v>
      </c>
      <c r="Z66" s="350">
        <f t="shared" si="3"/>
        <v>13</v>
      </c>
      <c r="AA66" s="350" t="e">
        <f t="shared" si="8"/>
        <v>#REF!</v>
      </c>
      <c r="AB66" s="351" t="e">
        <f t="shared" si="9"/>
        <v>#REF!</v>
      </c>
      <c r="AC66" s="351" t="e">
        <f t="shared" si="10"/>
        <v>#REF!</v>
      </c>
      <c r="AD66" s="351" t="e">
        <f t="shared" si="11"/>
        <v>#REF!</v>
      </c>
      <c r="AE66" s="332">
        <f t="shared" si="12"/>
        <v>2001</v>
      </c>
      <c r="AF66" s="352" t="e">
        <f t="shared" si="13"/>
        <v>#REF!</v>
      </c>
      <c r="AG66" s="353" t="e">
        <f t="shared" si="4"/>
        <v>#REF!</v>
      </c>
    </row>
    <row r="67" spans="1:33" s="313" customFormat="1" ht="35" customHeight="1">
      <c r="A67" s="921">
        <v>38</v>
      </c>
      <c r="B67" s="613" t="s">
        <v>2033</v>
      </c>
      <c r="C67" s="614" t="s">
        <v>117</v>
      </c>
      <c r="D67" s="272"/>
      <c r="E67" s="615" t="s">
        <v>316</v>
      </c>
      <c r="F67" s="608"/>
      <c r="G67" s="615" t="s">
        <v>377</v>
      </c>
      <c r="H67" s="616">
        <v>2001</v>
      </c>
      <c r="I67" s="272"/>
      <c r="J67" s="272"/>
      <c r="K67" s="272"/>
      <c r="L67" s="272"/>
      <c r="M67" s="272"/>
      <c r="N67" s="616" t="s">
        <v>114</v>
      </c>
      <c r="O67" s="617">
        <v>595000</v>
      </c>
      <c r="P67" s="857"/>
      <c r="T67" s="332" t="e">
        <f>#REF!</f>
        <v>#REF!</v>
      </c>
      <c r="U67" s="313" t="e">
        <f t="shared" si="1"/>
        <v>#REF!</v>
      </c>
      <c r="V67" s="313" t="e">
        <f t="shared" si="2"/>
        <v>#REF!</v>
      </c>
      <c r="W67" s="350" t="e">
        <f t="shared" si="5"/>
        <v>#REF!</v>
      </c>
      <c r="X67" s="351">
        <f t="shared" si="6"/>
        <v>12</v>
      </c>
      <c r="Y67" s="350" t="e">
        <f t="shared" si="7"/>
        <v>#REF!</v>
      </c>
      <c r="Z67" s="350">
        <f t="shared" si="3"/>
        <v>13</v>
      </c>
      <c r="AA67" s="350" t="e">
        <f t="shared" si="8"/>
        <v>#REF!</v>
      </c>
      <c r="AB67" s="351" t="e">
        <f t="shared" si="9"/>
        <v>#REF!</v>
      </c>
      <c r="AC67" s="351" t="e">
        <f t="shared" si="10"/>
        <v>#REF!</v>
      </c>
      <c r="AD67" s="351" t="e">
        <f t="shared" si="11"/>
        <v>#REF!</v>
      </c>
      <c r="AE67" s="332">
        <f t="shared" si="12"/>
        <v>2001</v>
      </c>
      <c r="AF67" s="352" t="e">
        <f t="shared" si="13"/>
        <v>#REF!</v>
      </c>
      <c r="AG67" s="353" t="e">
        <f t="shared" si="4"/>
        <v>#REF!</v>
      </c>
    </row>
    <row r="68" spans="1:33" s="313" customFormat="1" ht="35" customHeight="1">
      <c r="A68" s="921">
        <v>39</v>
      </c>
      <c r="B68" s="613" t="s">
        <v>298</v>
      </c>
      <c r="C68" s="614" t="s">
        <v>128</v>
      </c>
      <c r="D68" s="272"/>
      <c r="E68" s="615" t="s">
        <v>322</v>
      </c>
      <c r="F68" s="608"/>
      <c r="G68" s="615" t="s">
        <v>379</v>
      </c>
      <c r="H68" s="616">
        <v>2001</v>
      </c>
      <c r="I68" s="272"/>
      <c r="J68" s="272"/>
      <c r="K68" s="272"/>
      <c r="L68" s="272"/>
      <c r="M68" s="272"/>
      <c r="N68" s="616" t="s">
        <v>114</v>
      </c>
      <c r="O68" s="617">
        <v>600000</v>
      </c>
      <c r="P68" s="857"/>
      <c r="T68" s="332" t="e">
        <f>#REF!</f>
        <v>#REF!</v>
      </c>
      <c r="U68" s="313" t="e">
        <f t="shared" si="1"/>
        <v>#REF!</v>
      </c>
      <c r="V68" s="313" t="e">
        <f t="shared" si="2"/>
        <v>#REF!</v>
      </c>
      <c r="W68" s="350" t="e">
        <f t="shared" si="5"/>
        <v>#REF!</v>
      </c>
      <c r="X68" s="351">
        <f t="shared" si="6"/>
        <v>12</v>
      </c>
      <c r="Y68" s="350" t="e">
        <f t="shared" si="7"/>
        <v>#REF!</v>
      </c>
      <c r="Z68" s="350">
        <f t="shared" si="3"/>
        <v>13</v>
      </c>
      <c r="AA68" s="350" t="e">
        <f t="shared" si="8"/>
        <v>#REF!</v>
      </c>
      <c r="AB68" s="351" t="e">
        <f t="shared" si="9"/>
        <v>#REF!</v>
      </c>
      <c r="AC68" s="351" t="e">
        <f t="shared" si="10"/>
        <v>#REF!</v>
      </c>
      <c r="AD68" s="351" t="e">
        <f t="shared" si="11"/>
        <v>#REF!</v>
      </c>
      <c r="AE68" s="332">
        <f t="shared" si="12"/>
        <v>2001</v>
      </c>
      <c r="AF68" s="352" t="e">
        <f t="shared" si="13"/>
        <v>#REF!</v>
      </c>
      <c r="AG68" s="353" t="e">
        <f t="shared" si="4"/>
        <v>#REF!</v>
      </c>
    </row>
    <row r="69" spans="1:33" s="313" customFormat="1" ht="35" customHeight="1">
      <c r="A69" s="921">
        <v>40</v>
      </c>
      <c r="B69" s="613" t="s">
        <v>2025</v>
      </c>
      <c r="C69" s="614" t="s">
        <v>133</v>
      </c>
      <c r="D69" s="272"/>
      <c r="E69" s="615" t="s">
        <v>324</v>
      </c>
      <c r="F69" s="608"/>
      <c r="G69" s="615" t="s">
        <v>369</v>
      </c>
      <c r="H69" s="616">
        <v>2001</v>
      </c>
      <c r="I69" s="272"/>
      <c r="J69" s="272"/>
      <c r="K69" s="272"/>
      <c r="L69" s="272"/>
      <c r="M69" s="272"/>
      <c r="N69" s="616" t="s">
        <v>114</v>
      </c>
      <c r="O69" s="617">
        <v>1650000</v>
      </c>
      <c r="P69" s="857"/>
      <c r="T69" s="332" t="e">
        <f>#REF!</f>
        <v>#REF!</v>
      </c>
      <c r="U69" s="313" t="e">
        <f t="shared" si="1"/>
        <v>#REF!</v>
      </c>
      <c r="V69" s="313" t="e">
        <f t="shared" si="2"/>
        <v>#REF!</v>
      </c>
      <c r="W69" s="350" t="e">
        <f t="shared" si="5"/>
        <v>#REF!</v>
      </c>
      <c r="X69" s="351">
        <f t="shared" si="6"/>
        <v>12</v>
      </c>
      <c r="Y69" s="350" t="e">
        <f t="shared" si="7"/>
        <v>#REF!</v>
      </c>
      <c r="Z69" s="350">
        <f t="shared" si="3"/>
        <v>13</v>
      </c>
      <c r="AA69" s="350" t="e">
        <f t="shared" si="8"/>
        <v>#REF!</v>
      </c>
      <c r="AB69" s="351" t="e">
        <f t="shared" si="9"/>
        <v>#REF!</v>
      </c>
      <c r="AC69" s="351" t="e">
        <f t="shared" si="10"/>
        <v>#REF!</v>
      </c>
      <c r="AD69" s="351" t="e">
        <f t="shared" si="11"/>
        <v>#REF!</v>
      </c>
      <c r="AE69" s="332">
        <f t="shared" si="12"/>
        <v>2001</v>
      </c>
      <c r="AF69" s="352" t="e">
        <f t="shared" si="13"/>
        <v>#REF!</v>
      </c>
      <c r="AG69" s="353" t="e">
        <f t="shared" si="4"/>
        <v>#REF!</v>
      </c>
    </row>
    <row r="70" spans="1:33" s="313" customFormat="1" ht="35" customHeight="1">
      <c r="A70" s="921">
        <v>41</v>
      </c>
      <c r="B70" s="613" t="s">
        <v>2048</v>
      </c>
      <c r="C70" s="614" t="s">
        <v>142</v>
      </c>
      <c r="D70" s="272"/>
      <c r="E70" s="615" t="s">
        <v>321</v>
      </c>
      <c r="F70" s="608"/>
      <c r="G70" s="615" t="s">
        <v>379</v>
      </c>
      <c r="H70" s="616">
        <v>2001</v>
      </c>
      <c r="I70" s="272"/>
      <c r="J70" s="272"/>
      <c r="K70" s="272"/>
      <c r="L70" s="272"/>
      <c r="M70" s="272"/>
      <c r="N70" s="616" t="s">
        <v>114</v>
      </c>
      <c r="O70" s="617">
        <v>1190000</v>
      </c>
      <c r="P70" s="857"/>
      <c r="T70" s="332" t="e">
        <f>#REF!</f>
        <v>#REF!</v>
      </c>
      <c r="U70" s="313" t="e">
        <f t="shared" si="1"/>
        <v>#REF!</v>
      </c>
      <c r="V70" s="313" t="e">
        <f t="shared" si="2"/>
        <v>#REF!</v>
      </c>
      <c r="W70" s="350" t="e">
        <f t="shared" si="5"/>
        <v>#REF!</v>
      </c>
      <c r="X70" s="351">
        <f t="shared" si="6"/>
        <v>12</v>
      </c>
      <c r="Y70" s="350" t="e">
        <f t="shared" si="7"/>
        <v>#REF!</v>
      </c>
      <c r="Z70" s="350">
        <f t="shared" si="3"/>
        <v>13</v>
      </c>
      <c r="AA70" s="350" t="e">
        <f t="shared" si="8"/>
        <v>#REF!</v>
      </c>
      <c r="AB70" s="351" t="e">
        <f t="shared" si="9"/>
        <v>#REF!</v>
      </c>
      <c r="AC70" s="351" t="e">
        <f t="shared" si="10"/>
        <v>#REF!</v>
      </c>
      <c r="AD70" s="351" t="e">
        <f t="shared" si="11"/>
        <v>#REF!</v>
      </c>
      <c r="AE70" s="332">
        <f t="shared" si="12"/>
        <v>2001</v>
      </c>
      <c r="AF70" s="352" t="e">
        <f t="shared" si="13"/>
        <v>#REF!</v>
      </c>
      <c r="AG70" s="353" t="e">
        <f t="shared" si="4"/>
        <v>#REF!</v>
      </c>
    </row>
    <row r="71" spans="1:33" s="313" customFormat="1" ht="35" customHeight="1">
      <c r="A71" s="921">
        <v>42</v>
      </c>
      <c r="B71" s="613" t="s">
        <v>2023</v>
      </c>
      <c r="C71" s="614" t="s">
        <v>129</v>
      </c>
      <c r="D71" s="272"/>
      <c r="E71" s="615" t="s">
        <v>316</v>
      </c>
      <c r="F71" s="608"/>
      <c r="G71" s="615" t="s">
        <v>373</v>
      </c>
      <c r="H71" s="616">
        <v>2001</v>
      </c>
      <c r="I71" s="272"/>
      <c r="J71" s="272"/>
      <c r="K71" s="272"/>
      <c r="L71" s="272"/>
      <c r="M71" s="272"/>
      <c r="N71" s="616" t="s">
        <v>114</v>
      </c>
      <c r="O71" s="617">
        <v>875000</v>
      </c>
      <c r="P71" s="857"/>
      <c r="T71" s="332" t="e">
        <f>#REF!</f>
        <v>#REF!</v>
      </c>
      <c r="U71" s="313" t="e">
        <f t="shared" si="1"/>
        <v>#REF!</v>
      </c>
      <c r="V71" s="313" t="e">
        <f t="shared" si="2"/>
        <v>#REF!</v>
      </c>
      <c r="W71" s="350" t="e">
        <f t="shared" si="5"/>
        <v>#REF!</v>
      </c>
      <c r="X71" s="351">
        <f t="shared" si="6"/>
        <v>12</v>
      </c>
      <c r="Y71" s="350" t="e">
        <f t="shared" si="7"/>
        <v>#REF!</v>
      </c>
      <c r="Z71" s="350">
        <f t="shared" si="3"/>
        <v>13</v>
      </c>
      <c r="AA71" s="350" t="e">
        <f t="shared" si="8"/>
        <v>#REF!</v>
      </c>
      <c r="AB71" s="351" t="e">
        <f t="shared" si="9"/>
        <v>#REF!</v>
      </c>
      <c r="AC71" s="351" t="e">
        <f t="shared" si="10"/>
        <v>#REF!</v>
      </c>
      <c r="AD71" s="351" t="e">
        <f t="shared" si="11"/>
        <v>#REF!</v>
      </c>
      <c r="AE71" s="332">
        <f t="shared" si="12"/>
        <v>2001</v>
      </c>
      <c r="AF71" s="352" t="e">
        <f t="shared" si="13"/>
        <v>#REF!</v>
      </c>
      <c r="AG71" s="353" t="e">
        <f t="shared" si="4"/>
        <v>#REF!</v>
      </c>
    </row>
    <row r="72" spans="1:33" s="313" customFormat="1" ht="35" customHeight="1">
      <c r="A72" s="921">
        <v>43</v>
      </c>
      <c r="B72" s="613" t="s">
        <v>2044</v>
      </c>
      <c r="C72" s="614" t="s">
        <v>134</v>
      </c>
      <c r="D72" s="272"/>
      <c r="E72" s="615" t="s">
        <v>316</v>
      </c>
      <c r="F72" s="608"/>
      <c r="G72" s="615" t="s">
        <v>373</v>
      </c>
      <c r="H72" s="616">
        <v>2001</v>
      </c>
      <c r="I72" s="272"/>
      <c r="J72" s="272"/>
      <c r="K72" s="272"/>
      <c r="L72" s="272"/>
      <c r="M72" s="272"/>
      <c r="N72" s="616" t="s">
        <v>114</v>
      </c>
      <c r="O72" s="617">
        <v>595000</v>
      </c>
      <c r="P72" s="857"/>
      <c r="T72" s="332" t="e">
        <f>#REF!</f>
        <v>#REF!</v>
      </c>
      <c r="U72" s="313" t="e">
        <f t="shared" si="1"/>
        <v>#REF!</v>
      </c>
      <c r="V72" s="313" t="e">
        <f t="shared" si="2"/>
        <v>#REF!</v>
      </c>
      <c r="W72" s="350" t="e">
        <f t="shared" si="5"/>
        <v>#REF!</v>
      </c>
      <c r="X72" s="351">
        <f t="shared" si="6"/>
        <v>12</v>
      </c>
      <c r="Y72" s="350" t="e">
        <f t="shared" si="7"/>
        <v>#REF!</v>
      </c>
      <c r="Z72" s="350">
        <f t="shared" si="3"/>
        <v>13</v>
      </c>
      <c r="AA72" s="350" t="e">
        <f t="shared" si="8"/>
        <v>#REF!</v>
      </c>
      <c r="AB72" s="351" t="e">
        <f t="shared" si="9"/>
        <v>#REF!</v>
      </c>
      <c r="AC72" s="351" t="e">
        <f t="shared" si="10"/>
        <v>#REF!</v>
      </c>
      <c r="AD72" s="351" t="e">
        <f t="shared" si="11"/>
        <v>#REF!</v>
      </c>
      <c r="AE72" s="332">
        <f t="shared" si="12"/>
        <v>2001</v>
      </c>
      <c r="AF72" s="352" t="e">
        <f t="shared" si="13"/>
        <v>#REF!</v>
      </c>
      <c r="AG72" s="353" t="e">
        <f t="shared" si="4"/>
        <v>#REF!</v>
      </c>
    </row>
    <row r="73" spans="1:33" s="313" customFormat="1" ht="35" customHeight="1">
      <c r="A73" s="921">
        <v>44</v>
      </c>
      <c r="B73" s="613" t="s">
        <v>2026</v>
      </c>
      <c r="C73" s="614" t="s">
        <v>143</v>
      </c>
      <c r="D73" s="272"/>
      <c r="E73" s="615" t="s">
        <v>313</v>
      </c>
      <c r="F73" s="608"/>
      <c r="G73" s="615" t="s">
        <v>370</v>
      </c>
      <c r="H73" s="616">
        <v>2001</v>
      </c>
      <c r="I73" s="272"/>
      <c r="J73" s="272"/>
      <c r="K73" s="272"/>
      <c r="L73" s="272"/>
      <c r="M73" s="272"/>
      <c r="N73" s="616" t="s">
        <v>114</v>
      </c>
      <c r="O73" s="617">
        <v>910000</v>
      </c>
      <c r="P73" s="857"/>
      <c r="T73" s="332" t="e">
        <f>#REF!</f>
        <v>#REF!</v>
      </c>
      <c r="U73" s="313" t="e">
        <f t="shared" si="1"/>
        <v>#REF!</v>
      </c>
      <c r="V73" s="313" t="e">
        <f t="shared" si="2"/>
        <v>#REF!</v>
      </c>
      <c r="W73" s="350" t="e">
        <f t="shared" si="5"/>
        <v>#REF!</v>
      </c>
      <c r="X73" s="351">
        <f t="shared" si="6"/>
        <v>12</v>
      </c>
      <c r="Y73" s="350" t="e">
        <f t="shared" si="7"/>
        <v>#REF!</v>
      </c>
      <c r="Z73" s="350">
        <f t="shared" si="3"/>
        <v>13</v>
      </c>
      <c r="AA73" s="350" t="e">
        <f t="shared" si="8"/>
        <v>#REF!</v>
      </c>
      <c r="AB73" s="351" t="e">
        <f t="shared" si="9"/>
        <v>#REF!</v>
      </c>
      <c r="AC73" s="351" t="e">
        <f t="shared" si="10"/>
        <v>#REF!</v>
      </c>
      <c r="AD73" s="351" t="e">
        <f t="shared" si="11"/>
        <v>#REF!</v>
      </c>
      <c r="AE73" s="332">
        <f t="shared" si="12"/>
        <v>2001</v>
      </c>
      <c r="AF73" s="352" t="e">
        <f t="shared" si="13"/>
        <v>#REF!</v>
      </c>
      <c r="AG73" s="353" t="e">
        <f t="shared" si="4"/>
        <v>#REF!</v>
      </c>
    </row>
    <row r="74" spans="1:33" s="313" customFormat="1" ht="35" customHeight="1">
      <c r="A74" s="921">
        <v>45</v>
      </c>
      <c r="B74" s="613" t="s">
        <v>2083</v>
      </c>
      <c r="C74" s="614" t="s">
        <v>144</v>
      </c>
      <c r="D74" s="272"/>
      <c r="E74" s="615" t="s">
        <v>319</v>
      </c>
      <c r="F74" s="608"/>
      <c r="G74" s="615" t="s">
        <v>369</v>
      </c>
      <c r="H74" s="616">
        <v>2001</v>
      </c>
      <c r="I74" s="272"/>
      <c r="J74" s="272"/>
      <c r="K74" s="272"/>
      <c r="L74" s="272"/>
      <c r="M74" s="272"/>
      <c r="N74" s="616" t="s">
        <v>114</v>
      </c>
      <c r="O74" s="617">
        <v>1155000</v>
      </c>
      <c r="P74" s="922" t="s">
        <v>144</v>
      </c>
      <c r="T74" s="332" t="e">
        <f>#REF!</f>
        <v>#REF!</v>
      </c>
      <c r="U74" s="313" t="e">
        <f t="shared" si="1"/>
        <v>#REF!</v>
      </c>
      <c r="V74" s="313" t="e">
        <f t="shared" si="2"/>
        <v>#REF!</v>
      </c>
      <c r="W74" s="350" t="e">
        <f t="shared" si="5"/>
        <v>#REF!</v>
      </c>
      <c r="X74" s="351">
        <f t="shared" si="6"/>
        <v>12</v>
      </c>
      <c r="Y74" s="350" t="e">
        <f t="shared" si="7"/>
        <v>#REF!</v>
      </c>
      <c r="Z74" s="350">
        <f t="shared" si="3"/>
        <v>13</v>
      </c>
      <c r="AA74" s="350" t="e">
        <f t="shared" si="8"/>
        <v>#REF!</v>
      </c>
      <c r="AB74" s="351" t="e">
        <f t="shared" si="9"/>
        <v>#REF!</v>
      </c>
      <c r="AC74" s="351" t="e">
        <f t="shared" si="10"/>
        <v>#REF!</v>
      </c>
      <c r="AD74" s="351" t="e">
        <f t="shared" si="11"/>
        <v>#REF!</v>
      </c>
      <c r="AE74" s="332">
        <f t="shared" si="12"/>
        <v>2001</v>
      </c>
      <c r="AF74" s="352" t="e">
        <f t="shared" si="13"/>
        <v>#REF!</v>
      </c>
      <c r="AG74" s="353" t="e">
        <f t="shared" si="4"/>
        <v>#REF!</v>
      </c>
    </row>
    <row r="75" spans="1:33" s="313" customFormat="1" ht="35" customHeight="1">
      <c r="A75" s="921">
        <v>46</v>
      </c>
      <c r="B75" s="613" t="s">
        <v>304</v>
      </c>
      <c r="C75" s="614" t="s">
        <v>119</v>
      </c>
      <c r="D75" s="272"/>
      <c r="E75" s="615" t="s">
        <v>325</v>
      </c>
      <c r="F75" s="608"/>
      <c r="G75" s="615" t="s">
        <v>379</v>
      </c>
      <c r="H75" s="616">
        <v>2001</v>
      </c>
      <c r="I75" s="272"/>
      <c r="J75" s="272"/>
      <c r="K75" s="272"/>
      <c r="L75" s="272"/>
      <c r="M75" s="272"/>
      <c r="N75" s="616" t="s">
        <v>114</v>
      </c>
      <c r="O75" s="617">
        <v>2450000</v>
      </c>
      <c r="P75" s="857"/>
      <c r="T75" s="332" t="e">
        <f>#REF!</f>
        <v>#REF!</v>
      </c>
      <c r="U75" s="313" t="e">
        <f t="shared" si="1"/>
        <v>#REF!</v>
      </c>
      <c r="V75" s="313" t="e">
        <f t="shared" si="2"/>
        <v>#REF!</v>
      </c>
      <c r="W75" s="350" t="e">
        <f t="shared" si="5"/>
        <v>#REF!</v>
      </c>
      <c r="X75" s="351">
        <f t="shared" si="6"/>
        <v>12</v>
      </c>
      <c r="Y75" s="350" t="e">
        <f t="shared" si="7"/>
        <v>#REF!</v>
      </c>
      <c r="Z75" s="350">
        <f t="shared" si="3"/>
        <v>13</v>
      </c>
      <c r="AA75" s="350" t="e">
        <f t="shared" si="8"/>
        <v>#REF!</v>
      </c>
      <c r="AB75" s="351" t="e">
        <f t="shared" si="9"/>
        <v>#REF!</v>
      </c>
      <c r="AC75" s="351" t="e">
        <f t="shared" si="10"/>
        <v>#REF!</v>
      </c>
      <c r="AD75" s="351" t="e">
        <f t="shared" si="11"/>
        <v>#REF!</v>
      </c>
      <c r="AE75" s="332">
        <f t="shared" si="12"/>
        <v>2001</v>
      </c>
      <c r="AF75" s="352" t="e">
        <f t="shared" si="13"/>
        <v>#REF!</v>
      </c>
      <c r="AG75" s="353" t="e">
        <f t="shared" si="4"/>
        <v>#REF!</v>
      </c>
    </row>
    <row r="76" spans="1:33" s="313" customFormat="1" ht="35" customHeight="1">
      <c r="A76" s="921">
        <v>47</v>
      </c>
      <c r="B76" s="613" t="s">
        <v>2083</v>
      </c>
      <c r="C76" s="614" t="s">
        <v>416</v>
      </c>
      <c r="D76" s="272"/>
      <c r="E76" s="615" t="s">
        <v>335</v>
      </c>
      <c r="F76" s="608"/>
      <c r="G76" s="615" t="s">
        <v>458</v>
      </c>
      <c r="H76" s="616">
        <v>2001</v>
      </c>
      <c r="I76" s="272"/>
      <c r="J76" s="272"/>
      <c r="K76" s="272"/>
      <c r="L76" s="272"/>
      <c r="M76" s="272"/>
      <c r="N76" s="616" t="s">
        <v>114</v>
      </c>
      <c r="O76" s="617">
        <v>975000</v>
      </c>
      <c r="P76" s="922" t="s">
        <v>416</v>
      </c>
      <c r="T76" s="332" t="e">
        <f>#REF!</f>
        <v>#REF!</v>
      </c>
      <c r="U76" s="313" t="e">
        <f t="shared" si="1"/>
        <v>#REF!</v>
      </c>
      <c r="V76" s="313" t="e">
        <f t="shared" si="2"/>
        <v>#REF!</v>
      </c>
      <c r="W76" s="350" t="e">
        <f t="shared" si="5"/>
        <v>#REF!</v>
      </c>
      <c r="X76" s="351">
        <f t="shared" si="6"/>
        <v>12</v>
      </c>
      <c r="Y76" s="350" t="e">
        <f t="shared" si="7"/>
        <v>#REF!</v>
      </c>
      <c r="Z76" s="350">
        <f t="shared" si="3"/>
        <v>13</v>
      </c>
      <c r="AA76" s="350" t="e">
        <f t="shared" si="8"/>
        <v>#REF!</v>
      </c>
      <c r="AB76" s="351" t="e">
        <f t="shared" si="9"/>
        <v>#REF!</v>
      </c>
      <c r="AC76" s="351" t="e">
        <f t="shared" si="10"/>
        <v>#REF!</v>
      </c>
      <c r="AD76" s="351" t="e">
        <f t="shared" si="11"/>
        <v>#REF!</v>
      </c>
      <c r="AE76" s="332">
        <f t="shared" si="12"/>
        <v>2001</v>
      </c>
      <c r="AF76" s="352" t="e">
        <f t="shared" si="13"/>
        <v>#REF!</v>
      </c>
      <c r="AG76" s="353" t="e">
        <f t="shared" si="4"/>
        <v>#REF!</v>
      </c>
    </row>
    <row r="77" spans="1:33" s="313" customFormat="1" ht="35" customHeight="1">
      <c r="A77" s="921">
        <v>48</v>
      </c>
      <c r="B77" s="613" t="s">
        <v>304</v>
      </c>
      <c r="C77" s="614" t="s">
        <v>119</v>
      </c>
      <c r="D77" s="272"/>
      <c r="E77" s="615" t="s">
        <v>313</v>
      </c>
      <c r="F77" s="608"/>
      <c r="G77" s="615" t="s">
        <v>370</v>
      </c>
      <c r="H77" s="616">
        <v>2001</v>
      </c>
      <c r="I77" s="272"/>
      <c r="J77" s="272"/>
      <c r="K77" s="272"/>
      <c r="L77" s="272"/>
      <c r="M77" s="272"/>
      <c r="N77" s="616" t="s">
        <v>114</v>
      </c>
      <c r="O77" s="617">
        <v>910000</v>
      </c>
      <c r="P77" s="857"/>
      <c r="T77" s="332" t="e">
        <f>#REF!</f>
        <v>#REF!</v>
      </c>
      <c r="U77" s="313" t="e">
        <f t="shared" si="1"/>
        <v>#REF!</v>
      </c>
      <c r="V77" s="313" t="e">
        <f t="shared" si="2"/>
        <v>#REF!</v>
      </c>
      <c r="W77" s="350" t="e">
        <f t="shared" si="5"/>
        <v>#REF!</v>
      </c>
      <c r="X77" s="351">
        <f t="shared" si="6"/>
        <v>12</v>
      </c>
      <c r="Y77" s="350" t="e">
        <f t="shared" si="7"/>
        <v>#REF!</v>
      </c>
      <c r="Z77" s="350">
        <f t="shared" si="3"/>
        <v>13</v>
      </c>
      <c r="AA77" s="350" t="e">
        <f t="shared" si="8"/>
        <v>#REF!</v>
      </c>
      <c r="AB77" s="351" t="e">
        <f t="shared" si="9"/>
        <v>#REF!</v>
      </c>
      <c r="AC77" s="351" t="e">
        <f t="shared" si="10"/>
        <v>#REF!</v>
      </c>
      <c r="AD77" s="351" t="e">
        <f t="shared" si="11"/>
        <v>#REF!</v>
      </c>
      <c r="AE77" s="332">
        <f t="shared" si="12"/>
        <v>2001</v>
      </c>
      <c r="AF77" s="352" t="e">
        <f t="shared" si="13"/>
        <v>#REF!</v>
      </c>
      <c r="AG77" s="353" t="e">
        <f t="shared" si="4"/>
        <v>#REF!</v>
      </c>
    </row>
    <row r="78" spans="1:33" s="313" customFormat="1" ht="35" customHeight="1">
      <c r="A78" s="921">
        <v>49</v>
      </c>
      <c r="B78" s="613" t="s">
        <v>2036</v>
      </c>
      <c r="C78" s="614" t="s">
        <v>125</v>
      </c>
      <c r="D78" s="272"/>
      <c r="E78" s="615" t="s">
        <v>316</v>
      </c>
      <c r="F78" s="608"/>
      <c r="G78" s="615" t="s">
        <v>377</v>
      </c>
      <c r="H78" s="616">
        <v>2001</v>
      </c>
      <c r="I78" s="272"/>
      <c r="J78" s="272"/>
      <c r="K78" s="272"/>
      <c r="L78" s="272"/>
      <c r="M78" s="272"/>
      <c r="N78" s="616" t="s">
        <v>114</v>
      </c>
      <c r="O78" s="617">
        <v>1190000</v>
      </c>
      <c r="P78" s="857"/>
      <c r="T78" s="332" t="e">
        <f>#REF!</f>
        <v>#REF!</v>
      </c>
      <c r="U78" s="313" t="e">
        <f t="shared" ref="U78:U119" si="14">VLOOKUP(T78,kelompok,2,0)</f>
        <v>#REF!</v>
      </c>
      <c r="V78" s="313" t="e">
        <f t="shared" ref="V78:V119" si="15">VLOOKUP(T78,MASAMANFAAT,4,0)</f>
        <v>#REF!</v>
      </c>
      <c r="W78" s="350" t="e">
        <f t="shared" ref="W78:W120" si="16">(O78-10)/V78</f>
        <v>#REF!</v>
      </c>
      <c r="X78" s="351">
        <f t="shared" ref="X78:X120" si="17">2013-AE78</f>
        <v>12</v>
      </c>
      <c r="Y78" s="350" t="e">
        <f t="shared" ref="Y78:Y120" si="18">IF(X78&gt;V78,O78-10,W78*X78)</f>
        <v>#REF!</v>
      </c>
      <c r="Z78" s="350">
        <f t="shared" ref="Z78:Z119" si="19">2014-AE78</f>
        <v>13</v>
      </c>
      <c r="AA78" s="350" t="e">
        <f t="shared" ref="AA78:AA120" si="20">IF(O78-10=Y78,0,W78)</f>
        <v>#REF!</v>
      </c>
      <c r="AB78" s="351" t="e">
        <f t="shared" ref="AB78:AB120" si="21">IF(O78-10=Y78+AA78,0,W78)</f>
        <v>#REF!</v>
      </c>
      <c r="AC78" s="351" t="e">
        <f t="shared" ref="AC78:AC120" si="22">IF(O78-10=Y78+AA78+AB78,0,W78)</f>
        <v>#REF!</v>
      </c>
      <c r="AD78" s="351" t="e">
        <f t="shared" ref="AD78:AD120" si="23">IF(O78-10=Y78+AA78+AB78+AC78,0,W78)</f>
        <v>#REF!</v>
      </c>
      <c r="AE78" s="332">
        <f t="shared" ref="AE78:AE120" si="24">H78</f>
        <v>2001</v>
      </c>
      <c r="AF78" s="352" t="e">
        <f t="shared" ref="AF78:AF120" si="25">O78-(AA78+AB78+Y78+AC78+AD78)</f>
        <v>#REF!</v>
      </c>
      <c r="AG78" s="353" t="e">
        <f t="shared" ref="AG78:AG119" si="26">AD78+AC78+AB78+AA78+Y78</f>
        <v>#REF!</v>
      </c>
    </row>
    <row r="79" spans="1:33" s="313" customFormat="1" ht="35" customHeight="1">
      <c r="A79" s="921">
        <v>50</v>
      </c>
      <c r="B79" s="613" t="s">
        <v>2036</v>
      </c>
      <c r="C79" s="614" t="s">
        <v>125</v>
      </c>
      <c r="D79" s="272"/>
      <c r="E79" s="615" t="s">
        <v>318</v>
      </c>
      <c r="F79" s="608"/>
      <c r="G79" s="615" t="s">
        <v>369</v>
      </c>
      <c r="H79" s="616">
        <v>2001</v>
      </c>
      <c r="I79" s="272"/>
      <c r="J79" s="272"/>
      <c r="K79" s="272"/>
      <c r="L79" s="272"/>
      <c r="M79" s="272"/>
      <c r="N79" s="616" t="s">
        <v>114</v>
      </c>
      <c r="O79" s="617">
        <v>1540000</v>
      </c>
      <c r="P79" s="857"/>
      <c r="T79" s="332" t="e">
        <f>#REF!</f>
        <v>#REF!</v>
      </c>
      <c r="U79" s="313" t="e">
        <f t="shared" si="14"/>
        <v>#REF!</v>
      </c>
      <c r="V79" s="313" t="e">
        <f t="shared" si="15"/>
        <v>#REF!</v>
      </c>
      <c r="W79" s="350" t="e">
        <f t="shared" si="16"/>
        <v>#REF!</v>
      </c>
      <c r="X79" s="351">
        <f t="shared" si="17"/>
        <v>12</v>
      </c>
      <c r="Y79" s="350" t="e">
        <f t="shared" si="18"/>
        <v>#REF!</v>
      </c>
      <c r="Z79" s="350">
        <f t="shared" si="19"/>
        <v>13</v>
      </c>
      <c r="AA79" s="350" t="e">
        <f t="shared" si="20"/>
        <v>#REF!</v>
      </c>
      <c r="AB79" s="351" t="e">
        <f t="shared" si="21"/>
        <v>#REF!</v>
      </c>
      <c r="AC79" s="351" t="e">
        <f t="shared" si="22"/>
        <v>#REF!</v>
      </c>
      <c r="AD79" s="351" t="e">
        <f t="shared" si="23"/>
        <v>#REF!</v>
      </c>
      <c r="AE79" s="332">
        <f t="shared" si="24"/>
        <v>2001</v>
      </c>
      <c r="AF79" s="352" t="e">
        <f t="shared" si="25"/>
        <v>#REF!</v>
      </c>
      <c r="AG79" s="353" t="e">
        <f t="shared" si="26"/>
        <v>#REF!</v>
      </c>
    </row>
    <row r="80" spans="1:33" s="313" customFormat="1" ht="35" customHeight="1">
      <c r="A80" s="921">
        <v>51</v>
      </c>
      <c r="B80" s="613" t="s">
        <v>2033</v>
      </c>
      <c r="C80" s="614" t="s">
        <v>117</v>
      </c>
      <c r="D80" s="272"/>
      <c r="E80" s="615" t="s">
        <v>315</v>
      </c>
      <c r="F80" s="608"/>
      <c r="G80" s="615" t="s">
        <v>379</v>
      </c>
      <c r="H80" s="616">
        <v>2001</v>
      </c>
      <c r="I80" s="272"/>
      <c r="J80" s="272"/>
      <c r="K80" s="272"/>
      <c r="L80" s="272"/>
      <c r="M80" s="272"/>
      <c r="N80" s="616" t="s">
        <v>114</v>
      </c>
      <c r="O80" s="617">
        <v>2275000</v>
      </c>
      <c r="P80" s="857"/>
      <c r="T80" s="332" t="e">
        <f>#REF!</f>
        <v>#REF!</v>
      </c>
      <c r="U80" s="313" t="e">
        <f t="shared" si="14"/>
        <v>#REF!</v>
      </c>
      <c r="V80" s="313" t="e">
        <f t="shared" si="15"/>
        <v>#REF!</v>
      </c>
      <c r="W80" s="350" t="e">
        <f t="shared" si="16"/>
        <v>#REF!</v>
      </c>
      <c r="X80" s="351">
        <f t="shared" si="17"/>
        <v>12</v>
      </c>
      <c r="Y80" s="350" t="e">
        <f t="shared" si="18"/>
        <v>#REF!</v>
      </c>
      <c r="Z80" s="350">
        <f t="shared" si="19"/>
        <v>13</v>
      </c>
      <c r="AA80" s="350" t="e">
        <f t="shared" si="20"/>
        <v>#REF!</v>
      </c>
      <c r="AB80" s="351" t="e">
        <f t="shared" si="21"/>
        <v>#REF!</v>
      </c>
      <c r="AC80" s="351" t="e">
        <f t="shared" si="22"/>
        <v>#REF!</v>
      </c>
      <c r="AD80" s="351" t="e">
        <f t="shared" si="23"/>
        <v>#REF!</v>
      </c>
      <c r="AE80" s="332">
        <f t="shared" si="24"/>
        <v>2001</v>
      </c>
      <c r="AF80" s="352" t="e">
        <f t="shared" si="25"/>
        <v>#REF!</v>
      </c>
      <c r="AG80" s="353" t="e">
        <f t="shared" si="26"/>
        <v>#REF!</v>
      </c>
    </row>
    <row r="81" spans="1:33" s="313" customFormat="1" ht="35" customHeight="1">
      <c r="A81" s="921">
        <v>52</v>
      </c>
      <c r="B81" s="613" t="s">
        <v>2023</v>
      </c>
      <c r="C81" s="614" t="s">
        <v>129</v>
      </c>
      <c r="D81" s="272"/>
      <c r="E81" s="615" t="s">
        <v>313</v>
      </c>
      <c r="F81" s="608"/>
      <c r="G81" s="615" t="s">
        <v>370</v>
      </c>
      <c r="H81" s="616">
        <v>2001</v>
      </c>
      <c r="I81" s="272"/>
      <c r="J81" s="272"/>
      <c r="K81" s="272"/>
      <c r="L81" s="272"/>
      <c r="M81" s="272"/>
      <c r="N81" s="616" t="s">
        <v>114</v>
      </c>
      <c r="O81" s="617">
        <v>1462500</v>
      </c>
      <c r="P81" s="857"/>
      <c r="T81" s="332" t="e">
        <f>#REF!</f>
        <v>#REF!</v>
      </c>
      <c r="U81" s="313" t="e">
        <f t="shared" si="14"/>
        <v>#REF!</v>
      </c>
      <c r="V81" s="313" t="e">
        <f t="shared" si="15"/>
        <v>#REF!</v>
      </c>
      <c r="W81" s="350" t="e">
        <f t="shared" si="16"/>
        <v>#REF!</v>
      </c>
      <c r="X81" s="351">
        <f t="shared" si="17"/>
        <v>12</v>
      </c>
      <c r="Y81" s="350" t="e">
        <f t="shared" si="18"/>
        <v>#REF!</v>
      </c>
      <c r="Z81" s="350">
        <f t="shared" si="19"/>
        <v>13</v>
      </c>
      <c r="AA81" s="350" t="e">
        <f t="shared" si="20"/>
        <v>#REF!</v>
      </c>
      <c r="AB81" s="351" t="e">
        <f t="shared" si="21"/>
        <v>#REF!</v>
      </c>
      <c r="AC81" s="351" t="e">
        <f t="shared" si="22"/>
        <v>#REF!</v>
      </c>
      <c r="AD81" s="351" t="e">
        <f t="shared" si="23"/>
        <v>#REF!</v>
      </c>
      <c r="AE81" s="332">
        <f t="shared" si="24"/>
        <v>2001</v>
      </c>
      <c r="AF81" s="352" t="e">
        <f t="shared" si="25"/>
        <v>#REF!</v>
      </c>
      <c r="AG81" s="353" t="e">
        <f t="shared" si="26"/>
        <v>#REF!</v>
      </c>
    </row>
    <row r="82" spans="1:33" s="313" customFormat="1" ht="35" customHeight="1">
      <c r="A82" s="921">
        <v>53</v>
      </c>
      <c r="B82" s="613" t="s">
        <v>2049</v>
      </c>
      <c r="C82" s="614" t="s">
        <v>145</v>
      </c>
      <c r="D82" s="272"/>
      <c r="E82" s="615" t="s">
        <v>316</v>
      </c>
      <c r="F82" s="608"/>
      <c r="G82" s="615" t="s">
        <v>372</v>
      </c>
      <c r="H82" s="616">
        <v>2001</v>
      </c>
      <c r="I82" s="272"/>
      <c r="J82" s="272"/>
      <c r="K82" s="272"/>
      <c r="L82" s="272"/>
      <c r="M82" s="272"/>
      <c r="N82" s="616" t="s">
        <v>114</v>
      </c>
      <c r="O82" s="617">
        <v>1080000</v>
      </c>
      <c r="P82" s="857"/>
      <c r="T82" s="332" t="e">
        <f>#REF!</f>
        <v>#REF!</v>
      </c>
      <c r="U82" s="313" t="e">
        <f t="shared" si="14"/>
        <v>#REF!</v>
      </c>
      <c r="V82" s="313" t="e">
        <f t="shared" si="15"/>
        <v>#REF!</v>
      </c>
      <c r="W82" s="350" t="e">
        <f t="shared" si="16"/>
        <v>#REF!</v>
      </c>
      <c r="X82" s="351">
        <f t="shared" si="17"/>
        <v>12</v>
      </c>
      <c r="Y82" s="350" t="e">
        <f t="shared" si="18"/>
        <v>#REF!</v>
      </c>
      <c r="Z82" s="350">
        <f t="shared" si="19"/>
        <v>13</v>
      </c>
      <c r="AA82" s="350" t="e">
        <f t="shared" si="20"/>
        <v>#REF!</v>
      </c>
      <c r="AB82" s="351" t="e">
        <f t="shared" si="21"/>
        <v>#REF!</v>
      </c>
      <c r="AC82" s="351" t="e">
        <f t="shared" si="22"/>
        <v>#REF!</v>
      </c>
      <c r="AD82" s="351" t="e">
        <f t="shared" si="23"/>
        <v>#REF!</v>
      </c>
      <c r="AE82" s="332">
        <f t="shared" si="24"/>
        <v>2001</v>
      </c>
      <c r="AF82" s="352" t="e">
        <f t="shared" si="25"/>
        <v>#REF!</v>
      </c>
      <c r="AG82" s="353" t="e">
        <f t="shared" si="26"/>
        <v>#REF!</v>
      </c>
    </row>
    <row r="83" spans="1:33" s="313" customFormat="1" ht="35" customHeight="1">
      <c r="A83" s="921">
        <v>54</v>
      </c>
      <c r="B83" s="613" t="s">
        <v>2033</v>
      </c>
      <c r="C83" s="614" t="s">
        <v>117</v>
      </c>
      <c r="D83" s="272"/>
      <c r="E83" s="615" t="s">
        <v>316</v>
      </c>
      <c r="F83" s="608"/>
      <c r="G83" s="615" t="s">
        <v>373</v>
      </c>
      <c r="H83" s="616">
        <v>2001</v>
      </c>
      <c r="I83" s="272"/>
      <c r="J83" s="272"/>
      <c r="K83" s="272"/>
      <c r="L83" s="272"/>
      <c r="M83" s="272"/>
      <c r="N83" s="616" t="s">
        <v>114</v>
      </c>
      <c r="O83" s="617">
        <v>1125000</v>
      </c>
      <c r="P83" s="857"/>
      <c r="T83" s="332" t="e">
        <f>#REF!</f>
        <v>#REF!</v>
      </c>
      <c r="U83" s="313" t="e">
        <f t="shared" si="14"/>
        <v>#REF!</v>
      </c>
      <c r="V83" s="313" t="e">
        <f t="shared" si="15"/>
        <v>#REF!</v>
      </c>
      <c r="W83" s="350" t="e">
        <f t="shared" si="16"/>
        <v>#REF!</v>
      </c>
      <c r="X83" s="351">
        <f t="shared" si="17"/>
        <v>12</v>
      </c>
      <c r="Y83" s="350" t="e">
        <f t="shared" si="18"/>
        <v>#REF!</v>
      </c>
      <c r="Z83" s="350">
        <f t="shared" si="19"/>
        <v>13</v>
      </c>
      <c r="AA83" s="350" t="e">
        <f t="shared" si="20"/>
        <v>#REF!</v>
      </c>
      <c r="AB83" s="351" t="e">
        <f t="shared" si="21"/>
        <v>#REF!</v>
      </c>
      <c r="AC83" s="351" t="e">
        <f t="shared" si="22"/>
        <v>#REF!</v>
      </c>
      <c r="AD83" s="351" t="e">
        <f t="shared" si="23"/>
        <v>#REF!</v>
      </c>
      <c r="AE83" s="332">
        <f t="shared" si="24"/>
        <v>2001</v>
      </c>
      <c r="AF83" s="352" t="e">
        <f t="shared" si="25"/>
        <v>#REF!</v>
      </c>
      <c r="AG83" s="353" t="e">
        <f t="shared" si="26"/>
        <v>#REF!</v>
      </c>
    </row>
    <row r="84" spans="1:33" s="313" customFormat="1" ht="35" customHeight="1">
      <c r="A84" s="921">
        <v>55</v>
      </c>
      <c r="B84" s="613" t="s">
        <v>2116</v>
      </c>
      <c r="C84" s="614" t="s">
        <v>118</v>
      </c>
      <c r="D84" s="272"/>
      <c r="E84" s="615" t="s">
        <v>316</v>
      </c>
      <c r="F84" s="608"/>
      <c r="G84" s="615" t="s">
        <v>374</v>
      </c>
      <c r="H84" s="616">
        <v>2001</v>
      </c>
      <c r="I84" s="272"/>
      <c r="J84" s="272"/>
      <c r="K84" s="272"/>
      <c r="L84" s="272"/>
      <c r="M84" s="272"/>
      <c r="N84" s="616" t="s">
        <v>114</v>
      </c>
      <c r="O84" s="617">
        <v>2625000</v>
      </c>
      <c r="P84" s="857"/>
      <c r="T84" s="332" t="e">
        <f>#REF!</f>
        <v>#REF!</v>
      </c>
      <c r="U84" s="313" t="e">
        <f t="shared" si="14"/>
        <v>#REF!</v>
      </c>
      <c r="V84" s="313" t="e">
        <f t="shared" si="15"/>
        <v>#REF!</v>
      </c>
      <c r="W84" s="350" t="e">
        <f t="shared" si="16"/>
        <v>#REF!</v>
      </c>
      <c r="X84" s="351">
        <f t="shared" si="17"/>
        <v>12</v>
      </c>
      <c r="Y84" s="350" t="e">
        <f t="shared" si="18"/>
        <v>#REF!</v>
      </c>
      <c r="Z84" s="350">
        <f t="shared" si="19"/>
        <v>13</v>
      </c>
      <c r="AA84" s="350" t="e">
        <f t="shared" si="20"/>
        <v>#REF!</v>
      </c>
      <c r="AB84" s="351" t="e">
        <f t="shared" si="21"/>
        <v>#REF!</v>
      </c>
      <c r="AC84" s="351" t="e">
        <f t="shared" si="22"/>
        <v>#REF!</v>
      </c>
      <c r="AD84" s="351" t="e">
        <f t="shared" si="23"/>
        <v>#REF!</v>
      </c>
      <c r="AE84" s="332">
        <f t="shared" si="24"/>
        <v>2001</v>
      </c>
      <c r="AF84" s="352" t="e">
        <f t="shared" si="25"/>
        <v>#REF!</v>
      </c>
      <c r="AG84" s="353" t="e">
        <f t="shared" si="26"/>
        <v>#REF!</v>
      </c>
    </row>
    <row r="85" spans="1:33" s="313" customFormat="1" ht="35" customHeight="1">
      <c r="A85" s="921">
        <v>56</v>
      </c>
      <c r="B85" s="613" t="s">
        <v>2023</v>
      </c>
      <c r="C85" s="614" t="s">
        <v>129</v>
      </c>
      <c r="D85" s="272"/>
      <c r="E85" s="615" t="s">
        <v>316</v>
      </c>
      <c r="F85" s="608"/>
      <c r="G85" s="615" t="s">
        <v>373</v>
      </c>
      <c r="H85" s="616">
        <v>2001</v>
      </c>
      <c r="I85" s="272"/>
      <c r="J85" s="272"/>
      <c r="K85" s="272"/>
      <c r="L85" s="272"/>
      <c r="M85" s="272"/>
      <c r="N85" s="616" t="s">
        <v>114</v>
      </c>
      <c r="O85" s="617">
        <v>700000</v>
      </c>
      <c r="P85" s="857"/>
      <c r="T85" s="332" t="e">
        <f>#REF!</f>
        <v>#REF!</v>
      </c>
      <c r="U85" s="313" t="e">
        <f t="shared" si="14"/>
        <v>#REF!</v>
      </c>
      <c r="V85" s="313" t="e">
        <f t="shared" si="15"/>
        <v>#REF!</v>
      </c>
      <c r="W85" s="350" t="e">
        <f t="shared" si="16"/>
        <v>#REF!</v>
      </c>
      <c r="X85" s="351">
        <f t="shared" si="17"/>
        <v>12</v>
      </c>
      <c r="Y85" s="350" t="e">
        <f t="shared" si="18"/>
        <v>#REF!</v>
      </c>
      <c r="Z85" s="350">
        <f t="shared" si="19"/>
        <v>13</v>
      </c>
      <c r="AA85" s="350" t="e">
        <f t="shared" si="20"/>
        <v>#REF!</v>
      </c>
      <c r="AB85" s="351" t="e">
        <f t="shared" si="21"/>
        <v>#REF!</v>
      </c>
      <c r="AC85" s="351" t="e">
        <f t="shared" si="22"/>
        <v>#REF!</v>
      </c>
      <c r="AD85" s="351" t="e">
        <f t="shared" si="23"/>
        <v>#REF!</v>
      </c>
      <c r="AE85" s="332">
        <f t="shared" si="24"/>
        <v>2001</v>
      </c>
      <c r="AF85" s="352" t="e">
        <f t="shared" si="25"/>
        <v>#REF!</v>
      </c>
      <c r="AG85" s="353" t="e">
        <f t="shared" si="26"/>
        <v>#REF!</v>
      </c>
    </row>
    <row r="86" spans="1:33" s="313" customFormat="1" ht="35" customHeight="1">
      <c r="A86" s="921">
        <v>57</v>
      </c>
      <c r="B86" s="613" t="s">
        <v>2033</v>
      </c>
      <c r="C86" s="614" t="s">
        <v>117</v>
      </c>
      <c r="D86" s="272"/>
      <c r="E86" s="615" t="s">
        <v>316</v>
      </c>
      <c r="F86" s="608"/>
      <c r="G86" s="615" t="s">
        <v>372</v>
      </c>
      <c r="H86" s="616">
        <v>2001</v>
      </c>
      <c r="I86" s="272"/>
      <c r="J86" s="272"/>
      <c r="K86" s="272"/>
      <c r="L86" s="272"/>
      <c r="M86" s="272"/>
      <c r="N86" s="616" t="s">
        <v>114</v>
      </c>
      <c r="O86" s="617">
        <v>1470000</v>
      </c>
      <c r="P86" s="857"/>
      <c r="T86" s="332" t="e">
        <f>#REF!</f>
        <v>#REF!</v>
      </c>
      <c r="U86" s="313" t="e">
        <f t="shared" si="14"/>
        <v>#REF!</v>
      </c>
      <c r="V86" s="313" t="e">
        <f t="shared" si="15"/>
        <v>#REF!</v>
      </c>
      <c r="W86" s="350" t="e">
        <f t="shared" si="16"/>
        <v>#REF!</v>
      </c>
      <c r="X86" s="351">
        <f t="shared" si="17"/>
        <v>12</v>
      </c>
      <c r="Y86" s="350" t="e">
        <f t="shared" si="18"/>
        <v>#REF!</v>
      </c>
      <c r="Z86" s="350">
        <f t="shared" si="19"/>
        <v>13</v>
      </c>
      <c r="AA86" s="350" t="e">
        <f t="shared" si="20"/>
        <v>#REF!</v>
      </c>
      <c r="AB86" s="351" t="e">
        <f t="shared" si="21"/>
        <v>#REF!</v>
      </c>
      <c r="AC86" s="351" t="e">
        <f t="shared" si="22"/>
        <v>#REF!</v>
      </c>
      <c r="AD86" s="351" t="e">
        <f t="shared" si="23"/>
        <v>#REF!</v>
      </c>
      <c r="AE86" s="332">
        <f t="shared" si="24"/>
        <v>2001</v>
      </c>
      <c r="AF86" s="352" t="e">
        <f t="shared" si="25"/>
        <v>#REF!</v>
      </c>
      <c r="AG86" s="353" t="e">
        <f t="shared" si="26"/>
        <v>#REF!</v>
      </c>
    </row>
    <row r="87" spans="1:33" s="313" customFormat="1" ht="35" customHeight="1">
      <c r="A87" s="921">
        <v>58</v>
      </c>
      <c r="B87" s="613" t="s">
        <v>2036</v>
      </c>
      <c r="C87" s="614" t="s">
        <v>125</v>
      </c>
      <c r="D87" s="272"/>
      <c r="E87" s="615" t="s">
        <v>316</v>
      </c>
      <c r="F87" s="608"/>
      <c r="G87" s="615" t="s">
        <v>376</v>
      </c>
      <c r="H87" s="616">
        <v>2001</v>
      </c>
      <c r="I87" s="272"/>
      <c r="J87" s="272"/>
      <c r="K87" s="272"/>
      <c r="L87" s="272"/>
      <c r="M87" s="272"/>
      <c r="N87" s="616" t="s">
        <v>114</v>
      </c>
      <c r="O87" s="617">
        <v>875000</v>
      </c>
      <c r="P87" s="857"/>
      <c r="T87" s="332" t="e">
        <f>#REF!</f>
        <v>#REF!</v>
      </c>
      <c r="U87" s="313" t="e">
        <f t="shared" si="14"/>
        <v>#REF!</v>
      </c>
      <c r="V87" s="313" t="e">
        <f t="shared" si="15"/>
        <v>#REF!</v>
      </c>
      <c r="W87" s="350" t="e">
        <f t="shared" si="16"/>
        <v>#REF!</v>
      </c>
      <c r="X87" s="351">
        <f t="shared" si="17"/>
        <v>12</v>
      </c>
      <c r="Y87" s="350" t="e">
        <f t="shared" si="18"/>
        <v>#REF!</v>
      </c>
      <c r="Z87" s="350">
        <f t="shared" si="19"/>
        <v>13</v>
      </c>
      <c r="AA87" s="350" t="e">
        <f t="shared" si="20"/>
        <v>#REF!</v>
      </c>
      <c r="AB87" s="351" t="e">
        <f t="shared" si="21"/>
        <v>#REF!</v>
      </c>
      <c r="AC87" s="351" t="e">
        <f t="shared" si="22"/>
        <v>#REF!</v>
      </c>
      <c r="AD87" s="351" t="e">
        <f t="shared" si="23"/>
        <v>#REF!</v>
      </c>
      <c r="AE87" s="332">
        <f t="shared" si="24"/>
        <v>2001</v>
      </c>
      <c r="AF87" s="352" t="e">
        <f t="shared" si="25"/>
        <v>#REF!</v>
      </c>
      <c r="AG87" s="353" t="e">
        <f t="shared" si="26"/>
        <v>#REF!</v>
      </c>
    </row>
    <row r="88" spans="1:33" s="313" customFormat="1" ht="35" customHeight="1">
      <c r="A88" s="921">
        <v>59</v>
      </c>
      <c r="B88" s="613" t="s">
        <v>285</v>
      </c>
      <c r="C88" s="614" t="s">
        <v>148</v>
      </c>
      <c r="D88" s="272"/>
      <c r="E88" s="615" t="s">
        <v>313</v>
      </c>
      <c r="F88" s="608"/>
      <c r="G88" s="615" t="s">
        <v>370</v>
      </c>
      <c r="H88" s="616">
        <v>2001</v>
      </c>
      <c r="I88" s="272"/>
      <c r="J88" s="272"/>
      <c r="K88" s="272"/>
      <c r="L88" s="272"/>
      <c r="M88" s="272"/>
      <c r="N88" s="616" t="s">
        <v>114</v>
      </c>
      <c r="O88" s="617">
        <v>1690000</v>
      </c>
      <c r="P88" s="857"/>
      <c r="T88" s="332" t="e">
        <f>#REF!</f>
        <v>#REF!</v>
      </c>
      <c r="U88" s="313" t="e">
        <f t="shared" si="14"/>
        <v>#REF!</v>
      </c>
      <c r="V88" s="313" t="e">
        <f t="shared" si="15"/>
        <v>#REF!</v>
      </c>
      <c r="W88" s="350" t="e">
        <f t="shared" si="16"/>
        <v>#REF!</v>
      </c>
      <c r="X88" s="351">
        <f t="shared" si="17"/>
        <v>12</v>
      </c>
      <c r="Y88" s="350" t="e">
        <f t="shared" si="18"/>
        <v>#REF!</v>
      </c>
      <c r="Z88" s="350">
        <f t="shared" si="19"/>
        <v>13</v>
      </c>
      <c r="AA88" s="350" t="e">
        <f t="shared" si="20"/>
        <v>#REF!</v>
      </c>
      <c r="AB88" s="351" t="e">
        <f t="shared" si="21"/>
        <v>#REF!</v>
      </c>
      <c r="AC88" s="351" t="e">
        <f t="shared" si="22"/>
        <v>#REF!</v>
      </c>
      <c r="AD88" s="351" t="e">
        <f t="shared" si="23"/>
        <v>#REF!</v>
      </c>
      <c r="AE88" s="332">
        <f t="shared" si="24"/>
        <v>2001</v>
      </c>
      <c r="AF88" s="352" t="e">
        <f t="shared" si="25"/>
        <v>#REF!</v>
      </c>
      <c r="AG88" s="353" t="e">
        <f t="shared" si="26"/>
        <v>#REF!</v>
      </c>
    </row>
    <row r="89" spans="1:33" s="313" customFormat="1" ht="35" customHeight="1">
      <c r="A89" s="921">
        <v>60</v>
      </c>
      <c r="B89" s="613" t="s">
        <v>2116</v>
      </c>
      <c r="C89" s="614" t="s">
        <v>118</v>
      </c>
      <c r="D89" s="272"/>
      <c r="E89" s="615" t="s">
        <v>313</v>
      </c>
      <c r="F89" s="608"/>
      <c r="G89" s="615" t="s">
        <v>368</v>
      </c>
      <c r="H89" s="616">
        <v>2001</v>
      </c>
      <c r="I89" s="272"/>
      <c r="J89" s="272"/>
      <c r="K89" s="272"/>
      <c r="L89" s="272"/>
      <c r="M89" s="272"/>
      <c r="N89" s="616" t="s">
        <v>114</v>
      </c>
      <c r="O89" s="617">
        <v>1225000</v>
      </c>
      <c r="P89" s="857"/>
      <c r="T89" s="332" t="e">
        <f>#REF!</f>
        <v>#REF!</v>
      </c>
      <c r="U89" s="313" t="e">
        <f t="shared" si="14"/>
        <v>#REF!</v>
      </c>
      <c r="V89" s="313" t="e">
        <f t="shared" si="15"/>
        <v>#REF!</v>
      </c>
      <c r="W89" s="350" t="e">
        <f t="shared" si="16"/>
        <v>#REF!</v>
      </c>
      <c r="X89" s="351">
        <f t="shared" si="17"/>
        <v>12</v>
      </c>
      <c r="Y89" s="350" t="e">
        <f t="shared" si="18"/>
        <v>#REF!</v>
      </c>
      <c r="Z89" s="350">
        <f t="shared" si="19"/>
        <v>13</v>
      </c>
      <c r="AA89" s="350" t="e">
        <f t="shared" si="20"/>
        <v>#REF!</v>
      </c>
      <c r="AB89" s="351" t="e">
        <f t="shared" si="21"/>
        <v>#REF!</v>
      </c>
      <c r="AC89" s="351" t="e">
        <f t="shared" si="22"/>
        <v>#REF!</v>
      </c>
      <c r="AD89" s="351" t="e">
        <f t="shared" si="23"/>
        <v>#REF!</v>
      </c>
      <c r="AE89" s="332">
        <f t="shared" si="24"/>
        <v>2001</v>
      </c>
      <c r="AF89" s="352" t="e">
        <f t="shared" si="25"/>
        <v>#REF!</v>
      </c>
      <c r="AG89" s="353" t="e">
        <f t="shared" si="26"/>
        <v>#REF!</v>
      </c>
    </row>
    <row r="90" spans="1:33" s="313" customFormat="1" ht="35" customHeight="1">
      <c r="A90" s="921">
        <v>61</v>
      </c>
      <c r="B90" s="613" t="s">
        <v>2051</v>
      </c>
      <c r="C90" s="614" t="s">
        <v>150</v>
      </c>
      <c r="D90" s="272"/>
      <c r="E90" s="615" t="s">
        <v>316</v>
      </c>
      <c r="F90" s="608"/>
      <c r="G90" s="615" t="s">
        <v>373</v>
      </c>
      <c r="H90" s="616">
        <v>2001</v>
      </c>
      <c r="I90" s="272"/>
      <c r="J90" s="272"/>
      <c r="K90" s="272"/>
      <c r="L90" s="272"/>
      <c r="M90" s="272"/>
      <c r="N90" s="616" t="s">
        <v>114</v>
      </c>
      <c r="O90" s="617">
        <v>595000</v>
      </c>
      <c r="P90" s="857"/>
      <c r="T90" s="332" t="e">
        <f>#REF!</f>
        <v>#REF!</v>
      </c>
      <c r="U90" s="313" t="e">
        <f t="shared" si="14"/>
        <v>#REF!</v>
      </c>
      <c r="V90" s="313" t="e">
        <f t="shared" si="15"/>
        <v>#REF!</v>
      </c>
      <c r="W90" s="350" t="e">
        <f t="shared" si="16"/>
        <v>#REF!</v>
      </c>
      <c r="X90" s="351">
        <f t="shared" si="17"/>
        <v>12</v>
      </c>
      <c r="Y90" s="350" t="e">
        <f t="shared" si="18"/>
        <v>#REF!</v>
      </c>
      <c r="Z90" s="350">
        <f t="shared" si="19"/>
        <v>13</v>
      </c>
      <c r="AA90" s="350" t="e">
        <f t="shared" si="20"/>
        <v>#REF!</v>
      </c>
      <c r="AB90" s="351" t="e">
        <f t="shared" si="21"/>
        <v>#REF!</v>
      </c>
      <c r="AC90" s="351" t="e">
        <f t="shared" si="22"/>
        <v>#REF!</v>
      </c>
      <c r="AD90" s="351" t="e">
        <f t="shared" si="23"/>
        <v>#REF!</v>
      </c>
      <c r="AE90" s="332">
        <f t="shared" si="24"/>
        <v>2001</v>
      </c>
      <c r="AF90" s="352" t="e">
        <f t="shared" si="25"/>
        <v>#REF!</v>
      </c>
      <c r="AG90" s="353" t="e">
        <f t="shared" si="26"/>
        <v>#REF!</v>
      </c>
    </row>
    <row r="91" spans="1:33" s="313" customFormat="1" ht="35" customHeight="1">
      <c r="A91" s="921">
        <v>62</v>
      </c>
      <c r="B91" s="613" t="s">
        <v>2051</v>
      </c>
      <c r="C91" s="614" t="s">
        <v>151</v>
      </c>
      <c r="D91" s="272"/>
      <c r="E91" s="615" t="s">
        <v>318</v>
      </c>
      <c r="F91" s="608"/>
      <c r="G91" s="615" t="s">
        <v>369</v>
      </c>
      <c r="H91" s="616">
        <v>2001</v>
      </c>
      <c r="I91" s="272"/>
      <c r="J91" s="272"/>
      <c r="K91" s="272"/>
      <c r="L91" s="272"/>
      <c r="M91" s="272"/>
      <c r="N91" s="616" t="s">
        <v>114</v>
      </c>
      <c r="O91" s="617">
        <v>2860000</v>
      </c>
      <c r="P91" s="857"/>
      <c r="T91" s="332" t="e">
        <f>#REF!</f>
        <v>#REF!</v>
      </c>
      <c r="U91" s="313" t="e">
        <f t="shared" si="14"/>
        <v>#REF!</v>
      </c>
      <c r="V91" s="313" t="e">
        <f t="shared" si="15"/>
        <v>#REF!</v>
      </c>
      <c r="W91" s="350" t="e">
        <f t="shared" si="16"/>
        <v>#REF!</v>
      </c>
      <c r="X91" s="351">
        <f t="shared" si="17"/>
        <v>12</v>
      </c>
      <c r="Y91" s="350" t="e">
        <f t="shared" si="18"/>
        <v>#REF!</v>
      </c>
      <c r="Z91" s="350">
        <f t="shared" si="19"/>
        <v>13</v>
      </c>
      <c r="AA91" s="350" t="e">
        <f t="shared" si="20"/>
        <v>#REF!</v>
      </c>
      <c r="AB91" s="351" t="e">
        <f t="shared" si="21"/>
        <v>#REF!</v>
      </c>
      <c r="AC91" s="351" t="e">
        <f t="shared" si="22"/>
        <v>#REF!</v>
      </c>
      <c r="AD91" s="351" t="e">
        <f t="shared" si="23"/>
        <v>#REF!</v>
      </c>
      <c r="AE91" s="332">
        <f t="shared" si="24"/>
        <v>2001</v>
      </c>
      <c r="AF91" s="352" t="e">
        <f t="shared" si="25"/>
        <v>#REF!</v>
      </c>
      <c r="AG91" s="353" t="e">
        <f t="shared" si="26"/>
        <v>#REF!</v>
      </c>
    </row>
    <row r="92" spans="1:33" s="313" customFormat="1" ht="35" customHeight="1">
      <c r="A92" s="921">
        <v>63</v>
      </c>
      <c r="B92" s="613" t="s">
        <v>2036</v>
      </c>
      <c r="C92" s="614" t="s">
        <v>125</v>
      </c>
      <c r="D92" s="272"/>
      <c r="E92" s="615" t="s">
        <v>316</v>
      </c>
      <c r="F92" s="608"/>
      <c r="G92" s="615" t="s">
        <v>376</v>
      </c>
      <c r="H92" s="616">
        <v>2001</v>
      </c>
      <c r="I92" s="272"/>
      <c r="J92" s="272"/>
      <c r="K92" s="272"/>
      <c r="L92" s="272"/>
      <c r="M92" s="272"/>
      <c r="N92" s="616" t="s">
        <v>114</v>
      </c>
      <c r="O92" s="617">
        <v>937500</v>
      </c>
      <c r="P92" s="857"/>
      <c r="T92" s="332" t="e">
        <f>#REF!</f>
        <v>#REF!</v>
      </c>
      <c r="U92" s="313" t="e">
        <f t="shared" si="14"/>
        <v>#REF!</v>
      </c>
      <c r="V92" s="313" t="e">
        <f t="shared" si="15"/>
        <v>#REF!</v>
      </c>
      <c r="W92" s="350" t="e">
        <f t="shared" si="16"/>
        <v>#REF!</v>
      </c>
      <c r="X92" s="351">
        <f t="shared" si="17"/>
        <v>12</v>
      </c>
      <c r="Y92" s="350" t="e">
        <f t="shared" si="18"/>
        <v>#REF!</v>
      </c>
      <c r="Z92" s="350">
        <f t="shared" si="19"/>
        <v>13</v>
      </c>
      <c r="AA92" s="350" t="e">
        <f t="shared" si="20"/>
        <v>#REF!</v>
      </c>
      <c r="AB92" s="351" t="e">
        <f t="shared" si="21"/>
        <v>#REF!</v>
      </c>
      <c r="AC92" s="351" t="e">
        <f t="shared" si="22"/>
        <v>#REF!</v>
      </c>
      <c r="AD92" s="351" t="e">
        <f t="shared" si="23"/>
        <v>#REF!</v>
      </c>
      <c r="AE92" s="332">
        <f t="shared" si="24"/>
        <v>2001</v>
      </c>
      <c r="AF92" s="352" t="e">
        <f t="shared" si="25"/>
        <v>#REF!</v>
      </c>
      <c r="AG92" s="353" t="e">
        <f t="shared" si="26"/>
        <v>#REF!</v>
      </c>
    </row>
    <row r="93" spans="1:33" s="313" customFormat="1" ht="35" customHeight="1">
      <c r="A93" s="921">
        <v>64</v>
      </c>
      <c r="B93" s="613" t="s">
        <v>2033</v>
      </c>
      <c r="C93" s="614" t="s">
        <v>117</v>
      </c>
      <c r="D93" s="272"/>
      <c r="E93" s="615" t="s">
        <v>316</v>
      </c>
      <c r="F93" s="608"/>
      <c r="G93" s="615" t="s">
        <v>372</v>
      </c>
      <c r="H93" s="616">
        <v>2001</v>
      </c>
      <c r="I93" s="272"/>
      <c r="J93" s="272"/>
      <c r="K93" s="272"/>
      <c r="L93" s="272"/>
      <c r="M93" s="272"/>
      <c r="N93" s="616" t="s">
        <v>114</v>
      </c>
      <c r="O93" s="617">
        <v>562500</v>
      </c>
      <c r="P93" s="857"/>
      <c r="T93" s="332" t="e">
        <f>#REF!</f>
        <v>#REF!</v>
      </c>
      <c r="U93" s="313" t="e">
        <f t="shared" si="14"/>
        <v>#REF!</v>
      </c>
      <c r="V93" s="313" t="e">
        <f t="shared" si="15"/>
        <v>#REF!</v>
      </c>
      <c r="W93" s="350" t="e">
        <f t="shared" si="16"/>
        <v>#REF!</v>
      </c>
      <c r="X93" s="351">
        <f t="shared" si="17"/>
        <v>12</v>
      </c>
      <c r="Y93" s="350" t="e">
        <f t="shared" si="18"/>
        <v>#REF!</v>
      </c>
      <c r="Z93" s="350">
        <f t="shared" si="19"/>
        <v>13</v>
      </c>
      <c r="AA93" s="350" t="e">
        <f t="shared" si="20"/>
        <v>#REF!</v>
      </c>
      <c r="AB93" s="351" t="e">
        <f t="shared" si="21"/>
        <v>#REF!</v>
      </c>
      <c r="AC93" s="351" t="e">
        <f t="shared" si="22"/>
        <v>#REF!</v>
      </c>
      <c r="AD93" s="351" t="e">
        <f t="shared" si="23"/>
        <v>#REF!</v>
      </c>
      <c r="AE93" s="332">
        <f t="shared" si="24"/>
        <v>2001</v>
      </c>
      <c r="AF93" s="352" t="e">
        <f t="shared" si="25"/>
        <v>#REF!</v>
      </c>
      <c r="AG93" s="353" t="e">
        <f t="shared" si="26"/>
        <v>#REF!</v>
      </c>
    </row>
    <row r="94" spans="1:33" s="313" customFormat="1" ht="35" customHeight="1">
      <c r="A94" s="921">
        <v>65</v>
      </c>
      <c r="B94" s="613" t="s">
        <v>2033</v>
      </c>
      <c r="C94" s="614" t="s">
        <v>117</v>
      </c>
      <c r="D94" s="272"/>
      <c r="E94" s="615" t="s">
        <v>316</v>
      </c>
      <c r="F94" s="608"/>
      <c r="G94" s="615" t="s">
        <v>382</v>
      </c>
      <c r="H94" s="616">
        <v>2001</v>
      </c>
      <c r="I94" s="272"/>
      <c r="J94" s="272"/>
      <c r="K94" s="272"/>
      <c r="L94" s="272"/>
      <c r="M94" s="272"/>
      <c r="N94" s="616" t="s">
        <v>114</v>
      </c>
      <c r="O94" s="617">
        <v>1120000</v>
      </c>
      <c r="P94" s="857"/>
      <c r="T94" s="332" t="e">
        <f>#REF!</f>
        <v>#REF!</v>
      </c>
      <c r="U94" s="313" t="e">
        <f t="shared" si="14"/>
        <v>#REF!</v>
      </c>
      <c r="V94" s="313" t="e">
        <f t="shared" si="15"/>
        <v>#REF!</v>
      </c>
      <c r="W94" s="350" t="e">
        <f t="shared" si="16"/>
        <v>#REF!</v>
      </c>
      <c r="X94" s="351">
        <f t="shared" si="17"/>
        <v>12</v>
      </c>
      <c r="Y94" s="350" t="e">
        <f t="shared" si="18"/>
        <v>#REF!</v>
      </c>
      <c r="Z94" s="350">
        <f t="shared" si="19"/>
        <v>13</v>
      </c>
      <c r="AA94" s="350" t="e">
        <f t="shared" si="20"/>
        <v>#REF!</v>
      </c>
      <c r="AB94" s="351" t="e">
        <f t="shared" si="21"/>
        <v>#REF!</v>
      </c>
      <c r="AC94" s="351" t="e">
        <f t="shared" si="22"/>
        <v>#REF!</v>
      </c>
      <c r="AD94" s="351" t="e">
        <f t="shared" si="23"/>
        <v>#REF!</v>
      </c>
      <c r="AE94" s="332">
        <f t="shared" si="24"/>
        <v>2001</v>
      </c>
      <c r="AF94" s="352" t="e">
        <f t="shared" si="25"/>
        <v>#REF!</v>
      </c>
      <c r="AG94" s="353" t="e">
        <f t="shared" si="26"/>
        <v>#REF!</v>
      </c>
    </row>
    <row r="95" spans="1:33" s="313" customFormat="1" ht="35" customHeight="1">
      <c r="A95" s="921">
        <v>66</v>
      </c>
      <c r="B95" s="613" t="s">
        <v>2036</v>
      </c>
      <c r="C95" s="614" t="s">
        <v>125</v>
      </c>
      <c r="D95" s="272"/>
      <c r="E95" s="615" t="s">
        <v>317</v>
      </c>
      <c r="F95" s="608"/>
      <c r="G95" s="615" t="s">
        <v>368</v>
      </c>
      <c r="H95" s="616">
        <v>2001</v>
      </c>
      <c r="I95" s="272"/>
      <c r="J95" s="272"/>
      <c r="K95" s="272"/>
      <c r="L95" s="272"/>
      <c r="M95" s="272"/>
      <c r="N95" s="616" t="s">
        <v>114</v>
      </c>
      <c r="O95" s="617">
        <v>700000</v>
      </c>
      <c r="P95" s="857"/>
      <c r="T95" s="332" t="e">
        <f>#REF!</f>
        <v>#REF!</v>
      </c>
      <c r="U95" s="313" t="e">
        <f t="shared" si="14"/>
        <v>#REF!</v>
      </c>
      <c r="V95" s="313" t="e">
        <f t="shared" si="15"/>
        <v>#REF!</v>
      </c>
      <c r="W95" s="350" t="e">
        <f t="shared" si="16"/>
        <v>#REF!</v>
      </c>
      <c r="X95" s="351">
        <f t="shared" si="17"/>
        <v>12</v>
      </c>
      <c r="Y95" s="350" t="e">
        <f t="shared" si="18"/>
        <v>#REF!</v>
      </c>
      <c r="Z95" s="350">
        <f t="shared" si="19"/>
        <v>13</v>
      </c>
      <c r="AA95" s="350" t="e">
        <f t="shared" si="20"/>
        <v>#REF!</v>
      </c>
      <c r="AB95" s="351" t="e">
        <f t="shared" si="21"/>
        <v>#REF!</v>
      </c>
      <c r="AC95" s="351" t="e">
        <f t="shared" si="22"/>
        <v>#REF!</v>
      </c>
      <c r="AD95" s="351" t="e">
        <f t="shared" si="23"/>
        <v>#REF!</v>
      </c>
      <c r="AE95" s="332">
        <f t="shared" si="24"/>
        <v>2001</v>
      </c>
      <c r="AF95" s="352" t="e">
        <f t="shared" si="25"/>
        <v>#REF!</v>
      </c>
      <c r="AG95" s="353" t="e">
        <f t="shared" si="26"/>
        <v>#REF!</v>
      </c>
    </row>
    <row r="96" spans="1:33" s="313" customFormat="1" ht="35" customHeight="1">
      <c r="A96" s="921">
        <v>67</v>
      </c>
      <c r="B96" s="613" t="s">
        <v>286</v>
      </c>
      <c r="C96" s="614" t="s">
        <v>152</v>
      </c>
      <c r="D96" s="272"/>
      <c r="E96" s="615" t="s">
        <v>316</v>
      </c>
      <c r="F96" s="608"/>
      <c r="G96" s="615" t="s">
        <v>374</v>
      </c>
      <c r="H96" s="616">
        <v>2001</v>
      </c>
      <c r="I96" s="272"/>
      <c r="J96" s="272"/>
      <c r="K96" s="272"/>
      <c r="L96" s="272"/>
      <c r="M96" s="272"/>
      <c r="N96" s="616" t="s">
        <v>114</v>
      </c>
      <c r="O96" s="617">
        <v>1650000</v>
      </c>
      <c r="P96" s="857"/>
      <c r="T96" s="332" t="e">
        <f>#REF!</f>
        <v>#REF!</v>
      </c>
      <c r="U96" s="313" t="e">
        <f t="shared" si="14"/>
        <v>#REF!</v>
      </c>
      <c r="V96" s="313" t="e">
        <f t="shared" si="15"/>
        <v>#REF!</v>
      </c>
      <c r="W96" s="350" t="e">
        <f t="shared" si="16"/>
        <v>#REF!</v>
      </c>
      <c r="X96" s="351">
        <f t="shared" si="17"/>
        <v>12</v>
      </c>
      <c r="Y96" s="350" t="e">
        <f t="shared" si="18"/>
        <v>#REF!</v>
      </c>
      <c r="Z96" s="350">
        <f t="shared" si="19"/>
        <v>13</v>
      </c>
      <c r="AA96" s="350" t="e">
        <f t="shared" si="20"/>
        <v>#REF!</v>
      </c>
      <c r="AB96" s="351" t="e">
        <f t="shared" si="21"/>
        <v>#REF!</v>
      </c>
      <c r="AC96" s="351" t="e">
        <f t="shared" si="22"/>
        <v>#REF!</v>
      </c>
      <c r="AD96" s="351" t="e">
        <f t="shared" si="23"/>
        <v>#REF!</v>
      </c>
      <c r="AE96" s="332">
        <f t="shared" si="24"/>
        <v>2001</v>
      </c>
      <c r="AF96" s="352" t="e">
        <f t="shared" si="25"/>
        <v>#REF!</v>
      </c>
      <c r="AG96" s="353" t="e">
        <f t="shared" si="26"/>
        <v>#REF!</v>
      </c>
    </row>
    <row r="97" spans="1:33" s="313" customFormat="1" ht="35" customHeight="1">
      <c r="A97" s="921">
        <v>68</v>
      </c>
      <c r="B97" s="613" t="s">
        <v>2087</v>
      </c>
      <c r="C97" s="614" t="s">
        <v>154</v>
      </c>
      <c r="D97" s="272"/>
      <c r="E97" s="615" t="s">
        <v>316</v>
      </c>
      <c r="F97" s="608"/>
      <c r="G97" s="615" t="s">
        <v>372</v>
      </c>
      <c r="H97" s="616">
        <v>2001</v>
      </c>
      <c r="I97" s="272"/>
      <c r="J97" s="272"/>
      <c r="K97" s="272"/>
      <c r="L97" s="272"/>
      <c r="M97" s="272"/>
      <c r="N97" s="616" t="s">
        <v>114</v>
      </c>
      <c r="O97" s="617">
        <v>810000</v>
      </c>
      <c r="P97" s="857"/>
      <c r="T97" s="332" t="e">
        <f>#REF!</f>
        <v>#REF!</v>
      </c>
      <c r="U97" s="313" t="e">
        <f t="shared" si="14"/>
        <v>#REF!</v>
      </c>
      <c r="V97" s="313" t="e">
        <f t="shared" si="15"/>
        <v>#REF!</v>
      </c>
      <c r="W97" s="350" t="e">
        <f t="shared" si="16"/>
        <v>#REF!</v>
      </c>
      <c r="X97" s="351">
        <f t="shared" si="17"/>
        <v>12</v>
      </c>
      <c r="Y97" s="350" t="e">
        <f t="shared" si="18"/>
        <v>#REF!</v>
      </c>
      <c r="Z97" s="350">
        <f t="shared" si="19"/>
        <v>13</v>
      </c>
      <c r="AA97" s="350" t="e">
        <f t="shared" si="20"/>
        <v>#REF!</v>
      </c>
      <c r="AB97" s="351" t="e">
        <f t="shared" si="21"/>
        <v>#REF!</v>
      </c>
      <c r="AC97" s="351" t="e">
        <f t="shared" si="22"/>
        <v>#REF!</v>
      </c>
      <c r="AD97" s="351" t="e">
        <f t="shared" si="23"/>
        <v>#REF!</v>
      </c>
      <c r="AE97" s="332">
        <f t="shared" si="24"/>
        <v>2001</v>
      </c>
      <c r="AF97" s="352" t="e">
        <f t="shared" si="25"/>
        <v>#REF!</v>
      </c>
      <c r="AG97" s="353" t="e">
        <f t="shared" si="26"/>
        <v>#REF!</v>
      </c>
    </row>
    <row r="98" spans="1:33" s="313" customFormat="1" ht="35" customHeight="1">
      <c r="A98" s="921">
        <v>69</v>
      </c>
      <c r="B98" s="613" t="s">
        <v>2116</v>
      </c>
      <c r="C98" s="614" t="s">
        <v>118</v>
      </c>
      <c r="D98" s="272"/>
      <c r="E98" s="615" t="s">
        <v>313</v>
      </c>
      <c r="F98" s="608"/>
      <c r="G98" s="615" t="s">
        <v>370</v>
      </c>
      <c r="H98" s="616">
        <v>2001</v>
      </c>
      <c r="I98" s="272"/>
      <c r="J98" s="272"/>
      <c r="K98" s="272"/>
      <c r="L98" s="272"/>
      <c r="M98" s="272"/>
      <c r="N98" s="616" t="s">
        <v>114</v>
      </c>
      <c r="O98" s="617">
        <v>910000</v>
      </c>
      <c r="P98" s="857"/>
      <c r="T98" s="332" t="e">
        <f>#REF!</f>
        <v>#REF!</v>
      </c>
      <c r="U98" s="313" t="e">
        <f t="shared" si="14"/>
        <v>#REF!</v>
      </c>
      <c r="V98" s="313" t="e">
        <f t="shared" si="15"/>
        <v>#REF!</v>
      </c>
      <c r="W98" s="350" t="e">
        <f t="shared" si="16"/>
        <v>#REF!</v>
      </c>
      <c r="X98" s="351">
        <f t="shared" si="17"/>
        <v>12</v>
      </c>
      <c r="Y98" s="350" t="e">
        <f t="shared" si="18"/>
        <v>#REF!</v>
      </c>
      <c r="Z98" s="350">
        <f t="shared" si="19"/>
        <v>13</v>
      </c>
      <c r="AA98" s="350" t="e">
        <f t="shared" si="20"/>
        <v>#REF!</v>
      </c>
      <c r="AB98" s="351" t="e">
        <f t="shared" si="21"/>
        <v>#REF!</v>
      </c>
      <c r="AC98" s="351" t="e">
        <f t="shared" si="22"/>
        <v>#REF!</v>
      </c>
      <c r="AD98" s="351" t="e">
        <f t="shared" si="23"/>
        <v>#REF!</v>
      </c>
      <c r="AE98" s="332">
        <f t="shared" si="24"/>
        <v>2001</v>
      </c>
      <c r="AF98" s="352" t="e">
        <f t="shared" si="25"/>
        <v>#REF!</v>
      </c>
      <c r="AG98" s="353" t="e">
        <f t="shared" si="26"/>
        <v>#REF!</v>
      </c>
    </row>
    <row r="99" spans="1:33" s="313" customFormat="1" ht="35" customHeight="1">
      <c r="A99" s="921">
        <v>70</v>
      </c>
      <c r="B99" s="613" t="s">
        <v>2033</v>
      </c>
      <c r="C99" s="614" t="s">
        <v>117</v>
      </c>
      <c r="D99" s="272"/>
      <c r="E99" s="615" t="s">
        <v>316</v>
      </c>
      <c r="F99" s="608"/>
      <c r="G99" s="615" t="s">
        <v>373</v>
      </c>
      <c r="H99" s="616">
        <v>2001</v>
      </c>
      <c r="I99" s="272"/>
      <c r="J99" s="272"/>
      <c r="K99" s="272"/>
      <c r="L99" s="272"/>
      <c r="M99" s="272"/>
      <c r="N99" s="616" t="s">
        <v>114</v>
      </c>
      <c r="O99" s="617">
        <v>1190000</v>
      </c>
      <c r="P99" s="857"/>
      <c r="T99" s="332" t="e">
        <f>#REF!</f>
        <v>#REF!</v>
      </c>
      <c r="U99" s="313" t="e">
        <f t="shared" si="14"/>
        <v>#REF!</v>
      </c>
      <c r="V99" s="313" t="e">
        <f t="shared" si="15"/>
        <v>#REF!</v>
      </c>
      <c r="W99" s="350" t="e">
        <f t="shared" si="16"/>
        <v>#REF!</v>
      </c>
      <c r="X99" s="351">
        <f t="shared" si="17"/>
        <v>12</v>
      </c>
      <c r="Y99" s="350" t="e">
        <f t="shared" si="18"/>
        <v>#REF!</v>
      </c>
      <c r="Z99" s="350">
        <f t="shared" si="19"/>
        <v>13</v>
      </c>
      <c r="AA99" s="350" t="e">
        <f t="shared" si="20"/>
        <v>#REF!</v>
      </c>
      <c r="AB99" s="351" t="e">
        <f t="shared" si="21"/>
        <v>#REF!</v>
      </c>
      <c r="AC99" s="351" t="e">
        <f t="shared" si="22"/>
        <v>#REF!</v>
      </c>
      <c r="AD99" s="351" t="e">
        <f t="shared" si="23"/>
        <v>#REF!</v>
      </c>
      <c r="AE99" s="332">
        <f t="shared" si="24"/>
        <v>2001</v>
      </c>
      <c r="AF99" s="352" t="e">
        <f t="shared" si="25"/>
        <v>#REF!</v>
      </c>
      <c r="AG99" s="353" t="e">
        <f t="shared" si="26"/>
        <v>#REF!</v>
      </c>
    </row>
    <row r="100" spans="1:33" s="313" customFormat="1" ht="35" customHeight="1">
      <c r="A100" s="921">
        <v>71</v>
      </c>
      <c r="B100" s="618" t="s">
        <v>301</v>
      </c>
      <c r="C100" s="614" t="s">
        <v>122</v>
      </c>
      <c r="D100" s="272"/>
      <c r="E100" s="615" t="s">
        <v>316</v>
      </c>
      <c r="F100" s="608"/>
      <c r="G100" s="615" t="s">
        <v>385</v>
      </c>
      <c r="H100" s="616">
        <v>2001</v>
      </c>
      <c r="I100" s="272"/>
      <c r="J100" s="272"/>
      <c r="K100" s="272"/>
      <c r="L100" s="272"/>
      <c r="M100" s="272"/>
      <c r="N100" s="616" t="s">
        <v>114</v>
      </c>
      <c r="O100" s="617">
        <v>750000</v>
      </c>
      <c r="P100" s="857"/>
      <c r="T100" s="332" t="e">
        <f>#REF!</f>
        <v>#REF!</v>
      </c>
      <c r="U100" s="313" t="e">
        <f t="shared" si="14"/>
        <v>#REF!</v>
      </c>
      <c r="V100" s="313" t="e">
        <f t="shared" si="15"/>
        <v>#REF!</v>
      </c>
      <c r="W100" s="350" t="e">
        <f t="shared" si="16"/>
        <v>#REF!</v>
      </c>
      <c r="X100" s="351">
        <f t="shared" si="17"/>
        <v>12</v>
      </c>
      <c r="Y100" s="350" t="e">
        <f t="shared" si="18"/>
        <v>#REF!</v>
      </c>
      <c r="Z100" s="350">
        <f t="shared" si="19"/>
        <v>13</v>
      </c>
      <c r="AA100" s="350" t="e">
        <f t="shared" si="20"/>
        <v>#REF!</v>
      </c>
      <c r="AB100" s="351" t="e">
        <f t="shared" si="21"/>
        <v>#REF!</v>
      </c>
      <c r="AC100" s="351" t="e">
        <f t="shared" si="22"/>
        <v>#REF!</v>
      </c>
      <c r="AD100" s="351" t="e">
        <f t="shared" si="23"/>
        <v>#REF!</v>
      </c>
      <c r="AE100" s="332">
        <f t="shared" si="24"/>
        <v>2001</v>
      </c>
      <c r="AF100" s="352" t="e">
        <f t="shared" si="25"/>
        <v>#REF!</v>
      </c>
      <c r="AG100" s="353" t="e">
        <f t="shared" si="26"/>
        <v>#REF!</v>
      </c>
    </row>
    <row r="101" spans="1:33" s="313" customFormat="1" ht="35" customHeight="1">
      <c r="A101" s="921">
        <v>72</v>
      </c>
      <c r="B101" s="613" t="s">
        <v>2083</v>
      </c>
      <c r="C101" s="614" t="s">
        <v>157</v>
      </c>
      <c r="D101" s="272"/>
      <c r="E101" s="615" t="s">
        <v>316</v>
      </c>
      <c r="F101" s="608"/>
      <c r="G101" s="615" t="s">
        <v>374</v>
      </c>
      <c r="H101" s="616">
        <v>2001</v>
      </c>
      <c r="I101" s="272"/>
      <c r="J101" s="272"/>
      <c r="K101" s="272"/>
      <c r="L101" s="272"/>
      <c r="M101" s="272"/>
      <c r="N101" s="616" t="s">
        <v>114</v>
      </c>
      <c r="O101" s="617">
        <v>2660000</v>
      </c>
      <c r="P101" s="922" t="s">
        <v>157</v>
      </c>
      <c r="T101" s="332" t="e">
        <f>#REF!</f>
        <v>#REF!</v>
      </c>
      <c r="U101" s="313" t="e">
        <f t="shared" si="14"/>
        <v>#REF!</v>
      </c>
      <c r="V101" s="313" t="e">
        <f t="shared" si="15"/>
        <v>#REF!</v>
      </c>
      <c r="W101" s="350" t="e">
        <f t="shared" si="16"/>
        <v>#REF!</v>
      </c>
      <c r="X101" s="351">
        <f t="shared" si="17"/>
        <v>12</v>
      </c>
      <c r="Y101" s="350" t="e">
        <f t="shared" si="18"/>
        <v>#REF!</v>
      </c>
      <c r="Z101" s="350">
        <f t="shared" si="19"/>
        <v>13</v>
      </c>
      <c r="AA101" s="350" t="e">
        <f t="shared" si="20"/>
        <v>#REF!</v>
      </c>
      <c r="AB101" s="351" t="e">
        <f t="shared" si="21"/>
        <v>#REF!</v>
      </c>
      <c r="AC101" s="351" t="e">
        <f t="shared" si="22"/>
        <v>#REF!</v>
      </c>
      <c r="AD101" s="351" t="e">
        <f t="shared" si="23"/>
        <v>#REF!</v>
      </c>
      <c r="AE101" s="332">
        <f t="shared" si="24"/>
        <v>2001</v>
      </c>
      <c r="AF101" s="352" t="e">
        <f t="shared" si="25"/>
        <v>#REF!</v>
      </c>
      <c r="AG101" s="353" t="e">
        <f t="shared" si="26"/>
        <v>#REF!</v>
      </c>
    </row>
    <row r="102" spans="1:33" s="313" customFormat="1" ht="35" customHeight="1">
      <c r="A102" s="921">
        <v>73</v>
      </c>
      <c r="B102" s="613" t="s">
        <v>2083</v>
      </c>
      <c r="C102" s="614" t="s">
        <v>159</v>
      </c>
      <c r="D102" s="272"/>
      <c r="E102" s="615" t="s">
        <v>316</v>
      </c>
      <c r="F102" s="608"/>
      <c r="G102" s="615" t="s">
        <v>372</v>
      </c>
      <c r="H102" s="616">
        <v>2001</v>
      </c>
      <c r="I102" s="272"/>
      <c r="J102" s="272"/>
      <c r="K102" s="272"/>
      <c r="L102" s="272"/>
      <c r="M102" s="272"/>
      <c r="N102" s="616" t="s">
        <v>114</v>
      </c>
      <c r="O102" s="617">
        <v>770000</v>
      </c>
      <c r="P102" s="922" t="s">
        <v>159</v>
      </c>
      <c r="T102" s="332" t="e">
        <f>#REF!</f>
        <v>#REF!</v>
      </c>
      <c r="U102" s="313" t="e">
        <f t="shared" si="14"/>
        <v>#REF!</v>
      </c>
      <c r="V102" s="313" t="e">
        <f t="shared" si="15"/>
        <v>#REF!</v>
      </c>
      <c r="W102" s="350" t="e">
        <f t="shared" si="16"/>
        <v>#REF!</v>
      </c>
      <c r="X102" s="351">
        <f t="shared" si="17"/>
        <v>12</v>
      </c>
      <c r="Y102" s="350" t="e">
        <f t="shared" si="18"/>
        <v>#REF!</v>
      </c>
      <c r="Z102" s="350">
        <f t="shared" si="19"/>
        <v>13</v>
      </c>
      <c r="AA102" s="350" t="e">
        <f t="shared" si="20"/>
        <v>#REF!</v>
      </c>
      <c r="AB102" s="351" t="e">
        <f t="shared" si="21"/>
        <v>#REF!</v>
      </c>
      <c r="AC102" s="351" t="e">
        <f t="shared" si="22"/>
        <v>#REF!</v>
      </c>
      <c r="AD102" s="351" t="e">
        <f t="shared" si="23"/>
        <v>#REF!</v>
      </c>
      <c r="AE102" s="332">
        <f t="shared" si="24"/>
        <v>2001</v>
      </c>
      <c r="AF102" s="352" t="e">
        <f t="shared" si="25"/>
        <v>#REF!</v>
      </c>
      <c r="AG102" s="353" t="e">
        <f t="shared" si="26"/>
        <v>#REF!</v>
      </c>
    </row>
    <row r="103" spans="1:33" s="313" customFormat="1" ht="35" customHeight="1">
      <c r="A103" s="921">
        <v>74</v>
      </c>
      <c r="B103" s="613" t="s">
        <v>2023</v>
      </c>
      <c r="C103" s="614" t="s">
        <v>129</v>
      </c>
      <c r="D103" s="272"/>
      <c r="E103" s="615" t="s">
        <v>316</v>
      </c>
      <c r="F103" s="608"/>
      <c r="G103" s="615" t="s">
        <v>376</v>
      </c>
      <c r="H103" s="616">
        <v>2001</v>
      </c>
      <c r="I103" s="272"/>
      <c r="J103" s="272"/>
      <c r="K103" s="272"/>
      <c r="L103" s="272"/>
      <c r="M103" s="272"/>
      <c r="N103" s="616" t="s">
        <v>114</v>
      </c>
      <c r="O103" s="617">
        <v>1000000</v>
      </c>
      <c r="P103" s="857"/>
      <c r="T103" s="332" t="e">
        <f>#REF!</f>
        <v>#REF!</v>
      </c>
      <c r="U103" s="313" t="e">
        <f t="shared" si="14"/>
        <v>#REF!</v>
      </c>
      <c r="V103" s="313" t="e">
        <f t="shared" si="15"/>
        <v>#REF!</v>
      </c>
      <c r="W103" s="350" t="e">
        <f t="shared" si="16"/>
        <v>#REF!</v>
      </c>
      <c r="X103" s="351">
        <f t="shared" si="17"/>
        <v>12</v>
      </c>
      <c r="Y103" s="350" t="e">
        <f t="shared" si="18"/>
        <v>#REF!</v>
      </c>
      <c r="Z103" s="350">
        <f t="shared" si="19"/>
        <v>13</v>
      </c>
      <c r="AA103" s="350" t="e">
        <f t="shared" si="20"/>
        <v>#REF!</v>
      </c>
      <c r="AB103" s="351" t="e">
        <f t="shared" si="21"/>
        <v>#REF!</v>
      </c>
      <c r="AC103" s="351" t="e">
        <f t="shared" si="22"/>
        <v>#REF!</v>
      </c>
      <c r="AD103" s="351" t="e">
        <f t="shared" si="23"/>
        <v>#REF!</v>
      </c>
      <c r="AE103" s="332">
        <f t="shared" si="24"/>
        <v>2001</v>
      </c>
      <c r="AF103" s="352" t="e">
        <f t="shared" si="25"/>
        <v>#REF!</v>
      </c>
      <c r="AG103" s="353" t="e">
        <f t="shared" si="26"/>
        <v>#REF!</v>
      </c>
    </row>
    <row r="104" spans="1:33" s="313" customFormat="1" ht="35" customHeight="1">
      <c r="A104" s="921">
        <v>75</v>
      </c>
      <c r="B104" s="613" t="s">
        <v>2040</v>
      </c>
      <c r="C104" s="614" t="s">
        <v>156</v>
      </c>
      <c r="D104" s="272"/>
      <c r="E104" s="615" t="s">
        <v>318</v>
      </c>
      <c r="F104" s="608"/>
      <c r="G104" s="615" t="s">
        <v>369</v>
      </c>
      <c r="H104" s="616">
        <v>2001</v>
      </c>
      <c r="I104" s="272"/>
      <c r="J104" s="272"/>
      <c r="K104" s="272"/>
      <c r="L104" s="272"/>
      <c r="M104" s="272"/>
      <c r="N104" s="616" t="s">
        <v>114</v>
      </c>
      <c r="O104" s="617">
        <v>1540000</v>
      </c>
      <c r="P104" s="857"/>
      <c r="T104" s="332" t="e">
        <f>#REF!</f>
        <v>#REF!</v>
      </c>
      <c r="U104" s="313" t="e">
        <f t="shared" si="14"/>
        <v>#REF!</v>
      </c>
      <c r="V104" s="313" t="e">
        <f t="shared" si="15"/>
        <v>#REF!</v>
      </c>
      <c r="W104" s="350" t="e">
        <f t="shared" si="16"/>
        <v>#REF!</v>
      </c>
      <c r="X104" s="351">
        <f t="shared" si="17"/>
        <v>12</v>
      </c>
      <c r="Y104" s="350" t="e">
        <f t="shared" si="18"/>
        <v>#REF!</v>
      </c>
      <c r="Z104" s="350">
        <f t="shared" si="19"/>
        <v>13</v>
      </c>
      <c r="AA104" s="350" t="e">
        <f t="shared" si="20"/>
        <v>#REF!</v>
      </c>
      <c r="AB104" s="351" t="e">
        <f t="shared" si="21"/>
        <v>#REF!</v>
      </c>
      <c r="AC104" s="351" t="e">
        <f t="shared" si="22"/>
        <v>#REF!</v>
      </c>
      <c r="AD104" s="351" t="e">
        <f t="shared" si="23"/>
        <v>#REF!</v>
      </c>
      <c r="AE104" s="332">
        <f t="shared" si="24"/>
        <v>2001</v>
      </c>
      <c r="AF104" s="352" t="e">
        <f t="shared" si="25"/>
        <v>#REF!</v>
      </c>
      <c r="AG104" s="353" t="e">
        <f t="shared" si="26"/>
        <v>#REF!</v>
      </c>
    </row>
    <row r="105" spans="1:33" s="313" customFormat="1" ht="35" customHeight="1">
      <c r="A105" s="921">
        <v>76</v>
      </c>
      <c r="B105" s="613" t="s">
        <v>2083</v>
      </c>
      <c r="C105" s="614" t="s">
        <v>160</v>
      </c>
      <c r="D105" s="272"/>
      <c r="E105" s="615" t="s">
        <v>315</v>
      </c>
      <c r="F105" s="608"/>
      <c r="G105" s="615" t="s">
        <v>379</v>
      </c>
      <c r="H105" s="616">
        <v>2001</v>
      </c>
      <c r="I105" s="272"/>
      <c r="J105" s="272"/>
      <c r="K105" s="272"/>
      <c r="L105" s="272"/>
      <c r="M105" s="272"/>
      <c r="N105" s="616" t="s">
        <v>114</v>
      </c>
      <c r="O105" s="617">
        <v>2275000</v>
      </c>
      <c r="P105" s="922" t="s">
        <v>160</v>
      </c>
      <c r="T105" s="332" t="e">
        <f>#REF!</f>
        <v>#REF!</v>
      </c>
      <c r="U105" s="313" t="e">
        <f t="shared" si="14"/>
        <v>#REF!</v>
      </c>
      <c r="V105" s="313" t="e">
        <f t="shared" si="15"/>
        <v>#REF!</v>
      </c>
      <c r="W105" s="350" t="e">
        <f t="shared" si="16"/>
        <v>#REF!</v>
      </c>
      <c r="X105" s="351">
        <f t="shared" si="17"/>
        <v>12</v>
      </c>
      <c r="Y105" s="350" t="e">
        <f t="shared" si="18"/>
        <v>#REF!</v>
      </c>
      <c r="Z105" s="350">
        <f t="shared" si="19"/>
        <v>13</v>
      </c>
      <c r="AA105" s="350" t="e">
        <f t="shared" si="20"/>
        <v>#REF!</v>
      </c>
      <c r="AB105" s="351" t="e">
        <f t="shared" si="21"/>
        <v>#REF!</v>
      </c>
      <c r="AC105" s="351" t="e">
        <f t="shared" si="22"/>
        <v>#REF!</v>
      </c>
      <c r="AD105" s="351" t="e">
        <f t="shared" si="23"/>
        <v>#REF!</v>
      </c>
      <c r="AE105" s="332">
        <f t="shared" si="24"/>
        <v>2001</v>
      </c>
      <c r="AF105" s="352" t="e">
        <f t="shared" si="25"/>
        <v>#REF!</v>
      </c>
      <c r="AG105" s="353" t="e">
        <f t="shared" si="26"/>
        <v>#REF!</v>
      </c>
    </row>
    <row r="106" spans="1:33" s="313" customFormat="1" ht="35" customHeight="1">
      <c r="A106" s="921">
        <v>77</v>
      </c>
      <c r="B106" s="613" t="s">
        <v>2033</v>
      </c>
      <c r="C106" s="614" t="s">
        <v>117</v>
      </c>
      <c r="D106" s="272"/>
      <c r="E106" s="615" t="s">
        <v>327</v>
      </c>
      <c r="F106" s="608"/>
      <c r="G106" s="615" t="s">
        <v>369</v>
      </c>
      <c r="H106" s="616">
        <v>2001</v>
      </c>
      <c r="I106" s="272"/>
      <c r="J106" s="272"/>
      <c r="K106" s="272"/>
      <c r="L106" s="272"/>
      <c r="M106" s="272"/>
      <c r="N106" s="616" t="s">
        <v>114</v>
      </c>
      <c r="O106" s="617">
        <v>6860000</v>
      </c>
      <c r="P106" s="857"/>
      <c r="T106" s="332" t="e">
        <f>#REF!</f>
        <v>#REF!</v>
      </c>
      <c r="U106" s="313" t="e">
        <f t="shared" si="14"/>
        <v>#REF!</v>
      </c>
      <c r="V106" s="313" t="e">
        <f t="shared" si="15"/>
        <v>#REF!</v>
      </c>
      <c r="W106" s="350" t="e">
        <f t="shared" si="16"/>
        <v>#REF!</v>
      </c>
      <c r="X106" s="351">
        <f t="shared" si="17"/>
        <v>12</v>
      </c>
      <c r="Y106" s="350" t="e">
        <f t="shared" si="18"/>
        <v>#REF!</v>
      </c>
      <c r="Z106" s="350">
        <f t="shared" si="19"/>
        <v>13</v>
      </c>
      <c r="AA106" s="350" t="e">
        <f t="shared" si="20"/>
        <v>#REF!</v>
      </c>
      <c r="AB106" s="351" t="e">
        <f t="shared" si="21"/>
        <v>#REF!</v>
      </c>
      <c r="AC106" s="351" t="e">
        <f t="shared" si="22"/>
        <v>#REF!</v>
      </c>
      <c r="AD106" s="351" t="e">
        <f t="shared" si="23"/>
        <v>#REF!</v>
      </c>
      <c r="AE106" s="332">
        <f t="shared" si="24"/>
        <v>2001</v>
      </c>
      <c r="AF106" s="352" t="e">
        <f t="shared" si="25"/>
        <v>#REF!</v>
      </c>
      <c r="AG106" s="353" t="e">
        <f t="shared" si="26"/>
        <v>#REF!</v>
      </c>
    </row>
    <row r="107" spans="1:33" s="313" customFormat="1" ht="35" customHeight="1">
      <c r="A107" s="921">
        <v>78</v>
      </c>
      <c r="B107" s="613" t="s">
        <v>2116</v>
      </c>
      <c r="C107" s="614" t="s">
        <v>118</v>
      </c>
      <c r="D107" s="272"/>
      <c r="E107" s="615" t="s">
        <v>321</v>
      </c>
      <c r="F107" s="608"/>
      <c r="G107" s="615" t="s">
        <v>379</v>
      </c>
      <c r="H107" s="616">
        <v>2001</v>
      </c>
      <c r="I107" s="272"/>
      <c r="J107" s="272"/>
      <c r="K107" s="272"/>
      <c r="L107" s="272"/>
      <c r="M107" s="272"/>
      <c r="N107" s="616" t="s">
        <v>114</v>
      </c>
      <c r="O107" s="617">
        <v>1120000</v>
      </c>
      <c r="P107" s="857"/>
      <c r="T107" s="332" t="e">
        <f>#REF!</f>
        <v>#REF!</v>
      </c>
      <c r="U107" s="313" t="e">
        <f t="shared" si="14"/>
        <v>#REF!</v>
      </c>
      <c r="V107" s="313" t="e">
        <f t="shared" si="15"/>
        <v>#REF!</v>
      </c>
      <c r="W107" s="350" t="e">
        <f t="shared" si="16"/>
        <v>#REF!</v>
      </c>
      <c r="X107" s="351">
        <f t="shared" si="17"/>
        <v>12</v>
      </c>
      <c r="Y107" s="350" t="e">
        <f t="shared" si="18"/>
        <v>#REF!</v>
      </c>
      <c r="Z107" s="350">
        <f t="shared" si="19"/>
        <v>13</v>
      </c>
      <c r="AA107" s="350" t="e">
        <f t="shared" si="20"/>
        <v>#REF!</v>
      </c>
      <c r="AB107" s="351" t="e">
        <f t="shared" si="21"/>
        <v>#REF!</v>
      </c>
      <c r="AC107" s="351" t="e">
        <f t="shared" si="22"/>
        <v>#REF!</v>
      </c>
      <c r="AD107" s="351" t="e">
        <f t="shared" si="23"/>
        <v>#REF!</v>
      </c>
      <c r="AE107" s="332">
        <f t="shared" si="24"/>
        <v>2001</v>
      </c>
      <c r="AF107" s="352" t="e">
        <f t="shared" si="25"/>
        <v>#REF!</v>
      </c>
      <c r="AG107" s="353" t="e">
        <f t="shared" si="26"/>
        <v>#REF!</v>
      </c>
    </row>
    <row r="108" spans="1:33" s="313" customFormat="1" ht="35" customHeight="1">
      <c r="A108" s="921">
        <v>79</v>
      </c>
      <c r="B108" s="613" t="s">
        <v>2116</v>
      </c>
      <c r="C108" s="614" t="s">
        <v>118</v>
      </c>
      <c r="D108" s="272"/>
      <c r="E108" s="615" t="s">
        <v>328</v>
      </c>
      <c r="F108" s="608"/>
      <c r="G108" s="615" t="s">
        <v>386</v>
      </c>
      <c r="H108" s="616">
        <v>2001</v>
      </c>
      <c r="I108" s="272"/>
      <c r="J108" s="272"/>
      <c r="K108" s="272"/>
      <c r="L108" s="272"/>
      <c r="M108" s="272"/>
      <c r="N108" s="616" t="s">
        <v>114</v>
      </c>
      <c r="O108" s="617">
        <v>595000</v>
      </c>
      <c r="P108" s="857"/>
      <c r="T108" s="332" t="e">
        <f>#REF!</f>
        <v>#REF!</v>
      </c>
      <c r="U108" s="313" t="e">
        <f t="shared" si="14"/>
        <v>#REF!</v>
      </c>
      <c r="V108" s="313" t="e">
        <f t="shared" si="15"/>
        <v>#REF!</v>
      </c>
      <c r="W108" s="350" t="e">
        <f t="shared" si="16"/>
        <v>#REF!</v>
      </c>
      <c r="X108" s="351">
        <f t="shared" si="17"/>
        <v>12</v>
      </c>
      <c r="Y108" s="350" t="e">
        <f t="shared" si="18"/>
        <v>#REF!</v>
      </c>
      <c r="Z108" s="350">
        <f t="shared" si="19"/>
        <v>13</v>
      </c>
      <c r="AA108" s="350" t="e">
        <f t="shared" si="20"/>
        <v>#REF!</v>
      </c>
      <c r="AB108" s="351" t="e">
        <f t="shared" si="21"/>
        <v>#REF!</v>
      </c>
      <c r="AC108" s="351" t="e">
        <f t="shared" si="22"/>
        <v>#REF!</v>
      </c>
      <c r="AD108" s="351" t="e">
        <f t="shared" si="23"/>
        <v>#REF!</v>
      </c>
      <c r="AE108" s="332">
        <f t="shared" si="24"/>
        <v>2001</v>
      </c>
      <c r="AF108" s="352" t="e">
        <f t="shared" si="25"/>
        <v>#REF!</v>
      </c>
      <c r="AG108" s="353" t="e">
        <f t="shared" si="26"/>
        <v>#REF!</v>
      </c>
    </row>
    <row r="109" spans="1:33" s="313" customFormat="1" ht="35" customHeight="1">
      <c r="A109" s="921">
        <v>80</v>
      </c>
      <c r="B109" s="613" t="s">
        <v>2036</v>
      </c>
      <c r="C109" s="614" t="s">
        <v>125</v>
      </c>
      <c r="D109" s="272"/>
      <c r="E109" s="615" t="s">
        <v>313</v>
      </c>
      <c r="F109" s="608"/>
      <c r="G109" s="615" t="s">
        <v>368</v>
      </c>
      <c r="H109" s="616">
        <v>2001</v>
      </c>
      <c r="I109" s="272"/>
      <c r="J109" s="272"/>
      <c r="K109" s="272"/>
      <c r="L109" s="272"/>
      <c r="M109" s="272"/>
      <c r="N109" s="616" t="s">
        <v>114</v>
      </c>
      <c r="O109" s="617">
        <v>1225000</v>
      </c>
      <c r="P109" s="857"/>
      <c r="T109" s="332" t="e">
        <f>#REF!</f>
        <v>#REF!</v>
      </c>
      <c r="U109" s="313" t="e">
        <f t="shared" si="14"/>
        <v>#REF!</v>
      </c>
      <c r="V109" s="313" t="e">
        <f t="shared" si="15"/>
        <v>#REF!</v>
      </c>
      <c r="W109" s="350" t="e">
        <f t="shared" si="16"/>
        <v>#REF!</v>
      </c>
      <c r="X109" s="351">
        <f t="shared" si="17"/>
        <v>12</v>
      </c>
      <c r="Y109" s="350" t="e">
        <f t="shared" si="18"/>
        <v>#REF!</v>
      </c>
      <c r="Z109" s="350">
        <f t="shared" si="19"/>
        <v>13</v>
      </c>
      <c r="AA109" s="350" t="e">
        <f t="shared" si="20"/>
        <v>#REF!</v>
      </c>
      <c r="AB109" s="351" t="e">
        <f t="shared" si="21"/>
        <v>#REF!</v>
      </c>
      <c r="AC109" s="351" t="e">
        <f t="shared" si="22"/>
        <v>#REF!</v>
      </c>
      <c r="AD109" s="351" t="e">
        <f t="shared" si="23"/>
        <v>#REF!</v>
      </c>
      <c r="AE109" s="332">
        <f t="shared" si="24"/>
        <v>2001</v>
      </c>
      <c r="AF109" s="352" t="e">
        <f t="shared" si="25"/>
        <v>#REF!</v>
      </c>
      <c r="AG109" s="353" t="e">
        <f t="shared" si="26"/>
        <v>#REF!</v>
      </c>
    </row>
    <row r="110" spans="1:33" s="313" customFormat="1" ht="35" customHeight="1">
      <c r="A110" s="921">
        <v>81</v>
      </c>
      <c r="B110" s="613" t="s">
        <v>2116</v>
      </c>
      <c r="C110" s="614" t="s">
        <v>118</v>
      </c>
      <c r="D110" s="272"/>
      <c r="E110" s="615" t="s">
        <v>315</v>
      </c>
      <c r="F110" s="608"/>
      <c r="G110" s="615" t="s">
        <v>379</v>
      </c>
      <c r="H110" s="616">
        <v>2001</v>
      </c>
      <c r="I110" s="272"/>
      <c r="J110" s="272"/>
      <c r="K110" s="272"/>
      <c r="L110" s="272"/>
      <c r="M110" s="272"/>
      <c r="N110" s="616" t="s">
        <v>114</v>
      </c>
      <c r="O110" s="617">
        <v>2275000</v>
      </c>
      <c r="P110" s="857"/>
      <c r="T110" s="332" t="e">
        <f>#REF!</f>
        <v>#REF!</v>
      </c>
      <c r="U110" s="313" t="e">
        <f t="shared" si="14"/>
        <v>#REF!</v>
      </c>
      <c r="V110" s="313" t="e">
        <f t="shared" si="15"/>
        <v>#REF!</v>
      </c>
      <c r="W110" s="350" t="e">
        <f t="shared" si="16"/>
        <v>#REF!</v>
      </c>
      <c r="X110" s="351">
        <f t="shared" si="17"/>
        <v>12</v>
      </c>
      <c r="Y110" s="350" t="e">
        <f t="shared" si="18"/>
        <v>#REF!</v>
      </c>
      <c r="Z110" s="350">
        <f t="shared" si="19"/>
        <v>13</v>
      </c>
      <c r="AA110" s="350" t="e">
        <f t="shared" si="20"/>
        <v>#REF!</v>
      </c>
      <c r="AB110" s="351" t="e">
        <f t="shared" si="21"/>
        <v>#REF!</v>
      </c>
      <c r="AC110" s="351" t="e">
        <f t="shared" si="22"/>
        <v>#REF!</v>
      </c>
      <c r="AD110" s="351" t="e">
        <f t="shared" si="23"/>
        <v>#REF!</v>
      </c>
      <c r="AE110" s="332">
        <f t="shared" si="24"/>
        <v>2001</v>
      </c>
      <c r="AF110" s="352" t="e">
        <f t="shared" si="25"/>
        <v>#REF!</v>
      </c>
      <c r="AG110" s="353" t="e">
        <f t="shared" si="26"/>
        <v>#REF!</v>
      </c>
    </row>
    <row r="111" spans="1:33" s="313" customFormat="1" ht="35" customHeight="1">
      <c r="A111" s="921">
        <v>82</v>
      </c>
      <c r="B111" s="618" t="s">
        <v>301</v>
      </c>
      <c r="C111" s="614" t="s">
        <v>122</v>
      </c>
      <c r="D111" s="272"/>
      <c r="E111" s="615" t="s">
        <v>313</v>
      </c>
      <c r="F111" s="608"/>
      <c r="G111" s="615" t="s">
        <v>370</v>
      </c>
      <c r="H111" s="616">
        <v>2001</v>
      </c>
      <c r="I111" s="272"/>
      <c r="J111" s="272"/>
      <c r="K111" s="272"/>
      <c r="L111" s="272"/>
      <c r="M111" s="272"/>
      <c r="N111" s="616" t="s">
        <v>114</v>
      </c>
      <c r="O111" s="617">
        <v>910000</v>
      </c>
      <c r="P111" s="857"/>
      <c r="T111" s="332" t="e">
        <f>#REF!</f>
        <v>#REF!</v>
      </c>
      <c r="U111" s="313" t="e">
        <f t="shared" si="14"/>
        <v>#REF!</v>
      </c>
      <c r="V111" s="313" t="e">
        <f t="shared" si="15"/>
        <v>#REF!</v>
      </c>
      <c r="W111" s="350" t="e">
        <f t="shared" si="16"/>
        <v>#REF!</v>
      </c>
      <c r="X111" s="351">
        <f t="shared" si="17"/>
        <v>12</v>
      </c>
      <c r="Y111" s="350" t="e">
        <f t="shared" si="18"/>
        <v>#REF!</v>
      </c>
      <c r="Z111" s="350">
        <f t="shared" si="19"/>
        <v>13</v>
      </c>
      <c r="AA111" s="350" t="e">
        <f t="shared" si="20"/>
        <v>#REF!</v>
      </c>
      <c r="AB111" s="351" t="e">
        <f t="shared" si="21"/>
        <v>#REF!</v>
      </c>
      <c r="AC111" s="351" t="e">
        <f t="shared" si="22"/>
        <v>#REF!</v>
      </c>
      <c r="AD111" s="351" t="e">
        <f t="shared" si="23"/>
        <v>#REF!</v>
      </c>
      <c r="AE111" s="332">
        <f t="shared" si="24"/>
        <v>2001</v>
      </c>
      <c r="AF111" s="352" t="e">
        <f t="shared" si="25"/>
        <v>#REF!</v>
      </c>
      <c r="AG111" s="353" t="e">
        <f t="shared" si="26"/>
        <v>#REF!</v>
      </c>
    </row>
    <row r="112" spans="1:33" s="313" customFormat="1" ht="35" customHeight="1">
      <c r="A112" s="921">
        <v>83</v>
      </c>
      <c r="B112" s="613" t="s">
        <v>2033</v>
      </c>
      <c r="C112" s="614" t="s">
        <v>117</v>
      </c>
      <c r="D112" s="272"/>
      <c r="E112" s="615" t="s">
        <v>316</v>
      </c>
      <c r="F112" s="608"/>
      <c r="G112" s="615" t="s">
        <v>374</v>
      </c>
      <c r="H112" s="616">
        <v>2001</v>
      </c>
      <c r="I112" s="272"/>
      <c r="J112" s="272"/>
      <c r="K112" s="272"/>
      <c r="L112" s="272"/>
      <c r="M112" s="272"/>
      <c r="N112" s="616" t="s">
        <v>114</v>
      </c>
      <c r="O112" s="617">
        <v>2450000</v>
      </c>
      <c r="P112" s="857"/>
      <c r="T112" s="332" t="e">
        <f>#REF!</f>
        <v>#REF!</v>
      </c>
      <c r="U112" s="313" t="e">
        <f t="shared" si="14"/>
        <v>#REF!</v>
      </c>
      <c r="V112" s="313" t="e">
        <f t="shared" si="15"/>
        <v>#REF!</v>
      </c>
      <c r="W112" s="350" t="e">
        <f t="shared" si="16"/>
        <v>#REF!</v>
      </c>
      <c r="X112" s="351">
        <f t="shared" si="17"/>
        <v>12</v>
      </c>
      <c r="Y112" s="350" t="e">
        <f t="shared" si="18"/>
        <v>#REF!</v>
      </c>
      <c r="Z112" s="350">
        <f t="shared" si="19"/>
        <v>13</v>
      </c>
      <c r="AA112" s="350" t="e">
        <f t="shared" si="20"/>
        <v>#REF!</v>
      </c>
      <c r="AB112" s="351" t="e">
        <f t="shared" si="21"/>
        <v>#REF!</v>
      </c>
      <c r="AC112" s="351" t="e">
        <f t="shared" si="22"/>
        <v>#REF!</v>
      </c>
      <c r="AD112" s="351" t="e">
        <f t="shared" si="23"/>
        <v>#REF!</v>
      </c>
      <c r="AE112" s="332">
        <f t="shared" si="24"/>
        <v>2001</v>
      </c>
      <c r="AF112" s="352" t="e">
        <f t="shared" si="25"/>
        <v>#REF!</v>
      </c>
      <c r="AG112" s="353" t="e">
        <f t="shared" si="26"/>
        <v>#REF!</v>
      </c>
    </row>
    <row r="113" spans="1:33" s="313" customFormat="1" ht="35" customHeight="1">
      <c r="A113" s="921">
        <v>84</v>
      </c>
      <c r="B113" s="613" t="s">
        <v>2116</v>
      </c>
      <c r="C113" s="614" t="s">
        <v>118</v>
      </c>
      <c r="D113" s="272"/>
      <c r="E113" s="615" t="s">
        <v>316</v>
      </c>
      <c r="F113" s="608"/>
      <c r="G113" s="615" t="s">
        <v>373</v>
      </c>
      <c r="H113" s="616">
        <v>2001</v>
      </c>
      <c r="I113" s="272"/>
      <c r="J113" s="272"/>
      <c r="K113" s="272"/>
      <c r="L113" s="272"/>
      <c r="M113" s="272"/>
      <c r="N113" s="616" t="s">
        <v>114</v>
      </c>
      <c r="O113" s="617">
        <v>875000</v>
      </c>
      <c r="P113" s="857"/>
      <c r="T113" s="332" t="e">
        <f>#REF!</f>
        <v>#REF!</v>
      </c>
      <c r="U113" s="313" t="e">
        <f t="shared" si="14"/>
        <v>#REF!</v>
      </c>
      <c r="V113" s="313" t="e">
        <f t="shared" si="15"/>
        <v>#REF!</v>
      </c>
      <c r="W113" s="350" t="e">
        <f t="shared" si="16"/>
        <v>#REF!</v>
      </c>
      <c r="X113" s="351">
        <f t="shared" si="17"/>
        <v>12</v>
      </c>
      <c r="Y113" s="350" t="e">
        <f t="shared" si="18"/>
        <v>#REF!</v>
      </c>
      <c r="Z113" s="350">
        <f t="shared" si="19"/>
        <v>13</v>
      </c>
      <c r="AA113" s="350" t="e">
        <f t="shared" si="20"/>
        <v>#REF!</v>
      </c>
      <c r="AB113" s="351" t="e">
        <f t="shared" si="21"/>
        <v>#REF!</v>
      </c>
      <c r="AC113" s="351" t="e">
        <f t="shared" si="22"/>
        <v>#REF!</v>
      </c>
      <c r="AD113" s="351" t="e">
        <f t="shared" si="23"/>
        <v>#REF!</v>
      </c>
      <c r="AE113" s="332">
        <f t="shared" si="24"/>
        <v>2001</v>
      </c>
      <c r="AF113" s="352" t="e">
        <f t="shared" si="25"/>
        <v>#REF!</v>
      </c>
      <c r="AG113" s="353" t="e">
        <f t="shared" si="26"/>
        <v>#REF!</v>
      </c>
    </row>
    <row r="114" spans="1:33" s="313" customFormat="1" ht="35" customHeight="1">
      <c r="A114" s="921">
        <v>85</v>
      </c>
      <c r="B114" s="613" t="s">
        <v>2052</v>
      </c>
      <c r="C114" s="614" t="s">
        <v>161</v>
      </c>
      <c r="D114" s="272"/>
      <c r="E114" s="615" t="s">
        <v>316</v>
      </c>
      <c r="F114" s="608"/>
      <c r="G114" s="615" t="s">
        <v>373</v>
      </c>
      <c r="H114" s="616">
        <v>2001</v>
      </c>
      <c r="I114" s="272"/>
      <c r="J114" s="272"/>
      <c r="K114" s="272"/>
      <c r="L114" s="272"/>
      <c r="M114" s="272"/>
      <c r="N114" s="616" t="s">
        <v>114</v>
      </c>
      <c r="O114" s="617">
        <v>595000</v>
      </c>
      <c r="P114" s="857"/>
      <c r="T114" s="332" t="e">
        <f>#REF!</f>
        <v>#REF!</v>
      </c>
      <c r="U114" s="313" t="e">
        <f t="shared" si="14"/>
        <v>#REF!</v>
      </c>
      <c r="V114" s="313" t="e">
        <f t="shared" si="15"/>
        <v>#REF!</v>
      </c>
      <c r="W114" s="350" t="e">
        <f t="shared" si="16"/>
        <v>#REF!</v>
      </c>
      <c r="X114" s="351">
        <f t="shared" si="17"/>
        <v>12</v>
      </c>
      <c r="Y114" s="350" t="e">
        <f t="shared" si="18"/>
        <v>#REF!</v>
      </c>
      <c r="Z114" s="350">
        <f t="shared" si="19"/>
        <v>13</v>
      </c>
      <c r="AA114" s="350" t="e">
        <f t="shared" si="20"/>
        <v>#REF!</v>
      </c>
      <c r="AB114" s="351" t="e">
        <f t="shared" si="21"/>
        <v>#REF!</v>
      </c>
      <c r="AC114" s="351" t="e">
        <f t="shared" si="22"/>
        <v>#REF!</v>
      </c>
      <c r="AD114" s="351" t="e">
        <f t="shared" si="23"/>
        <v>#REF!</v>
      </c>
      <c r="AE114" s="332">
        <f t="shared" si="24"/>
        <v>2001</v>
      </c>
      <c r="AF114" s="352" t="e">
        <f t="shared" si="25"/>
        <v>#REF!</v>
      </c>
      <c r="AG114" s="353" t="e">
        <f t="shared" si="26"/>
        <v>#REF!</v>
      </c>
    </row>
    <row r="115" spans="1:33" s="313" customFormat="1" ht="35" customHeight="1">
      <c r="A115" s="921">
        <v>86</v>
      </c>
      <c r="B115" s="613" t="s">
        <v>2036</v>
      </c>
      <c r="C115" s="614" t="s">
        <v>125</v>
      </c>
      <c r="D115" s="272"/>
      <c r="E115" s="615" t="s">
        <v>316</v>
      </c>
      <c r="F115" s="608"/>
      <c r="G115" s="615" t="s">
        <v>373</v>
      </c>
      <c r="H115" s="616">
        <v>2001</v>
      </c>
      <c r="I115" s="272"/>
      <c r="J115" s="272"/>
      <c r="K115" s="272"/>
      <c r="L115" s="272"/>
      <c r="M115" s="272"/>
      <c r="N115" s="616" t="s">
        <v>114</v>
      </c>
      <c r="O115" s="617">
        <v>1190000</v>
      </c>
      <c r="P115" s="857"/>
      <c r="T115" s="332" t="e">
        <f>#REF!</f>
        <v>#REF!</v>
      </c>
      <c r="U115" s="313" t="e">
        <f t="shared" si="14"/>
        <v>#REF!</v>
      </c>
      <c r="V115" s="313" t="e">
        <f t="shared" si="15"/>
        <v>#REF!</v>
      </c>
      <c r="W115" s="350" t="e">
        <f t="shared" si="16"/>
        <v>#REF!</v>
      </c>
      <c r="X115" s="351">
        <f t="shared" si="17"/>
        <v>12</v>
      </c>
      <c r="Y115" s="350" t="e">
        <f t="shared" si="18"/>
        <v>#REF!</v>
      </c>
      <c r="Z115" s="350">
        <f t="shared" si="19"/>
        <v>13</v>
      </c>
      <c r="AA115" s="350" t="e">
        <f t="shared" si="20"/>
        <v>#REF!</v>
      </c>
      <c r="AB115" s="351" t="e">
        <f t="shared" si="21"/>
        <v>#REF!</v>
      </c>
      <c r="AC115" s="351" t="e">
        <f t="shared" si="22"/>
        <v>#REF!</v>
      </c>
      <c r="AD115" s="351" t="e">
        <f t="shared" si="23"/>
        <v>#REF!</v>
      </c>
      <c r="AE115" s="332">
        <f t="shared" si="24"/>
        <v>2001</v>
      </c>
      <c r="AF115" s="352" t="e">
        <f t="shared" si="25"/>
        <v>#REF!</v>
      </c>
      <c r="AG115" s="353" t="e">
        <f t="shared" si="26"/>
        <v>#REF!</v>
      </c>
    </row>
    <row r="116" spans="1:33" s="313" customFormat="1" ht="35" customHeight="1">
      <c r="A116" s="921">
        <v>87</v>
      </c>
      <c r="B116" s="613" t="s">
        <v>2023</v>
      </c>
      <c r="C116" s="614" t="s">
        <v>129</v>
      </c>
      <c r="D116" s="272"/>
      <c r="E116" s="615" t="s">
        <v>313</v>
      </c>
      <c r="F116" s="608"/>
      <c r="G116" s="615" t="s">
        <v>380</v>
      </c>
      <c r="H116" s="616">
        <v>2001</v>
      </c>
      <c r="I116" s="272"/>
      <c r="J116" s="272"/>
      <c r="K116" s="272"/>
      <c r="L116" s="272"/>
      <c r="M116" s="272"/>
      <c r="N116" s="616" t="s">
        <v>114</v>
      </c>
      <c r="O116" s="617">
        <v>1440000</v>
      </c>
      <c r="P116" s="857"/>
      <c r="T116" s="332" t="e">
        <f>#REF!</f>
        <v>#REF!</v>
      </c>
      <c r="U116" s="313" t="e">
        <f t="shared" si="14"/>
        <v>#REF!</v>
      </c>
      <c r="V116" s="313" t="e">
        <f t="shared" si="15"/>
        <v>#REF!</v>
      </c>
      <c r="W116" s="350" t="e">
        <f t="shared" si="16"/>
        <v>#REF!</v>
      </c>
      <c r="X116" s="351">
        <f t="shared" si="17"/>
        <v>12</v>
      </c>
      <c r="Y116" s="350" t="e">
        <f t="shared" si="18"/>
        <v>#REF!</v>
      </c>
      <c r="Z116" s="350">
        <f t="shared" si="19"/>
        <v>13</v>
      </c>
      <c r="AA116" s="350" t="e">
        <f t="shared" si="20"/>
        <v>#REF!</v>
      </c>
      <c r="AB116" s="351" t="e">
        <f t="shared" si="21"/>
        <v>#REF!</v>
      </c>
      <c r="AC116" s="351" t="e">
        <f t="shared" si="22"/>
        <v>#REF!</v>
      </c>
      <c r="AD116" s="351" t="e">
        <f t="shared" si="23"/>
        <v>#REF!</v>
      </c>
      <c r="AE116" s="332">
        <f t="shared" si="24"/>
        <v>2001</v>
      </c>
      <c r="AF116" s="352" t="e">
        <f t="shared" si="25"/>
        <v>#REF!</v>
      </c>
      <c r="AG116" s="353" t="e">
        <f t="shared" si="26"/>
        <v>#REF!</v>
      </c>
    </row>
    <row r="117" spans="1:33" s="313" customFormat="1" ht="35" customHeight="1">
      <c r="A117" s="921">
        <v>88</v>
      </c>
      <c r="B117" s="613" t="s">
        <v>2033</v>
      </c>
      <c r="C117" s="614" t="s">
        <v>117</v>
      </c>
      <c r="D117" s="272"/>
      <c r="E117" s="615" t="s">
        <v>329</v>
      </c>
      <c r="F117" s="608"/>
      <c r="G117" s="615" t="s">
        <v>383</v>
      </c>
      <c r="H117" s="616">
        <v>2001</v>
      </c>
      <c r="I117" s="272"/>
      <c r="J117" s="272"/>
      <c r="K117" s="272"/>
      <c r="L117" s="272"/>
      <c r="M117" s="272"/>
      <c r="N117" s="616" t="s">
        <v>114</v>
      </c>
      <c r="O117" s="617">
        <v>2800000</v>
      </c>
      <c r="P117" s="857"/>
      <c r="T117" s="332" t="e">
        <f>#REF!</f>
        <v>#REF!</v>
      </c>
      <c r="U117" s="313" t="e">
        <f t="shared" si="14"/>
        <v>#REF!</v>
      </c>
      <c r="V117" s="313" t="e">
        <f t="shared" si="15"/>
        <v>#REF!</v>
      </c>
      <c r="W117" s="350" t="e">
        <f t="shared" si="16"/>
        <v>#REF!</v>
      </c>
      <c r="X117" s="351">
        <f t="shared" si="17"/>
        <v>12</v>
      </c>
      <c r="Y117" s="350" t="e">
        <f t="shared" si="18"/>
        <v>#REF!</v>
      </c>
      <c r="Z117" s="350">
        <f t="shared" si="19"/>
        <v>13</v>
      </c>
      <c r="AA117" s="350" t="e">
        <f t="shared" si="20"/>
        <v>#REF!</v>
      </c>
      <c r="AB117" s="351" t="e">
        <f t="shared" si="21"/>
        <v>#REF!</v>
      </c>
      <c r="AC117" s="351" t="e">
        <f t="shared" si="22"/>
        <v>#REF!</v>
      </c>
      <c r="AD117" s="351" t="e">
        <f t="shared" si="23"/>
        <v>#REF!</v>
      </c>
      <c r="AE117" s="332">
        <f t="shared" si="24"/>
        <v>2001</v>
      </c>
      <c r="AF117" s="352" t="e">
        <f t="shared" si="25"/>
        <v>#REF!</v>
      </c>
      <c r="AG117" s="353" t="e">
        <f t="shared" si="26"/>
        <v>#REF!</v>
      </c>
    </row>
    <row r="118" spans="1:33" s="313" customFormat="1" ht="35" customHeight="1">
      <c r="A118" s="921">
        <v>89</v>
      </c>
      <c r="B118" s="613" t="s">
        <v>303</v>
      </c>
      <c r="C118" s="614" t="s">
        <v>163</v>
      </c>
      <c r="D118" s="272"/>
      <c r="E118" s="615" t="s">
        <v>315</v>
      </c>
      <c r="F118" s="608"/>
      <c r="G118" s="615" t="s">
        <v>379</v>
      </c>
      <c r="H118" s="616">
        <v>2002</v>
      </c>
      <c r="I118" s="272"/>
      <c r="J118" s="272"/>
      <c r="K118" s="272"/>
      <c r="L118" s="272"/>
      <c r="M118" s="272"/>
      <c r="N118" s="616" t="s">
        <v>114</v>
      </c>
      <c r="O118" s="619">
        <v>27500000</v>
      </c>
      <c r="P118" s="857"/>
      <c r="T118" s="332" t="e">
        <f>#REF!</f>
        <v>#REF!</v>
      </c>
      <c r="U118" s="313" t="e">
        <f t="shared" si="14"/>
        <v>#REF!</v>
      </c>
      <c r="V118" s="313" t="e">
        <f t="shared" si="15"/>
        <v>#REF!</v>
      </c>
      <c r="W118" s="350" t="e">
        <f t="shared" si="16"/>
        <v>#REF!</v>
      </c>
      <c r="X118" s="351">
        <f t="shared" si="17"/>
        <v>11</v>
      </c>
      <c r="Y118" s="350" t="e">
        <f t="shared" si="18"/>
        <v>#REF!</v>
      </c>
      <c r="Z118" s="350">
        <f t="shared" si="19"/>
        <v>12</v>
      </c>
      <c r="AA118" s="350" t="e">
        <f t="shared" si="20"/>
        <v>#REF!</v>
      </c>
      <c r="AB118" s="351" t="e">
        <f t="shared" si="21"/>
        <v>#REF!</v>
      </c>
      <c r="AC118" s="351" t="e">
        <f t="shared" si="22"/>
        <v>#REF!</v>
      </c>
      <c r="AD118" s="351" t="e">
        <f t="shared" si="23"/>
        <v>#REF!</v>
      </c>
      <c r="AE118" s="332">
        <f t="shared" si="24"/>
        <v>2002</v>
      </c>
      <c r="AF118" s="352" t="e">
        <f t="shared" si="25"/>
        <v>#REF!</v>
      </c>
      <c r="AG118" s="353" t="e">
        <f t="shared" si="26"/>
        <v>#REF!</v>
      </c>
    </row>
    <row r="119" spans="1:33" s="313" customFormat="1" ht="35" customHeight="1">
      <c r="A119" s="921">
        <v>90</v>
      </c>
      <c r="B119" s="613" t="s">
        <v>2036</v>
      </c>
      <c r="C119" s="614" t="s">
        <v>125</v>
      </c>
      <c r="D119" s="272"/>
      <c r="E119" s="615" t="s">
        <v>316</v>
      </c>
      <c r="F119" s="608"/>
      <c r="G119" s="615" t="s">
        <v>373</v>
      </c>
      <c r="H119" s="616">
        <v>2002</v>
      </c>
      <c r="I119" s="272"/>
      <c r="J119" s="272"/>
      <c r="K119" s="272"/>
      <c r="L119" s="272"/>
      <c r="M119" s="272"/>
      <c r="N119" s="616" t="s">
        <v>114</v>
      </c>
      <c r="O119" s="619">
        <v>750000</v>
      </c>
      <c r="P119" s="857"/>
      <c r="T119" s="332" t="e">
        <f>#REF!</f>
        <v>#REF!</v>
      </c>
      <c r="U119" s="313" t="e">
        <f t="shared" si="14"/>
        <v>#REF!</v>
      </c>
      <c r="V119" s="313" t="e">
        <f t="shared" si="15"/>
        <v>#REF!</v>
      </c>
      <c r="W119" s="350" t="e">
        <f t="shared" si="16"/>
        <v>#REF!</v>
      </c>
      <c r="X119" s="351">
        <f t="shared" si="17"/>
        <v>11</v>
      </c>
      <c r="Y119" s="350" t="e">
        <f t="shared" si="18"/>
        <v>#REF!</v>
      </c>
      <c r="Z119" s="350">
        <f t="shared" si="19"/>
        <v>12</v>
      </c>
      <c r="AA119" s="350" t="e">
        <f t="shared" si="20"/>
        <v>#REF!</v>
      </c>
      <c r="AB119" s="351" t="e">
        <f t="shared" si="21"/>
        <v>#REF!</v>
      </c>
      <c r="AC119" s="351" t="e">
        <f t="shared" si="22"/>
        <v>#REF!</v>
      </c>
      <c r="AD119" s="351" t="e">
        <f t="shared" si="23"/>
        <v>#REF!</v>
      </c>
      <c r="AE119" s="332">
        <f t="shared" si="24"/>
        <v>2002</v>
      </c>
      <c r="AF119" s="352" t="e">
        <f t="shared" si="25"/>
        <v>#REF!</v>
      </c>
      <c r="AG119" s="353" t="e">
        <f t="shared" si="26"/>
        <v>#REF!</v>
      </c>
    </row>
    <row r="120" spans="1:33" s="313" customFormat="1" ht="35" customHeight="1">
      <c r="A120" s="921">
        <v>91</v>
      </c>
      <c r="B120" s="613" t="s">
        <v>2036</v>
      </c>
      <c r="C120" s="614" t="s">
        <v>120</v>
      </c>
      <c r="D120" s="272"/>
      <c r="E120" s="615" t="s">
        <v>316</v>
      </c>
      <c r="F120" s="608"/>
      <c r="G120" s="615" t="s">
        <v>373</v>
      </c>
      <c r="H120" s="616">
        <v>2002</v>
      </c>
      <c r="I120" s="272"/>
      <c r="J120" s="272"/>
      <c r="K120" s="272"/>
      <c r="L120" s="272"/>
      <c r="M120" s="272"/>
      <c r="N120" s="616" t="s">
        <v>114</v>
      </c>
      <c r="O120" s="617">
        <v>640000</v>
      </c>
      <c r="P120" s="857"/>
      <c r="T120" s="332" t="e">
        <f>#REF!</f>
        <v>#REF!</v>
      </c>
      <c r="U120" s="313" t="e">
        <f t="shared" ref="U120:U171" si="27">VLOOKUP(T120,kelompok,2,0)</f>
        <v>#REF!</v>
      </c>
      <c r="V120" s="313" t="e">
        <f t="shared" ref="V120:V171" si="28">VLOOKUP(T120,MASAMANFAAT,4,0)</f>
        <v>#REF!</v>
      </c>
      <c r="W120" s="350" t="e">
        <f t="shared" si="16"/>
        <v>#REF!</v>
      </c>
      <c r="X120" s="351">
        <f t="shared" si="17"/>
        <v>11</v>
      </c>
      <c r="Y120" s="350" t="e">
        <f t="shared" si="18"/>
        <v>#REF!</v>
      </c>
      <c r="Z120" s="350">
        <f t="shared" ref="Z120:Z171" si="29">2014-AE120</f>
        <v>12</v>
      </c>
      <c r="AA120" s="350" t="e">
        <f t="shared" si="20"/>
        <v>#REF!</v>
      </c>
      <c r="AB120" s="351" t="e">
        <f t="shared" si="21"/>
        <v>#REF!</v>
      </c>
      <c r="AC120" s="351" t="e">
        <f t="shared" si="22"/>
        <v>#REF!</v>
      </c>
      <c r="AD120" s="351" t="e">
        <f t="shared" si="23"/>
        <v>#REF!</v>
      </c>
      <c r="AE120" s="332">
        <f t="shared" si="24"/>
        <v>2002</v>
      </c>
      <c r="AF120" s="352" t="e">
        <f t="shared" si="25"/>
        <v>#REF!</v>
      </c>
      <c r="AG120" s="353" t="e">
        <f t="shared" ref="AG120:AG171" si="30">AD120+AC120+AB120+AA120+Y120</f>
        <v>#REF!</v>
      </c>
    </row>
    <row r="121" spans="1:33" s="313" customFormat="1" ht="35" customHeight="1">
      <c r="A121" s="921">
        <v>92</v>
      </c>
      <c r="B121" s="613" t="s">
        <v>2119</v>
      </c>
      <c r="C121" s="614" t="s">
        <v>162</v>
      </c>
      <c r="D121" s="272"/>
      <c r="E121" s="615" t="s">
        <v>330</v>
      </c>
      <c r="F121" s="608"/>
      <c r="G121" s="615" t="s">
        <v>369</v>
      </c>
      <c r="H121" s="616">
        <v>2002</v>
      </c>
      <c r="I121" s="272"/>
      <c r="J121" s="272"/>
      <c r="K121" s="272"/>
      <c r="L121" s="272"/>
      <c r="M121" s="272"/>
      <c r="N121" s="616" t="s">
        <v>114</v>
      </c>
      <c r="O121" s="617">
        <v>875000</v>
      </c>
      <c r="P121" s="922" t="s">
        <v>162</v>
      </c>
      <c r="T121" s="332" t="e">
        <f>#REF!</f>
        <v>#REF!</v>
      </c>
      <c r="U121" s="313" t="e">
        <f t="shared" si="27"/>
        <v>#REF!</v>
      </c>
      <c r="V121" s="313" t="e">
        <f t="shared" si="28"/>
        <v>#REF!</v>
      </c>
      <c r="W121" s="350" t="e">
        <f t="shared" ref="W121:W171" si="31">(O121-10)/V121</f>
        <v>#REF!</v>
      </c>
      <c r="X121" s="351">
        <f t="shared" ref="X121:X171" si="32">2013-AE121</f>
        <v>11</v>
      </c>
      <c r="Y121" s="350" t="e">
        <f t="shared" ref="Y121:Y171" si="33">IF(X121&gt;V121,O121-10,W121*X121)</f>
        <v>#REF!</v>
      </c>
      <c r="Z121" s="350">
        <f t="shared" si="29"/>
        <v>12</v>
      </c>
      <c r="AA121" s="350" t="e">
        <f t="shared" ref="AA121:AA171" si="34">IF(O121-10=Y121,0,W121)</f>
        <v>#REF!</v>
      </c>
      <c r="AB121" s="351" t="e">
        <f t="shared" ref="AB121:AB171" si="35">IF(O121-10=Y121+AA121,0,W121)</f>
        <v>#REF!</v>
      </c>
      <c r="AC121" s="351" t="e">
        <f t="shared" ref="AC121:AC171" si="36">IF(O121-10=Y121+AA121+AB121,0,W121)</f>
        <v>#REF!</v>
      </c>
      <c r="AD121" s="351" t="e">
        <f t="shared" ref="AD121:AD171" si="37">IF(O121-10=Y121+AA121+AB121+AC121,0,W121)</f>
        <v>#REF!</v>
      </c>
      <c r="AE121" s="332">
        <f t="shared" ref="AE121:AE171" si="38">H121</f>
        <v>2002</v>
      </c>
      <c r="AF121" s="352" t="e">
        <f t="shared" ref="AF121:AF171" si="39">O121-(AA121+AB121+Y121+AC121+AD121)</f>
        <v>#REF!</v>
      </c>
      <c r="AG121" s="353" t="e">
        <f t="shared" si="30"/>
        <v>#REF!</v>
      </c>
    </row>
    <row r="122" spans="1:33" s="313" customFormat="1" ht="35" customHeight="1">
      <c r="A122" s="921">
        <v>93</v>
      </c>
      <c r="B122" s="613" t="s">
        <v>2026</v>
      </c>
      <c r="C122" s="614" t="s">
        <v>143</v>
      </c>
      <c r="D122" s="272"/>
      <c r="E122" s="615" t="s">
        <v>318</v>
      </c>
      <c r="F122" s="608"/>
      <c r="G122" s="615" t="s">
        <v>369</v>
      </c>
      <c r="H122" s="616">
        <v>2002</v>
      </c>
      <c r="I122" s="272"/>
      <c r="J122" s="272"/>
      <c r="K122" s="272"/>
      <c r="L122" s="272"/>
      <c r="M122" s="272"/>
      <c r="N122" s="616" t="s">
        <v>114</v>
      </c>
      <c r="O122" s="617">
        <v>1925000</v>
      </c>
      <c r="P122" s="857"/>
      <c r="T122" s="332" t="e">
        <f>#REF!</f>
        <v>#REF!</v>
      </c>
      <c r="U122" s="313" t="e">
        <f t="shared" si="27"/>
        <v>#REF!</v>
      </c>
      <c r="V122" s="313" t="e">
        <f t="shared" si="28"/>
        <v>#REF!</v>
      </c>
      <c r="W122" s="350" t="e">
        <f t="shared" si="31"/>
        <v>#REF!</v>
      </c>
      <c r="X122" s="351">
        <f t="shared" si="32"/>
        <v>11</v>
      </c>
      <c r="Y122" s="350" t="e">
        <f t="shared" si="33"/>
        <v>#REF!</v>
      </c>
      <c r="Z122" s="350">
        <f t="shared" si="29"/>
        <v>12</v>
      </c>
      <c r="AA122" s="350" t="e">
        <f t="shared" si="34"/>
        <v>#REF!</v>
      </c>
      <c r="AB122" s="351" t="e">
        <f t="shared" si="35"/>
        <v>#REF!</v>
      </c>
      <c r="AC122" s="351" t="e">
        <f t="shared" si="36"/>
        <v>#REF!</v>
      </c>
      <c r="AD122" s="351" t="e">
        <f t="shared" si="37"/>
        <v>#REF!</v>
      </c>
      <c r="AE122" s="332">
        <f t="shared" si="38"/>
        <v>2002</v>
      </c>
      <c r="AF122" s="352" t="e">
        <f t="shared" si="39"/>
        <v>#REF!</v>
      </c>
      <c r="AG122" s="353" t="e">
        <f t="shared" si="30"/>
        <v>#REF!</v>
      </c>
    </row>
    <row r="123" spans="1:33" s="313" customFormat="1" ht="35" customHeight="1">
      <c r="A123" s="921">
        <v>94</v>
      </c>
      <c r="B123" s="613" t="s">
        <v>298</v>
      </c>
      <c r="C123" s="614" t="s">
        <v>128</v>
      </c>
      <c r="D123" s="272"/>
      <c r="E123" s="615" t="s">
        <v>313</v>
      </c>
      <c r="F123" s="608"/>
      <c r="G123" s="615" t="s">
        <v>368</v>
      </c>
      <c r="H123" s="616">
        <v>2002</v>
      </c>
      <c r="I123" s="272"/>
      <c r="J123" s="272"/>
      <c r="K123" s="272"/>
      <c r="L123" s="272"/>
      <c r="M123" s="272"/>
      <c r="N123" s="616" t="s">
        <v>114</v>
      </c>
      <c r="O123" s="617">
        <v>2730000</v>
      </c>
      <c r="P123" s="857"/>
      <c r="T123" s="332" t="e">
        <f>#REF!</f>
        <v>#REF!</v>
      </c>
      <c r="U123" s="313" t="e">
        <f t="shared" si="27"/>
        <v>#REF!</v>
      </c>
      <c r="V123" s="313" t="e">
        <f t="shared" si="28"/>
        <v>#REF!</v>
      </c>
      <c r="W123" s="350" t="e">
        <f t="shared" si="31"/>
        <v>#REF!</v>
      </c>
      <c r="X123" s="351">
        <f t="shared" si="32"/>
        <v>11</v>
      </c>
      <c r="Y123" s="350" t="e">
        <f t="shared" si="33"/>
        <v>#REF!</v>
      </c>
      <c r="Z123" s="350">
        <f t="shared" si="29"/>
        <v>12</v>
      </c>
      <c r="AA123" s="350" t="e">
        <f t="shared" si="34"/>
        <v>#REF!</v>
      </c>
      <c r="AB123" s="351" t="e">
        <f t="shared" si="35"/>
        <v>#REF!</v>
      </c>
      <c r="AC123" s="351" t="e">
        <f t="shared" si="36"/>
        <v>#REF!</v>
      </c>
      <c r="AD123" s="351" t="e">
        <f t="shared" si="37"/>
        <v>#REF!</v>
      </c>
      <c r="AE123" s="332">
        <f t="shared" si="38"/>
        <v>2002</v>
      </c>
      <c r="AF123" s="352" t="e">
        <f t="shared" si="39"/>
        <v>#REF!</v>
      </c>
      <c r="AG123" s="353" t="e">
        <f t="shared" si="30"/>
        <v>#REF!</v>
      </c>
    </row>
    <row r="124" spans="1:33" s="313" customFormat="1" ht="35" customHeight="1">
      <c r="A124" s="921">
        <v>95</v>
      </c>
      <c r="B124" s="613" t="s">
        <v>285</v>
      </c>
      <c r="C124" s="614" t="s">
        <v>148</v>
      </c>
      <c r="D124" s="272"/>
      <c r="E124" s="615" t="s">
        <v>316</v>
      </c>
      <c r="F124" s="608"/>
      <c r="G124" s="615" t="s">
        <v>376</v>
      </c>
      <c r="H124" s="616">
        <v>2002</v>
      </c>
      <c r="I124" s="272"/>
      <c r="J124" s="272"/>
      <c r="K124" s="272"/>
      <c r="L124" s="272"/>
      <c r="M124" s="272"/>
      <c r="N124" s="616" t="s">
        <v>114</v>
      </c>
      <c r="O124" s="617">
        <v>1200000</v>
      </c>
      <c r="P124" s="857"/>
      <c r="T124" s="332" t="e">
        <f>#REF!</f>
        <v>#REF!</v>
      </c>
      <c r="U124" s="313" t="e">
        <f t="shared" si="27"/>
        <v>#REF!</v>
      </c>
      <c r="V124" s="313" t="e">
        <f t="shared" si="28"/>
        <v>#REF!</v>
      </c>
      <c r="W124" s="350" t="e">
        <f t="shared" si="31"/>
        <v>#REF!</v>
      </c>
      <c r="X124" s="351">
        <f t="shared" si="32"/>
        <v>11</v>
      </c>
      <c r="Y124" s="350" t="e">
        <f t="shared" si="33"/>
        <v>#REF!</v>
      </c>
      <c r="Z124" s="350">
        <f t="shared" si="29"/>
        <v>12</v>
      </c>
      <c r="AA124" s="350" t="e">
        <f t="shared" si="34"/>
        <v>#REF!</v>
      </c>
      <c r="AB124" s="351" t="e">
        <f t="shared" si="35"/>
        <v>#REF!</v>
      </c>
      <c r="AC124" s="351" t="e">
        <f t="shared" si="36"/>
        <v>#REF!</v>
      </c>
      <c r="AD124" s="351" t="e">
        <f t="shared" si="37"/>
        <v>#REF!</v>
      </c>
      <c r="AE124" s="332">
        <f t="shared" si="38"/>
        <v>2002</v>
      </c>
      <c r="AF124" s="352" t="e">
        <f t="shared" si="39"/>
        <v>#REF!</v>
      </c>
      <c r="AG124" s="353" t="e">
        <f t="shared" si="30"/>
        <v>#REF!</v>
      </c>
    </row>
    <row r="125" spans="1:33" s="313" customFormat="1" ht="35" customHeight="1">
      <c r="A125" s="921">
        <v>96</v>
      </c>
      <c r="B125" s="613" t="s">
        <v>2036</v>
      </c>
      <c r="C125" s="614" t="s">
        <v>125</v>
      </c>
      <c r="D125" s="272"/>
      <c r="E125" s="615" t="s">
        <v>318</v>
      </c>
      <c r="F125" s="608"/>
      <c r="G125" s="615" t="s">
        <v>369</v>
      </c>
      <c r="H125" s="616">
        <v>2002</v>
      </c>
      <c r="I125" s="272"/>
      <c r="J125" s="272"/>
      <c r="K125" s="272"/>
      <c r="L125" s="272"/>
      <c r="M125" s="272"/>
      <c r="N125" s="616" t="s">
        <v>114</v>
      </c>
      <c r="O125" s="617">
        <v>1650000</v>
      </c>
      <c r="P125" s="857"/>
      <c r="T125" s="332" t="e">
        <f>#REF!</f>
        <v>#REF!</v>
      </c>
      <c r="U125" s="313" t="e">
        <f t="shared" si="27"/>
        <v>#REF!</v>
      </c>
      <c r="V125" s="313" t="e">
        <f t="shared" si="28"/>
        <v>#REF!</v>
      </c>
      <c r="W125" s="350" t="e">
        <f t="shared" si="31"/>
        <v>#REF!</v>
      </c>
      <c r="X125" s="351">
        <f t="shared" si="32"/>
        <v>11</v>
      </c>
      <c r="Y125" s="350" t="e">
        <f t="shared" si="33"/>
        <v>#REF!</v>
      </c>
      <c r="Z125" s="350">
        <f t="shared" si="29"/>
        <v>12</v>
      </c>
      <c r="AA125" s="350" t="e">
        <f t="shared" si="34"/>
        <v>#REF!</v>
      </c>
      <c r="AB125" s="351" t="e">
        <f t="shared" si="35"/>
        <v>#REF!</v>
      </c>
      <c r="AC125" s="351" t="e">
        <f t="shared" si="36"/>
        <v>#REF!</v>
      </c>
      <c r="AD125" s="351" t="e">
        <f t="shared" si="37"/>
        <v>#REF!</v>
      </c>
      <c r="AE125" s="332">
        <f t="shared" si="38"/>
        <v>2002</v>
      </c>
      <c r="AF125" s="352" t="e">
        <f t="shared" si="39"/>
        <v>#REF!</v>
      </c>
      <c r="AG125" s="353" t="e">
        <f t="shared" si="30"/>
        <v>#REF!</v>
      </c>
    </row>
    <row r="126" spans="1:33" s="313" customFormat="1" ht="35" customHeight="1">
      <c r="A126" s="921">
        <v>97</v>
      </c>
      <c r="B126" s="613" t="s">
        <v>298</v>
      </c>
      <c r="C126" s="614" t="s">
        <v>128</v>
      </c>
      <c r="D126" s="272"/>
      <c r="E126" s="615" t="s">
        <v>333</v>
      </c>
      <c r="F126" s="608"/>
      <c r="G126" s="615" t="s">
        <v>369</v>
      </c>
      <c r="H126" s="616">
        <v>2002</v>
      </c>
      <c r="I126" s="272"/>
      <c r="J126" s="272"/>
      <c r="K126" s="272"/>
      <c r="L126" s="272"/>
      <c r="M126" s="272"/>
      <c r="N126" s="616" t="s">
        <v>114</v>
      </c>
      <c r="O126" s="617">
        <v>740000</v>
      </c>
      <c r="P126" s="857"/>
      <c r="T126" s="332" t="e">
        <f>#REF!</f>
        <v>#REF!</v>
      </c>
      <c r="U126" s="313" t="e">
        <f t="shared" si="27"/>
        <v>#REF!</v>
      </c>
      <c r="V126" s="313" t="e">
        <f t="shared" si="28"/>
        <v>#REF!</v>
      </c>
      <c r="W126" s="350" t="e">
        <f t="shared" si="31"/>
        <v>#REF!</v>
      </c>
      <c r="X126" s="351">
        <f t="shared" si="32"/>
        <v>11</v>
      </c>
      <c r="Y126" s="350" t="e">
        <f t="shared" si="33"/>
        <v>#REF!</v>
      </c>
      <c r="Z126" s="350">
        <f t="shared" si="29"/>
        <v>12</v>
      </c>
      <c r="AA126" s="350" t="e">
        <f t="shared" si="34"/>
        <v>#REF!</v>
      </c>
      <c r="AB126" s="351" t="e">
        <f t="shared" si="35"/>
        <v>#REF!</v>
      </c>
      <c r="AC126" s="351" t="e">
        <f t="shared" si="36"/>
        <v>#REF!</v>
      </c>
      <c r="AD126" s="351" t="e">
        <f t="shared" si="37"/>
        <v>#REF!</v>
      </c>
      <c r="AE126" s="332">
        <f t="shared" si="38"/>
        <v>2002</v>
      </c>
      <c r="AF126" s="352" t="e">
        <f t="shared" si="39"/>
        <v>#REF!</v>
      </c>
      <c r="AG126" s="353" t="e">
        <f t="shared" si="30"/>
        <v>#REF!</v>
      </c>
    </row>
    <row r="127" spans="1:33" s="313" customFormat="1" ht="35" customHeight="1">
      <c r="A127" s="921">
        <v>98</v>
      </c>
      <c r="B127" s="613" t="s">
        <v>2036</v>
      </c>
      <c r="C127" s="614" t="s">
        <v>125</v>
      </c>
      <c r="D127" s="272"/>
      <c r="E127" s="615" t="s">
        <v>316</v>
      </c>
      <c r="F127" s="608"/>
      <c r="G127" s="615" t="s">
        <v>373</v>
      </c>
      <c r="H127" s="616">
        <v>2002</v>
      </c>
      <c r="I127" s="272"/>
      <c r="J127" s="272"/>
      <c r="K127" s="272"/>
      <c r="L127" s="272"/>
      <c r="M127" s="272"/>
      <c r="N127" s="616" t="s">
        <v>114</v>
      </c>
      <c r="O127" s="617">
        <v>8400000</v>
      </c>
      <c r="P127" s="857"/>
      <c r="T127" s="332" t="e">
        <f>#REF!</f>
        <v>#REF!</v>
      </c>
      <c r="U127" s="313" t="e">
        <f t="shared" si="27"/>
        <v>#REF!</v>
      </c>
      <c r="V127" s="313" t="e">
        <f t="shared" si="28"/>
        <v>#REF!</v>
      </c>
      <c r="W127" s="350" t="e">
        <f t="shared" si="31"/>
        <v>#REF!</v>
      </c>
      <c r="X127" s="351">
        <f t="shared" si="32"/>
        <v>11</v>
      </c>
      <c r="Y127" s="350" t="e">
        <f t="shared" si="33"/>
        <v>#REF!</v>
      </c>
      <c r="Z127" s="350">
        <f t="shared" si="29"/>
        <v>12</v>
      </c>
      <c r="AA127" s="350" t="e">
        <f t="shared" si="34"/>
        <v>#REF!</v>
      </c>
      <c r="AB127" s="351" t="e">
        <f t="shared" si="35"/>
        <v>#REF!</v>
      </c>
      <c r="AC127" s="351" t="e">
        <f t="shared" si="36"/>
        <v>#REF!</v>
      </c>
      <c r="AD127" s="351" t="e">
        <f t="shared" si="37"/>
        <v>#REF!</v>
      </c>
      <c r="AE127" s="332">
        <f t="shared" si="38"/>
        <v>2002</v>
      </c>
      <c r="AF127" s="352" t="e">
        <f t="shared" si="39"/>
        <v>#REF!</v>
      </c>
      <c r="AG127" s="353" t="e">
        <f t="shared" si="30"/>
        <v>#REF!</v>
      </c>
    </row>
    <row r="128" spans="1:33" s="313" customFormat="1" ht="35" customHeight="1">
      <c r="A128" s="921">
        <v>99</v>
      </c>
      <c r="B128" s="613" t="s">
        <v>2050</v>
      </c>
      <c r="C128" s="614" t="s">
        <v>149</v>
      </c>
      <c r="D128" s="272"/>
      <c r="E128" s="615" t="s">
        <v>316</v>
      </c>
      <c r="F128" s="608"/>
      <c r="G128" s="615" t="s">
        <v>373</v>
      </c>
      <c r="H128" s="616">
        <v>2002</v>
      </c>
      <c r="I128" s="272"/>
      <c r="J128" s="272"/>
      <c r="K128" s="272"/>
      <c r="L128" s="272"/>
      <c r="M128" s="272"/>
      <c r="N128" s="616" t="s">
        <v>114</v>
      </c>
      <c r="O128" s="617">
        <v>1190000</v>
      </c>
      <c r="P128" s="857"/>
      <c r="T128" s="332" t="e">
        <f>#REF!</f>
        <v>#REF!</v>
      </c>
      <c r="U128" s="313" t="e">
        <f t="shared" si="27"/>
        <v>#REF!</v>
      </c>
      <c r="V128" s="313" t="e">
        <f t="shared" si="28"/>
        <v>#REF!</v>
      </c>
      <c r="W128" s="350" t="e">
        <f t="shared" si="31"/>
        <v>#REF!</v>
      </c>
      <c r="X128" s="351">
        <f t="shared" si="32"/>
        <v>11</v>
      </c>
      <c r="Y128" s="350" t="e">
        <f t="shared" si="33"/>
        <v>#REF!</v>
      </c>
      <c r="Z128" s="350">
        <f t="shared" si="29"/>
        <v>12</v>
      </c>
      <c r="AA128" s="350" t="e">
        <f t="shared" si="34"/>
        <v>#REF!</v>
      </c>
      <c r="AB128" s="351" t="e">
        <f t="shared" si="35"/>
        <v>#REF!</v>
      </c>
      <c r="AC128" s="351" t="e">
        <f t="shared" si="36"/>
        <v>#REF!</v>
      </c>
      <c r="AD128" s="351" t="e">
        <f t="shared" si="37"/>
        <v>#REF!</v>
      </c>
      <c r="AE128" s="332">
        <f t="shared" si="38"/>
        <v>2002</v>
      </c>
      <c r="AF128" s="352" t="e">
        <f t="shared" si="39"/>
        <v>#REF!</v>
      </c>
      <c r="AG128" s="353" t="e">
        <f t="shared" si="30"/>
        <v>#REF!</v>
      </c>
    </row>
    <row r="129" spans="1:33" s="313" customFormat="1" ht="35" customHeight="1">
      <c r="A129" s="921">
        <v>100</v>
      </c>
      <c r="B129" s="613" t="s">
        <v>298</v>
      </c>
      <c r="C129" s="614" t="s">
        <v>128</v>
      </c>
      <c r="D129" s="272"/>
      <c r="E129" s="615" t="s">
        <v>316</v>
      </c>
      <c r="F129" s="608"/>
      <c r="G129" s="615" t="s">
        <v>368</v>
      </c>
      <c r="H129" s="616">
        <v>2002</v>
      </c>
      <c r="I129" s="272"/>
      <c r="J129" s="272"/>
      <c r="K129" s="272"/>
      <c r="L129" s="272"/>
      <c r="M129" s="272"/>
      <c r="N129" s="616" t="s">
        <v>114</v>
      </c>
      <c r="O129" s="617">
        <v>1400000</v>
      </c>
      <c r="P129" s="857"/>
      <c r="T129" s="332" t="e">
        <f>#REF!</f>
        <v>#REF!</v>
      </c>
      <c r="U129" s="313" t="e">
        <f t="shared" si="27"/>
        <v>#REF!</v>
      </c>
      <c r="V129" s="313" t="e">
        <f t="shared" si="28"/>
        <v>#REF!</v>
      </c>
      <c r="W129" s="350" t="e">
        <f t="shared" si="31"/>
        <v>#REF!</v>
      </c>
      <c r="X129" s="351">
        <f t="shared" si="32"/>
        <v>11</v>
      </c>
      <c r="Y129" s="350" t="e">
        <f t="shared" si="33"/>
        <v>#REF!</v>
      </c>
      <c r="Z129" s="350">
        <f t="shared" si="29"/>
        <v>12</v>
      </c>
      <c r="AA129" s="350" t="e">
        <f t="shared" si="34"/>
        <v>#REF!</v>
      </c>
      <c r="AB129" s="351" t="e">
        <f t="shared" si="35"/>
        <v>#REF!</v>
      </c>
      <c r="AC129" s="351" t="e">
        <f t="shared" si="36"/>
        <v>#REF!</v>
      </c>
      <c r="AD129" s="351" t="e">
        <f t="shared" si="37"/>
        <v>#REF!</v>
      </c>
      <c r="AE129" s="332">
        <f t="shared" si="38"/>
        <v>2002</v>
      </c>
      <c r="AF129" s="352" t="e">
        <f t="shared" si="39"/>
        <v>#REF!</v>
      </c>
      <c r="AG129" s="353" t="e">
        <f t="shared" si="30"/>
        <v>#REF!</v>
      </c>
    </row>
    <row r="130" spans="1:33" s="313" customFormat="1" ht="35" customHeight="1">
      <c r="A130" s="921">
        <v>101</v>
      </c>
      <c r="B130" s="613" t="s">
        <v>2036</v>
      </c>
      <c r="C130" s="614" t="s">
        <v>125</v>
      </c>
      <c r="D130" s="272"/>
      <c r="E130" s="615" t="s">
        <v>313</v>
      </c>
      <c r="F130" s="608"/>
      <c r="G130" s="615" t="s">
        <v>368</v>
      </c>
      <c r="H130" s="616">
        <v>2002</v>
      </c>
      <c r="I130" s="272"/>
      <c r="J130" s="272"/>
      <c r="K130" s="272"/>
      <c r="L130" s="272"/>
      <c r="M130" s="272"/>
      <c r="N130" s="616" t="s">
        <v>114</v>
      </c>
      <c r="O130" s="617">
        <v>9100000</v>
      </c>
      <c r="P130" s="857"/>
      <c r="T130" s="332" t="e">
        <f>#REF!</f>
        <v>#REF!</v>
      </c>
      <c r="U130" s="313" t="e">
        <f t="shared" si="27"/>
        <v>#REF!</v>
      </c>
      <c r="V130" s="313" t="e">
        <f t="shared" si="28"/>
        <v>#REF!</v>
      </c>
      <c r="W130" s="350" t="e">
        <f t="shared" si="31"/>
        <v>#REF!</v>
      </c>
      <c r="X130" s="351">
        <f t="shared" si="32"/>
        <v>11</v>
      </c>
      <c r="Y130" s="350" t="e">
        <f t="shared" si="33"/>
        <v>#REF!</v>
      </c>
      <c r="Z130" s="350">
        <f t="shared" si="29"/>
        <v>12</v>
      </c>
      <c r="AA130" s="350" t="e">
        <f t="shared" si="34"/>
        <v>#REF!</v>
      </c>
      <c r="AB130" s="351" t="e">
        <f t="shared" si="35"/>
        <v>#REF!</v>
      </c>
      <c r="AC130" s="351" t="e">
        <f t="shared" si="36"/>
        <v>#REF!</v>
      </c>
      <c r="AD130" s="351" t="e">
        <f t="shared" si="37"/>
        <v>#REF!</v>
      </c>
      <c r="AE130" s="332">
        <f t="shared" si="38"/>
        <v>2002</v>
      </c>
      <c r="AF130" s="352" t="e">
        <f t="shared" si="39"/>
        <v>#REF!</v>
      </c>
      <c r="AG130" s="353" t="e">
        <f t="shared" si="30"/>
        <v>#REF!</v>
      </c>
    </row>
    <row r="131" spans="1:33" s="313" customFormat="1" ht="35" customHeight="1">
      <c r="A131" s="921">
        <v>102</v>
      </c>
      <c r="B131" s="613" t="s">
        <v>2051</v>
      </c>
      <c r="C131" s="614" t="s">
        <v>164</v>
      </c>
      <c r="D131" s="272"/>
      <c r="E131" s="615" t="s">
        <v>316</v>
      </c>
      <c r="F131" s="608"/>
      <c r="G131" s="615" t="s">
        <v>373</v>
      </c>
      <c r="H131" s="616">
        <v>2002</v>
      </c>
      <c r="I131" s="272"/>
      <c r="J131" s="272"/>
      <c r="K131" s="272"/>
      <c r="L131" s="272"/>
      <c r="M131" s="272"/>
      <c r="N131" s="616" t="s">
        <v>114</v>
      </c>
      <c r="O131" s="617">
        <v>7700000</v>
      </c>
      <c r="P131" s="857"/>
      <c r="T131" s="332" t="e">
        <f>#REF!</f>
        <v>#REF!</v>
      </c>
      <c r="U131" s="313" t="e">
        <f t="shared" si="27"/>
        <v>#REF!</v>
      </c>
      <c r="V131" s="313" t="e">
        <f t="shared" si="28"/>
        <v>#REF!</v>
      </c>
      <c r="W131" s="350" t="e">
        <f t="shared" si="31"/>
        <v>#REF!</v>
      </c>
      <c r="X131" s="351">
        <f t="shared" si="32"/>
        <v>11</v>
      </c>
      <c r="Y131" s="350" t="e">
        <f t="shared" si="33"/>
        <v>#REF!</v>
      </c>
      <c r="Z131" s="350">
        <f t="shared" si="29"/>
        <v>12</v>
      </c>
      <c r="AA131" s="350" t="e">
        <f t="shared" si="34"/>
        <v>#REF!</v>
      </c>
      <c r="AB131" s="351" t="e">
        <f t="shared" si="35"/>
        <v>#REF!</v>
      </c>
      <c r="AC131" s="351" t="e">
        <f t="shared" si="36"/>
        <v>#REF!</v>
      </c>
      <c r="AD131" s="351" t="e">
        <f t="shared" si="37"/>
        <v>#REF!</v>
      </c>
      <c r="AE131" s="332">
        <f t="shared" si="38"/>
        <v>2002</v>
      </c>
      <c r="AF131" s="352" t="e">
        <f t="shared" si="39"/>
        <v>#REF!</v>
      </c>
      <c r="AG131" s="353" t="e">
        <f t="shared" si="30"/>
        <v>#REF!</v>
      </c>
    </row>
    <row r="132" spans="1:33" s="313" customFormat="1" ht="35" customHeight="1">
      <c r="A132" s="921">
        <v>103</v>
      </c>
      <c r="B132" s="613" t="s">
        <v>2051</v>
      </c>
      <c r="C132" s="614" t="s">
        <v>150</v>
      </c>
      <c r="D132" s="272"/>
      <c r="E132" s="615" t="s">
        <v>313</v>
      </c>
      <c r="F132" s="608"/>
      <c r="G132" s="615" t="s">
        <v>368</v>
      </c>
      <c r="H132" s="616">
        <v>2002</v>
      </c>
      <c r="I132" s="272"/>
      <c r="J132" s="272"/>
      <c r="K132" s="272"/>
      <c r="L132" s="272"/>
      <c r="M132" s="272"/>
      <c r="N132" s="616" t="s">
        <v>114</v>
      </c>
      <c r="O132" s="617">
        <v>12285000</v>
      </c>
      <c r="P132" s="857"/>
      <c r="T132" s="332" t="e">
        <f>#REF!</f>
        <v>#REF!</v>
      </c>
      <c r="U132" s="313" t="e">
        <f t="shared" si="27"/>
        <v>#REF!</v>
      </c>
      <c r="V132" s="313" t="e">
        <f t="shared" si="28"/>
        <v>#REF!</v>
      </c>
      <c r="W132" s="350" t="e">
        <f t="shared" si="31"/>
        <v>#REF!</v>
      </c>
      <c r="X132" s="351">
        <f t="shared" si="32"/>
        <v>11</v>
      </c>
      <c r="Y132" s="350" t="e">
        <f t="shared" si="33"/>
        <v>#REF!</v>
      </c>
      <c r="Z132" s="350">
        <f t="shared" si="29"/>
        <v>12</v>
      </c>
      <c r="AA132" s="350" t="e">
        <f t="shared" si="34"/>
        <v>#REF!</v>
      </c>
      <c r="AB132" s="351" t="e">
        <f t="shared" si="35"/>
        <v>#REF!</v>
      </c>
      <c r="AC132" s="351" t="e">
        <f t="shared" si="36"/>
        <v>#REF!</v>
      </c>
      <c r="AD132" s="351" t="e">
        <f t="shared" si="37"/>
        <v>#REF!</v>
      </c>
      <c r="AE132" s="332">
        <f t="shared" si="38"/>
        <v>2002</v>
      </c>
      <c r="AF132" s="352" t="e">
        <f t="shared" si="39"/>
        <v>#REF!</v>
      </c>
      <c r="AG132" s="353" t="e">
        <f t="shared" si="30"/>
        <v>#REF!</v>
      </c>
    </row>
    <row r="133" spans="1:33" s="313" customFormat="1" ht="35" customHeight="1">
      <c r="A133" s="921">
        <v>104</v>
      </c>
      <c r="B133" s="613" t="s">
        <v>2025</v>
      </c>
      <c r="C133" s="614" t="s">
        <v>133</v>
      </c>
      <c r="D133" s="272"/>
      <c r="E133" s="615" t="s">
        <v>313</v>
      </c>
      <c r="F133" s="608"/>
      <c r="G133" s="615" t="s">
        <v>368</v>
      </c>
      <c r="H133" s="616">
        <v>2002</v>
      </c>
      <c r="I133" s="272"/>
      <c r="J133" s="272"/>
      <c r="K133" s="272"/>
      <c r="L133" s="272"/>
      <c r="M133" s="272"/>
      <c r="N133" s="616" t="s">
        <v>114</v>
      </c>
      <c r="O133" s="617">
        <v>7350000</v>
      </c>
      <c r="P133" s="857"/>
      <c r="T133" s="332" t="e">
        <f>#REF!</f>
        <v>#REF!</v>
      </c>
      <c r="U133" s="313" t="e">
        <f t="shared" si="27"/>
        <v>#REF!</v>
      </c>
      <c r="V133" s="313" t="e">
        <f t="shared" si="28"/>
        <v>#REF!</v>
      </c>
      <c r="W133" s="350" t="e">
        <f t="shared" si="31"/>
        <v>#REF!</v>
      </c>
      <c r="X133" s="351">
        <f t="shared" si="32"/>
        <v>11</v>
      </c>
      <c r="Y133" s="350" t="e">
        <f t="shared" si="33"/>
        <v>#REF!</v>
      </c>
      <c r="Z133" s="350">
        <f t="shared" si="29"/>
        <v>12</v>
      </c>
      <c r="AA133" s="350" t="e">
        <f t="shared" si="34"/>
        <v>#REF!</v>
      </c>
      <c r="AB133" s="351" t="e">
        <f t="shared" si="35"/>
        <v>#REF!</v>
      </c>
      <c r="AC133" s="351" t="e">
        <f t="shared" si="36"/>
        <v>#REF!</v>
      </c>
      <c r="AD133" s="351" t="e">
        <f t="shared" si="37"/>
        <v>#REF!</v>
      </c>
      <c r="AE133" s="332">
        <f t="shared" si="38"/>
        <v>2002</v>
      </c>
      <c r="AF133" s="352" t="e">
        <f t="shared" si="39"/>
        <v>#REF!</v>
      </c>
      <c r="AG133" s="353" t="e">
        <f t="shared" si="30"/>
        <v>#REF!</v>
      </c>
    </row>
    <row r="134" spans="1:33" s="313" customFormat="1" ht="35" customHeight="1">
      <c r="A134" s="921">
        <v>105</v>
      </c>
      <c r="B134" s="613" t="s">
        <v>2023</v>
      </c>
      <c r="C134" s="614" t="s">
        <v>129</v>
      </c>
      <c r="D134" s="272"/>
      <c r="E134" s="615" t="s">
        <v>316</v>
      </c>
      <c r="F134" s="608"/>
      <c r="G134" s="615" t="s">
        <v>368</v>
      </c>
      <c r="H134" s="616">
        <v>2002</v>
      </c>
      <c r="I134" s="272"/>
      <c r="J134" s="272"/>
      <c r="K134" s="272"/>
      <c r="L134" s="272"/>
      <c r="M134" s="272"/>
      <c r="N134" s="616" t="s">
        <v>114</v>
      </c>
      <c r="O134" s="617">
        <v>4200000</v>
      </c>
      <c r="P134" s="857"/>
      <c r="T134" s="332" t="e">
        <f>#REF!</f>
        <v>#REF!</v>
      </c>
      <c r="U134" s="313" t="e">
        <f t="shared" si="27"/>
        <v>#REF!</v>
      </c>
      <c r="V134" s="313" t="e">
        <f t="shared" si="28"/>
        <v>#REF!</v>
      </c>
      <c r="W134" s="350" t="e">
        <f t="shared" si="31"/>
        <v>#REF!</v>
      </c>
      <c r="X134" s="351">
        <f t="shared" si="32"/>
        <v>11</v>
      </c>
      <c r="Y134" s="350" t="e">
        <f t="shared" si="33"/>
        <v>#REF!</v>
      </c>
      <c r="Z134" s="350">
        <f t="shared" si="29"/>
        <v>12</v>
      </c>
      <c r="AA134" s="350" t="e">
        <f t="shared" si="34"/>
        <v>#REF!</v>
      </c>
      <c r="AB134" s="351" t="e">
        <f t="shared" si="35"/>
        <v>#REF!</v>
      </c>
      <c r="AC134" s="351" t="e">
        <f t="shared" si="36"/>
        <v>#REF!</v>
      </c>
      <c r="AD134" s="351" t="e">
        <f t="shared" si="37"/>
        <v>#REF!</v>
      </c>
      <c r="AE134" s="332">
        <f t="shared" si="38"/>
        <v>2002</v>
      </c>
      <c r="AF134" s="352" t="e">
        <f t="shared" si="39"/>
        <v>#REF!</v>
      </c>
      <c r="AG134" s="353" t="e">
        <f t="shared" si="30"/>
        <v>#REF!</v>
      </c>
    </row>
    <row r="135" spans="1:33" s="313" customFormat="1" ht="35" customHeight="1">
      <c r="A135" s="921">
        <v>106</v>
      </c>
      <c r="B135" s="613" t="s">
        <v>2027</v>
      </c>
      <c r="C135" s="614" t="s">
        <v>138</v>
      </c>
      <c r="D135" s="272"/>
      <c r="E135" s="615" t="s">
        <v>313</v>
      </c>
      <c r="F135" s="608"/>
      <c r="G135" s="615" t="s">
        <v>368</v>
      </c>
      <c r="H135" s="616">
        <v>2002</v>
      </c>
      <c r="I135" s="272"/>
      <c r="J135" s="272"/>
      <c r="K135" s="272"/>
      <c r="L135" s="272"/>
      <c r="M135" s="272"/>
      <c r="N135" s="616" t="s">
        <v>114</v>
      </c>
      <c r="O135" s="617">
        <v>13520000</v>
      </c>
      <c r="P135" s="857"/>
      <c r="T135" s="332" t="e">
        <f>#REF!</f>
        <v>#REF!</v>
      </c>
      <c r="U135" s="313" t="e">
        <f t="shared" si="27"/>
        <v>#REF!</v>
      </c>
      <c r="V135" s="313" t="e">
        <f t="shared" si="28"/>
        <v>#REF!</v>
      </c>
      <c r="W135" s="350" t="e">
        <f t="shared" si="31"/>
        <v>#REF!</v>
      </c>
      <c r="X135" s="351">
        <f t="shared" si="32"/>
        <v>11</v>
      </c>
      <c r="Y135" s="350" t="e">
        <f t="shared" si="33"/>
        <v>#REF!</v>
      </c>
      <c r="Z135" s="350">
        <f t="shared" si="29"/>
        <v>12</v>
      </c>
      <c r="AA135" s="350" t="e">
        <f t="shared" si="34"/>
        <v>#REF!</v>
      </c>
      <c r="AB135" s="351" t="e">
        <f t="shared" si="35"/>
        <v>#REF!</v>
      </c>
      <c r="AC135" s="351" t="e">
        <f t="shared" si="36"/>
        <v>#REF!</v>
      </c>
      <c r="AD135" s="351" t="e">
        <f t="shared" si="37"/>
        <v>#REF!</v>
      </c>
      <c r="AE135" s="332">
        <f t="shared" si="38"/>
        <v>2002</v>
      </c>
      <c r="AF135" s="352" t="e">
        <f t="shared" si="39"/>
        <v>#REF!</v>
      </c>
      <c r="AG135" s="353" t="e">
        <f t="shared" si="30"/>
        <v>#REF!</v>
      </c>
    </row>
    <row r="136" spans="1:33" s="313" customFormat="1" ht="35" customHeight="1">
      <c r="A136" s="921">
        <v>107</v>
      </c>
      <c r="B136" s="613" t="s">
        <v>2033</v>
      </c>
      <c r="C136" s="614" t="s">
        <v>117</v>
      </c>
      <c r="D136" s="272"/>
      <c r="E136" s="615" t="s">
        <v>325</v>
      </c>
      <c r="F136" s="608"/>
      <c r="G136" s="615" t="s">
        <v>379</v>
      </c>
      <c r="H136" s="616">
        <v>2002</v>
      </c>
      <c r="I136" s="272"/>
      <c r="J136" s="272"/>
      <c r="K136" s="272"/>
      <c r="L136" s="272"/>
      <c r="M136" s="272"/>
      <c r="N136" s="616" t="s">
        <v>114</v>
      </c>
      <c r="O136" s="617">
        <v>3450000</v>
      </c>
      <c r="P136" s="857"/>
      <c r="T136" s="332" t="e">
        <f>#REF!</f>
        <v>#REF!</v>
      </c>
      <c r="U136" s="313" t="e">
        <f t="shared" si="27"/>
        <v>#REF!</v>
      </c>
      <c r="V136" s="313" t="e">
        <f t="shared" si="28"/>
        <v>#REF!</v>
      </c>
      <c r="W136" s="350" t="e">
        <f t="shared" si="31"/>
        <v>#REF!</v>
      </c>
      <c r="X136" s="351">
        <f t="shared" si="32"/>
        <v>11</v>
      </c>
      <c r="Y136" s="350" t="e">
        <f t="shared" si="33"/>
        <v>#REF!</v>
      </c>
      <c r="Z136" s="350">
        <f t="shared" si="29"/>
        <v>12</v>
      </c>
      <c r="AA136" s="350" t="e">
        <f t="shared" si="34"/>
        <v>#REF!</v>
      </c>
      <c r="AB136" s="351" t="e">
        <f t="shared" si="35"/>
        <v>#REF!</v>
      </c>
      <c r="AC136" s="351" t="e">
        <f t="shared" si="36"/>
        <v>#REF!</v>
      </c>
      <c r="AD136" s="351" t="e">
        <f t="shared" si="37"/>
        <v>#REF!</v>
      </c>
      <c r="AE136" s="332">
        <f t="shared" si="38"/>
        <v>2002</v>
      </c>
      <c r="AF136" s="352" t="e">
        <f t="shared" si="39"/>
        <v>#REF!</v>
      </c>
      <c r="AG136" s="353" t="e">
        <f t="shared" si="30"/>
        <v>#REF!</v>
      </c>
    </row>
    <row r="137" spans="1:33" s="313" customFormat="1" ht="35" customHeight="1">
      <c r="A137" s="921">
        <v>108</v>
      </c>
      <c r="B137" s="613" t="s">
        <v>2083</v>
      </c>
      <c r="C137" s="614" t="s">
        <v>166</v>
      </c>
      <c r="D137" s="272"/>
      <c r="E137" s="615" t="s">
        <v>334</v>
      </c>
      <c r="F137" s="608"/>
      <c r="G137" s="615" t="s">
        <v>369</v>
      </c>
      <c r="H137" s="616">
        <v>2003</v>
      </c>
      <c r="I137" s="272"/>
      <c r="J137" s="272"/>
      <c r="K137" s="272"/>
      <c r="L137" s="272"/>
      <c r="M137" s="272"/>
      <c r="N137" s="616" t="s">
        <v>114</v>
      </c>
      <c r="O137" s="619">
        <v>97500000</v>
      </c>
      <c r="P137" s="922" t="s">
        <v>166</v>
      </c>
      <c r="T137" s="332" t="e">
        <f>#REF!</f>
        <v>#REF!</v>
      </c>
      <c r="U137" s="313" t="e">
        <f t="shared" si="27"/>
        <v>#REF!</v>
      </c>
      <c r="V137" s="313" t="e">
        <f t="shared" si="28"/>
        <v>#REF!</v>
      </c>
      <c r="W137" s="350" t="e">
        <f t="shared" si="31"/>
        <v>#REF!</v>
      </c>
      <c r="X137" s="351">
        <f t="shared" si="32"/>
        <v>10</v>
      </c>
      <c r="Y137" s="350" t="e">
        <f t="shared" si="33"/>
        <v>#REF!</v>
      </c>
      <c r="Z137" s="350">
        <f t="shared" si="29"/>
        <v>11</v>
      </c>
      <c r="AA137" s="350" t="e">
        <f t="shared" si="34"/>
        <v>#REF!</v>
      </c>
      <c r="AB137" s="351" t="e">
        <f t="shared" si="35"/>
        <v>#REF!</v>
      </c>
      <c r="AC137" s="351" t="e">
        <f t="shared" si="36"/>
        <v>#REF!</v>
      </c>
      <c r="AD137" s="351" t="e">
        <f t="shared" si="37"/>
        <v>#REF!</v>
      </c>
      <c r="AE137" s="332">
        <f t="shared" si="38"/>
        <v>2003</v>
      </c>
      <c r="AF137" s="352" t="e">
        <f t="shared" si="39"/>
        <v>#REF!</v>
      </c>
      <c r="AG137" s="353" t="e">
        <f t="shared" si="30"/>
        <v>#REF!</v>
      </c>
    </row>
    <row r="138" spans="1:33" s="313" customFormat="1" ht="35" customHeight="1">
      <c r="A138" s="921">
        <v>109</v>
      </c>
      <c r="B138" s="613" t="s">
        <v>2049</v>
      </c>
      <c r="C138" s="614" t="s">
        <v>145</v>
      </c>
      <c r="D138" s="272"/>
      <c r="E138" s="615" t="s">
        <v>335</v>
      </c>
      <c r="F138" s="608"/>
      <c r="G138" s="615" t="s">
        <v>388</v>
      </c>
      <c r="H138" s="616">
        <v>2003</v>
      </c>
      <c r="I138" s="272"/>
      <c r="J138" s="272"/>
      <c r="K138" s="272"/>
      <c r="L138" s="272"/>
      <c r="M138" s="272"/>
      <c r="N138" s="616" t="s">
        <v>114</v>
      </c>
      <c r="O138" s="619">
        <v>900000</v>
      </c>
      <c r="P138" s="857"/>
      <c r="T138" s="332" t="e">
        <f>#REF!</f>
        <v>#REF!</v>
      </c>
      <c r="U138" s="313" t="e">
        <f t="shared" si="27"/>
        <v>#REF!</v>
      </c>
      <c r="V138" s="313" t="e">
        <f t="shared" si="28"/>
        <v>#REF!</v>
      </c>
      <c r="W138" s="350" t="e">
        <f t="shared" si="31"/>
        <v>#REF!</v>
      </c>
      <c r="X138" s="351">
        <f t="shared" si="32"/>
        <v>10</v>
      </c>
      <c r="Y138" s="350" t="e">
        <f t="shared" si="33"/>
        <v>#REF!</v>
      </c>
      <c r="Z138" s="350">
        <f t="shared" si="29"/>
        <v>11</v>
      </c>
      <c r="AA138" s="350" t="e">
        <f t="shared" si="34"/>
        <v>#REF!</v>
      </c>
      <c r="AB138" s="351" t="e">
        <f t="shared" si="35"/>
        <v>#REF!</v>
      </c>
      <c r="AC138" s="351" t="e">
        <f t="shared" si="36"/>
        <v>#REF!</v>
      </c>
      <c r="AD138" s="351" t="e">
        <f t="shared" si="37"/>
        <v>#REF!</v>
      </c>
      <c r="AE138" s="332">
        <f t="shared" si="38"/>
        <v>2003</v>
      </c>
      <c r="AF138" s="352" t="e">
        <f t="shared" si="39"/>
        <v>#REF!</v>
      </c>
      <c r="AG138" s="353" t="e">
        <f t="shared" si="30"/>
        <v>#REF!</v>
      </c>
    </row>
    <row r="139" spans="1:33" s="313" customFormat="1" ht="35" customHeight="1">
      <c r="A139" s="921">
        <v>110</v>
      </c>
      <c r="B139" s="613" t="s">
        <v>2036</v>
      </c>
      <c r="C139" s="614" t="s">
        <v>125</v>
      </c>
      <c r="D139" s="272"/>
      <c r="E139" s="615" t="s">
        <v>316</v>
      </c>
      <c r="F139" s="608"/>
      <c r="G139" s="615" t="s">
        <v>373</v>
      </c>
      <c r="H139" s="616">
        <v>2003</v>
      </c>
      <c r="I139" s="272"/>
      <c r="J139" s="272"/>
      <c r="K139" s="272"/>
      <c r="L139" s="272"/>
      <c r="M139" s="272"/>
      <c r="N139" s="616" t="s">
        <v>114</v>
      </c>
      <c r="O139" s="619">
        <v>2380000</v>
      </c>
      <c r="P139" s="857"/>
      <c r="T139" s="332" t="e">
        <f>#REF!</f>
        <v>#REF!</v>
      </c>
      <c r="U139" s="313" t="e">
        <f t="shared" si="27"/>
        <v>#REF!</v>
      </c>
      <c r="V139" s="313" t="e">
        <f t="shared" si="28"/>
        <v>#REF!</v>
      </c>
      <c r="W139" s="350" t="e">
        <f t="shared" si="31"/>
        <v>#REF!</v>
      </c>
      <c r="X139" s="351">
        <f t="shared" si="32"/>
        <v>10</v>
      </c>
      <c r="Y139" s="350" t="e">
        <f t="shared" si="33"/>
        <v>#REF!</v>
      </c>
      <c r="Z139" s="350">
        <f t="shared" si="29"/>
        <v>11</v>
      </c>
      <c r="AA139" s="350" t="e">
        <f t="shared" si="34"/>
        <v>#REF!</v>
      </c>
      <c r="AB139" s="351" t="e">
        <f t="shared" si="35"/>
        <v>#REF!</v>
      </c>
      <c r="AC139" s="351" t="e">
        <f t="shared" si="36"/>
        <v>#REF!</v>
      </c>
      <c r="AD139" s="351" t="e">
        <f t="shared" si="37"/>
        <v>#REF!</v>
      </c>
      <c r="AE139" s="332">
        <f t="shared" si="38"/>
        <v>2003</v>
      </c>
      <c r="AF139" s="352" t="e">
        <f t="shared" si="39"/>
        <v>#REF!</v>
      </c>
      <c r="AG139" s="353" t="e">
        <f t="shared" si="30"/>
        <v>#REF!</v>
      </c>
    </row>
    <row r="140" spans="1:33" s="313" customFormat="1" ht="35" customHeight="1">
      <c r="A140" s="921">
        <v>111</v>
      </c>
      <c r="B140" s="613" t="s">
        <v>2033</v>
      </c>
      <c r="C140" s="614" t="s">
        <v>117</v>
      </c>
      <c r="D140" s="272"/>
      <c r="E140" s="615" t="s">
        <v>313</v>
      </c>
      <c r="F140" s="608"/>
      <c r="G140" s="615" t="s">
        <v>370</v>
      </c>
      <c r="H140" s="616">
        <v>2003</v>
      </c>
      <c r="I140" s="272"/>
      <c r="J140" s="272"/>
      <c r="K140" s="272"/>
      <c r="L140" s="272"/>
      <c r="M140" s="272"/>
      <c r="N140" s="616" t="s">
        <v>114</v>
      </c>
      <c r="O140" s="619">
        <v>1365000</v>
      </c>
      <c r="P140" s="857"/>
      <c r="T140" s="332" t="e">
        <f>#REF!</f>
        <v>#REF!</v>
      </c>
      <c r="U140" s="313" t="e">
        <f t="shared" si="27"/>
        <v>#REF!</v>
      </c>
      <c r="V140" s="313" t="e">
        <f t="shared" si="28"/>
        <v>#REF!</v>
      </c>
      <c r="W140" s="350" t="e">
        <f t="shared" si="31"/>
        <v>#REF!</v>
      </c>
      <c r="X140" s="351">
        <f t="shared" si="32"/>
        <v>10</v>
      </c>
      <c r="Y140" s="350" t="e">
        <f t="shared" si="33"/>
        <v>#REF!</v>
      </c>
      <c r="Z140" s="350">
        <f t="shared" si="29"/>
        <v>11</v>
      </c>
      <c r="AA140" s="350" t="e">
        <f t="shared" si="34"/>
        <v>#REF!</v>
      </c>
      <c r="AB140" s="351" t="e">
        <f t="shared" si="35"/>
        <v>#REF!</v>
      </c>
      <c r="AC140" s="351" t="e">
        <f t="shared" si="36"/>
        <v>#REF!</v>
      </c>
      <c r="AD140" s="351" t="e">
        <f t="shared" si="37"/>
        <v>#REF!</v>
      </c>
      <c r="AE140" s="332">
        <f t="shared" si="38"/>
        <v>2003</v>
      </c>
      <c r="AF140" s="352" t="e">
        <f t="shared" si="39"/>
        <v>#REF!</v>
      </c>
      <c r="AG140" s="353" t="e">
        <f t="shared" si="30"/>
        <v>#REF!</v>
      </c>
    </row>
    <row r="141" spans="1:33" s="313" customFormat="1" ht="35" customHeight="1">
      <c r="A141" s="921">
        <v>112</v>
      </c>
      <c r="B141" s="618" t="s">
        <v>301</v>
      </c>
      <c r="C141" s="614" t="s">
        <v>122</v>
      </c>
      <c r="D141" s="272"/>
      <c r="E141" s="615" t="s">
        <v>316</v>
      </c>
      <c r="F141" s="608"/>
      <c r="G141" s="615" t="s">
        <v>374</v>
      </c>
      <c r="H141" s="616">
        <v>2003</v>
      </c>
      <c r="I141" s="272"/>
      <c r="J141" s="272"/>
      <c r="K141" s="272"/>
      <c r="L141" s="272"/>
      <c r="M141" s="272"/>
      <c r="N141" s="616" t="s">
        <v>114</v>
      </c>
      <c r="O141" s="619">
        <v>2850000</v>
      </c>
      <c r="P141" s="857"/>
      <c r="T141" s="332" t="e">
        <f>#REF!</f>
        <v>#REF!</v>
      </c>
      <c r="U141" s="313" t="e">
        <f t="shared" si="27"/>
        <v>#REF!</v>
      </c>
      <c r="V141" s="313" t="e">
        <f t="shared" si="28"/>
        <v>#REF!</v>
      </c>
      <c r="W141" s="350" t="e">
        <f t="shared" si="31"/>
        <v>#REF!</v>
      </c>
      <c r="X141" s="351">
        <f t="shared" si="32"/>
        <v>10</v>
      </c>
      <c r="Y141" s="350" t="e">
        <f t="shared" si="33"/>
        <v>#REF!</v>
      </c>
      <c r="Z141" s="350">
        <f t="shared" si="29"/>
        <v>11</v>
      </c>
      <c r="AA141" s="350" t="e">
        <f t="shared" si="34"/>
        <v>#REF!</v>
      </c>
      <c r="AB141" s="351" t="e">
        <f t="shared" si="35"/>
        <v>#REF!</v>
      </c>
      <c r="AC141" s="351" t="e">
        <f t="shared" si="36"/>
        <v>#REF!</v>
      </c>
      <c r="AD141" s="351" t="e">
        <f t="shared" si="37"/>
        <v>#REF!</v>
      </c>
      <c r="AE141" s="332">
        <f t="shared" si="38"/>
        <v>2003</v>
      </c>
      <c r="AF141" s="352" t="e">
        <f t="shared" si="39"/>
        <v>#REF!</v>
      </c>
      <c r="AG141" s="353" t="e">
        <f t="shared" si="30"/>
        <v>#REF!</v>
      </c>
    </row>
    <row r="142" spans="1:33" s="313" customFormat="1" ht="35" customHeight="1">
      <c r="A142" s="921">
        <v>113</v>
      </c>
      <c r="B142" s="618" t="s">
        <v>301</v>
      </c>
      <c r="C142" s="614" t="s">
        <v>122</v>
      </c>
      <c r="D142" s="272"/>
      <c r="E142" s="615" t="s">
        <v>316</v>
      </c>
      <c r="F142" s="608"/>
      <c r="G142" s="615" t="s">
        <v>374</v>
      </c>
      <c r="H142" s="616">
        <v>2003</v>
      </c>
      <c r="I142" s="272"/>
      <c r="J142" s="272"/>
      <c r="K142" s="272"/>
      <c r="L142" s="272"/>
      <c r="M142" s="272"/>
      <c r="N142" s="616" t="s">
        <v>114</v>
      </c>
      <c r="O142" s="619">
        <v>5250000</v>
      </c>
      <c r="P142" s="857"/>
      <c r="T142" s="332" t="e">
        <f>#REF!</f>
        <v>#REF!</v>
      </c>
      <c r="U142" s="313" t="e">
        <f t="shared" si="27"/>
        <v>#REF!</v>
      </c>
      <c r="V142" s="313" t="e">
        <f t="shared" si="28"/>
        <v>#REF!</v>
      </c>
      <c r="W142" s="350" t="e">
        <f t="shared" si="31"/>
        <v>#REF!</v>
      </c>
      <c r="X142" s="351">
        <f t="shared" si="32"/>
        <v>10</v>
      </c>
      <c r="Y142" s="350" t="e">
        <f t="shared" si="33"/>
        <v>#REF!</v>
      </c>
      <c r="Z142" s="350">
        <f t="shared" si="29"/>
        <v>11</v>
      </c>
      <c r="AA142" s="350" t="e">
        <f t="shared" si="34"/>
        <v>#REF!</v>
      </c>
      <c r="AB142" s="351" t="e">
        <f t="shared" si="35"/>
        <v>#REF!</v>
      </c>
      <c r="AC142" s="351" t="e">
        <f t="shared" si="36"/>
        <v>#REF!</v>
      </c>
      <c r="AD142" s="351" t="e">
        <f t="shared" si="37"/>
        <v>#REF!</v>
      </c>
      <c r="AE142" s="332">
        <f t="shared" si="38"/>
        <v>2003</v>
      </c>
      <c r="AF142" s="352" t="e">
        <f t="shared" si="39"/>
        <v>#REF!</v>
      </c>
      <c r="AG142" s="353" t="e">
        <f t="shared" si="30"/>
        <v>#REF!</v>
      </c>
    </row>
    <row r="143" spans="1:33" s="313" customFormat="1" ht="35" customHeight="1">
      <c r="A143" s="921">
        <v>114</v>
      </c>
      <c r="B143" s="613" t="s">
        <v>2036</v>
      </c>
      <c r="C143" s="614" t="s">
        <v>120</v>
      </c>
      <c r="D143" s="272"/>
      <c r="E143" s="615" t="s">
        <v>316</v>
      </c>
      <c r="F143" s="608"/>
      <c r="G143" s="615" t="s">
        <v>373</v>
      </c>
      <c r="H143" s="616">
        <v>2003</v>
      </c>
      <c r="I143" s="272"/>
      <c r="J143" s="272"/>
      <c r="K143" s="272"/>
      <c r="L143" s="272"/>
      <c r="M143" s="272"/>
      <c r="N143" s="616" t="s">
        <v>114</v>
      </c>
      <c r="O143" s="619">
        <v>900000</v>
      </c>
      <c r="P143" s="857"/>
      <c r="T143" s="332" t="e">
        <f>#REF!</f>
        <v>#REF!</v>
      </c>
      <c r="U143" s="313" t="e">
        <f t="shared" si="27"/>
        <v>#REF!</v>
      </c>
      <c r="V143" s="313" t="e">
        <f t="shared" si="28"/>
        <v>#REF!</v>
      </c>
      <c r="W143" s="350" t="e">
        <f t="shared" si="31"/>
        <v>#REF!</v>
      </c>
      <c r="X143" s="351">
        <f t="shared" si="32"/>
        <v>10</v>
      </c>
      <c r="Y143" s="350" t="e">
        <f t="shared" si="33"/>
        <v>#REF!</v>
      </c>
      <c r="Z143" s="350">
        <f t="shared" si="29"/>
        <v>11</v>
      </c>
      <c r="AA143" s="350" t="e">
        <f t="shared" si="34"/>
        <v>#REF!</v>
      </c>
      <c r="AB143" s="351" t="e">
        <f t="shared" si="35"/>
        <v>#REF!</v>
      </c>
      <c r="AC143" s="351" t="e">
        <f t="shared" si="36"/>
        <v>#REF!</v>
      </c>
      <c r="AD143" s="351" t="e">
        <f t="shared" si="37"/>
        <v>#REF!</v>
      </c>
      <c r="AE143" s="332">
        <f t="shared" si="38"/>
        <v>2003</v>
      </c>
      <c r="AF143" s="352" t="e">
        <f t="shared" si="39"/>
        <v>#REF!</v>
      </c>
      <c r="AG143" s="353" t="e">
        <f t="shared" si="30"/>
        <v>#REF!</v>
      </c>
    </row>
    <row r="144" spans="1:33" s="313" customFormat="1" ht="35" customHeight="1">
      <c r="A144" s="921">
        <v>115</v>
      </c>
      <c r="B144" s="613" t="s">
        <v>2083</v>
      </c>
      <c r="C144" s="614" t="s">
        <v>167</v>
      </c>
      <c r="D144" s="272"/>
      <c r="E144" s="615" t="s">
        <v>316</v>
      </c>
      <c r="F144" s="608"/>
      <c r="G144" s="615" t="s">
        <v>384</v>
      </c>
      <c r="H144" s="616">
        <v>2003</v>
      </c>
      <c r="I144" s="272"/>
      <c r="J144" s="272"/>
      <c r="K144" s="272"/>
      <c r="L144" s="272"/>
      <c r="M144" s="272"/>
      <c r="N144" s="616" t="s">
        <v>114</v>
      </c>
      <c r="O144" s="619">
        <v>2000000</v>
      </c>
      <c r="P144" s="922" t="s">
        <v>167</v>
      </c>
      <c r="T144" s="332" t="e">
        <f>#REF!</f>
        <v>#REF!</v>
      </c>
      <c r="U144" s="313" t="e">
        <f t="shared" si="27"/>
        <v>#REF!</v>
      </c>
      <c r="V144" s="313" t="e">
        <f t="shared" si="28"/>
        <v>#REF!</v>
      </c>
      <c r="W144" s="350" t="e">
        <f t="shared" si="31"/>
        <v>#REF!</v>
      </c>
      <c r="X144" s="351">
        <f t="shared" si="32"/>
        <v>10</v>
      </c>
      <c r="Y144" s="350" t="e">
        <f t="shared" si="33"/>
        <v>#REF!</v>
      </c>
      <c r="Z144" s="350">
        <f t="shared" si="29"/>
        <v>11</v>
      </c>
      <c r="AA144" s="350" t="e">
        <f t="shared" si="34"/>
        <v>#REF!</v>
      </c>
      <c r="AB144" s="351" t="e">
        <f t="shared" si="35"/>
        <v>#REF!</v>
      </c>
      <c r="AC144" s="351" t="e">
        <f t="shared" si="36"/>
        <v>#REF!</v>
      </c>
      <c r="AD144" s="351" t="e">
        <f t="shared" si="37"/>
        <v>#REF!</v>
      </c>
      <c r="AE144" s="332">
        <f t="shared" si="38"/>
        <v>2003</v>
      </c>
      <c r="AF144" s="352" t="e">
        <f t="shared" si="39"/>
        <v>#REF!</v>
      </c>
      <c r="AG144" s="353" t="e">
        <f t="shared" si="30"/>
        <v>#REF!</v>
      </c>
    </row>
    <row r="145" spans="1:33" s="313" customFormat="1" ht="35" customHeight="1">
      <c r="A145" s="921">
        <v>116</v>
      </c>
      <c r="B145" s="613" t="s">
        <v>2037</v>
      </c>
      <c r="C145" s="614" t="s">
        <v>168</v>
      </c>
      <c r="D145" s="272"/>
      <c r="E145" s="615" t="s">
        <v>316</v>
      </c>
      <c r="F145" s="608"/>
      <c r="G145" s="615" t="s">
        <v>373</v>
      </c>
      <c r="H145" s="616">
        <v>2003</v>
      </c>
      <c r="I145" s="272"/>
      <c r="J145" s="272"/>
      <c r="K145" s="272"/>
      <c r="L145" s="272"/>
      <c r="M145" s="272"/>
      <c r="N145" s="616" t="s">
        <v>114</v>
      </c>
      <c r="O145" s="619">
        <v>2700000</v>
      </c>
      <c r="P145" s="857"/>
      <c r="T145" s="332" t="e">
        <f>#REF!</f>
        <v>#REF!</v>
      </c>
      <c r="U145" s="313" t="e">
        <f t="shared" si="27"/>
        <v>#REF!</v>
      </c>
      <c r="V145" s="313" t="e">
        <f t="shared" si="28"/>
        <v>#REF!</v>
      </c>
      <c r="W145" s="350" t="e">
        <f t="shared" si="31"/>
        <v>#REF!</v>
      </c>
      <c r="X145" s="351">
        <f t="shared" si="32"/>
        <v>10</v>
      </c>
      <c r="Y145" s="350" t="e">
        <f t="shared" si="33"/>
        <v>#REF!</v>
      </c>
      <c r="Z145" s="350">
        <f t="shared" si="29"/>
        <v>11</v>
      </c>
      <c r="AA145" s="350" t="e">
        <f t="shared" si="34"/>
        <v>#REF!</v>
      </c>
      <c r="AB145" s="351" t="e">
        <f t="shared" si="35"/>
        <v>#REF!</v>
      </c>
      <c r="AC145" s="351" t="e">
        <f t="shared" si="36"/>
        <v>#REF!</v>
      </c>
      <c r="AD145" s="351" t="e">
        <f t="shared" si="37"/>
        <v>#REF!</v>
      </c>
      <c r="AE145" s="332">
        <f t="shared" si="38"/>
        <v>2003</v>
      </c>
      <c r="AF145" s="352" t="e">
        <f t="shared" si="39"/>
        <v>#REF!</v>
      </c>
      <c r="AG145" s="353" t="e">
        <f t="shared" si="30"/>
        <v>#REF!</v>
      </c>
    </row>
    <row r="146" spans="1:33" s="313" customFormat="1" ht="35" customHeight="1">
      <c r="A146" s="921">
        <v>117</v>
      </c>
      <c r="B146" s="613" t="s">
        <v>2052</v>
      </c>
      <c r="C146" s="614" t="s">
        <v>169</v>
      </c>
      <c r="D146" s="272"/>
      <c r="E146" s="615" t="s">
        <v>316</v>
      </c>
      <c r="F146" s="608"/>
      <c r="G146" s="615" t="s">
        <v>382</v>
      </c>
      <c r="H146" s="616">
        <v>2003</v>
      </c>
      <c r="I146" s="272"/>
      <c r="J146" s="272"/>
      <c r="K146" s="272"/>
      <c r="L146" s="272"/>
      <c r="M146" s="272"/>
      <c r="N146" s="616" t="s">
        <v>114</v>
      </c>
      <c r="O146" s="619">
        <v>1650000</v>
      </c>
      <c r="P146" s="857"/>
      <c r="T146" s="332" t="e">
        <f>#REF!</f>
        <v>#REF!</v>
      </c>
      <c r="U146" s="313" t="e">
        <f t="shared" si="27"/>
        <v>#REF!</v>
      </c>
      <c r="V146" s="313" t="e">
        <f t="shared" si="28"/>
        <v>#REF!</v>
      </c>
      <c r="W146" s="350" t="e">
        <f t="shared" si="31"/>
        <v>#REF!</v>
      </c>
      <c r="X146" s="351">
        <f t="shared" si="32"/>
        <v>10</v>
      </c>
      <c r="Y146" s="350" t="e">
        <f t="shared" si="33"/>
        <v>#REF!</v>
      </c>
      <c r="Z146" s="350">
        <f t="shared" si="29"/>
        <v>11</v>
      </c>
      <c r="AA146" s="350" t="e">
        <f t="shared" si="34"/>
        <v>#REF!</v>
      </c>
      <c r="AB146" s="351" t="e">
        <f t="shared" si="35"/>
        <v>#REF!</v>
      </c>
      <c r="AC146" s="351" t="e">
        <f t="shared" si="36"/>
        <v>#REF!</v>
      </c>
      <c r="AD146" s="351" t="e">
        <f t="shared" si="37"/>
        <v>#REF!</v>
      </c>
      <c r="AE146" s="332">
        <f t="shared" si="38"/>
        <v>2003</v>
      </c>
      <c r="AF146" s="352" t="e">
        <f t="shared" si="39"/>
        <v>#REF!</v>
      </c>
      <c r="AG146" s="353" t="e">
        <f t="shared" si="30"/>
        <v>#REF!</v>
      </c>
    </row>
    <row r="147" spans="1:33" s="313" customFormat="1" ht="35" customHeight="1">
      <c r="A147" s="921">
        <v>118</v>
      </c>
      <c r="B147" s="613" t="s">
        <v>2033</v>
      </c>
      <c r="C147" s="614" t="s">
        <v>117</v>
      </c>
      <c r="D147" s="272"/>
      <c r="E147" s="615" t="s">
        <v>313</v>
      </c>
      <c r="F147" s="608"/>
      <c r="G147" s="615" t="s">
        <v>368</v>
      </c>
      <c r="H147" s="616">
        <v>2003</v>
      </c>
      <c r="I147" s="272"/>
      <c r="J147" s="272"/>
      <c r="K147" s="272"/>
      <c r="L147" s="272"/>
      <c r="M147" s="272"/>
      <c r="N147" s="616" t="s">
        <v>114</v>
      </c>
      <c r="O147" s="619">
        <v>1575000</v>
      </c>
      <c r="P147" s="857"/>
      <c r="T147" s="332" t="e">
        <f>#REF!</f>
        <v>#REF!</v>
      </c>
      <c r="U147" s="313" t="e">
        <f t="shared" si="27"/>
        <v>#REF!</v>
      </c>
      <c r="V147" s="313" t="e">
        <f t="shared" si="28"/>
        <v>#REF!</v>
      </c>
      <c r="W147" s="350" t="e">
        <f t="shared" si="31"/>
        <v>#REF!</v>
      </c>
      <c r="X147" s="351">
        <f t="shared" si="32"/>
        <v>10</v>
      </c>
      <c r="Y147" s="350" t="e">
        <f t="shared" si="33"/>
        <v>#REF!</v>
      </c>
      <c r="Z147" s="350">
        <f t="shared" si="29"/>
        <v>11</v>
      </c>
      <c r="AA147" s="350" t="e">
        <f t="shared" si="34"/>
        <v>#REF!</v>
      </c>
      <c r="AB147" s="351" t="e">
        <f t="shared" si="35"/>
        <v>#REF!</v>
      </c>
      <c r="AC147" s="351" t="e">
        <f t="shared" si="36"/>
        <v>#REF!</v>
      </c>
      <c r="AD147" s="351" t="e">
        <f t="shared" si="37"/>
        <v>#REF!</v>
      </c>
      <c r="AE147" s="332">
        <f t="shared" si="38"/>
        <v>2003</v>
      </c>
      <c r="AF147" s="352" t="e">
        <f t="shared" si="39"/>
        <v>#REF!</v>
      </c>
      <c r="AG147" s="353" t="e">
        <f t="shared" si="30"/>
        <v>#REF!</v>
      </c>
    </row>
    <row r="148" spans="1:33" s="313" customFormat="1" ht="35" customHeight="1">
      <c r="A148" s="921">
        <v>119</v>
      </c>
      <c r="B148" s="613" t="s">
        <v>2051</v>
      </c>
      <c r="C148" s="614" t="s">
        <v>150</v>
      </c>
      <c r="D148" s="272"/>
      <c r="E148" s="615" t="s">
        <v>316</v>
      </c>
      <c r="F148" s="608"/>
      <c r="G148" s="615" t="s">
        <v>376</v>
      </c>
      <c r="H148" s="616">
        <v>2003</v>
      </c>
      <c r="I148" s="272"/>
      <c r="J148" s="272"/>
      <c r="K148" s="272"/>
      <c r="L148" s="272"/>
      <c r="M148" s="272"/>
      <c r="N148" s="616" t="s">
        <v>114</v>
      </c>
      <c r="O148" s="619">
        <v>700000</v>
      </c>
      <c r="P148" s="857"/>
      <c r="T148" s="332" t="e">
        <f>#REF!</f>
        <v>#REF!</v>
      </c>
      <c r="U148" s="313" t="e">
        <f t="shared" si="27"/>
        <v>#REF!</v>
      </c>
      <c r="V148" s="313" t="e">
        <f t="shared" si="28"/>
        <v>#REF!</v>
      </c>
      <c r="W148" s="350" t="e">
        <f t="shared" si="31"/>
        <v>#REF!</v>
      </c>
      <c r="X148" s="351">
        <f t="shared" si="32"/>
        <v>10</v>
      </c>
      <c r="Y148" s="350" t="e">
        <f t="shared" si="33"/>
        <v>#REF!</v>
      </c>
      <c r="Z148" s="350">
        <f t="shared" si="29"/>
        <v>11</v>
      </c>
      <c r="AA148" s="350" t="e">
        <f t="shared" si="34"/>
        <v>#REF!</v>
      </c>
      <c r="AB148" s="351" t="e">
        <f t="shared" si="35"/>
        <v>#REF!</v>
      </c>
      <c r="AC148" s="351" t="e">
        <f t="shared" si="36"/>
        <v>#REF!</v>
      </c>
      <c r="AD148" s="351" t="e">
        <f t="shared" si="37"/>
        <v>#REF!</v>
      </c>
      <c r="AE148" s="332">
        <f t="shared" si="38"/>
        <v>2003</v>
      </c>
      <c r="AF148" s="352" t="e">
        <f t="shared" si="39"/>
        <v>#REF!</v>
      </c>
      <c r="AG148" s="353" t="e">
        <f t="shared" si="30"/>
        <v>#REF!</v>
      </c>
    </row>
    <row r="149" spans="1:33" s="313" customFormat="1" ht="35" customHeight="1">
      <c r="A149" s="921">
        <v>120</v>
      </c>
      <c r="B149" s="613" t="s">
        <v>298</v>
      </c>
      <c r="C149" s="614" t="s">
        <v>128</v>
      </c>
      <c r="D149" s="272"/>
      <c r="E149" s="615" t="s">
        <v>336</v>
      </c>
      <c r="F149" s="608"/>
      <c r="G149" s="615" t="s">
        <v>369</v>
      </c>
      <c r="H149" s="616">
        <v>2003</v>
      </c>
      <c r="I149" s="272"/>
      <c r="J149" s="272"/>
      <c r="K149" s="272"/>
      <c r="L149" s="272"/>
      <c r="M149" s="272"/>
      <c r="N149" s="616" t="s">
        <v>114</v>
      </c>
      <c r="O149" s="619">
        <v>1200000</v>
      </c>
      <c r="P149" s="857"/>
      <c r="T149" s="332" t="e">
        <f>#REF!</f>
        <v>#REF!</v>
      </c>
      <c r="U149" s="313" t="e">
        <f t="shared" si="27"/>
        <v>#REF!</v>
      </c>
      <c r="V149" s="313" t="e">
        <f t="shared" si="28"/>
        <v>#REF!</v>
      </c>
      <c r="W149" s="350" t="e">
        <f t="shared" si="31"/>
        <v>#REF!</v>
      </c>
      <c r="X149" s="351">
        <f t="shared" si="32"/>
        <v>10</v>
      </c>
      <c r="Y149" s="350" t="e">
        <f t="shared" si="33"/>
        <v>#REF!</v>
      </c>
      <c r="Z149" s="350">
        <f t="shared" si="29"/>
        <v>11</v>
      </c>
      <c r="AA149" s="350" t="e">
        <f t="shared" si="34"/>
        <v>#REF!</v>
      </c>
      <c r="AB149" s="351" t="e">
        <f t="shared" si="35"/>
        <v>#REF!</v>
      </c>
      <c r="AC149" s="351" t="e">
        <f t="shared" si="36"/>
        <v>#REF!</v>
      </c>
      <c r="AD149" s="351" t="e">
        <f t="shared" si="37"/>
        <v>#REF!</v>
      </c>
      <c r="AE149" s="332">
        <f t="shared" si="38"/>
        <v>2003</v>
      </c>
      <c r="AF149" s="352" t="e">
        <f t="shared" si="39"/>
        <v>#REF!</v>
      </c>
      <c r="AG149" s="353" t="e">
        <f t="shared" si="30"/>
        <v>#REF!</v>
      </c>
    </row>
    <row r="150" spans="1:33" s="313" customFormat="1" ht="35" customHeight="1">
      <c r="A150" s="921">
        <v>121</v>
      </c>
      <c r="B150" s="613" t="s">
        <v>2051</v>
      </c>
      <c r="C150" s="614" t="s">
        <v>150</v>
      </c>
      <c r="D150" s="272"/>
      <c r="E150" s="615" t="s">
        <v>316</v>
      </c>
      <c r="F150" s="608"/>
      <c r="G150" s="615" t="s">
        <v>376</v>
      </c>
      <c r="H150" s="616">
        <v>2003</v>
      </c>
      <c r="I150" s="272"/>
      <c r="J150" s="272"/>
      <c r="K150" s="272"/>
      <c r="L150" s="272"/>
      <c r="M150" s="272"/>
      <c r="N150" s="616" t="s">
        <v>114</v>
      </c>
      <c r="O150" s="619">
        <v>525000</v>
      </c>
      <c r="P150" s="857"/>
      <c r="T150" s="332" t="e">
        <f>#REF!</f>
        <v>#REF!</v>
      </c>
      <c r="U150" s="313" t="e">
        <f t="shared" si="27"/>
        <v>#REF!</v>
      </c>
      <c r="V150" s="313" t="e">
        <f t="shared" si="28"/>
        <v>#REF!</v>
      </c>
      <c r="W150" s="350" t="e">
        <f t="shared" si="31"/>
        <v>#REF!</v>
      </c>
      <c r="X150" s="351">
        <f t="shared" si="32"/>
        <v>10</v>
      </c>
      <c r="Y150" s="350" t="e">
        <f t="shared" si="33"/>
        <v>#REF!</v>
      </c>
      <c r="Z150" s="350">
        <f t="shared" si="29"/>
        <v>11</v>
      </c>
      <c r="AA150" s="350" t="e">
        <f t="shared" si="34"/>
        <v>#REF!</v>
      </c>
      <c r="AB150" s="351" t="e">
        <f t="shared" si="35"/>
        <v>#REF!</v>
      </c>
      <c r="AC150" s="351" t="e">
        <f t="shared" si="36"/>
        <v>#REF!</v>
      </c>
      <c r="AD150" s="351" t="e">
        <f t="shared" si="37"/>
        <v>#REF!</v>
      </c>
      <c r="AE150" s="332">
        <f t="shared" si="38"/>
        <v>2003</v>
      </c>
      <c r="AF150" s="352" t="e">
        <f t="shared" si="39"/>
        <v>#REF!</v>
      </c>
      <c r="AG150" s="353" t="e">
        <f t="shared" si="30"/>
        <v>#REF!</v>
      </c>
    </row>
    <row r="151" spans="1:33" s="313" customFormat="1" ht="35" customHeight="1">
      <c r="A151" s="921">
        <v>122</v>
      </c>
      <c r="B151" s="621" t="s">
        <v>2083</v>
      </c>
      <c r="C151" s="614" t="s">
        <v>171</v>
      </c>
      <c r="D151" s="272"/>
      <c r="E151" s="615" t="s">
        <v>315</v>
      </c>
      <c r="F151" s="608"/>
      <c r="G151" s="615" t="s">
        <v>379</v>
      </c>
      <c r="H151" s="616">
        <v>2003</v>
      </c>
      <c r="I151" s="272"/>
      <c r="J151" s="272"/>
      <c r="K151" s="272"/>
      <c r="L151" s="272"/>
      <c r="M151" s="272"/>
      <c r="N151" s="616" t="s">
        <v>114</v>
      </c>
      <c r="O151" s="619">
        <v>1400000</v>
      </c>
      <c r="P151" s="922" t="s">
        <v>171</v>
      </c>
      <c r="T151" s="332" t="e">
        <f>#REF!</f>
        <v>#REF!</v>
      </c>
      <c r="U151" s="313" t="e">
        <f t="shared" si="27"/>
        <v>#REF!</v>
      </c>
      <c r="V151" s="313" t="e">
        <f t="shared" si="28"/>
        <v>#REF!</v>
      </c>
      <c r="W151" s="350" t="e">
        <f t="shared" si="31"/>
        <v>#REF!</v>
      </c>
      <c r="X151" s="351">
        <f t="shared" si="32"/>
        <v>10</v>
      </c>
      <c r="Y151" s="350" t="e">
        <f t="shared" si="33"/>
        <v>#REF!</v>
      </c>
      <c r="Z151" s="350">
        <f t="shared" si="29"/>
        <v>11</v>
      </c>
      <c r="AA151" s="350" t="e">
        <f t="shared" si="34"/>
        <v>#REF!</v>
      </c>
      <c r="AB151" s="351" t="e">
        <f t="shared" si="35"/>
        <v>#REF!</v>
      </c>
      <c r="AC151" s="351" t="e">
        <f t="shared" si="36"/>
        <v>#REF!</v>
      </c>
      <c r="AD151" s="351" t="e">
        <f t="shared" si="37"/>
        <v>#REF!</v>
      </c>
      <c r="AE151" s="332">
        <f t="shared" si="38"/>
        <v>2003</v>
      </c>
      <c r="AF151" s="352" t="e">
        <f t="shared" si="39"/>
        <v>#REF!</v>
      </c>
      <c r="AG151" s="353" t="e">
        <f t="shared" si="30"/>
        <v>#REF!</v>
      </c>
    </row>
    <row r="152" spans="1:33" s="313" customFormat="1" ht="35" customHeight="1">
      <c r="A152" s="921">
        <v>123</v>
      </c>
      <c r="B152" s="613" t="s">
        <v>2039</v>
      </c>
      <c r="C152" s="614" t="s">
        <v>135</v>
      </c>
      <c r="D152" s="272"/>
      <c r="E152" s="615" t="s">
        <v>337</v>
      </c>
      <c r="F152" s="608"/>
      <c r="G152" s="615" t="s">
        <v>388</v>
      </c>
      <c r="H152" s="616">
        <v>2003</v>
      </c>
      <c r="I152" s="272"/>
      <c r="J152" s="272"/>
      <c r="K152" s="272"/>
      <c r="L152" s="272"/>
      <c r="M152" s="272"/>
      <c r="N152" s="616" t="s">
        <v>114</v>
      </c>
      <c r="O152" s="617">
        <v>6433000</v>
      </c>
      <c r="P152" s="857"/>
      <c r="T152" s="332" t="e">
        <f>#REF!</f>
        <v>#REF!</v>
      </c>
      <c r="U152" s="313" t="e">
        <f t="shared" si="27"/>
        <v>#REF!</v>
      </c>
      <c r="V152" s="313" t="e">
        <f t="shared" si="28"/>
        <v>#REF!</v>
      </c>
      <c r="W152" s="350" t="e">
        <f t="shared" si="31"/>
        <v>#REF!</v>
      </c>
      <c r="X152" s="351">
        <f t="shared" si="32"/>
        <v>10</v>
      </c>
      <c r="Y152" s="350" t="e">
        <f t="shared" si="33"/>
        <v>#REF!</v>
      </c>
      <c r="Z152" s="350">
        <f t="shared" si="29"/>
        <v>11</v>
      </c>
      <c r="AA152" s="350" t="e">
        <f t="shared" si="34"/>
        <v>#REF!</v>
      </c>
      <c r="AB152" s="351" t="e">
        <f t="shared" si="35"/>
        <v>#REF!</v>
      </c>
      <c r="AC152" s="351" t="e">
        <f t="shared" si="36"/>
        <v>#REF!</v>
      </c>
      <c r="AD152" s="351" t="e">
        <f t="shared" si="37"/>
        <v>#REF!</v>
      </c>
      <c r="AE152" s="332">
        <f t="shared" si="38"/>
        <v>2003</v>
      </c>
      <c r="AF152" s="352" t="e">
        <f t="shared" si="39"/>
        <v>#REF!</v>
      </c>
      <c r="AG152" s="353" t="e">
        <f t="shared" si="30"/>
        <v>#REF!</v>
      </c>
    </row>
    <row r="153" spans="1:33" s="313" customFormat="1" ht="35" customHeight="1">
      <c r="A153" s="921">
        <v>124</v>
      </c>
      <c r="B153" s="613" t="s">
        <v>2026</v>
      </c>
      <c r="C153" s="614" t="s">
        <v>143</v>
      </c>
      <c r="D153" s="272"/>
      <c r="E153" s="615" t="s">
        <v>327</v>
      </c>
      <c r="F153" s="608"/>
      <c r="G153" s="615" t="s">
        <v>369</v>
      </c>
      <c r="H153" s="616">
        <v>2003</v>
      </c>
      <c r="I153" s="272"/>
      <c r="J153" s="272"/>
      <c r="K153" s="272"/>
      <c r="L153" s="272"/>
      <c r="M153" s="272"/>
      <c r="N153" s="616" t="s">
        <v>114</v>
      </c>
      <c r="O153" s="617">
        <v>6860000</v>
      </c>
      <c r="P153" s="857"/>
      <c r="T153" s="332" t="e">
        <f>#REF!</f>
        <v>#REF!</v>
      </c>
      <c r="U153" s="313" t="e">
        <f t="shared" si="27"/>
        <v>#REF!</v>
      </c>
      <c r="V153" s="313" t="e">
        <f t="shared" si="28"/>
        <v>#REF!</v>
      </c>
      <c r="W153" s="350" t="e">
        <f t="shared" si="31"/>
        <v>#REF!</v>
      </c>
      <c r="X153" s="351">
        <f t="shared" si="32"/>
        <v>10</v>
      </c>
      <c r="Y153" s="350" t="e">
        <f t="shared" si="33"/>
        <v>#REF!</v>
      </c>
      <c r="Z153" s="350">
        <f t="shared" si="29"/>
        <v>11</v>
      </c>
      <c r="AA153" s="350" t="e">
        <f t="shared" si="34"/>
        <v>#REF!</v>
      </c>
      <c r="AB153" s="351" t="e">
        <f t="shared" si="35"/>
        <v>#REF!</v>
      </c>
      <c r="AC153" s="351" t="e">
        <f t="shared" si="36"/>
        <v>#REF!</v>
      </c>
      <c r="AD153" s="351" t="e">
        <f t="shared" si="37"/>
        <v>#REF!</v>
      </c>
      <c r="AE153" s="332">
        <f t="shared" si="38"/>
        <v>2003</v>
      </c>
      <c r="AF153" s="352" t="e">
        <f t="shared" si="39"/>
        <v>#REF!</v>
      </c>
      <c r="AG153" s="353" t="e">
        <f t="shared" si="30"/>
        <v>#REF!</v>
      </c>
    </row>
    <row r="154" spans="1:33" s="313" customFormat="1" ht="35" customHeight="1">
      <c r="A154" s="921">
        <v>125</v>
      </c>
      <c r="B154" s="613" t="s">
        <v>2023</v>
      </c>
      <c r="C154" s="614" t="s">
        <v>129</v>
      </c>
      <c r="D154" s="272"/>
      <c r="E154" s="615" t="s">
        <v>325</v>
      </c>
      <c r="F154" s="608"/>
      <c r="G154" s="615" t="s">
        <v>379</v>
      </c>
      <c r="H154" s="616">
        <v>2003</v>
      </c>
      <c r="I154" s="272"/>
      <c r="J154" s="272"/>
      <c r="K154" s="272"/>
      <c r="L154" s="272"/>
      <c r="M154" s="272"/>
      <c r="N154" s="616" t="s">
        <v>114</v>
      </c>
      <c r="O154" s="617">
        <v>2450000</v>
      </c>
      <c r="P154" s="857"/>
      <c r="T154" s="332" t="e">
        <f>#REF!</f>
        <v>#REF!</v>
      </c>
      <c r="U154" s="313" t="e">
        <f t="shared" si="27"/>
        <v>#REF!</v>
      </c>
      <c r="V154" s="313" t="e">
        <f t="shared" si="28"/>
        <v>#REF!</v>
      </c>
      <c r="W154" s="350" t="e">
        <f t="shared" si="31"/>
        <v>#REF!</v>
      </c>
      <c r="X154" s="351">
        <f t="shared" si="32"/>
        <v>10</v>
      </c>
      <c r="Y154" s="350" t="e">
        <f t="shared" si="33"/>
        <v>#REF!</v>
      </c>
      <c r="Z154" s="350">
        <f t="shared" si="29"/>
        <v>11</v>
      </c>
      <c r="AA154" s="350" t="e">
        <f t="shared" si="34"/>
        <v>#REF!</v>
      </c>
      <c r="AB154" s="351" t="e">
        <f t="shared" si="35"/>
        <v>#REF!</v>
      </c>
      <c r="AC154" s="351" t="e">
        <f t="shared" si="36"/>
        <v>#REF!</v>
      </c>
      <c r="AD154" s="351" t="e">
        <f t="shared" si="37"/>
        <v>#REF!</v>
      </c>
      <c r="AE154" s="332">
        <f t="shared" si="38"/>
        <v>2003</v>
      </c>
      <c r="AF154" s="352" t="e">
        <f t="shared" si="39"/>
        <v>#REF!</v>
      </c>
      <c r="AG154" s="353" t="e">
        <f t="shared" si="30"/>
        <v>#REF!</v>
      </c>
    </row>
    <row r="155" spans="1:33" s="313" customFormat="1" ht="35" customHeight="1">
      <c r="A155" s="921">
        <v>126</v>
      </c>
      <c r="B155" s="613" t="s">
        <v>2036</v>
      </c>
      <c r="C155" s="614" t="s">
        <v>125</v>
      </c>
      <c r="D155" s="272"/>
      <c r="E155" s="615" t="s">
        <v>316</v>
      </c>
      <c r="F155" s="608"/>
      <c r="G155" s="615" t="s">
        <v>373</v>
      </c>
      <c r="H155" s="616">
        <v>2003</v>
      </c>
      <c r="I155" s="272"/>
      <c r="J155" s="272"/>
      <c r="K155" s="272"/>
      <c r="L155" s="272"/>
      <c r="M155" s="272"/>
      <c r="N155" s="616" t="s">
        <v>114</v>
      </c>
      <c r="O155" s="617">
        <v>1190000</v>
      </c>
      <c r="P155" s="857"/>
      <c r="T155" s="332" t="e">
        <f>#REF!</f>
        <v>#REF!</v>
      </c>
      <c r="U155" s="313" t="e">
        <f t="shared" si="27"/>
        <v>#REF!</v>
      </c>
      <c r="V155" s="313" t="e">
        <f t="shared" si="28"/>
        <v>#REF!</v>
      </c>
      <c r="W155" s="350" t="e">
        <f t="shared" si="31"/>
        <v>#REF!</v>
      </c>
      <c r="X155" s="351">
        <f t="shared" si="32"/>
        <v>10</v>
      </c>
      <c r="Y155" s="350" t="e">
        <f t="shared" si="33"/>
        <v>#REF!</v>
      </c>
      <c r="Z155" s="350">
        <f t="shared" si="29"/>
        <v>11</v>
      </c>
      <c r="AA155" s="350" t="e">
        <f t="shared" si="34"/>
        <v>#REF!</v>
      </c>
      <c r="AB155" s="351" t="e">
        <f t="shared" si="35"/>
        <v>#REF!</v>
      </c>
      <c r="AC155" s="351" t="e">
        <f t="shared" si="36"/>
        <v>#REF!</v>
      </c>
      <c r="AD155" s="351" t="e">
        <f t="shared" si="37"/>
        <v>#REF!</v>
      </c>
      <c r="AE155" s="332">
        <f t="shared" si="38"/>
        <v>2003</v>
      </c>
      <c r="AF155" s="352" t="e">
        <f t="shared" si="39"/>
        <v>#REF!</v>
      </c>
      <c r="AG155" s="353" t="e">
        <f t="shared" si="30"/>
        <v>#REF!</v>
      </c>
    </row>
    <row r="156" spans="1:33" s="313" customFormat="1" ht="35" customHeight="1">
      <c r="A156" s="921">
        <v>127</v>
      </c>
      <c r="B156" s="613" t="s">
        <v>2023</v>
      </c>
      <c r="C156" s="614" t="s">
        <v>129</v>
      </c>
      <c r="D156" s="272"/>
      <c r="E156" s="615" t="s">
        <v>325</v>
      </c>
      <c r="F156" s="608"/>
      <c r="G156" s="615" t="s">
        <v>379</v>
      </c>
      <c r="H156" s="616">
        <v>2003</v>
      </c>
      <c r="I156" s="272"/>
      <c r="J156" s="272"/>
      <c r="K156" s="272"/>
      <c r="L156" s="272"/>
      <c r="M156" s="272"/>
      <c r="N156" s="616" t="s">
        <v>114</v>
      </c>
      <c r="O156" s="617">
        <v>2450000</v>
      </c>
      <c r="P156" s="857"/>
      <c r="T156" s="332" t="e">
        <f>#REF!</f>
        <v>#REF!</v>
      </c>
      <c r="U156" s="313" t="e">
        <f t="shared" si="27"/>
        <v>#REF!</v>
      </c>
      <c r="V156" s="313" t="e">
        <f t="shared" si="28"/>
        <v>#REF!</v>
      </c>
      <c r="W156" s="350" t="e">
        <f t="shared" si="31"/>
        <v>#REF!</v>
      </c>
      <c r="X156" s="351">
        <f t="shared" si="32"/>
        <v>10</v>
      </c>
      <c r="Y156" s="350" t="e">
        <f t="shared" si="33"/>
        <v>#REF!</v>
      </c>
      <c r="Z156" s="350">
        <f t="shared" si="29"/>
        <v>11</v>
      </c>
      <c r="AA156" s="350" t="e">
        <f t="shared" si="34"/>
        <v>#REF!</v>
      </c>
      <c r="AB156" s="351" t="e">
        <f t="shared" si="35"/>
        <v>#REF!</v>
      </c>
      <c r="AC156" s="351" t="e">
        <f t="shared" si="36"/>
        <v>#REF!</v>
      </c>
      <c r="AD156" s="351" t="e">
        <f t="shared" si="37"/>
        <v>#REF!</v>
      </c>
      <c r="AE156" s="332">
        <f t="shared" si="38"/>
        <v>2003</v>
      </c>
      <c r="AF156" s="352" t="e">
        <f t="shared" si="39"/>
        <v>#REF!</v>
      </c>
      <c r="AG156" s="353" t="e">
        <f t="shared" si="30"/>
        <v>#REF!</v>
      </c>
    </row>
    <row r="157" spans="1:33" s="313" customFormat="1" ht="35" customHeight="1">
      <c r="A157" s="921">
        <v>128</v>
      </c>
      <c r="B157" s="613" t="s">
        <v>2036</v>
      </c>
      <c r="C157" s="614" t="s">
        <v>125</v>
      </c>
      <c r="D157" s="272"/>
      <c r="E157" s="615" t="s">
        <v>316</v>
      </c>
      <c r="F157" s="608"/>
      <c r="G157" s="615" t="s">
        <v>373</v>
      </c>
      <c r="H157" s="616">
        <v>2003</v>
      </c>
      <c r="I157" s="272"/>
      <c r="J157" s="272"/>
      <c r="K157" s="272"/>
      <c r="L157" s="272"/>
      <c r="M157" s="272"/>
      <c r="N157" s="616" t="s">
        <v>114</v>
      </c>
      <c r="O157" s="617">
        <v>1190000</v>
      </c>
      <c r="P157" s="857"/>
      <c r="T157" s="332" t="e">
        <f>#REF!</f>
        <v>#REF!</v>
      </c>
      <c r="U157" s="313" t="e">
        <f t="shared" si="27"/>
        <v>#REF!</v>
      </c>
      <c r="V157" s="313" t="e">
        <f t="shared" si="28"/>
        <v>#REF!</v>
      </c>
      <c r="W157" s="350" t="e">
        <f t="shared" si="31"/>
        <v>#REF!</v>
      </c>
      <c r="X157" s="351">
        <f t="shared" si="32"/>
        <v>10</v>
      </c>
      <c r="Y157" s="350" t="e">
        <f t="shared" si="33"/>
        <v>#REF!</v>
      </c>
      <c r="Z157" s="350">
        <f t="shared" si="29"/>
        <v>11</v>
      </c>
      <c r="AA157" s="350" t="e">
        <f t="shared" si="34"/>
        <v>#REF!</v>
      </c>
      <c r="AB157" s="351" t="e">
        <f t="shared" si="35"/>
        <v>#REF!</v>
      </c>
      <c r="AC157" s="351" t="e">
        <f t="shared" si="36"/>
        <v>#REF!</v>
      </c>
      <c r="AD157" s="351" t="e">
        <f t="shared" si="37"/>
        <v>#REF!</v>
      </c>
      <c r="AE157" s="332">
        <f t="shared" si="38"/>
        <v>2003</v>
      </c>
      <c r="AF157" s="352" t="e">
        <f t="shared" si="39"/>
        <v>#REF!</v>
      </c>
      <c r="AG157" s="353" t="e">
        <f t="shared" si="30"/>
        <v>#REF!</v>
      </c>
    </row>
    <row r="158" spans="1:33" s="313" customFormat="1" ht="35" customHeight="1">
      <c r="A158" s="921">
        <v>129</v>
      </c>
      <c r="B158" s="613" t="s">
        <v>2083</v>
      </c>
      <c r="C158" s="614" t="s">
        <v>418</v>
      </c>
      <c r="D158" s="272"/>
      <c r="E158" s="615" t="s">
        <v>452</v>
      </c>
      <c r="F158" s="608"/>
      <c r="G158" s="615" t="s">
        <v>379</v>
      </c>
      <c r="H158" s="616">
        <v>2003</v>
      </c>
      <c r="I158" s="272"/>
      <c r="J158" s="272"/>
      <c r="K158" s="272"/>
      <c r="L158" s="272"/>
      <c r="M158" s="272"/>
      <c r="N158" s="616" t="s">
        <v>114</v>
      </c>
      <c r="O158" s="617">
        <v>8540000</v>
      </c>
      <c r="P158" s="922" t="s">
        <v>418</v>
      </c>
      <c r="T158" s="332" t="e">
        <f>#REF!</f>
        <v>#REF!</v>
      </c>
      <c r="U158" s="313" t="e">
        <f t="shared" si="27"/>
        <v>#REF!</v>
      </c>
      <c r="V158" s="313" t="e">
        <f t="shared" si="28"/>
        <v>#REF!</v>
      </c>
      <c r="W158" s="350" t="e">
        <f t="shared" si="31"/>
        <v>#REF!</v>
      </c>
      <c r="X158" s="351">
        <f t="shared" si="32"/>
        <v>10</v>
      </c>
      <c r="Y158" s="350" t="e">
        <f t="shared" si="33"/>
        <v>#REF!</v>
      </c>
      <c r="Z158" s="350">
        <f t="shared" si="29"/>
        <v>11</v>
      </c>
      <c r="AA158" s="350" t="e">
        <f t="shared" si="34"/>
        <v>#REF!</v>
      </c>
      <c r="AB158" s="351" t="e">
        <f t="shared" si="35"/>
        <v>#REF!</v>
      </c>
      <c r="AC158" s="351" t="e">
        <f t="shared" si="36"/>
        <v>#REF!</v>
      </c>
      <c r="AD158" s="351" t="e">
        <f t="shared" si="37"/>
        <v>#REF!</v>
      </c>
      <c r="AE158" s="332">
        <f t="shared" si="38"/>
        <v>2003</v>
      </c>
      <c r="AF158" s="352" t="e">
        <f t="shared" si="39"/>
        <v>#REF!</v>
      </c>
      <c r="AG158" s="353" t="e">
        <f t="shared" si="30"/>
        <v>#REF!</v>
      </c>
    </row>
    <row r="159" spans="1:33" s="313" customFormat="1" ht="35" customHeight="1">
      <c r="A159" s="921">
        <v>130</v>
      </c>
      <c r="B159" s="613" t="s">
        <v>2028</v>
      </c>
      <c r="C159" s="614" t="s">
        <v>419</v>
      </c>
      <c r="D159" s="272"/>
      <c r="E159" s="615" t="s">
        <v>315</v>
      </c>
      <c r="F159" s="608"/>
      <c r="G159" s="615" t="s">
        <v>379</v>
      </c>
      <c r="H159" s="616">
        <v>2003</v>
      </c>
      <c r="I159" s="272"/>
      <c r="J159" s="272"/>
      <c r="K159" s="272"/>
      <c r="L159" s="272"/>
      <c r="M159" s="272"/>
      <c r="N159" s="616" t="s">
        <v>114</v>
      </c>
      <c r="O159" s="617">
        <v>2100000</v>
      </c>
      <c r="P159" s="857"/>
      <c r="T159" s="332" t="e">
        <f>#REF!</f>
        <v>#REF!</v>
      </c>
      <c r="U159" s="313" t="e">
        <f t="shared" si="27"/>
        <v>#REF!</v>
      </c>
      <c r="V159" s="313" t="e">
        <f t="shared" si="28"/>
        <v>#REF!</v>
      </c>
      <c r="W159" s="350" t="e">
        <f t="shared" si="31"/>
        <v>#REF!</v>
      </c>
      <c r="X159" s="351">
        <f t="shared" si="32"/>
        <v>10</v>
      </c>
      <c r="Y159" s="350" t="e">
        <f t="shared" si="33"/>
        <v>#REF!</v>
      </c>
      <c r="Z159" s="350">
        <f t="shared" si="29"/>
        <v>11</v>
      </c>
      <c r="AA159" s="350" t="e">
        <f t="shared" si="34"/>
        <v>#REF!</v>
      </c>
      <c r="AB159" s="351" t="e">
        <f t="shared" si="35"/>
        <v>#REF!</v>
      </c>
      <c r="AC159" s="351" t="e">
        <f t="shared" si="36"/>
        <v>#REF!</v>
      </c>
      <c r="AD159" s="351" t="e">
        <f t="shared" si="37"/>
        <v>#REF!</v>
      </c>
      <c r="AE159" s="332">
        <f t="shared" si="38"/>
        <v>2003</v>
      </c>
      <c r="AF159" s="352" t="e">
        <f t="shared" si="39"/>
        <v>#REF!</v>
      </c>
      <c r="AG159" s="353" t="e">
        <f t="shared" si="30"/>
        <v>#REF!</v>
      </c>
    </row>
    <row r="160" spans="1:33" s="313" customFormat="1" ht="35" customHeight="1">
      <c r="A160" s="921">
        <v>131</v>
      </c>
      <c r="B160" s="613" t="s">
        <v>2120</v>
      </c>
      <c r="C160" s="614" t="s">
        <v>172</v>
      </c>
      <c r="D160" s="272"/>
      <c r="E160" s="615" t="s">
        <v>316</v>
      </c>
      <c r="F160" s="608"/>
      <c r="G160" s="615" t="s">
        <v>372</v>
      </c>
      <c r="H160" s="616">
        <v>2003</v>
      </c>
      <c r="I160" s="272"/>
      <c r="J160" s="272"/>
      <c r="K160" s="272"/>
      <c r="L160" s="272"/>
      <c r="M160" s="272"/>
      <c r="N160" s="616" t="s">
        <v>114</v>
      </c>
      <c r="O160" s="617">
        <v>1080000</v>
      </c>
      <c r="P160" s="857"/>
      <c r="T160" s="332" t="e">
        <f>#REF!</f>
        <v>#REF!</v>
      </c>
      <c r="U160" s="313" t="e">
        <f t="shared" si="27"/>
        <v>#REF!</v>
      </c>
      <c r="V160" s="313" t="e">
        <f t="shared" si="28"/>
        <v>#REF!</v>
      </c>
      <c r="W160" s="350" t="e">
        <f t="shared" si="31"/>
        <v>#REF!</v>
      </c>
      <c r="X160" s="351">
        <f t="shared" si="32"/>
        <v>10</v>
      </c>
      <c r="Y160" s="350" t="e">
        <f t="shared" si="33"/>
        <v>#REF!</v>
      </c>
      <c r="Z160" s="350">
        <f t="shared" si="29"/>
        <v>11</v>
      </c>
      <c r="AA160" s="350" t="e">
        <f t="shared" si="34"/>
        <v>#REF!</v>
      </c>
      <c r="AB160" s="351" t="e">
        <f t="shared" si="35"/>
        <v>#REF!</v>
      </c>
      <c r="AC160" s="351" t="e">
        <f t="shared" si="36"/>
        <v>#REF!</v>
      </c>
      <c r="AD160" s="351" t="e">
        <f t="shared" si="37"/>
        <v>#REF!</v>
      </c>
      <c r="AE160" s="332">
        <f t="shared" si="38"/>
        <v>2003</v>
      </c>
      <c r="AF160" s="352" t="e">
        <f t="shared" si="39"/>
        <v>#REF!</v>
      </c>
      <c r="AG160" s="353" t="e">
        <f t="shared" si="30"/>
        <v>#REF!</v>
      </c>
    </row>
    <row r="161" spans="1:33" s="313" customFormat="1" ht="35" customHeight="1">
      <c r="A161" s="921">
        <v>132</v>
      </c>
      <c r="B161" s="613" t="s">
        <v>2027</v>
      </c>
      <c r="C161" s="614" t="s">
        <v>138</v>
      </c>
      <c r="D161" s="272"/>
      <c r="E161" s="615" t="s">
        <v>318</v>
      </c>
      <c r="F161" s="608"/>
      <c r="G161" s="615" t="s">
        <v>369</v>
      </c>
      <c r="H161" s="616">
        <v>2003</v>
      </c>
      <c r="I161" s="272"/>
      <c r="J161" s="272"/>
      <c r="K161" s="272"/>
      <c r="L161" s="272"/>
      <c r="M161" s="272"/>
      <c r="N161" s="616" t="s">
        <v>114</v>
      </c>
      <c r="O161" s="617">
        <v>1650000</v>
      </c>
      <c r="P161" s="857"/>
      <c r="T161" s="332" t="e">
        <f>#REF!</f>
        <v>#REF!</v>
      </c>
      <c r="U161" s="313" t="e">
        <f t="shared" si="27"/>
        <v>#REF!</v>
      </c>
      <c r="V161" s="313" t="e">
        <f t="shared" si="28"/>
        <v>#REF!</v>
      </c>
      <c r="W161" s="350" t="e">
        <f t="shared" si="31"/>
        <v>#REF!</v>
      </c>
      <c r="X161" s="351">
        <f t="shared" si="32"/>
        <v>10</v>
      </c>
      <c r="Y161" s="350" t="e">
        <f t="shared" si="33"/>
        <v>#REF!</v>
      </c>
      <c r="Z161" s="350">
        <f t="shared" si="29"/>
        <v>11</v>
      </c>
      <c r="AA161" s="350" t="e">
        <f t="shared" si="34"/>
        <v>#REF!</v>
      </c>
      <c r="AB161" s="351" t="e">
        <f t="shared" si="35"/>
        <v>#REF!</v>
      </c>
      <c r="AC161" s="351" t="e">
        <f t="shared" si="36"/>
        <v>#REF!</v>
      </c>
      <c r="AD161" s="351" t="e">
        <f t="shared" si="37"/>
        <v>#REF!</v>
      </c>
      <c r="AE161" s="332">
        <f t="shared" si="38"/>
        <v>2003</v>
      </c>
      <c r="AF161" s="352" t="e">
        <f t="shared" si="39"/>
        <v>#REF!</v>
      </c>
      <c r="AG161" s="353" t="e">
        <f t="shared" si="30"/>
        <v>#REF!</v>
      </c>
    </row>
    <row r="162" spans="1:33" s="313" customFormat="1" ht="35" customHeight="1">
      <c r="A162" s="921">
        <v>133</v>
      </c>
      <c r="B162" s="613" t="s">
        <v>2037</v>
      </c>
      <c r="C162" s="614" t="s">
        <v>146</v>
      </c>
      <c r="D162" s="272"/>
      <c r="E162" s="615" t="s">
        <v>319</v>
      </c>
      <c r="F162" s="608"/>
      <c r="G162" s="615" t="s">
        <v>369</v>
      </c>
      <c r="H162" s="616">
        <v>2003</v>
      </c>
      <c r="I162" s="272"/>
      <c r="J162" s="272"/>
      <c r="K162" s="272"/>
      <c r="L162" s="272"/>
      <c r="M162" s="272"/>
      <c r="N162" s="616" t="s">
        <v>114</v>
      </c>
      <c r="O162" s="617">
        <v>1980000</v>
      </c>
      <c r="P162" s="857"/>
      <c r="T162" s="332" t="e">
        <f>#REF!</f>
        <v>#REF!</v>
      </c>
      <c r="U162" s="313" t="e">
        <f t="shared" si="27"/>
        <v>#REF!</v>
      </c>
      <c r="V162" s="313" t="e">
        <f t="shared" si="28"/>
        <v>#REF!</v>
      </c>
      <c r="W162" s="350" t="e">
        <f t="shared" si="31"/>
        <v>#REF!</v>
      </c>
      <c r="X162" s="351">
        <f t="shared" si="32"/>
        <v>10</v>
      </c>
      <c r="Y162" s="350" t="e">
        <f t="shared" si="33"/>
        <v>#REF!</v>
      </c>
      <c r="Z162" s="350">
        <f t="shared" si="29"/>
        <v>11</v>
      </c>
      <c r="AA162" s="350" t="e">
        <f t="shared" si="34"/>
        <v>#REF!</v>
      </c>
      <c r="AB162" s="351" t="e">
        <f t="shared" si="35"/>
        <v>#REF!</v>
      </c>
      <c r="AC162" s="351" t="e">
        <f t="shared" si="36"/>
        <v>#REF!</v>
      </c>
      <c r="AD162" s="351" t="e">
        <f t="shared" si="37"/>
        <v>#REF!</v>
      </c>
      <c r="AE162" s="332">
        <f t="shared" si="38"/>
        <v>2003</v>
      </c>
      <c r="AF162" s="352" t="e">
        <f t="shared" si="39"/>
        <v>#REF!</v>
      </c>
      <c r="AG162" s="353" t="e">
        <f t="shared" si="30"/>
        <v>#REF!</v>
      </c>
    </row>
    <row r="163" spans="1:33" s="313" customFormat="1" ht="35" customHeight="1">
      <c r="A163" s="921">
        <v>134</v>
      </c>
      <c r="B163" s="613" t="s">
        <v>2025</v>
      </c>
      <c r="C163" s="614" t="s">
        <v>126</v>
      </c>
      <c r="D163" s="272"/>
      <c r="E163" s="615" t="s">
        <v>319</v>
      </c>
      <c r="F163" s="608"/>
      <c r="G163" s="615" t="s">
        <v>369</v>
      </c>
      <c r="H163" s="616">
        <v>2003</v>
      </c>
      <c r="I163" s="272"/>
      <c r="J163" s="272"/>
      <c r="K163" s="272"/>
      <c r="L163" s="272"/>
      <c r="M163" s="272"/>
      <c r="N163" s="616" t="s">
        <v>114</v>
      </c>
      <c r="O163" s="617">
        <v>1750000</v>
      </c>
      <c r="P163" s="857"/>
      <c r="T163" s="332" t="e">
        <f>#REF!</f>
        <v>#REF!</v>
      </c>
      <c r="U163" s="313" t="e">
        <f t="shared" si="27"/>
        <v>#REF!</v>
      </c>
      <c r="V163" s="313" t="e">
        <f t="shared" si="28"/>
        <v>#REF!</v>
      </c>
      <c r="W163" s="350" t="e">
        <f t="shared" si="31"/>
        <v>#REF!</v>
      </c>
      <c r="X163" s="351">
        <f t="shared" si="32"/>
        <v>10</v>
      </c>
      <c r="Y163" s="350" t="e">
        <f t="shared" si="33"/>
        <v>#REF!</v>
      </c>
      <c r="Z163" s="350">
        <f t="shared" si="29"/>
        <v>11</v>
      </c>
      <c r="AA163" s="350" t="e">
        <f t="shared" si="34"/>
        <v>#REF!</v>
      </c>
      <c r="AB163" s="351" t="e">
        <f t="shared" si="35"/>
        <v>#REF!</v>
      </c>
      <c r="AC163" s="351" t="e">
        <f t="shared" si="36"/>
        <v>#REF!</v>
      </c>
      <c r="AD163" s="351" t="e">
        <f t="shared" si="37"/>
        <v>#REF!</v>
      </c>
      <c r="AE163" s="332">
        <f t="shared" si="38"/>
        <v>2003</v>
      </c>
      <c r="AF163" s="352" t="e">
        <f t="shared" si="39"/>
        <v>#REF!</v>
      </c>
      <c r="AG163" s="353" t="e">
        <f t="shared" si="30"/>
        <v>#REF!</v>
      </c>
    </row>
    <row r="164" spans="1:33" s="313" customFormat="1" ht="35" customHeight="1">
      <c r="A164" s="921">
        <v>135</v>
      </c>
      <c r="B164" s="613" t="s">
        <v>2038</v>
      </c>
      <c r="C164" s="614" t="s">
        <v>147</v>
      </c>
      <c r="D164" s="272"/>
      <c r="E164" s="615" t="s">
        <v>315</v>
      </c>
      <c r="F164" s="608"/>
      <c r="G164" s="615" t="s">
        <v>379</v>
      </c>
      <c r="H164" s="616">
        <v>2003</v>
      </c>
      <c r="I164" s="272"/>
      <c r="J164" s="272"/>
      <c r="K164" s="272"/>
      <c r="L164" s="272"/>
      <c r="M164" s="272"/>
      <c r="N164" s="616" t="s">
        <v>114</v>
      </c>
      <c r="O164" s="617">
        <v>2450000</v>
      </c>
      <c r="P164" s="857"/>
      <c r="T164" s="332" t="e">
        <f>#REF!</f>
        <v>#REF!</v>
      </c>
      <c r="U164" s="313" t="e">
        <f t="shared" si="27"/>
        <v>#REF!</v>
      </c>
      <c r="V164" s="313" t="e">
        <f t="shared" si="28"/>
        <v>#REF!</v>
      </c>
      <c r="W164" s="350" t="e">
        <f t="shared" si="31"/>
        <v>#REF!</v>
      </c>
      <c r="X164" s="351">
        <f t="shared" si="32"/>
        <v>10</v>
      </c>
      <c r="Y164" s="350" t="e">
        <f t="shared" si="33"/>
        <v>#REF!</v>
      </c>
      <c r="Z164" s="350">
        <f t="shared" si="29"/>
        <v>11</v>
      </c>
      <c r="AA164" s="350" t="e">
        <f t="shared" si="34"/>
        <v>#REF!</v>
      </c>
      <c r="AB164" s="351" t="e">
        <f t="shared" si="35"/>
        <v>#REF!</v>
      </c>
      <c r="AC164" s="351" t="e">
        <f t="shared" si="36"/>
        <v>#REF!</v>
      </c>
      <c r="AD164" s="351" t="e">
        <f t="shared" si="37"/>
        <v>#REF!</v>
      </c>
      <c r="AE164" s="332">
        <f t="shared" si="38"/>
        <v>2003</v>
      </c>
      <c r="AF164" s="352" t="e">
        <f t="shared" si="39"/>
        <v>#REF!</v>
      </c>
      <c r="AG164" s="353" t="e">
        <f t="shared" si="30"/>
        <v>#REF!</v>
      </c>
    </row>
    <row r="165" spans="1:33" s="313" customFormat="1" ht="35" customHeight="1">
      <c r="A165" s="921">
        <v>136</v>
      </c>
      <c r="B165" s="613" t="s">
        <v>298</v>
      </c>
      <c r="C165" s="614" t="s">
        <v>128</v>
      </c>
      <c r="D165" s="272"/>
      <c r="E165" s="615" t="s">
        <v>313</v>
      </c>
      <c r="F165" s="608"/>
      <c r="G165" s="615" t="s">
        <v>368</v>
      </c>
      <c r="H165" s="616">
        <v>2003</v>
      </c>
      <c r="I165" s="272"/>
      <c r="J165" s="272"/>
      <c r="K165" s="272"/>
      <c r="L165" s="272"/>
      <c r="M165" s="272"/>
      <c r="N165" s="616" t="s">
        <v>114</v>
      </c>
      <c r="O165" s="617">
        <v>735000</v>
      </c>
      <c r="P165" s="857"/>
      <c r="T165" s="332" t="e">
        <f>#REF!</f>
        <v>#REF!</v>
      </c>
      <c r="U165" s="313" t="e">
        <f t="shared" si="27"/>
        <v>#REF!</v>
      </c>
      <c r="V165" s="313" t="e">
        <f t="shared" si="28"/>
        <v>#REF!</v>
      </c>
      <c r="W165" s="350" t="e">
        <f t="shared" si="31"/>
        <v>#REF!</v>
      </c>
      <c r="X165" s="351">
        <f t="shared" si="32"/>
        <v>10</v>
      </c>
      <c r="Y165" s="350" t="e">
        <f t="shared" si="33"/>
        <v>#REF!</v>
      </c>
      <c r="Z165" s="350">
        <f t="shared" si="29"/>
        <v>11</v>
      </c>
      <c r="AA165" s="350" t="e">
        <f t="shared" si="34"/>
        <v>#REF!</v>
      </c>
      <c r="AB165" s="351" t="e">
        <f t="shared" si="35"/>
        <v>#REF!</v>
      </c>
      <c r="AC165" s="351" t="e">
        <f t="shared" si="36"/>
        <v>#REF!</v>
      </c>
      <c r="AD165" s="351" t="e">
        <f t="shared" si="37"/>
        <v>#REF!</v>
      </c>
      <c r="AE165" s="332">
        <f t="shared" si="38"/>
        <v>2003</v>
      </c>
      <c r="AF165" s="352" t="e">
        <f t="shared" si="39"/>
        <v>#REF!</v>
      </c>
      <c r="AG165" s="353" t="e">
        <f t="shared" si="30"/>
        <v>#REF!</v>
      </c>
    </row>
    <row r="166" spans="1:33" s="313" customFormat="1" ht="35" customHeight="1">
      <c r="A166" s="921">
        <v>137</v>
      </c>
      <c r="B166" s="613" t="s">
        <v>2036</v>
      </c>
      <c r="C166" s="614" t="s">
        <v>125</v>
      </c>
      <c r="D166" s="272"/>
      <c r="E166" s="615" t="s">
        <v>316</v>
      </c>
      <c r="F166" s="608"/>
      <c r="G166" s="615" t="s">
        <v>382</v>
      </c>
      <c r="H166" s="616">
        <v>2003</v>
      </c>
      <c r="I166" s="272"/>
      <c r="J166" s="272"/>
      <c r="K166" s="272"/>
      <c r="L166" s="272"/>
      <c r="M166" s="272"/>
      <c r="N166" s="616" t="s">
        <v>114</v>
      </c>
      <c r="O166" s="617">
        <v>1575000</v>
      </c>
      <c r="P166" s="857"/>
      <c r="T166" s="332" t="e">
        <f>#REF!</f>
        <v>#REF!</v>
      </c>
      <c r="U166" s="313" t="e">
        <f t="shared" si="27"/>
        <v>#REF!</v>
      </c>
      <c r="V166" s="313" t="e">
        <f t="shared" si="28"/>
        <v>#REF!</v>
      </c>
      <c r="W166" s="350" t="e">
        <f t="shared" si="31"/>
        <v>#REF!</v>
      </c>
      <c r="X166" s="351">
        <f t="shared" si="32"/>
        <v>10</v>
      </c>
      <c r="Y166" s="350" t="e">
        <f t="shared" si="33"/>
        <v>#REF!</v>
      </c>
      <c r="Z166" s="350">
        <f t="shared" si="29"/>
        <v>11</v>
      </c>
      <c r="AA166" s="350" t="e">
        <f t="shared" si="34"/>
        <v>#REF!</v>
      </c>
      <c r="AB166" s="351" t="e">
        <f t="shared" si="35"/>
        <v>#REF!</v>
      </c>
      <c r="AC166" s="351" t="e">
        <f t="shared" si="36"/>
        <v>#REF!</v>
      </c>
      <c r="AD166" s="351" t="e">
        <f t="shared" si="37"/>
        <v>#REF!</v>
      </c>
      <c r="AE166" s="332">
        <f t="shared" si="38"/>
        <v>2003</v>
      </c>
      <c r="AF166" s="352" t="e">
        <f t="shared" si="39"/>
        <v>#REF!</v>
      </c>
      <c r="AG166" s="353" t="e">
        <f t="shared" si="30"/>
        <v>#REF!</v>
      </c>
    </row>
    <row r="167" spans="1:33" s="313" customFormat="1" ht="35" customHeight="1">
      <c r="A167" s="921">
        <v>138</v>
      </c>
      <c r="B167" s="613" t="s">
        <v>2038</v>
      </c>
      <c r="C167" s="614" t="s">
        <v>147</v>
      </c>
      <c r="D167" s="272"/>
      <c r="E167" s="615" t="s">
        <v>338</v>
      </c>
      <c r="F167" s="608"/>
      <c r="G167" s="615" t="s">
        <v>369</v>
      </c>
      <c r="H167" s="616">
        <v>2003</v>
      </c>
      <c r="I167" s="272"/>
      <c r="J167" s="272"/>
      <c r="K167" s="272"/>
      <c r="L167" s="272"/>
      <c r="M167" s="272"/>
      <c r="N167" s="616" t="s">
        <v>114</v>
      </c>
      <c r="O167" s="617">
        <v>910000</v>
      </c>
      <c r="P167" s="857"/>
      <c r="T167" s="332" t="e">
        <f>#REF!</f>
        <v>#REF!</v>
      </c>
      <c r="U167" s="313" t="e">
        <f t="shared" si="27"/>
        <v>#REF!</v>
      </c>
      <c r="V167" s="313" t="e">
        <f t="shared" si="28"/>
        <v>#REF!</v>
      </c>
      <c r="W167" s="350" t="e">
        <f t="shared" si="31"/>
        <v>#REF!</v>
      </c>
      <c r="X167" s="351">
        <f t="shared" si="32"/>
        <v>10</v>
      </c>
      <c r="Y167" s="350" t="e">
        <f t="shared" si="33"/>
        <v>#REF!</v>
      </c>
      <c r="Z167" s="350">
        <f t="shared" si="29"/>
        <v>11</v>
      </c>
      <c r="AA167" s="350" t="e">
        <f t="shared" si="34"/>
        <v>#REF!</v>
      </c>
      <c r="AB167" s="351" t="e">
        <f t="shared" si="35"/>
        <v>#REF!</v>
      </c>
      <c r="AC167" s="351" t="e">
        <f t="shared" si="36"/>
        <v>#REF!</v>
      </c>
      <c r="AD167" s="351" t="e">
        <f t="shared" si="37"/>
        <v>#REF!</v>
      </c>
      <c r="AE167" s="332">
        <f t="shared" si="38"/>
        <v>2003</v>
      </c>
      <c r="AF167" s="352" t="e">
        <f t="shared" si="39"/>
        <v>#REF!</v>
      </c>
      <c r="AG167" s="353" t="e">
        <f t="shared" si="30"/>
        <v>#REF!</v>
      </c>
    </row>
    <row r="168" spans="1:33" s="313" customFormat="1" ht="35" customHeight="1">
      <c r="A168" s="921">
        <v>139</v>
      </c>
      <c r="B168" s="613" t="s">
        <v>2025</v>
      </c>
      <c r="C168" s="614" t="s">
        <v>133</v>
      </c>
      <c r="D168" s="272"/>
      <c r="E168" s="615" t="s">
        <v>335</v>
      </c>
      <c r="F168" s="608"/>
      <c r="G168" s="615" t="s">
        <v>379</v>
      </c>
      <c r="H168" s="616">
        <v>2003</v>
      </c>
      <c r="I168" s="272"/>
      <c r="J168" s="272"/>
      <c r="K168" s="272"/>
      <c r="L168" s="272"/>
      <c r="M168" s="272"/>
      <c r="N168" s="616" t="s">
        <v>114</v>
      </c>
      <c r="O168" s="617">
        <v>875000</v>
      </c>
      <c r="P168" s="857"/>
      <c r="T168" s="332" t="e">
        <f>#REF!</f>
        <v>#REF!</v>
      </c>
      <c r="U168" s="313" t="e">
        <f t="shared" si="27"/>
        <v>#REF!</v>
      </c>
      <c r="V168" s="313" t="e">
        <f t="shared" si="28"/>
        <v>#REF!</v>
      </c>
      <c r="W168" s="350" t="e">
        <f t="shared" si="31"/>
        <v>#REF!</v>
      </c>
      <c r="X168" s="351">
        <f t="shared" si="32"/>
        <v>10</v>
      </c>
      <c r="Y168" s="350" t="e">
        <f t="shared" si="33"/>
        <v>#REF!</v>
      </c>
      <c r="Z168" s="350">
        <f t="shared" si="29"/>
        <v>11</v>
      </c>
      <c r="AA168" s="350" t="e">
        <f t="shared" si="34"/>
        <v>#REF!</v>
      </c>
      <c r="AB168" s="351" t="e">
        <f t="shared" si="35"/>
        <v>#REF!</v>
      </c>
      <c r="AC168" s="351" t="e">
        <f t="shared" si="36"/>
        <v>#REF!</v>
      </c>
      <c r="AD168" s="351" t="e">
        <f t="shared" si="37"/>
        <v>#REF!</v>
      </c>
      <c r="AE168" s="332">
        <f t="shared" si="38"/>
        <v>2003</v>
      </c>
      <c r="AF168" s="352" t="e">
        <f t="shared" si="39"/>
        <v>#REF!</v>
      </c>
      <c r="AG168" s="353" t="e">
        <f t="shared" si="30"/>
        <v>#REF!</v>
      </c>
    </row>
    <row r="169" spans="1:33" s="313" customFormat="1" ht="35" customHeight="1">
      <c r="A169" s="921">
        <v>140</v>
      </c>
      <c r="B169" s="613" t="s">
        <v>2023</v>
      </c>
      <c r="C169" s="614" t="s">
        <v>129</v>
      </c>
      <c r="D169" s="272"/>
      <c r="E169" s="615" t="s">
        <v>316</v>
      </c>
      <c r="F169" s="608"/>
      <c r="G169" s="615" t="s">
        <v>370</v>
      </c>
      <c r="H169" s="616">
        <v>2003</v>
      </c>
      <c r="I169" s="272"/>
      <c r="J169" s="272"/>
      <c r="K169" s="272"/>
      <c r="L169" s="272"/>
      <c r="M169" s="272"/>
      <c r="N169" s="616" t="s">
        <v>114</v>
      </c>
      <c r="O169" s="617">
        <v>1470000</v>
      </c>
      <c r="P169" s="857"/>
      <c r="T169" s="332" t="e">
        <f>#REF!</f>
        <v>#REF!</v>
      </c>
      <c r="U169" s="313" t="e">
        <f t="shared" si="27"/>
        <v>#REF!</v>
      </c>
      <c r="V169" s="313" t="e">
        <f t="shared" si="28"/>
        <v>#REF!</v>
      </c>
      <c r="W169" s="350" t="e">
        <f t="shared" si="31"/>
        <v>#REF!</v>
      </c>
      <c r="X169" s="351">
        <f t="shared" si="32"/>
        <v>10</v>
      </c>
      <c r="Y169" s="350" t="e">
        <f t="shared" si="33"/>
        <v>#REF!</v>
      </c>
      <c r="Z169" s="350">
        <f t="shared" si="29"/>
        <v>11</v>
      </c>
      <c r="AA169" s="350" t="e">
        <f t="shared" si="34"/>
        <v>#REF!</v>
      </c>
      <c r="AB169" s="351" t="e">
        <f t="shared" si="35"/>
        <v>#REF!</v>
      </c>
      <c r="AC169" s="351" t="e">
        <f t="shared" si="36"/>
        <v>#REF!</v>
      </c>
      <c r="AD169" s="351" t="e">
        <f t="shared" si="37"/>
        <v>#REF!</v>
      </c>
      <c r="AE169" s="332">
        <f t="shared" si="38"/>
        <v>2003</v>
      </c>
      <c r="AF169" s="352" t="e">
        <f t="shared" si="39"/>
        <v>#REF!</v>
      </c>
      <c r="AG169" s="353" t="e">
        <f t="shared" si="30"/>
        <v>#REF!</v>
      </c>
    </row>
    <row r="170" spans="1:33" s="313" customFormat="1" ht="35" customHeight="1">
      <c r="A170" s="921">
        <v>141</v>
      </c>
      <c r="B170" s="613" t="s">
        <v>298</v>
      </c>
      <c r="C170" s="614" t="s">
        <v>128</v>
      </c>
      <c r="D170" s="272"/>
      <c r="E170" s="615" t="s">
        <v>316</v>
      </c>
      <c r="F170" s="608"/>
      <c r="G170" s="615" t="s">
        <v>382</v>
      </c>
      <c r="H170" s="616">
        <v>2003</v>
      </c>
      <c r="I170" s="272"/>
      <c r="J170" s="272"/>
      <c r="K170" s="272"/>
      <c r="L170" s="272"/>
      <c r="M170" s="272"/>
      <c r="N170" s="616" t="s">
        <v>114</v>
      </c>
      <c r="O170" s="617">
        <v>1575000</v>
      </c>
      <c r="P170" s="857"/>
      <c r="T170" s="332" t="e">
        <f>#REF!</f>
        <v>#REF!</v>
      </c>
      <c r="U170" s="313" t="e">
        <f t="shared" si="27"/>
        <v>#REF!</v>
      </c>
      <c r="V170" s="313" t="e">
        <f t="shared" si="28"/>
        <v>#REF!</v>
      </c>
      <c r="W170" s="350" t="e">
        <f t="shared" si="31"/>
        <v>#REF!</v>
      </c>
      <c r="X170" s="351">
        <f t="shared" si="32"/>
        <v>10</v>
      </c>
      <c r="Y170" s="350" t="e">
        <f t="shared" si="33"/>
        <v>#REF!</v>
      </c>
      <c r="Z170" s="350">
        <f t="shared" si="29"/>
        <v>11</v>
      </c>
      <c r="AA170" s="350" t="e">
        <f t="shared" si="34"/>
        <v>#REF!</v>
      </c>
      <c r="AB170" s="351" t="e">
        <f t="shared" si="35"/>
        <v>#REF!</v>
      </c>
      <c r="AC170" s="351" t="e">
        <f t="shared" si="36"/>
        <v>#REF!</v>
      </c>
      <c r="AD170" s="351" t="e">
        <f t="shared" si="37"/>
        <v>#REF!</v>
      </c>
      <c r="AE170" s="332">
        <f t="shared" si="38"/>
        <v>2003</v>
      </c>
      <c r="AF170" s="352" t="e">
        <f t="shared" si="39"/>
        <v>#REF!</v>
      </c>
      <c r="AG170" s="353" t="e">
        <f t="shared" si="30"/>
        <v>#REF!</v>
      </c>
    </row>
    <row r="171" spans="1:33" s="313" customFormat="1" ht="35" customHeight="1">
      <c r="A171" s="921">
        <v>142</v>
      </c>
      <c r="B171" s="613" t="s">
        <v>2049</v>
      </c>
      <c r="C171" s="614" t="s">
        <v>145</v>
      </c>
      <c r="D171" s="272"/>
      <c r="E171" s="615" t="s">
        <v>315</v>
      </c>
      <c r="F171" s="608"/>
      <c r="G171" s="615" t="s">
        <v>379</v>
      </c>
      <c r="H171" s="616">
        <v>2003</v>
      </c>
      <c r="I171" s="272"/>
      <c r="J171" s="272"/>
      <c r="K171" s="272"/>
      <c r="L171" s="272"/>
      <c r="M171" s="272"/>
      <c r="N171" s="616" t="s">
        <v>114</v>
      </c>
      <c r="O171" s="617">
        <v>7875000</v>
      </c>
      <c r="P171" s="857"/>
      <c r="T171" s="332" t="e">
        <f>#REF!</f>
        <v>#REF!</v>
      </c>
      <c r="U171" s="313" t="e">
        <f t="shared" si="27"/>
        <v>#REF!</v>
      </c>
      <c r="V171" s="313" t="e">
        <f t="shared" si="28"/>
        <v>#REF!</v>
      </c>
      <c r="W171" s="350" t="e">
        <f t="shared" si="31"/>
        <v>#REF!</v>
      </c>
      <c r="X171" s="351">
        <f t="shared" si="32"/>
        <v>10</v>
      </c>
      <c r="Y171" s="350" t="e">
        <f t="shared" si="33"/>
        <v>#REF!</v>
      </c>
      <c r="Z171" s="350">
        <f t="shared" si="29"/>
        <v>11</v>
      </c>
      <c r="AA171" s="350" t="e">
        <f t="shared" si="34"/>
        <v>#REF!</v>
      </c>
      <c r="AB171" s="351" t="e">
        <f t="shared" si="35"/>
        <v>#REF!</v>
      </c>
      <c r="AC171" s="351" t="e">
        <f t="shared" si="36"/>
        <v>#REF!</v>
      </c>
      <c r="AD171" s="351" t="e">
        <f t="shared" si="37"/>
        <v>#REF!</v>
      </c>
      <c r="AE171" s="332">
        <f t="shared" si="38"/>
        <v>2003</v>
      </c>
      <c r="AF171" s="352" t="e">
        <f t="shared" si="39"/>
        <v>#REF!</v>
      </c>
      <c r="AG171" s="353" t="e">
        <f t="shared" si="30"/>
        <v>#REF!</v>
      </c>
    </row>
    <row r="172" spans="1:33" s="313" customFormat="1" ht="35" customHeight="1">
      <c r="A172" s="921">
        <v>143</v>
      </c>
      <c r="B172" s="613" t="s">
        <v>2033</v>
      </c>
      <c r="C172" s="614" t="s">
        <v>117</v>
      </c>
      <c r="D172" s="272"/>
      <c r="E172" s="615" t="s">
        <v>318</v>
      </c>
      <c r="F172" s="608"/>
      <c r="G172" s="615" t="s">
        <v>369</v>
      </c>
      <c r="H172" s="616">
        <v>2003</v>
      </c>
      <c r="I172" s="272"/>
      <c r="J172" s="272"/>
      <c r="K172" s="272"/>
      <c r="L172" s="272"/>
      <c r="M172" s="272"/>
      <c r="N172" s="616" t="s">
        <v>114</v>
      </c>
      <c r="O172" s="617">
        <v>1540000</v>
      </c>
      <c r="P172" s="857"/>
      <c r="T172" s="332" t="e">
        <f>#REF!</f>
        <v>#REF!</v>
      </c>
      <c r="U172" s="313" t="e">
        <f t="shared" ref="U172:U221" si="40">VLOOKUP(T172,kelompok,2,0)</f>
        <v>#REF!</v>
      </c>
      <c r="V172" s="313" t="e">
        <f t="shared" ref="V172:V221" si="41">VLOOKUP(T172,MASAMANFAAT,4,0)</f>
        <v>#REF!</v>
      </c>
      <c r="W172" s="350" t="e">
        <f t="shared" ref="W172:W222" si="42">(O172-10)/V172</f>
        <v>#REF!</v>
      </c>
      <c r="X172" s="351">
        <f t="shared" ref="X172:X222" si="43">2013-AE172</f>
        <v>10</v>
      </c>
      <c r="Y172" s="350" t="e">
        <f t="shared" ref="Y172:Y222" si="44">IF(X172&gt;V172,O172-10,W172*X172)</f>
        <v>#REF!</v>
      </c>
      <c r="Z172" s="350">
        <f t="shared" ref="Z172:Z221" si="45">2014-AE172</f>
        <v>11</v>
      </c>
      <c r="AA172" s="350" t="e">
        <f t="shared" ref="AA172:AA222" si="46">IF(O172-10=Y172,0,W172)</f>
        <v>#REF!</v>
      </c>
      <c r="AB172" s="351" t="e">
        <f t="shared" ref="AB172:AB222" si="47">IF(O172-10=Y172+AA172,0,W172)</f>
        <v>#REF!</v>
      </c>
      <c r="AC172" s="351" t="e">
        <f t="shared" ref="AC172:AC222" si="48">IF(O172-10=Y172+AA172+AB172,0,W172)</f>
        <v>#REF!</v>
      </c>
      <c r="AD172" s="351" t="e">
        <f t="shared" ref="AD172:AD222" si="49">IF(O172-10=Y172+AA172+AB172+AC172,0,W172)</f>
        <v>#REF!</v>
      </c>
      <c r="AE172" s="332">
        <f t="shared" ref="AE172:AE222" si="50">H172</f>
        <v>2003</v>
      </c>
      <c r="AF172" s="352" t="e">
        <f t="shared" ref="AF172:AF222" si="51">O172-(AA172+AB172+Y172+AC172+AD172)</f>
        <v>#REF!</v>
      </c>
      <c r="AG172" s="353" t="e">
        <f t="shared" ref="AG172:AG221" si="52">AD172+AC172+AB172+AA172+Y172</f>
        <v>#REF!</v>
      </c>
    </row>
    <row r="173" spans="1:33" s="313" customFormat="1" ht="35" customHeight="1">
      <c r="A173" s="921">
        <v>144</v>
      </c>
      <c r="B173" s="613" t="s">
        <v>2033</v>
      </c>
      <c r="C173" s="614" t="s">
        <v>117</v>
      </c>
      <c r="D173" s="272"/>
      <c r="E173" s="615" t="s">
        <v>315</v>
      </c>
      <c r="F173" s="608"/>
      <c r="G173" s="615" t="s">
        <v>379</v>
      </c>
      <c r="H173" s="616">
        <v>2003</v>
      </c>
      <c r="I173" s="272"/>
      <c r="J173" s="272"/>
      <c r="K173" s="272"/>
      <c r="L173" s="272"/>
      <c r="M173" s="272"/>
      <c r="N173" s="616" t="s">
        <v>114</v>
      </c>
      <c r="O173" s="617">
        <v>2450000</v>
      </c>
      <c r="P173" s="857"/>
      <c r="T173" s="332" t="e">
        <f>#REF!</f>
        <v>#REF!</v>
      </c>
      <c r="U173" s="313" t="e">
        <f t="shared" si="40"/>
        <v>#REF!</v>
      </c>
      <c r="V173" s="313" t="e">
        <f t="shared" si="41"/>
        <v>#REF!</v>
      </c>
      <c r="W173" s="350" t="e">
        <f t="shared" si="42"/>
        <v>#REF!</v>
      </c>
      <c r="X173" s="351">
        <f t="shared" si="43"/>
        <v>10</v>
      </c>
      <c r="Y173" s="350" t="e">
        <f t="shared" si="44"/>
        <v>#REF!</v>
      </c>
      <c r="Z173" s="350">
        <f t="shared" si="45"/>
        <v>11</v>
      </c>
      <c r="AA173" s="350" t="e">
        <f t="shared" si="46"/>
        <v>#REF!</v>
      </c>
      <c r="AB173" s="351" t="e">
        <f t="shared" si="47"/>
        <v>#REF!</v>
      </c>
      <c r="AC173" s="351" t="e">
        <f t="shared" si="48"/>
        <v>#REF!</v>
      </c>
      <c r="AD173" s="351" t="e">
        <f t="shared" si="49"/>
        <v>#REF!</v>
      </c>
      <c r="AE173" s="332">
        <f t="shared" si="50"/>
        <v>2003</v>
      </c>
      <c r="AF173" s="352" t="e">
        <f t="shared" si="51"/>
        <v>#REF!</v>
      </c>
      <c r="AG173" s="353" t="e">
        <f t="shared" si="52"/>
        <v>#REF!</v>
      </c>
    </row>
    <row r="174" spans="1:33" s="313" customFormat="1" ht="35" customHeight="1">
      <c r="A174" s="921">
        <v>145</v>
      </c>
      <c r="B174" s="613" t="s">
        <v>2054</v>
      </c>
      <c r="C174" s="614" t="s">
        <v>174</v>
      </c>
      <c r="D174" s="272"/>
      <c r="E174" s="615" t="s">
        <v>313</v>
      </c>
      <c r="F174" s="608"/>
      <c r="G174" s="615" t="s">
        <v>370</v>
      </c>
      <c r="H174" s="616">
        <v>2003</v>
      </c>
      <c r="I174" s="272"/>
      <c r="J174" s="272"/>
      <c r="K174" s="272"/>
      <c r="L174" s="272"/>
      <c r="M174" s="272"/>
      <c r="N174" s="616" t="s">
        <v>114</v>
      </c>
      <c r="O174" s="617">
        <v>1040000</v>
      </c>
      <c r="P174" s="857"/>
      <c r="T174" s="332" t="e">
        <f>#REF!</f>
        <v>#REF!</v>
      </c>
      <c r="U174" s="313" t="e">
        <f t="shared" si="40"/>
        <v>#REF!</v>
      </c>
      <c r="V174" s="313" t="e">
        <f t="shared" si="41"/>
        <v>#REF!</v>
      </c>
      <c r="W174" s="350" t="e">
        <f t="shared" si="42"/>
        <v>#REF!</v>
      </c>
      <c r="X174" s="351">
        <f t="shared" si="43"/>
        <v>10</v>
      </c>
      <c r="Y174" s="350" t="e">
        <f t="shared" si="44"/>
        <v>#REF!</v>
      </c>
      <c r="Z174" s="350">
        <f t="shared" si="45"/>
        <v>11</v>
      </c>
      <c r="AA174" s="350" t="e">
        <f t="shared" si="46"/>
        <v>#REF!</v>
      </c>
      <c r="AB174" s="351" t="e">
        <f t="shared" si="47"/>
        <v>#REF!</v>
      </c>
      <c r="AC174" s="351" t="e">
        <f t="shared" si="48"/>
        <v>#REF!</v>
      </c>
      <c r="AD174" s="351" t="e">
        <f t="shared" si="49"/>
        <v>#REF!</v>
      </c>
      <c r="AE174" s="332">
        <f t="shared" si="50"/>
        <v>2003</v>
      </c>
      <c r="AF174" s="352" t="e">
        <f t="shared" si="51"/>
        <v>#REF!</v>
      </c>
      <c r="AG174" s="353" t="e">
        <f t="shared" si="52"/>
        <v>#REF!</v>
      </c>
    </row>
    <row r="175" spans="1:33" s="313" customFormat="1" ht="35" customHeight="1">
      <c r="A175" s="921">
        <v>146</v>
      </c>
      <c r="B175" s="613" t="s">
        <v>2022</v>
      </c>
      <c r="C175" s="614" t="s">
        <v>173</v>
      </c>
      <c r="D175" s="272"/>
      <c r="E175" s="615" t="s">
        <v>318</v>
      </c>
      <c r="F175" s="608"/>
      <c r="G175" s="615" t="s">
        <v>369</v>
      </c>
      <c r="H175" s="616">
        <v>2003</v>
      </c>
      <c r="I175" s="272"/>
      <c r="J175" s="272"/>
      <c r="K175" s="272"/>
      <c r="L175" s="272"/>
      <c r="M175" s="272"/>
      <c r="N175" s="616" t="s">
        <v>114</v>
      </c>
      <c r="O175" s="617">
        <v>2200000</v>
      </c>
      <c r="P175" s="857"/>
      <c r="T175" s="332" t="e">
        <f>#REF!</f>
        <v>#REF!</v>
      </c>
      <c r="U175" s="313" t="e">
        <f t="shared" si="40"/>
        <v>#REF!</v>
      </c>
      <c r="V175" s="313" t="e">
        <f t="shared" si="41"/>
        <v>#REF!</v>
      </c>
      <c r="W175" s="350" t="e">
        <f t="shared" si="42"/>
        <v>#REF!</v>
      </c>
      <c r="X175" s="351">
        <f t="shared" si="43"/>
        <v>10</v>
      </c>
      <c r="Y175" s="350" t="e">
        <f t="shared" si="44"/>
        <v>#REF!</v>
      </c>
      <c r="Z175" s="350">
        <f t="shared" si="45"/>
        <v>11</v>
      </c>
      <c r="AA175" s="350" t="e">
        <f t="shared" si="46"/>
        <v>#REF!</v>
      </c>
      <c r="AB175" s="351" t="e">
        <f t="shared" si="47"/>
        <v>#REF!</v>
      </c>
      <c r="AC175" s="351" t="e">
        <f t="shared" si="48"/>
        <v>#REF!</v>
      </c>
      <c r="AD175" s="351" t="e">
        <f t="shared" si="49"/>
        <v>#REF!</v>
      </c>
      <c r="AE175" s="332">
        <f t="shared" si="50"/>
        <v>2003</v>
      </c>
      <c r="AF175" s="352" t="e">
        <f t="shared" si="51"/>
        <v>#REF!</v>
      </c>
      <c r="AG175" s="353" t="e">
        <f t="shared" si="52"/>
        <v>#REF!</v>
      </c>
    </row>
    <row r="176" spans="1:33" s="313" customFormat="1" ht="35" customHeight="1">
      <c r="A176" s="921">
        <v>147</v>
      </c>
      <c r="B176" s="613" t="s">
        <v>2023</v>
      </c>
      <c r="C176" s="614" t="s">
        <v>129</v>
      </c>
      <c r="D176" s="272"/>
      <c r="E176" s="615" t="s">
        <v>318</v>
      </c>
      <c r="F176" s="608"/>
      <c r="G176" s="615" t="s">
        <v>369</v>
      </c>
      <c r="H176" s="616">
        <v>2003</v>
      </c>
      <c r="I176" s="272"/>
      <c r="J176" s="272"/>
      <c r="K176" s="272"/>
      <c r="L176" s="272"/>
      <c r="M176" s="272"/>
      <c r="N176" s="616" t="s">
        <v>114</v>
      </c>
      <c r="O176" s="617">
        <v>1650000</v>
      </c>
      <c r="P176" s="857"/>
      <c r="T176" s="332" t="e">
        <f>#REF!</f>
        <v>#REF!</v>
      </c>
      <c r="U176" s="313" t="e">
        <f t="shared" si="40"/>
        <v>#REF!</v>
      </c>
      <c r="V176" s="313" t="e">
        <f t="shared" si="41"/>
        <v>#REF!</v>
      </c>
      <c r="W176" s="350" t="e">
        <f t="shared" si="42"/>
        <v>#REF!</v>
      </c>
      <c r="X176" s="351">
        <f t="shared" si="43"/>
        <v>10</v>
      </c>
      <c r="Y176" s="350" t="e">
        <f t="shared" si="44"/>
        <v>#REF!</v>
      </c>
      <c r="Z176" s="350">
        <f t="shared" si="45"/>
        <v>11</v>
      </c>
      <c r="AA176" s="350" t="e">
        <f t="shared" si="46"/>
        <v>#REF!</v>
      </c>
      <c r="AB176" s="351" t="e">
        <f t="shared" si="47"/>
        <v>#REF!</v>
      </c>
      <c r="AC176" s="351" t="e">
        <f t="shared" si="48"/>
        <v>#REF!</v>
      </c>
      <c r="AD176" s="351" t="e">
        <f t="shared" si="49"/>
        <v>#REF!</v>
      </c>
      <c r="AE176" s="332">
        <f t="shared" si="50"/>
        <v>2003</v>
      </c>
      <c r="AF176" s="352" t="e">
        <f t="shared" si="51"/>
        <v>#REF!</v>
      </c>
      <c r="AG176" s="353" t="e">
        <f t="shared" si="52"/>
        <v>#REF!</v>
      </c>
    </row>
    <row r="177" spans="1:33" s="313" customFormat="1" ht="35" customHeight="1">
      <c r="A177" s="921">
        <v>148</v>
      </c>
      <c r="B177" s="613" t="s">
        <v>2036</v>
      </c>
      <c r="C177" s="614" t="s">
        <v>120</v>
      </c>
      <c r="D177" s="272"/>
      <c r="E177" s="615" t="s">
        <v>315</v>
      </c>
      <c r="F177" s="608"/>
      <c r="G177" s="615" t="s">
        <v>379</v>
      </c>
      <c r="H177" s="616">
        <v>2003</v>
      </c>
      <c r="I177" s="272"/>
      <c r="J177" s="272"/>
      <c r="K177" s="272"/>
      <c r="L177" s="272"/>
      <c r="M177" s="272"/>
      <c r="N177" s="616" t="s">
        <v>114</v>
      </c>
      <c r="O177" s="617">
        <v>2625000</v>
      </c>
      <c r="P177" s="857"/>
      <c r="T177" s="332" t="e">
        <f>#REF!</f>
        <v>#REF!</v>
      </c>
      <c r="U177" s="313" t="e">
        <f t="shared" si="40"/>
        <v>#REF!</v>
      </c>
      <c r="V177" s="313" t="e">
        <f t="shared" si="41"/>
        <v>#REF!</v>
      </c>
      <c r="W177" s="350" t="e">
        <f t="shared" si="42"/>
        <v>#REF!</v>
      </c>
      <c r="X177" s="351">
        <f t="shared" si="43"/>
        <v>10</v>
      </c>
      <c r="Y177" s="350" t="e">
        <f t="shared" si="44"/>
        <v>#REF!</v>
      </c>
      <c r="Z177" s="350">
        <f t="shared" si="45"/>
        <v>11</v>
      </c>
      <c r="AA177" s="350" t="e">
        <f t="shared" si="46"/>
        <v>#REF!</v>
      </c>
      <c r="AB177" s="351" t="e">
        <f t="shared" si="47"/>
        <v>#REF!</v>
      </c>
      <c r="AC177" s="351" t="e">
        <f t="shared" si="48"/>
        <v>#REF!</v>
      </c>
      <c r="AD177" s="351" t="e">
        <f t="shared" si="49"/>
        <v>#REF!</v>
      </c>
      <c r="AE177" s="332">
        <f t="shared" si="50"/>
        <v>2003</v>
      </c>
      <c r="AF177" s="352" t="e">
        <f t="shared" si="51"/>
        <v>#REF!</v>
      </c>
      <c r="AG177" s="353" t="e">
        <f t="shared" si="52"/>
        <v>#REF!</v>
      </c>
    </row>
    <row r="178" spans="1:33" s="313" customFormat="1" ht="35" customHeight="1">
      <c r="A178" s="921">
        <v>149</v>
      </c>
      <c r="B178" s="613" t="s">
        <v>2116</v>
      </c>
      <c r="C178" s="614" t="s">
        <v>115</v>
      </c>
      <c r="D178" s="272"/>
      <c r="E178" s="615" t="s">
        <v>339</v>
      </c>
      <c r="F178" s="608"/>
      <c r="G178" s="615" t="s">
        <v>369</v>
      </c>
      <c r="H178" s="616">
        <v>2003</v>
      </c>
      <c r="I178" s="272"/>
      <c r="J178" s="272"/>
      <c r="K178" s="272"/>
      <c r="L178" s="272"/>
      <c r="M178" s="272"/>
      <c r="N178" s="616" t="s">
        <v>114</v>
      </c>
      <c r="O178" s="617">
        <v>21330000</v>
      </c>
      <c r="P178" s="857"/>
      <c r="T178" s="332" t="e">
        <f>#REF!</f>
        <v>#REF!</v>
      </c>
      <c r="U178" s="313" t="e">
        <f t="shared" si="40"/>
        <v>#REF!</v>
      </c>
      <c r="V178" s="313" t="e">
        <f t="shared" si="41"/>
        <v>#REF!</v>
      </c>
      <c r="W178" s="350" t="e">
        <f t="shared" si="42"/>
        <v>#REF!</v>
      </c>
      <c r="X178" s="351">
        <f t="shared" si="43"/>
        <v>10</v>
      </c>
      <c r="Y178" s="350" t="e">
        <f t="shared" si="44"/>
        <v>#REF!</v>
      </c>
      <c r="Z178" s="350">
        <f t="shared" si="45"/>
        <v>11</v>
      </c>
      <c r="AA178" s="350" t="e">
        <f t="shared" si="46"/>
        <v>#REF!</v>
      </c>
      <c r="AB178" s="351" t="e">
        <f t="shared" si="47"/>
        <v>#REF!</v>
      </c>
      <c r="AC178" s="351" t="e">
        <f t="shared" si="48"/>
        <v>#REF!</v>
      </c>
      <c r="AD178" s="351" t="e">
        <f t="shared" si="49"/>
        <v>#REF!</v>
      </c>
      <c r="AE178" s="332">
        <f t="shared" si="50"/>
        <v>2003</v>
      </c>
      <c r="AF178" s="352" t="e">
        <f t="shared" si="51"/>
        <v>#REF!</v>
      </c>
      <c r="AG178" s="353" t="e">
        <f t="shared" si="52"/>
        <v>#REF!</v>
      </c>
    </row>
    <row r="179" spans="1:33" s="313" customFormat="1" ht="35" customHeight="1">
      <c r="A179" s="921">
        <v>150</v>
      </c>
      <c r="B179" s="613" t="s">
        <v>298</v>
      </c>
      <c r="C179" s="614" t="s">
        <v>131</v>
      </c>
      <c r="D179" s="272"/>
      <c r="E179" s="615" t="s">
        <v>340</v>
      </c>
      <c r="F179" s="608"/>
      <c r="G179" s="615" t="s">
        <v>379</v>
      </c>
      <c r="H179" s="616">
        <v>2003</v>
      </c>
      <c r="I179" s="272"/>
      <c r="J179" s="272"/>
      <c r="K179" s="272"/>
      <c r="L179" s="272"/>
      <c r="M179" s="272"/>
      <c r="N179" s="616" t="s">
        <v>114</v>
      </c>
      <c r="O179" s="617">
        <v>40687500</v>
      </c>
      <c r="P179" s="857"/>
      <c r="T179" s="332" t="e">
        <f>#REF!</f>
        <v>#REF!</v>
      </c>
      <c r="U179" s="313" t="e">
        <f t="shared" si="40"/>
        <v>#REF!</v>
      </c>
      <c r="V179" s="313" t="e">
        <f t="shared" si="41"/>
        <v>#REF!</v>
      </c>
      <c r="W179" s="350" t="e">
        <f t="shared" si="42"/>
        <v>#REF!</v>
      </c>
      <c r="X179" s="351">
        <f t="shared" si="43"/>
        <v>10</v>
      </c>
      <c r="Y179" s="350" t="e">
        <f t="shared" si="44"/>
        <v>#REF!</v>
      </c>
      <c r="Z179" s="350">
        <f t="shared" si="45"/>
        <v>11</v>
      </c>
      <c r="AA179" s="350" t="e">
        <f t="shared" si="46"/>
        <v>#REF!</v>
      </c>
      <c r="AB179" s="351" t="e">
        <f t="shared" si="47"/>
        <v>#REF!</v>
      </c>
      <c r="AC179" s="351" t="e">
        <f t="shared" si="48"/>
        <v>#REF!</v>
      </c>
      <c r="AD179" s="351" t="e">
        <f t="shared" si="49"/>
        <v>#REF!</v>
      </c>
      <c r="AE179" s="332">
        <f t="shared" si="50"/>
        <v>2003</v>
      </c>
      <c r="AF179" s="352" t="e">
        <f t="shared" si="51"/>
        <v>#REF!</v>
      </c>
      <c r="AG179" s="353" t="e">
        <f t="shared" si="52"/>
        <v>#REF!</v>
      </c>
    </row>
    <row r="180" spans="1:33" s="313" customFormat="1" ht="35" customHeight="1">
      <c r="A180" s="921">
        <v>151</v>
      </c>
      <c r="B180" s="613" t="s">
        <v>2036</v>
      </c>
      <c r="C180" s="614" t="s">
        <v>120</v>
      </c>
      <c r="D180" s="272"/>
      <c r="E180" s="615" t="s">
        <v>342</v>
      </c>
      <c r="F180" s="608"/>
      <c r="G180" s="615" t="s">
        <v>373</v>
      </c>
      <c r="H180" s="616">
        <v>2003</v>
      </c>
      <c r="I180" s="272"/>
      <c r="J180" s="272"/>
      <c r="K180" s="272"/>
      <c r="L180" s="272"/>
      <c r="M180" s="272"/>
      <c r="N180" s="616" t="s">
        <v>114</v>
      </c>
      <c r="O180" s="617">
        <v>1200000</v>
      </c>
      <c r="P180" s="857"/>
      <c r="T180" s="332" t="e">
        <f>#REF!</f>
        <v>#REF!</v>
      </c>
      <c r="U180" s="313" t="e">
        <f t="shared" si="40"/>
        <v>#REF!</v>
      </c>
      <c r="V180" s="313" t="e">
        <f t="shared" si="41"/>
        <v>#REF!</v>
      </c>
      <c r="W180" s="350" t="e">
        <f t="shared" si="42"/>
        <v>#REF!</v>
      </c>
      <c r="X180" s="351">
        <f t="shared" si="43"/>
        <v>10</v>
      </c>
      <c r="Y180" s="350" t="e">
        <f t="shared" si="44"/>
        <v>#REF!</v>
      </c>
      <c r="Z180" s="350">
        <f t="shared" si="45"/>
        <v>11</v>
      </c>
      <c r="AA180" s="350" t="e">
        <f t="shared" si="46"/>
        <v>#REF!</v>
      </c>
      <c r="AB180" s="351" t="e">
        <f t="shared" si="47"/>
        <v>#REF!</v>
      </c>
      <c r="AC180" s="351" t="e">
        <f t="shared" si="48"/>
        <v>#REF!</v>
      </c>
      <c r="AD180" s="351" t="e">
        <f t="shared" si="49"/>
        <v>#REF!</v>
      </c>
      <c r="AE180" s="332">
        <f t="shared" si="50"/>
        <v>2003</v>
      </c>
      <c r="AF180" s="352" t="e">
        <f t="shared" si="51"/>
        <v>#REF!</v>
      </c>
      <c r="AG180" s="353" t="e">
        <f t="shared" si="52"/>
        <v>#REF!</v>
      </c>
    </row>
    <row r="181" spans="1:33" s="313" customFormat="1" ht="35" customHeight="1">
      <c r="A181" s="921">
        <v>152</v>
      </c>
      <c r="B181" s="613" t="s">
        <v>2024</v>
      </c>
      <c r="C181" s="614" t="s">
        <v>175</v>
      </c>
      <c r="D181" s="272"/>
      <c r="E181" s="615" t="s">
        <v>325</v>
      </c>
      <c r="F181" s="608"/>
      <c r="G181" s="615" t="s">
        <v>378</v>
      </c>
      <c r="H181" s="616">
        <v>2003</v>
      </c>
      <c r="I181" s="272"/>
      <c r="J181" s="272"/>
      <c r="K181" s="272"/>
      <c r="L181" s="272"/>
      <c r="M181" s="272"/>
      <c r="N181" s="616" t="s">
        <v>114</v>
      </c>
      <c r="O181" s="617">
        <v>2800000</v>
      </c>
      <c r="P181" s="857"/>
      <c r="T181" s="332" t="e">
        <f>#REF!</f>
        <v>#REF!</v>
      </c>
      <c r="U181" s="313" t="e">
        <f t="shared" si="40"/>
        <v>#REF!</v>
      </c>
      <c r="V181" s="313" t="e">
        <f t="shared" si="41"/>
        <v>#REF!</v>
      </c>
      <c r="W181" s="350" t="e">
        <f t="shared" si="42"/>
        <v>#REF!</v>
      </c>
      <c r="X181" s="351">
        <f t="shared" si="43"/>
        <v>10</v>
      </c>
      <c r="Y181" s="350" t="e">
        <f t="shared" si="44"/>
        <v>#REF!</v>
      </c>
      <c r="Z181" s="350">
        <f t="shared" si="45"/>
        <v>11</v>
      </c>
      <c r="AA181" s="350" t="e">
        <f t="shared" si="46"/>
        <v>#REF!</v>
      </c>
      <c r="AB181" s="351" t="e">
        <f t="shared" si="47"/>
        <v>#REF!</v>
      </c>
      <c r="AC181" s="351" t="e">
        <f t="shared" si="48"/>
        <v>#REF!</v>
      </c>
      <c r="AD181" s="351" t="e">
        <f t="shared" si="49"/>
        <v>#REF!</v>
      </c>
      <c r="AE181" s="332">
        <f t="shared" si="50"/>
        <v>2003</v>
      </c>
      <c r="AF181" s="352" t="e">
        <f t="shared" si="51"/>
        <v>#REF!</v>
      </c>
      <c r="AG181" s="353" t="e">
        <f t="shared" si="52"/>
        <v>#REF!</v>
      </c>
    </row>
    <row r="182" spans="1:33" s="313" customFormat="1" ht="35" customHeight="1">
      <c r="A182" s="921">
        <v>153</v>
      </c>
      <c r="B182" s="613" t="s">
        <v>2083</v>
      </c>
      <c r="C182" s="614" t="s">
        <v>176</v>
      </c>
      <c r="D182" s="272"/>
      <c r="E182" s="615" t="s">
        <v>316</v>
      </c>
      <c r="F182" s="608"/>
      <c r="G182" s="615" t="s">
        <v>374</v>
      </c>
      <c r="H182" s="616">
        <v>2003</v>
      </c>
      <c r="I182" s="272"/>
      <c r="J182" s="272"/>
      <c r="K182" s="272"/>
      <c r="L182" s="272"/>
      <c r="M182" s="272"/>
      <c r="N182" s="616" t="s">
        <v>114</v>
      </c>
      <c r="O182" s="617">
        <v>2625000</v>
      </c>
      <c r="P182" s="922" t="s">
        <v>176</v>
      </c>
      <c r="T182" s="332" t="e">
        <f>#REF!</f>
        <v>#REF!</v>
      </c>
      <c r="U182" s="313" t="e">
        <f t="shared" si="40"/>
        <v>#REF!</v>
      </c>
      <c r="V182" s="313" t="e">
        <f t="shared" si="41"/>
        <v>#REF!</v>
      </c>
      <c r="W182" s="350" t="e">
        <f t="shared" si="42"/>
        <v>#REF!</v>
      </c>
      <c r="X182" s="351">
        <f t="shared" si="43"/>
        <v>10</v>
      </c>
      <c r="Y182" s="350" t="e">
        <f t="shared" si="44"/>
        <v>#REF!</v>
      </c>
      <c r="Z182" s="350">
        <f t="shared" si="45"/>
        <v>11</v>
      </c>
      <c r="AA182" s="350" t="e">
        <f t="shared" si="46"/>
        <v>#REF!</v>
      </c>
      <c r="AB182" s="351" t="e">
        <f t="shared" si="47"/>
        <v>#REF!</v>
      </c>
      <c r="AC182" s="351" t="e">
        <f t="shared" si="48"/>
        <v>#REF!</v>
      </c>
      <c r="AD182" s="351" t="e">
        <f t="shared" si="49"/>
        <v>#REF!</v>
      </c>
      <c r="AE182" s="332">
        <f t="shared" si="50"/>
        <v>2003</v>
      </c>
      <c r="AF182" s="352" t="e">
        <f t="shared" si="51"/>
        <v>#REF!</v>
      </c>
      <c r="AG182" s="353" t="e">
        <f t="shared" si="52"/>
        <v>#REF!</v>
      </c>
    </row>
    <row r="183" spans="1:33" s="313" customFormat="1" ht="35" customHeight="1">
      <c r="A183" s="921">
        <v>154</v>
      </c>
      <c r="B183" s="613" t="s">
        <v>2083</v>
      </c>
      <c r="C183" s="614" t="s">
        <v>421</v>
      </c>
      <c r="D183" s="272"/>
      <c r="E183" s="615" t="s">
        <v>318</v>
      </c>
      <c r="F183" s="608"/>
      <c r="G183" s="615" t="s">
        <v>369</v>
      </c>
      <c r="H183" s="616">
        <v>2003</v>
      </c>
      <c r="I183" s="272"/>
      <c r="J183" s="272"/>
      <c r="K183" s="272"/>
      <c r="L183" s="272"/>
      <c r="M183" s="272"/>
      <c r="N183" s="616" t="s">
        <v>114</v>
      </c>
      <c r="O183" s="617">
        <v>1650000</v>
      </c>
      <c r="P183" s="922" t="s">
        <v>421</v>
      </c>
      <c r="T183" s="332" t="e">
        <f>#REF!</f>
        <v>#REF!</v>
      </c>
      <c r="U183" s="313" t="e">
        <f t="shared" si="40"/>
        <v>#REF!</v>
      </c>
      <c r="V183" s="313" t="e">
        <f t="shared" si="41"/>
        <v>#REF!</v>
      </c>
      <c r="W183" s="350" t="e">
        <f t="shared" si="42"/>
        <v>#REF!</v>
      </c>
      <c r="X183" s="351">
        <f t="shared" si="43"/>
        <v>10</v>
      </c>
      <c r="Y183" s="350" t="e">
        <f t="shared" si="44"/>
        <v>#REF!</v>
      </c>
      <c r="Z183" s="350">
        <f t="shared" si="45"/>
        <v>11</v>
      </c>
      <c r="AA183" s="350" t="e">
        <f t="shared" si="46"/>
        <v>#REF!</v>
      </c>
      <c r="AB183" s="351" t="e">
        <f t="shared" si="47"/>
        <v>#REF!</v>
      </c>
      <c r="AC183" s="351" t="e">
        <f t="shared" si="48"/>
        <v>#REF!</v>
      </c>
      <c r="AD183" s="351" t="e">
        <f t="shared" si="49"/>
        <v>#REF!</v>
      </c>
      <c r="AE183" s="332">
        <f t="shared" si="50"/>
        <v>2003</v>
      </c>
      <c r="AF183" s="352" t="e">
        <f t="shared" si="51"/>
        <v>#REF!</v>
      </c>
      <c r="AG183" s="353" t="e">
        <f t="shared" si="52"/>
        <v>#REF!</v>
      </c>
    </row>
    <row r="184" spans="1:33" s="313" customFormat="1" ht="35" customHeight="1">
      <c r="A184" s="921">
        <v>155</v>
      </c>
      <c r="B184" s="621" t="s">
        <v>2082</v>
      </c>
      <c r="C184" s="614" t="s">
        <v>116</v>
      </c>
      <c r="D184" s="272"/>
      <c r="E184" s="615" t="s">
        <v>319</v>
      </c>
      <c r="F184" s="608"/>
      <c r="G184" s="615" t="s">
        <v>369</v>
      </c>
      <c r="H184" s="616">
        <v>2003</v>
      </c>
      <c r="I184" s="272"/>
      <c r="J184" s="272"/>
      <c r="K184" s="272"/>
      <c r="L184" s="272"/>
      <c r="M184" s="272"/>
      <c r="N184" s="616" t="s">
        <v>114</v>
      </c>
      <c r="O184" s="617">
        <v>1237500</v>
      </c>
      <c r="P184" s="857"/>
      <c r="T184" s="332" t="e">
        <f>#REF!</f>
        <v>#REF!</v>
      </c>
      <c r="U184" s="313" t="e">
        <f t="shared" si="40"/>
        <v>#REF!</v>
      </c>
      <c r="V184" s="313" t="e">
        <f t="shared" si="41"/>
        <v>#REF!</v>
      </c>
      <c r="W184" s="350" t="e">
        <f t="shared" si="42"/>
        <v>#REF!</v>
      </c>
      <c r="X184" s="351">
        <f t="shared" si="43"/>
        <v>10</v>
      </c>
      <c r="Y184" s="350" t="e">
        <f t="shared" si="44"/>
        <v>#REF!</v>
      </c>
      <c r="Z184" s="350">
        <f t="shared" si="45"/>
        <v>11</v>
      </c>
      <c r="AA184" s="350" t="e">
        <f t="shared" si="46"/>
        <v>#REF!</v>
      </c>
      <c r="AB184" s="351" t="e">
        <f t="shared" si="47"/>
        <v>#REF!</v>
      </c>
      <c r="AC184" s="351" t="e">
        <f t="shared" si="48"/>
        <v>#REF!</v>
      </c>
      <c r="AD184" s="351" t="e">
        <f t="shared" si="49"/>
        <v>#REF!</v>
      </c>
      <c r="AE184" s="332">
        <f t="shared" si="50"/>
        <v>2003</v>
      </c>
      <c r="AF184" s="352" t="e">
        <f t="shared" si="51"/>
        <v>#REF!</v>
      </c>
      <c r="AG184" s="353" t="e">
        <f t="shared" si="52"/>
        <v>#REF!</v>
      </c>
    </row>
    <row r="185" spans="1:33" s="313" customFormat="1" ht="35" customHeight="1">
      <c r="A185" s="921">
        <v>156</v>
      </c>
      <c r="B185" s="613" t="s">
        <v>2083</v>
      </c>
      <c r="C185" s="614" t="s">
        <v>422</v>
      </c>
      <c r="D185" s="272"/>
      <c r="E185" s="615" t="s">
        <v>453</v>
      </c>
      <c r="F185" s="608"/>
      <c r="G185" s="615" t="s">
        <v>378</v>
      </c>
      <c r="H185" s="616">
        <v>2003</v>
      </c>
      <c r="I185" s="272"/>
      <c r="J185" s="272"/>
      <c r="K185" s="272"/>
      <c r="L185" s="272"/>
      <c r="M185" s="272"/>
      <c r="N185" s="616" t="s">
        <v>114</v>
      </c>
      <c r="O185" s="617">
        <v>562500</v>
      </c>
      <c r="P185" s="922" t="s">
        <v>422</v>
      </c>
      <c r="T185" s="332" t="e">
        <f>#REF!</f>
        <v>#REF!</v>
      </c>
      <c r="U185" s="313" t="e">
        <f t="shared" si="40"/>
        <v>#REF!</v>
      </c>
      <c r="V185" s="313" t="e">
        <f t="shared" si="41"/>
        <v>#REF!</v>
      </c>
      <c r="W185" s="350" t="e">
        <f t="shared" si="42"/>
        <v>#REF!</v>
      </c>
      <c r="X185" s="351">
        <f t="shared" si="43"/>
        <v>10</v>
      </c>
      <c r="Y185" s="350" t="e">
        <f t="shared" si="44"/>
        <v>#REF!</v>
      </c>
      <c r="Z185" s="350">
        <f t="shared" si="45"/>
        <v>11</v>
      </c>
      <c r="AA185" s="350" t="e">
        <f t="shared" si="46"/>
        <v>#REF!</v>
      </c>
      <c r="AB185" s="351" t="e">
        <f t="shared" si="47"/>
        <v>#REF!</v>
      </c>
      <c r="AC185" s="351" t="e">
        <f t="shared" si="48"/>
        <v>#REF!</v>
      </c>
      <c r="AD185" s="351" t="e">
        <f t="shared" si="49"/>
        <v>#REF!</v>
      </c>
      <c r="AE185" s="332">
        <f t="shared" si="50"/>
        <v>2003</v>
      </c>
      <c r="AF185" s="352" t="e">
        <f t="shared" si="51"/>
        <v>#REF!</v>
      </c>
      <c r="AG185" s="353" t="e">
        <f t="shared" si="52"/>
        <v>#REF!</v>
      </c>
    </row>
    <row r="186" spans="1:33" s="313" customFormat="1" ht="35" customHeight="1">
      <c r="A186" s="921">
        <v>157</v>
      </c>
      <c r="B186" s="613" t="s">
        <v>2036</v>
      </c>
      <c r="C186" s="614" t="s">
        <v>177</v>
      </c>
      <c r="D186" s="272"/>
      <c r="E186" s="615" t="s">
        <v>316</v>
      </c>
      <c r="F186" s="608"/>
      <c r="G186" s="615" t="s">
        <v>391</v>
      </c>
      <c r="H186" s="616">
        <v>2003</v>
      </c>
      <c r="I186" s="272"/>
      <c r="J186" s="272"/>
      <c r="K186" s="272"/>
      <c r="L186" s="272"/>
      <c r="M186" s="272"/>
      <c r="N186" s="616" t="s">
        <v>114</v>
      </c>
      <c r="O186" s="617">
        <v>600000</v>
      </c>
      <c r="P186" s="857"/>
      <c r="T186" s="332" t="e">
        <f>#REF!</f>
        <v>#REF!</v>
      </c>
      <c r="U186" s="313" t="e">
        <f t="shared" si="40"/>
        <v>#REF!</v>
      </c>
      <c r="V186" s="313" t="e">
        <f t="shared" si="41"/>
        <v>#REF!</v>
      </c>
      <c r="W186" s="350" t="e">
        <f t="shared" si="42"/>
        <v>#REF!</v>
      </c>
      <c r="X186" s="351">
        <f t="shared" si="43"/>
        <v>10</v>
      </c>
      <c r="Y186" s="350" t="e">
        <f t="shared" si="44"/>
        <v>#REF!</v>
      </c>
      <c r="Z186" s="350">
        <f t="shared" si="45"/>
        <v>11</v>
      </c>
      <c r="AA186" s="350" t="e">
        <f t="shared" si="46"/>
        <v>#REF!</v>
      </c>
      <c r="AB186" s="351" t="e">
        <f t="shared" si="47"/>
        <v>#REF!</v>
      </c>
      <c r="AC186" s="351" t="e">
        <f t="shared" si="48"/>
        <v>#REF!</v>
      </c>
      <c r="AD186" s="351" t="e">
        <f t="shared" si="49"/>
        <v>#REF!</v>
      </c>
      <c r="AE186" s="332">
        <f t="shared" si="50"/>
        <v>2003</v>
      </c>
      <c r="AF186" s="352" t="e">
        <f t="shared" si="51"/>
        <v>#REF!</v>
      </c>
      <c r="AG186" s="353" t="e">
        <f t="shared" si="52"/>
        <v>#REF!</v>
      </c>
    </row>
    <row r="187" spans="1:33" s="313" customFormat="1" ht="35" customHeight="1">
      <c r="A187" s="921">
        <v>158</v>
      </c>
      <c r="B187" s="613" t="s">
        <v>2116</v>
      </c>
      <c r="C187" s="614" t="s">
        <v>178</v>
      </c>
      <c r="D187" s="272"/>
      <c r="E187" s="615" t="s">
        <v>316</v>
      </c>
      <c r="F187" s="608"/>
      <c r="G187" s="615" t="s">
        <v>376</v>
      </c>
      <c r="H187" s="616">
        <v>2003</v>
      </c>
      <c r="I187" s="272"/>
      <c r="J187" s="272"/>
      <c r="K187" s="272"/>
      <c r="L187" s="272"/>
      <c r="M187" s="272"/>
      <c r="N187" s="616" t="s">
        <v>114</v>
      </c>
      <c r="O187" s="617">
        <v>875000</v>
      </c>
      <c r="P187" s="857"/>
      <c r="T187" s="332" t="e">
        <f>#REF!</f>
        <v>#REF!</v>
      </c>
      <c r="U187" s="313" t="e">
        <f t="shared" si="40"/>
        <v>#REF!</v>
      </c>
      <c r="V187" s="313" t="e">
        <f t="shared" si="41"/>
        <v>#REF!</v>
      </c>
      <c r="W187" s="350" t="e">
        <f t="shared" si="42"/>
        <v>#REF!</v>
      </c>
      <c r="X187" s="351">
        <f t="shared" si="43"/>
        <v>10</v>
      </c>
      <c r="Y187" s="350" t="e">
        <f t="shared" si="44"/>
        <v>#REF!</v>
      </c>
      <c r="Z187" s="350">
        <f t="shared" si="45"/>
        <v>11</v>
      </c>
      <c r="AA187" s="350" t="e">
        <f t="shared" si="46"/>
        <v>#REF!</v>
      </c>
      <c r="AB187" s="351" t="e">
        <f t="shared" si="47"/>
        <v>#REF!</v>
      </c>
      <c r="AC187" s="351" t="e">
        <f t="shared" si="48"/>
        <v>#REF!</v>
      </c>
      <c r="AD187" s="351" t="e">
        <f t="shared" si="49"/>
        <v>#REF!</v>
      </c>
      <c r="AE187" s="332">
        <f t="shared" si="50"/>
        <v>2003</v>
      </c>
      <c r="AF187" s="352" t="e">
        <f t="shared" si="51"/>
        <v>#REF!</v>
      </c>
      <c r="AG187" s="353" t="e">
        <f t="shared" si="52"/>
        <v>#REF!</v>
      </c>
    </row>
    <row r="188" spans="1:33" s="313" customFormat="1" ht="35" customHeight="1">
      <c r="A188" s="921">
        <v>159</v>
      </c>
      <c r="B188" s="613" t="s">
        <v>2025</v>
      </c>
      <c r="C188" s="614" t="s">
        <v>126</v>
      </c>
      <c r="D188" s="272"/>
      <c r="E188" s="615" t="s">
        <v>316</v>
      </c>
      <c r="F188" s="608"/>
      <c r="G188" s="615" t="s">
        <v>377</v>
      </c>
      <c r="H188" s="616">
        <v>2003</v>
      </c>
      <c r="I188" s="272"/>
      <c r="J188" s="272"/>
      <c r="K188" s="272"/>
      <c r="L188" s="272"/>
      <c r="M188" s="272"/>
      <c r="N188" s="616" t="s">
        <v>114</v>
      </c>
      <c r="O188" s="617">
        <v>520000</v>
      </c>
      <c r="P188" s="857"/>
      <c r="T188" s="332" t="e">
        <f>#REF!</f>
        <v>#REF!</v>
      </c>
      <c r="U188" s="313" t="e">
        <f t="shared" si="40"/>
        <v>#REF!</v>
      </c>
      <c r="V188" s="313" t="e">
        <f t="shared" si="41"/>
        <v>#REF!</v>
      </c>
      <c r="W188" s="350" t="e">
        <f t="shared" si="42"/>
        <v>#REF!</v>
      </c>
      <c r="X188" s="351">
        <f t="shared" si="43"/>
        <v>10</v>
      </c>
      <c r="Y188" s="350" t="e">
        <f t="shared" si="44"/>
        <v>#REF!</v>
      </c>
      <c r="Z188" s="350">
        <f t="shared" si="45"/>
        <v>11</v>
      </c>
      <c r="AA188" s="350" t="e">
        <f t="shared" si="46"/>
        <v>#REF!</v>
      </c>
      <c r="AB188" s="351" t="e">
        <f t="shared" si="47"/>
        <v>#REF!</v>
      </c>
      <c r="AC188" s="351" t="e">
        <f t="shared" si="48"/>
        <v>#REF!</v>
      </c>
      <c r="AD188" s="351" t="e">
        <f t="shared" si="49"/>
        <v>#REF!</v>
      </c>
      <c r="AE188" s="332">
        <f t="shared" si="50"/>
        <v>2003</v>
      </c>
      <c r="AF188" s="352" t="e">
        <f t="shared" si="51"/>
        <v>#REF!</v>
      </c>
      <c r="AG188" s="353" t="e">
        <f t="shared" si="52"/>
        <v>#REF!</v>
      </c>
    </row>
    <row r="189" spans="1:33" s="313" customFormat="1" ht="35" customHeight="1">
      <c r="A189" s="921">
        <v>160</v>
      </c>
      <c r="B189" s="613" t="s">
        <v>2033</v>
      </c>
      <c r="C189" s="614" t="s">
        <v>117</v>
      </c>
      <c r="D189" s="272"/>
      <c r="E189" s="615" t="s">
        <v>313</v>
      </c>
      <c r="F189" s="608"/>
      <c r="G189" s="615" t="s">
        <v>368</v>
      </c>
      <c r="H189" s="616">
        <v>2003</v>
      </c>
      <c r="I189" s="272"/>
      <c r="J189" s="272"/>
      <c r="K189" s="272"/>
      <c r="L189" s="272"/>
      <c r="M189" s="272"/>
      <c r="N189" s="616" t="s">
        <v>114</v>
      </c>
      <c r="O189" s="617">
        <v>525000</v>
      </c>
      <c r="P189" s="857"/>
      <c r="T189" s="332" t="e">
        <f>#REF!</f>
        <v>#REF!</v>
      </c>
      <c r="U189" s="313" t="e">
        <f t="shared" si="40"/>
        <v>#REF!</v>
      </c>
      <c r="V189" s="313" t="e">
        <f t="shared" si="41"/>
        <v>#REF!</v>
      </c>
      <c r="W189" s="350" t="e">
        <f t="shared" si="42"/>
        <v>#REF!</v>
      </c>
      <c r="X189" s="351">
        <f t="shared" si="43"/>
        <v>10</v>
      </c>
      <c r="Y189" s="350" t="e">
        <f t="shared" si="44"/>
        <v>#REF!</v>
      </c>
      <c r="Z189" s="350">
        <f t="shared" si="45"/>
        <v>11</v>
      </c>
      <c r="AA189" s="350" t="e">
        <f t="shared" si="46"/>
        <v>#REF!</v>
      </c>
      <c r="AB189" s="351" t="e">
        <f t="shared" si="47"/>
        <v>#REF!</v>
      </c>
      <c r="AC189" s="351" t="e">
        <f t="shared" si="48"/>
        <v>#REF!</v>
      </c>
      <c r="AD189" s="351" t="e">
        <f t="shared" si="49"/>
        <v>#REF!</v>
      </c>
      <c r="AE189" s="332">
        <f t="shared" si="50"/>
        <v>2003</v>
      </c>
      <c r="AF189" s="352" t="e">
        <f t="shared" si="51"/>
        <v>#REF!</v>
      </c>
      <c r="AG189" s="353" t="e">
        <f t="shared" si="52"/>
        <v>#REF!</v>
      </c>
    </row>
    <row r="190" spans="1:33" s="313" customFormat="1" ht="35" customHeight="1">
      <c r="A190" s="921">
        <v>161</v>
      </c>
      <c r="B190" s="618" t="s">
        <v>301</v>
      </c>
      <c r="C190" s="614" t="s">
        <v>122</v>
      </c>
      <c r="D190" s="272"/>
      <c r="E190" s="615" t="s">
        <v>325</v>
      </c>
      <c r="F190" s="608"/>
      <c r="G190" s="615" t="s">
        <v>379</v>
      </c>
      <c r="H190" s="616">
        <v>2003</v>
      </c>
      <c r="I190" s="272"/>
      <c r="J190" s="272"/>
      <c r="K190" s="272"/>
      <c r="L190" s="272"/>
      <c r="M190" s="272"/>
      <c r="N190" s="616" t="s">
        <v>114</v>
      </c>
      <c r="O190" s="617">
        <v>2625000</v>
      </c>
      <c r="P190" s="857"/>
      <c r="T190" s="332" t="e">
        <f>#REF!</f>
        <v>#REF!</v>
      </c>
      <c r="U190" s="313" t="e">
        <f t="shared" si="40"/>
        <v>#REF!</v>
      </c>
      <c r="V190" s="313" t="e">
        <f t="shared" si="41"/>
        <v>#REF!</v>
      </c>
      <c r="W190" s="350" t="e">
        <f t="shared" si="42"/>
        <v>#REF!</v>
      </c>
      <c r="X190" s="351">
        <f t="shared" si="43"/>
        <v>10</v>
      </c>
      <c r="Y190" s="350" t="e">
        <f t="shared" si="44"/>
        <v>#REF!</v>
      </c>
      <c r="Z190" s="350">
        <f t="shared" si="45"/>
        <v>11</v>
      </c>
      <c r="AA190" s="350" t="e">
        <f t="shared" si="46"/>
        <v>#REF!</v>
      </c>
      <c r="AB190" s="351" t="e">
        <f t="shared" si="47"/>
        <v>#REF!</v>
      </c>
      <c r="AC190" s="351" t="e">
        <f t="shared" si="48"/>
        <v>#REF!</v>
      </c>
      <c r="AD190" s="351" t="e">
        <f t="shared" si="49"/>
        <v>#REF!</v>
      </c>
      <c r="AE190" s="332">
        <f t="shared" si="50"/>
        <v>2003</v>
      </c>
      <c r="AF190" s="352" t="e">
        <f t="shared" si="51"/>
        <v>#REF!</v>
      </c>
      <c r="AG190" s="353" t="e">
        <f t="shared" si="52"/>
        <v>#REF!</v>
      </c>
    </row>
    <row r="191" spans="1:33" s="313" customFormat="1" ht="35" customHeight="1">
      <c r="A191" s="921">
        <v>162</v>
      </c>
      <c r="B191" s="613" t="s">
        <v>2038</v>
      </c>
      <c r="C191" s="614" t="s">
        <v>147</v>
      </c>
      <c r="D191" s="272"/>
      <c r="E191" s="615" t="s">
        <v>315</v>
      </c>
      <c r="F191" s="608"/>
      <c r="G191" s="615" t="s">
        <v>369</v>
      </c>
      <c r="H191" s="616">
        <v>2003</v>
      </c>
      <c r="I191" s="272"/>
      <c r="J191" s="272"/>
      <c r="K191" s="272"/>
      <c r="L191" s="272"/>
      <c r="M191" s="272"/>
      <c r="N191" s="616" t="s">
        <v>114</v>
      </c>
      <c r="O191" s="617">
        <v>800000</v>
      </c>
      <c r="P191" s="857"/>
      <c r="T191" s="332" t="e">
        <f>#REF!</f>
        <v>#REF!</v>
      </c>
      <c r="U191" s="313" t="e">
        <f t="shared" si="40"/>
        <v>#REF!</v>
      </c>
      <c r="V191" s="313" t="e">
        <f t="shared" si="41"/>
        <v>#REF!</v>
      </c>
      <c r="W191" s="350" t="e">
        <f t="shared" si="42"/>
        <v>#REF!</v>
      </c>
      <c r="X191" s="351">
        <f t="shared" si="43"/>
        <v>10</v>
      </c>
      <c r="Y191" s="350" t="e">
        <f t="shared" si="44"/>
        <v>#REF!</v>
      </c>
      <c r="Z191" s="350">
        <f t="shared" si="45"/>
        <v>11</v>
      </c>
      <c r="AA191" s="350" t="e">
        <f t="shared" si="46"/>
        <v>#REF!</v>
      </c>
      <c r="AB191" s="351" t="e">
        <f t="shared" si="47"/>
        <v>#REF!</v>
      </c>
      <c r="AC191" s="351" t="e">
        <f t="shared" si="48"/>
        <v>#REF!</v>
      </c>
      <c r="AD191" s="351" t="e">
        <f t="shared" si="49"/>
        <v>#REF!</v>
      </c>
      <c r="AE191" s="332">
        <f t="shared" si="50"/>
        <v>2003</v>
      </c>
      <c r="AF191" s="352" t="e">
        <f t="shared" si="51"/>
        <v>#REF!</v>
      </c>
      <c r="AG191" s="353" t="e">
        <f t="shared" si="52"/>
        <v>#REF!</v>
      </c>
    </row>
    <row r="192" spans="1:33" s="313" customFormat="1" ht="35" customHeight="1">
      <c r="A192" s="921">
        <v>163</v>
      </c>
      <c r="B192" s="613" t="s">
        <v>2023</v>
      </c>
      <c r="C192" s="614" t="s">
        <v>129</v>
      </c>
      <c r="D192" s="272"/>
      <c r="E192" s="615" t="s">
        <v>315</v>
      </c>
      <c r="F192" s="608"/>
      <c r="G192" s="615" t="s">
        <v>379</v>
      </c>
      <c r="H192" s="616">
        <v>2003</v>
      </c>
      <c r="I192" s="272"/>
      <c r="J192" s="272"/>
      <c r="K192" s="272"/>
      <c r="L192" s="272"/>
      <c r="M192" s="272"/>
      <c r="N192" s="616" t="s">
        <v>114</v>
      </c>
      <c r="O192" s="617">
        <v>9800000</v>
      </c>
      <c r="P192" s="857"/>
      <c r="T192" s="332" t="e">
        <f>#REF!</f>
        <v>#REF!</v>
      </c>
      <c r="U192" s="313" t="e">
        <f t="shared" si="40"/>
        <v>#REF!</v>
      </c>
      <c r="V192" s="313" t="e">
        <f t="shared" si="41"/>
        <v>#REF!</v>
      </c>
      <c r="W192" s="350" t="e">
        <f t="shared" si="42"/>
        <v>#REF!</v>
      </c>
      <c r="X192" s="351">
        <f t="shared" si="43"/>
        <v>10</v>
      </c>
      <c r="Y192" s="350" t="e">
        <f t="shared" si="44"/>
        <v>#REF!</v>
      </c>
      <c r="Z192" s="350">
        <f t="shared" si="45"/>
        <v>11</v>
      </c>
      <c r="AA192" s="350" t="e">
        <f t="shared" si="46"/>
        <v>#REF!</v>
      </c>
      <c r="AB192" s="351" t="e">
        <f t="shared" si="47"/>
        <v>#REF!</v>
      </c>
      <c r="AC192" s="351" t="e">
        <f t="shared" si="48"/>
        <v>#REF!</v>
      </c>
      <c r="AD192" s="351" t="e">
        <f t="shared" si="49"/>
        <v>#REF!</v>
      </c>
      <c r="AE192" s="332">
        <f t="shared" si="50"/>
        <v>2003</v>
      </c>
      <c r="AF192" s="352" t="e">
        <f t="shared" si="51"/>
        <v>#REF!</v>
      </c>
      <c r="AG192" s="353" t="e">
        <f t="shared" si="52"/>
        <v>#REF!</v>
      </c>
    </row>
    <row r="193" spans="1:33" s="313" customFormat="1" ht="35" customHeight="1">
      <c r="A193" s="921">
        <v>164</v>
      </c>
      <c r="B193" s="613" t="s">
        <v>2048</v>
      </c>
      <c r="C193" s="614" t="s">
        <v>142</v>
      </c>
      <c r="D193" s="272"/>
      <c r="E193" s="615" t="s">
        <v>315</v>
      </c>
      <c r="F193" s="608"/>
      <c r="G193" s="615" t="s">
        <v>379</v>
      </c>
      <c r="H193" s="616">
        <v>2003</v>
      </c>
      <c r="I193" s="272"/>
      <c r="J193" s="272"/>
      <c r="K193" s="272"/>
      <c r="L193" s="272"/>
      <c r="M193" s="272"/>
      <c r="N193" s="616" t="s">
        <v>114</v>
      </c>
      <c r="O193" s="617">
        <v>10500000</v>
      </c>
      <c r="P193" s="857"/>
      <c r="T193" s="332" t="e">
        <f>#REF!</f>
        <v>#REF!</v>
      </c>
      <c r="U193" s="313" t="e">
        <f t="shared" si="40"/>
        <v>#REF!</v>
      </c>
      <c r="V193" s="313" t="e">
        <f t="shared" si="41"/>
        <v>#REF!</v>
      </c>
      <c r="W193" s="350" t="e">
        <f t="shared" si="42"/>
        <v>#REF!</v>
      </c>
      <c r="X193" s="351">
        <f t="shared" si="43"/>
        <v>10</v>
      </c>
      <c r="Y193" s="350" t="e">
        <f t="shared" si="44"/>
        <v>#REF!</v>
      </c>
      <c r="Z193" s="350">
        <f t="shared" si="45"/>
        <v>11</v>
      </c>
      <c r="AA193" s="350" t="e">
        <f t="shared" si="46"/>
        <v>#REF!</v>
      </c>
      <c r="AB193" s="351" t="e">
        <f t="shared" si="47"/>
        <v>#REF!</v>
      </c>
      <c r="AC193" s="351" t="e">
        <f t="shared" si="48"/>
        <v>#REF!</v>
      </c>
      <c r="AD193" s="351" t="e">
        <f t="shared" si="49"/>
        <v>#REF!</v>
      </c>
      <c r="AE193" s="332">
        <f t="shared" si="50"/>
        <v>2003</v>
      </c>
      <c r="AF193" s="352" t="e">
        <f t="shared" si="51"/>
        <v>#REF!</v>
      </c>
      <c r="AG193" s="353" t="e">
        <f t="shared" si="52"/>
        <v>#REF!</v>
      </c>
    </row>
    <row r="194" spans="1:33" s="313" customFormat="1" ht="35" customHeight="1">
      <c r="A194" s="921">
        <v>165</v>
      </c>
      <c r="B194" s="613" t="s">
        <v>2033</v>
      </c>
      <c r="C194" s="614" t="s">
        <v>117</v>
      </c>
      <c r="D194" s="272"/>
      <c r="E194" s="615" t="s">
        <v>315</v>
      </c>
      <c r="F194" s="608"/>
      <c r="G194" s="615" t="s">
        <v>379</v>
      </c>
      <c r="H194" s="616">
        <v>2003</v>
      </c>
      <c r="I194" s="272"/>
      <c r="J194" s="272"/>
      <c r="K194" s="272"/>
      <c r="L194" s="272"/>
      <c r="M194" s="272"/>
      <c r="N194" s="616" t="s">
        <v>114</v>
      </c>
      <c r="O194" s="617">
        <v>61250000</v>
      </c>
      <c r="P194" s="857"/>
      <c r="T194" s="332" t="e">
        <f>#REF!</f>
        <v>#REF!</v>
      </c>
      <c r="U194" s="313" t="e">
        <f t="shared" si="40"/>
        <v>#REF!</v>
      </c>
      <c r="V194" s="313" t="e">
        <f t="shared" si="41"/>
        <v>#REF!</v>
      </c>
      <c r="W194" s="350" t="e">
        <f t="shared" si="42"/>
        <v>#REF!</v>
      </c>
      <c r="X194" s="351">
        <f t="shared" si="43"/>
        <v>10</v>
      </c>
      <c r="Y194" s="350" t="e">
        <f t="shared" si="44"/>
        <v>#REF!</v>
      </c>
      <c r="Z194" s="350">
        <f t="shared" si="45"/>
        <v>11</v>
      </c>
      <c r="AA194" s="350" t="e">
        <f t="shared" si="46"/>
        <v>#REF!</v>
      </c>
      <c r="AB194" s="351" t="e">
        <f t="shared" si="47"/>
        <v>#REF!</v>
      </c>
      <c r="AC194" s="351" t="e">
        <f t="shared" si="48"/>
        <v>#REF!</v>
      </c>
      <c r="AD194" s="351" t="e">
        <f t="shared" si="49"/>
        <v>#REF!</v>
      </c>
      <c r="AE194" s="332">
        <f t="shared" si="50"/>
        <v>2003</v>
      </c>
      <c r="AF194" s="352" t="e">
        <f t="shared" si="51"/>
        <v>#REF!</v>
      </c>
      <c r="AG194" s="353" t="e">
        <f t="shared" si="52"/>
        <v>#REF!</v>
      </c>
    </row>
    <row r="195" spans="1:33" s="313" customFormat="1" ht="35" customHeight="1">
      <c r="A195" s="921">
        <v>166</v>
      </c>
      <c r="B195" s="613" t="s">
        <v>2025</v>
      </c>
      <c r="C195" s="614" t="s">
        <v>126</v>
      </c>
      <c r="D195" s="272"/>
      <c r="E195" s="615" t="s">
        <v>315</v>
      </c>
      <c r="F195" s="608"/>
      <c r="G195" s="615" t="s">
        <v>379</v>
      </c>
      <c r="H195" s="616">
        <v>2003</v>
      </c>
      <c r="I195" s="272"/>
      <c r="J195" s="272"/>
      <c r="K195" s="272"/>
      <c r="L195" s="272"/>
      <c r="M195" s="272"/>
      <c r="N195" s="616" t="s">
        <v>114</v>
      </c>
      <c r="O195" s="617">
        <v>4200000</v>
      </c>
      <c r="P195" s="857"/>
      <c r="T195" s="332" t="e">
        <f>#REF!</f>
        <v>#REF!</v>
      </c>
      <c r="U195" s="313" t="e">
        <f t="shared" si="40"/>
        <v>#REF!</v>
      </c>
      <c r="V195" s="313" t="e">
        <f t="shared" si="41"/>
        <v>#REF!</v>
      </c>
      <c r="W195" s="350" t="e">
        <f t="shared" si="42"/>
        <v>#REF!</v>
      </c>
      <c r="X195" s="351">
        <f t="shared" si="43"/>
        <v>10</v>
      </c>
      <c r="Y195" s="350" t="e">
        <f t="shared" si="44"/>
        <v>#REF!</v>
      </c>
      <c r="Z195" s="350">
        <f t="shared" si="45"/>
        <v>11</v>
      </c>
      <c r="AA195" s="350" t="e">
        <f t="shared" si="46"/>
        <v>#REF!</v>
      </c>
      <c r="AB195" s="351" t="e">
        <f t="shared" si="47"/>
        <v>#REF!</v>
      </c>
      <c r="AC195" s="351" t="e">
        <f t="shared" si="48"/>
        <v>#REF!</v>
      </c>
      <c r="AD195" s="351" t="e">
        <f t="shared" si="49"/>
        <v>#REF!</v>
      </c>
      <c r="AE195" s="332">
        <f t="shared" si="50"/>
        <v>2003</v>
      </c>
      <c r="AF195" s="352" t="e">
        <f t="shared" si="51"/>
        <v>#REF!</v>
      </c>
      <c r="AG195" s="353" t="e">
        <f t="shared" si="52"/>
        <v>#REF!</v>
      </c>
    </row>
    <row r="196" spans="1:33" s="313" customFormat="1" ht="35" customHeight="1">
      <c r="A196" s="921">
        <v>167</v>
      </c>
      <c r="B196" s="613" t="s">
        <v>2031</v>
      </c>
      <c r="C196" s="614" t="s">
        <v>179</v>
      </c>
      <c r="D196" s="272"/>
      <c r="E196" s="615" t="s">
        <v>345</v>
      </c>
      <c r="F196" s="608"/>
      <c r="G196" s="615" t="s">
        <v>379</v>
      </c>
      <c r="H196" s="616">
        <v>2003</v>
      </c>
      <c r="I196" s="272"/>
      <c r="J196" s="272"/>
      <c r="K196" s="272"/>
      <c r="L196" s="272"/>
      <c r="M196" s="272"/>
      <c r="N196" s="616" t="s">
        <v>114</v>
      </c>
      <c r="O196" s="617">
        <v>1350000</v>
      </c>
      <c r="P196" s="857"/>
      <c r="T196" s="332" t="e">
        <f>#REF!</f>
        <v>#REF!</v>
      </c>
      <c r="U196" s="313" t="e">
        <f t="shared" si="40"/>
        <v>#REF!</v>
      </c>
      <c r="V196" s="313" t="e">
        <f t="shared" si="41"/>
        <v>#REF!</v>
      </c>
      <c r="W196" s="350" t="e">
        <f t="shared" si="42"/>
        <v>#REF!</v>
      </c>
      <c r="X196" s="351">
        <f t="shared" si="43"/>
        <v>10</v>
      </c>
      <c r="Y196" s="350" t="e">
        <f t="shared" si="44"/>
        <v>#REF!</v>
      </c>
      <c r="Z196" s="350">
        <f t="shared" si="45"/>
        <v>11</v>
      </c>
      <c r="AA196" s="350" t="e">
        <f t="shared" si="46"/>
        <v>#REF!</v>
      </c>
      <c r="AB196" s="351" t="e">
        <f t="shared" si="47"/>
        <v>#REF!</v>
      </c>
      <c r="AC196" s="351" t="e">
        <f t="shared" si="48"/>
        <v>#REF!</v>
      </c>
      <c r="AD196" s="351" t="e">
        <f t="shared" si="49"/>
        <v>#REF!</v>
      </c>
      <c r="AE196" s="332">
        <f t="shared" si="50"/>
        <v>2003</v>
      </c>
      <c r="AF196" s="352" t="e">
        <f t="shared" si="51"/>
        <v>#REF!</v>
      </c>
      <c r="AG196" s="353" t="e">
        <f t="shared" si="52"/>
        <v>#REF!</v>
      </c>
    </row>
    <row r="197" spans="1:33" s="313" customFormat="1" ht="35" customHeight="1">
      <c r="A197" s="921">
        <v>168</v>
      </c>
      <c r="B197" s="613" t="s">
        <v>2116</v>
      </c>
      <c r="C197" s="614" t="s">
        <v>118</v>
      </c>
      <c r="D197" s="272"/>
      <c r="E197" s="615" t="s">
        <v>315</v>
      </c>
      <c r="F197" s="608"/>
      <c r="G197" s="615" t="s">
        <v>379</v>
      </c>
      <c r="H197" s="616">
        <v>2003</v>
      </c>
      <c r="I197" s="272"/>
      <c r="J197" s="272"/>
      <c r="K197" s="272"/>
      <c r="L197" s="272"/>
      <c r="M197" s="272"/>
      <c r="N197" s="616" t="s">
        <v>114</v>
      </c>
      <c r="O197" s="617">
        <v>4200000</v>
      </c>
      <c r="P197" s="857"/>
      <c r="T197" s="332" t="e">
        <f>#REF!</f>
        <v>#REF!</v>
      </c>
      <c r="U197" s="313" t="e">
        <f t="shared" si="40"/>
        <v>#REF!</v>
      </c>
      <c r="V197" s="313" t="e">
        <f t="shared" si="41"/>
        <v>#REF!</v>
      </c>
      <c r="W197" s="350" t="e">
        <f t="shared" si="42"/>
        <v>#REF!</v>
      </c>
      <c r="X197" s="351">
        <f t="shared" si="43"/>
        <v>10</v>
      </c>
      <c r="Y197" s="350" t="e">
        <f t="shared" si="44"/>
        <v>#REF!</v>
      </c>
      <c r="Z197" s="350">
        <f t="shared" si="45"/>
        <v>11</v>
      </c>
      <c r="AA197" s="350" t="e">
        <f t="shared" si="46"/>
        <v>#REF!</v>
      </c>
      <c r="AB197" s="351" t="e">
        <f t="shared" si="47"/>
        <v>#REF!</v>
      </c>
      <c r="AC197" s="351" t="e">
        <f t="shared" si="48"/>
        <v>#REF!</v>
      </c>
      <c r="AD197" s="351" t="e">
        <f t="shared" si="49"/>
        <v>#REF!</v>
      </c>
      <c r="AE197" s="332">
        <f t="shared" si="50"/>
        <v>2003</v>
      </c>
      <c r="AF197" s="352" t="e">
        <f t="shared" si="51"/>
        <v>#REF!</v>
      </c>
      <c r="AG197" s="353" t="e">
        <f t="shared" si="52"/>
        <v>#REF!</v>
      </c>
    </row>
    <row r="198" spans="1:33" s="313" customFormat="1" ht="35" customHeight="1">
      <c r="A198" s="921">
        <v>169</v>
      </c>
      <c r="B198" s="613" t="s">
        <v>2036</v>
      </c>
      <c r="C198" s="614" t="s">
        <v>177</v>
      </c>
      <c r="D198" s="272"/>
      <c r="E198" s="615" t="s">
        <v>315</v>
      </c>
      <c r="F198" s="608"/>
      <c r="G198" s="615" t="s">
        <v>379</v>
      </c>
      <c r="H198" s="616">
        <v>2003</v>
      </c>
      <c r="I198" s="272"/>
      <c r="J198" s="272"/>
      <c r="K198" s="272"/>
      <c r="L198" s="272"/>
      <c r="M198" s="272"/>
      <c r="N198" s="616" t="s">
        <v>114</v>
      </c>
      <c r="O198" s="617">
        <v>4200000</v>
      </c>
      <c r="P198" s="857"/>
      <c r="T198" s="332" t="e">
        <f>#REF!</f>
        <v>#REF!</v>
      </c>
      <c r="U198" s="313" t="e">
        <f t="shared" si="40"/>
        <v>#REF!</v>
      </c>
      <c r="V198" s="313" t="e">
        <f t="shared" si="41"/>
        <v>#REF!</v>
      </c>
      <c r="W198" s="350" t="e">
        <f t="shared" si="42"/>
        <v>#REF!</v>
      </c>
      <c r="X198" s="351">
        <f t="shared" si="43"/>
        <v>10</v>
      </c>
      <c r="Y198" s="350" t="e">
        <f t="shared" si="44"/>
        <v>#REF!</v>
      </c>
      <c r="Z198" s="350">
        <f t="shared" si="45"/>
        <v>11</v>
      </c>
      <c r="AA198" s="350" t="e">
        <f t="shared" si="46"/>
        <v>#REF!</v>
      </c>
      <c r="AB198" s="351" t="e">
        <f t="shared" si="47"/>
        <v>#REF!</v>
      </c>
      <c r="AC198" s="351" t="e">
        <f t="shared" si="48"/>
        <v>#REF!</v>
      </c>
      <c r="AD198" s="351" t="e">
        <f t="shared" si="49"/>
        <v>#REF!</v>
      </c>
      <c r="AE198" s="332">
        <f t="shared" si="50"/>
        <v>2003</v>
      </c>
      <c r="AF198" s="352" t="e">
        <f t="shared" si="51"/>
        <v>#REF!</v>
      </c>
      <c r="AG198" s="353" t="e">
        <f t="shared" si="52"/>
        <v>#REF!</v>
      </c>
    </row>
    <row r="199" spans="1:33" s="313" customFormat="1" ht="35" customHeight="1">
      <c r="A199" s="921">
        <v>170</v>
      </c>
      <c r="B199" s="613" t="s">
        <v>2036</v>
      </c>
      <c r="C199" s="614" t="s">
        <v>125</v>
      </c>
      <c r="D199" s="272"/>
      <c r="E199" s="615" t="s">
        <v>318</v>
      </c>
      <c r="F199" s="608"/>
      <c r="G199" s="615" t="s">
        <v>369</v>
      </c>
      <c r="H199" s="616">
        <v>2003</v>
      </c>
      <c r="I199" s="272"/>
      <c r="J199" s="272"/>
      <c r="K199" s="272"/>
      <c r="L199" s="272"/>
      <c r="M199" s="272"/>
      <c r="N199" s="616" t="s">
        <v>114</v>
      </c>
      <c r="O199" s="617">
        <v>1540000</v>
      </c>
      <c r="P199" s="857"/>
      <c r="T199" s="332" t="e">
        <f>#REF!</f>
        <v>#REF!</v>
      </c>
      <c r="U199" s="313" t="e">
        <f t="shared" si="40"/>
        <v>#REF!</v>
      </c>
      <c r="V199" s="313" t="e">
        <f t="shared" si="41"/>
        <v>#REF!</v>
      </c>
      <c r="W199" s="350" t="e">
        <f t="shared" si="42"/>
        <v>#REF!</v>
      </c>
      <c r="X199" s="351">
        <f t="shared" si="43"/>
        <v>10</v>
      </c>
      <c r="Y199" s="350" t="e">
        <f t="shared" si="44"/>
        <v>#REF!</v>
      </c>
      <c r="Z199" s="350">
        <f t="shared" si="45"/>
        <v>11</v>
      </c>
      <c r="AA199" s="350" t="e">
        <f t="shared" si="46"/>
        <v>#REF!</v>
      </c>
      <c r="AB199" s="351" t="e">
        <f t="shared" si="47"/>
        <v>#REF!</v>
      </c>
      <c r="AC199" s="351" t="e">
        <f t="shared" si="48"/>
        <v>#REF!</v>
      </c>
      <c r="AD199" s="351" t="e">
        <f t="shared" si="49"/>
        <v>#REF!</v>
      </c>
      <c r="AE199" s="332">
        <f t="shared" si="50"/>
        <v>2003</v>
      </c>
      <c r="AF199" s="352" t="e">
        <f t="shared" si="51"/>
        <v>#REF!</v>
      </c>
      <c r="AG199" s="353" t="e">
        <f t="shared" si="52"/>
        <v>#REF!</v>
      </c>
    </row>
    <row r="200" spans="1:33" s="313" customFormat="1" ht="35" customHeight="1">
      <c r="A200" s="921">
        <v>171</v>
      </c>
      <c r="B200" s="613" t="s">
        <v>2050</v>
      </c>
      <c r="C200" s="614" t="s">
        <v>149</v>
      </c>
      <c r="D200" s="272"/>
      <c r="E200" s="615" t="s">
        <v>316</v>
      </c>
      <c r="F200" s="608"/>
      <c r="G200" s="615" t="s">
        <v>372</v>
      </c>
      <c r="H200" s="616">
        <v>2003</v>
      </c>
      <c r="I200" s="272"/>
      <c r="J200" s="272"/>
      <c r="K200" s="272"/>
      <c r="L200" s="272"/>
      <c r="M200" s="272"/>
      <c r="N200" s="616" t="s">
        <v>114</v>
      </c>
      <c r="O200" s="617">
        <v>1470000</v>
      </c>
      <c r="P200" s="857"/>
      <c r="T200" s="332" t="e">
        <f>#REF!</f>
        <v>#REF!</v>
      </c>
      <c r="U200" s="313" t="e">
        <f t="shared" si="40"/>
        <v>#REF!</v>
      </c>
      <c r="V200" s="313" t="e">
        <f t="shared" si="41"/>
        <v>#REF!</v>
      </c>
      <c r="W200" s="350" t="e">
        <f t="shared" si="42"/>
        <v>#REF!</v>
      </c>
      <c r="X200" s="351">
        <f t="shared" si="43"/>
        <v>10</v>
      </c>
      <c r="Y200" s="350" t="e">
        <f t="shared" si="44"/>
        <v>#REF!</v>
      </c>
      <c r="Z200" s="350">
        <f t="shared" si="45"/>
        <v>11</v>
      </c>
      <c r="AA200" s="350" t="e">
        <f t="shared" si="46"/>
        <v>#REF!</v>
      </c>
      <c r="AB200" s="351" t="e">
        <f t="shared" si="47"/>
        <v>#REF!</v>
      </c>
      <c r="AC200" s="351" t="e">
        <f t="shared" si="48"/>
        <v>#REF!</v>
      </c>
      <c r="AD200" s="351" t="e">
        <f t="shared" si="49"/>
        <v>#REF!</v>
      </c>
      <c r="AE200" s="332">
        <f t="shared" si="50"/>
        <v>2003</v>
      </c>
      <c r="AF200" s="352" t="e">
        <f t="shared" si="51"/>
        <v>#REF!</v>
      </c>
      <c r="AG200" s="353" t="e">
        <f t="shared" si="52"/>
        <v>#REF!</v>
      </c>
    </row>
    <row r="201" spans="1:33" s="313" customFormat="1" ht="35" customHeight="1">
      <c r="A201" s="921">
        <v>172</v>
      </c>
      <c r="B201" s="613" t="s">
        <v>298</v>
      </c>
      <c r="C201" s="614" t="s">
        <v>128</v>
      </c>
      <c r="D201" s="272"/>
      <c r="E201" s="615" t="s">
        <v>318</v>
      </c>
      <c r="F201" s="608"/>
      <c r="G201" s="615" t="s">
        <v>369</v>
      </c>
      <c r="H201" s="616">
        <v>2003</v>
      </c>
      <c r="I201" s="272"/>
      <c r="J201" s="272"/>
      <c r="K201" s="272"/>
      <c r="L201" s="272"/>
      <c r="M201" s="272"/>
      <c r="N201" s="616" t="s">
        <v>114</v>
      </c>
      <c r="O201" s="617">
        <v>1925000</v>
      </c>
      <c r="P201" s="857"/>
      <c r="T201" s="332" t="e">
        <f>#REF!</f>
        <v>#REF!</v>
      </c>
      <c r="U201" s="313" t="e">
        <f t="shared" si="40"/>
        <v>#REF!</v>
      </c>
      <c r="V201" s="313" t="e">
        <f t="shared" si="41"/>
        <v>#REF!</v>
      </c>
      <c r="W201" s="350" t="e">
        <f t="shared" si="42"/>
        <v>#REF!</v>
      </c>
      <c r="X201" s="351">
        <f t="shared" si="43"/>
        <v>10</v>
      </c>
      <c r="Y201" s="350" t="e">
        <f t="shared" si="44"/>
        <v>#REF!</v>
      </c>
      <c r="Z201" s="350">
        <f t="shared" si="45"/>
        <v>11</v>
      </c>
      <c r="AA201" s="350" t="e">
        <f t="shared" si="46"/>
        <v>#REF!</v>
      </c>
      <c r="AB201" s="351" t="e">
        <f t="shared" si="47"/>
        <v>#REF!</v>
      </c>
      <c r="AC201" s="351" t="e">
        <f t="shared" si="48"/>
        <v>#REF!</v>
      </c>
      <c r="AD201" s="351" t="e">
        <f t="shared" si="49"/>
        <v>#REF!</v>
      </c>
      <c r="AE201" s="332">
        <f t="shared" si="50"/>
        <v>2003</v>
      </c>
      <c r="AF201" s="352" t="e">
        <f t="shared" si="51"/>
        <v>#REF!</v>
      </c>
      <c r="AG201" s="353" t="e">
        <f t="shared" si="52"/>
        <v>#REF!</v>
      </c>
    </row>
    <row r="202" spans="1:33" s="313" customFormat="1" ht="35" customHeight="1">
      <c r="A202" s="921">
        <v>173</v>
      </c>
      <c r="B202" s="613" t="s">
        <v>2023</v>
      </c>
      <c r="C202" s="614" t="s">
        <v>129</v>
      </c>
      <c r="D202" s="272"/>
      <c r="E202" s="615" t="s">
        <v>316</v>
      </c>
      <c r="F202" s="608"/>
      <c r="G202" s="615" t="s">
        <v>382</v>
      </c>
      <c r="H202" s="616">
        <v>2003</v>
      </c>
      <c r="I202" s="272"/>
      <c r="J202" s="272"/>
      <c r="K202" s="272"/>
      <c r="L202" s="272"/>
      <c r="M202" s="272"/>
      <c r="N202" s="616" t="s">
        <v>114</v>
      </c>
      <c r="O202" s="617">
        <v>665000</v>
      </c>
      <c r="P202" s="857"/>
      <c r="T202" s="332" t="e">
        <f>#REF!</f>
        <v>#REF!</v>
      </c>
      <c r="U202" s="313" t="e">
        <f t="shared" si="40"/>
        <v>#REF!</v>
      </c>
      <c r="V202" s="313" t="e">
        <f t="shared" si="41"/>
        <v>#REF!</v>
      </c>
      <c r="W202" s="350" t="e">
        <f t="shared" si="42"/>
        <v>#REF!</v>
      </c>
      <c r="X202" s="351">
        <f t="shared" si="43"/>
        <v>10</v>
      </c>
      <c r="Y202" s="350" t="e">
        <f t="shared" si="44"/>
        <v>#REF!</v>
      </c>
      <c r="Z202" s="350">
        <f t="shared" si="45"/>
        <v>11</v>
      </c>
      <c r="AA202" s="350" t="e">
        <f t="shared" si="46"/>
        <v>#REF!</v>
      </c>
      <c r="AB202" s="351" t="e">
        <f t="shared" si="47"/>
        <v>#REF!</v>
      </c>
      <c r="AC202" s="351" t="e">
        <f t="shared" si="48"/>
        <v>#REF!</v>
      </c>
      <c r="AD202" s="351" t="e">
        <f t="shared" si="49"/>
        <v>#REF!</v>
      </c>
      <c r="AE202" s="332">
        <f t="shared" si="50"/>
        <v>2003</v>
      </c>
      <c r="AF202" s="352" t="e">
        <f t="shared" si="51"/>
        <v>#REF!</v>
      </c>
      <c r="AG202" s="353" t="e">
        <f t="shared" si="52"/>
        <v>#REF!</v>
      </c>
    </row>
    <row r="203" spans="1:33" s="313" customFormat="1" ht="35" customHeight="1">
      <c r="A203" s="921">
        <v>174</v>
      </c>
      <c r="B203" s="613" t="s">
        <v>2026</v>
      </c>
      <c r="C203" s="614" t="s">
        <v>143</v>
      </c>
      <c r="D203" s="272"/>
      <c r="E203" s="615" t="s">
        <v>315</v>
      </c>
      <c r="F203" s="608"/>
      <c r="G203" s="615" t="s">
        <v>379</v>
      </c>
      <c r="H203" s="616">
        <v>2003</v>
      </c>
      <c r="I203" s="272"/>
      <c r="J203" s="272"/>
      <c r="K203" s="272"/>
      <c r="L203" s="272"/>
      <c r="M203" s="272"/>
      <c r="N203" s="616" t="s">
        <v>114</v>
      </c>
      <c r="O203" s="617">
        <v>2275000</v>
      </c>
      <c r="P203" s="857"/>
      <c r="T203" s="332" t="e">
        <f>#REF!</f>
        <v>#REF!</v>
      </c>
      <c r="U203" s="313" t="e">
        <f t="shared" si="40"/>
        <v>#REF!</v>
      </c>
      <c r="V203" s="313" t="e">
        <f t="shared" si="41"/>
        <v>#REF!</v>
      </c>
      <c r="W203" s="350" t="e">
        <f t="shared" si="42"/>
        <v>#REF!</v>
      </c>
      <c r="X203" s="351">
        <f t="shared" si="43"/>
        <v>10</v>
      </c>
      <c r="Y203" s="350" t="e">
        <f t="shared" si="44"/>
        <v>#REF!</v>
      </c>
      <c r="Z203" s="350">
        <f t="shared" si="45"/>
        <v>11</v>
      </c>
      <c r="AA203" s="350" t="e">
        <f t="shared" si="46"/>
        <v>#REF!</v>
      </c>
      <c r="AB203" s="351" t="e">
        <f t="shared" si="47"/>
        <v>#REF!</v>
      </c>
      <c r="AC203" s="351" t="e">
        <f t="shared" si="48"/>
        <v>#REF!</v>
      </c>
      <c r="AD203" s="351" t="e">
        <f t="shared" si="49"/>
        <v>#REF!</v>
      </c>
      <c r="AE203" s="332">
        <f t="shared" si="50"/>
        <v>2003</v>
      </c>
      <c r="AF203" s="352" t="e">
        <f t="shared" si="51"/>
        <v>#REF!</v>
      </c>
      <c r="AG203" s="353" t="e">
        <f t="shared" si="52"/>
        <v>#REF!</v>
      </c>
    </row>
    <row r="204" spans="1:33" s="313" customFormat="1" ht="35" customHeight="1">
      <c r="A204" s="921">
        <v>175</v>
      </c>
      <c r="B204" s="613" t="s">
        <v>2083</v>
      </c>
      <c r="C204" s="614" t="s">
        <v>144</v>
      </c>
      <c r="D204" s="272"/>
      <c r="E204" s="615" t="s">
        <v>316</v>
      </c>
      <c r="F204" s="608"/>
      <c r="G204" s="615" t="s">
        <v>374</v>
      </c>
      <c r="H204" s="616">
        <v>2003</v>
      </c>
      <c r="I204" s="272"/>
      <c r="J204" s="272"/>
      <c r="K204" s="272"/>
      <c r="L204" s="272"/>
      <c r="M204" s="272"/>
      <c r="N204" s="616" t="s">
        <v>114</v>
      </c>
      <c r="O204" s="617">
        <v>2450000</v>
      </c>
      <c r="P204" s="922" t="s">
        <v>144</v>
      </c>
      <c r="T204" s="332" t="e">
        <f>#REF!</f>
        <v>#REF!</v>
      </c>
      <c r="U204" s="313" t="e">
        <f t="shared" si="40"/>
        <v>#REF!</v>
      </c>
      <c r="V204" s="313" t="e">
        <f t="shared" si="41"/>
        <v>#REF!</v>
      </c>
      <c r="W204" s="350" t="e">
        <f t="shared" si="42"/>
        <v>#REF!</v>
      </c>
      <c r="X204" s="351">
        <f t="shared" si="43"/>
        <v>10</v>
      </c>
      <c r="Y204" s="350" t="e">
        <f t="shared" si="44"/>
        <v>#REF!</v>
      </c>
      <c r="Z204" s="350">
        <f t="shared" si="45"/>
        <v>11</v>
      </c>
      <c r="AA204" s="350" t="e">
        <f t="shared" si="46"/>
        <v>#REF!</v>
      </c>
      <c r="AB204" s="351" t="e">
        <f t="shared" si="47"/>
        <v>#REF!</v>
      </c>
      <c r="AC204" s="351" t="e">
        <f t="shared" si="48"/>
        <v>#REF!</v>
      </c>
      <c r="AD204" s="351" t="e">
        <f t="shared" si="49"/>
        <v>#REF!</v>
      </c>
      <c r="AE204" s="332">
        <f t="shared" si="50"/>
        <v>2003</v>
      </c>
      <c r="AF204" s="352" t="e">
        <f t="shared" si="51"/>
        <v>#REF!</v>
      </c>
      <c r="AG204" s="353" t="e">
        <f t="shared" si="52"/>
        <v>#REF!</v>
      </c>
    </row>
    <row r="205" spans="1:33" s="313" customFormat="1" ht="35" customHeight="1">
      <c r="A205" s="921">
        <v>176</v>
      </c>
      <c r="B205" s="613" t="s">
        <v>2036</v>
      </c>
      <c r="C205" s="614" t="s">
        <v>125</v>
      </c>
      <c r="D205" s="272"/>
      <c r="E205" s="615" t="s">
        <v>316</v>
      </c>
      <c r="F205" s="608"/>
      <c r="G205" s="615" t="s">
        <v>373</v>
      </c>
      <c r="H205" s="616">
        <v>2003</v>
      </c>
      <c r="I205" s="272"/>
      <c r="J205" s="272"/>
      <c r="K205" s="272"/>
      <c r="L205" s="272"/>
      <c r="M205" s="272"/>
      <c r="N205" s="616" t="s">
        <v>114</v>
      </c>
      <c r="O205" s="617">
        <v>875000</v>
      </c>
      <c r="P205" s="857"/>
      <c r="T205" s="332" t="e">
        <f>#REF!</f>
        <v>#REF!</v>
      </c>
      <c r="U205" s="313" t="e">
        <f t="shared" si="40"/>
        <v>#REF!</v>
      </c>
      <c r="V205" s="313" t="e">
        <f t="shared" si="41"/>
        <v>#REF!</v>
      </c>
      <c r="W205" s="350" t="e">
        <f t="shared" si="42"/>
        <v>#REF!</v>
      </c>
      <c r="X205" s="351">
        <f t="shared" si="43"/>
        <v>10</v>
      </c>
      <c r="Y205" s="350" t="e">
        <f t="shared" si="44"/>
        <v>#REF!</v>
      </c>
      <c r="Z205" s="350">
        <f t="shared" si="45"/>
        <v>11</v>
      </c>
      <c r="AA205" s="350" t="e">
        <f t="shared" si="46"/>
        <v>#REF!</v>
      </c>
      <c r="AB205" s="351" t="e">
        <f t="shared" si="47"/>
        <v>#REF!</v>
      </c>
      <c r="AC205" s="351" t="e">
        <f t="shared" si="48"/>
        <v>#REF!</v>
      </c>
      <c r="AD205" s="351" t="e">
        <f t="shared" si="49"/>
        <v>#REF!</v>
      </c>
      <c r="AE205" s="332">
        <f t="shared" si="50"/>
        <v>2003</v>
      </c>
      <c r="AF205" s="352" t="e">
        <f t="shared" si="51"/>
        <v>#REF!</v>
      </c>
      <c r="AG205" s="353" t="e">
        <f t="shared" si="52"/>
        <v>#REF!</v>
      </c>
    </row>
    <row r="206" spans="1:33" s="313" customFormat="1" ht="35" customHeight="1">
      <c r="A206" s="921">
        <v>177</v>
      </c>
      <c r="B206" s="613" t="s">
        <v>2116</v>
      </c>
      <c r="C206" s="614" t="s">
        <v>118</v>
      </c>
      <c r="D206" s="272"/>
      <c r="E206" s="615" t="s">
        <v>318</v>
      </c>
      <c r="F206" s="608"/>
      <c r="G206" s="615" t="s">
        <v>369</v>
      </c>
      <c r="H206" s="616">
        <v>2003</v>
      </c>
      <c r="I206" s="272"/>
      <c r="J206" s="272"/>
      <c r="K206" s="272"/>
      <c r="L206" s="272"/>
      <c r="M206" s="272"/>
      <c r="N206" s="616" t="s">
        <v>114</v>
      </c>
      <c r="O206" s="617">
        <v>1540000</v>
      </c>
      <c r="P206" s="857"/>
      <c r="T206" s="332" t="e">
        <f>#REF!</f>
        <v>#REF!</v>
      </c>
      <c r="U206" s="313" t="e">
        <f t="shared" si="40"/>
        <v>#REF!</v>
      </c>
      <c r="V206" s="313" t="e">
        <f t="shared" si="41"/>
        <v>#REF!</v>
      </c>
      <c r="W206" s="350" t="e">
        <f t="shared" si="42"/>
        <v>#REF!</v>
      </c>
      <c r="X206" s="351">
        <f t="shared" si="43"/>
        <v>10</v>
      </c>
      <c r="Y206" s="350" t="e">
        <f t="shared" si="44"/>
        <v>#REF!</v>
      </c>
      <c r="Z206" s="350">
        <f t="shared" si="45"/>
        <v>11</v>
      </c>
      <c r="AA206" s="350" t="e">
        <f t="shared" si="46"/>
        <v>#REF!</v>
      </c>
      <c r="AB206" s="351" t="e">
        <f t="shared" si="47"/>
        <v>#REF!</v>
      </c>
      <c r="AC206" s="351" t="e">
        <f t="shared" si="48"/>
        <v>#REF!</v>
      </c>
      <c r="AD206" s="351" t="e">
        <f t="shared" si="49"/>
        <v>#REF!</v>
      </c>
      <c r="AE206" s="332">
        <f t="shared" si="50"/>
        <v>2003</v>
      </c>
      <c r="AF206" s="352" t="e">
        <f t="shared" si="51"/>
        <v>#REF!</v>
      </c>
      <c r="AG206" s="353" t="e">
        <f t="shared" si="52"/>
        <v>#REF!</v>
      </c>
    </row>
    <row r="207" spans="1:33" s="313" customFormat="1" ht="35" customHeight="1">
      <c r="A207" s="921">
        <v>178</v>
      </c>
      <c r="B207" s="613" t="s">
        <v>2023</v>
      </c>
      <c r="C207" s="614" t="s">
        <v>129</v>
      </c>
      <c r="D207" s="272"/>
      <c r="E207" s="615" t="s">
        <v>316</v>
      </c>
      <c r="F207" s="608"/>
      <c r="G207" s="615" t="s">
        <v>382</v>
      </c>
      <c r="H207" s="616">
        <v>2003</v>
      </c>
      <c r="I207" s="272"/>
      <c r="J207" s="272"/>
      <c r="K207" s="272"/>
      <c r="L207" s="272"/>
      <c r="M207" s="272"/>
      <c r="N207" s="616" t="s">
        <v>114</v>
      </c>
      <c r="O207" s="617">
        <v>1140000</v>
      </c>
      <c r="P207" s="857"/>
      <c r="T207" s="332" t="e">
        <f>#REF!</f>
        <v>#REF!</v>
      </c>
      <c r="U207" s="313" t="e">
        <f t="shared" si="40"/>
        <v>#REF!</v>
      </c>
      <c r="V207" s="313" t="e">
        <f t="shared" si="41"/>
        <v>#REF!</v>
      </c>
      <c r="W207" s="350" t="e">
        <f t="shared" si="42"/>
        <v>#REF!</v>
      </c>
      <c r="X207" s="351">
        <f t="shared" si="43"/>
        <v>10</v>
      </c>
      <c r="Y207" s="350" t="e">
        <f t="shared" si="44"/>
        <v>#REF!</v>
      </c>
      <c r="Z207" s="350">
        <f t="shared" si="45"/>
        <v>11</v>
      </c>
      <c r="AA207" s="350" t="e">
        <f t="shared" si="46"/>
        <v>#REF!</v>
      </c>
      <c r="AB207" s="351" t="e">
        <f t="shared" si="47"/>
        <v>#REF!</v>
      </c>
      <c r="AC207" s="351" t="e">
        <f t="shared" si="48"/>
        <v>#REF!</v>
      </c>
      <c r="AD207" s="351" t="e">
        <f t="shared" si="49"/>
        <v>#REF!</v>
      </c>
      <c r="AE207" s="332">
        <f t="shared" si="50"/>
        <v>2003</v>
      </c>
      <c r="AF207" s="352" t="e">
        <f t="shared" si="51"/>
        <v>#REF!</v>
      </c>
      <c r="AG207" s="353" t="e">
        <f t="shared" si="52"/>
        <v>#REF!</v>
      </c>
    </row>
    <row r="208" spans="1:33" s="313" customFormat="1" ht="35" customHeight="1">
      <c r="A208" s="921">
        <v>179</v>
      </c>
      <c r="B208" s="613" t="s">
        <v>298</v>
      </c>
      <c r="C208" s="614" t="s">
        <v>128</v>
      </c>
      <c r="D208" s="272"/>
      <c r="E208" s="615" t="s">
        <v>337</v>
      </c>
      <c r="F208" s="608"/>
      <c r="G208" s="615" t="s">
        <v>379</v>
      </c>
      <c r="H208" s="616">
        <v>2003</v>
      </c>
      <c r="I208" s="272"/>
      <c r="J208" s="272"/>
      <c r="K208" s="272"/>
      <c r="L208" s="272"/>
      <c r="M208" s="272"/>
      <c r="N208" s="616" t="s">
        <v>114</v>
      </c>
      <c r="O208" s="617">
        <v>5514000</v>
      </c>
      <c r="P208" s="857"/>
      <c r="T208" s="332" t="e">
        <f>#REF!</f>
        <v>#REF!</v>
      </c>
      <c r="U208" s="313" t="e">
        <f t="shared" si="40"/>
        <v>#REF!</v>
      </c>
      <c r="V208" s="313" t="e">
        <f t="shared" si="41"/>
        <v>#REF!</v>
      </c>
      <c r="W208" s="350" t="e">
        <f t="shared" si="42"/>
        <v>#REF!</v>
      </c>
      <c r="X208" s="351">
        <f t="shared" si="43"/>
        <v>10</v>
      </c>
      <c r="Y208" s="350" t="e">
        <f t="shared" si="44"/>
        <v>#REF!</v>
      </c>
      <c r="Z208" s="350">
        <f t="shared" si="45"/>
        <v>11</v>
      </c>
      <c r="AA208" s="350" t="e">
        <f t="shared" si="46"/>
        <v>#REF!</v>
      </c>
      <c r="AB208" s="351" t="e">
        <f t="shared" si="47"/>
        <v>#REF!</v>
      </c>
      <c r="AC208" s="351" t="e">
        <f t="shared" si="48"/>
        <v>#REF!</v>
      </c>
      <c r="AD208" s="351" t="e">
        <f t="shared" si="49"/>
        <v>#REF!</v>
      </c>
      <c r="AE208" s="332">
        <f t="shared" si="50"/>
        <v>2003</v>
      </c>
      <c r="AF208" s="352" t="e">
        <f t="shared" si="51"/>
        <v>#REF!</v>
      </c>
      <c r="AG208" s="353" t="e">
        <f t="shared" si="52"/>
        <v>#REF!</v>
      </c>
    </row>
    <row r="209" spans="1:33" s="313" customFormat="1" ht="35" customHeight="1">
      <c r="A209" s="921">
        <v>180</v>
      </c>
      <c r="B209" s="618" t="s">
        <v>301</v>
      </c>
      <c r="C209" s="614" t="s">
        <v>122</v>
      </c>
      <c r="D209" s="272"/>
      <c r="E209" s="615" t="s">
        <v>316</v>
      </c>
      <c r="F209" s="608"/>
      <c r="G209" s="615" t="s">
        <v>373</v>
      </c>
      <c r="H209" s="616">
        <v>2003</v>
      </c>
      <c r="I209" s="272"/>
      <c r="J209" s="272"/>
      <c r="K209" s="272"/>
      <c r="L209" s="272"/>
      <c r="M209" s="272"/>
      <c r="N209" s="616" t="s">
        <v>114</v>
      </c>
      <c r="O209" s="617">
        <v>1000000</v>
      </c>
      <c r="P209" s="857"/>
      <c r="T209" s="332" t="e">
        <f>#REF!</f>
        <v>#REF!</v>
      </c>
      <c r="U209" s="313" t="e">
        <f t="shared" si="40"/>
        <v>#REF!</v>
      </c>
      <c r="V209" s="313" t="e">
        <f t="shared" si="41"/>
        <v>#REF!</v>
      </c>
      <c r="W209" s="350" t="e">
        <f t="shared" si="42"/>
        <v>#REF!</v>
      </c>
      <c r="X209" s="351">
        <f t="shared" si="43"/>
        <v>10</v>
      </c>
      <c r="Y209" s="350" t="e">
        <f t="shared" si="44"/>
        <v>#REF!</v>
      </c>
      <c r="Z209" s="350">
        <f t="shared" si="45"/>
        <v>11</v>
      </c>
      <c r="AA209" s="350" t="e">
        <f t="shared" si="46"/>
        <v>#REF!</v>
      </c>
      <c r="AB209" s="351" t="e">
        <f t="shared" si="47"/>
        <v>#REF!</v>
      </c>
      <c r="AC209" s="351" t="e">
        <f t="shared" si="48"/>
        <v>#REF!</v>
      </c>
      <c r="AD209" s="351" t="e">
        <f t="shared" si="49"/>
        <v>#REF!</v>
      </c>
      <c r="AE209" s="332">
        <f t="shared" si="50"/>
        <v>2003</v>
      </c>
      <c r="AF209" s="352" t="e">
        <f t="shared" si="51"/>
        <v>#REF!</v>
      </c>
      <c r="AG209" s="353" t="e">
        <f t="shared" si="52"/>
        <v>#REF!</v>
      </c>
    </row>
    <row r="210" spans="1:33" s="313" customFormat="1" ht="35" customHeight="1">
      <c r="A210" s="921">
        <v>181</v>
      </c>
      <c r="B210" s="613" t="s">
        <v>2036</v>
      </c>
      <c r="C210" s="614" t="s">
        <v>125</v>
      </c>
      <c r="D210" s="272"/>
      <c r="E210" s="615" t="s">
        <v>315</v>
      </c>
      <c r="F210" s="608"/>
      <c r="G210" s="615" t="s">
        <v>379</v>
      </c>
      <c r="H210" s="616">
        <v>2003</v>
      </c>
      <c r="I210" s="272"/>
      <c r="J210" s="272"/>
      <c r="K210" s="272"/>
      <c r="L210" s="272"/>
      <c r="M210" s="272"/>
      <c r="N210" s="616" t="s">
        <v>114</v>
      </c>
      <c r="O210" s="617">
        <v>2100000</v>
      </c>
      <c r="P210" s="857"/>
      <c r="T210" s="332" t="e">
        <f>#REF!</f>
        <v>#REF!</v>
      </c>
      <c r="U210" s="313" t="e">
        <f t="shared" si="40"/>
        <v>#REF!</v>
      </c>
      <c r="V210" s="313" t="e">
        <f t="shared" si="41"/>
        <v>#REF!</v>
      </c>
      <c r="W210" s="350" t="e">
        <f t="shared" si="42"/>
        <v>#REF!</v>
      </c>
      <c r="X210" s="351">
        <f t="shared" si="43"/>
        <v>10</v>
      </c>
      <c r="Y210" s="350" t="e">
        <f t="shared" si="44"/>
        <v>#REF!</v>
      </c>
      <c r="Z210" s="350">
        <f t="shared" si="45"/>
        <v>11</v>
      </c>
      <c r="AA210" s="350" t="e">
        <f t="shared" si="46"/>
        <v>#REF!</v>
      </c>
      <c r="AB210" s="351" t="e">
        <f t="shared" si="47"/>
        <v>#REF!</v>
      </c>
      <c r="AC210" s="351" t="e">
        <f t="shared" si="48"/>
        <v>#REF!</v>
      </c>
      <c r="AD210" s="351" t="e">
        <f t="shared" si="49"/>
        <v>#REF!</v>
      </c>
      <c r="AE210" s="332">
        <f t="shared" si="50"/>
        <v>2003</v>
      </c>
      <c r="AF210" s="352" t="e">
        <f t="shared" si="51"/>
        <v>#REF!</v>
      </c>
      <c r="AG210" s="353" t="e">
        <f t="shared" si="52"/>
        <v>#REF!</v>
      </c>
    </row>
    <row r="211" spans="1:33" s="313" customFormat="1" ht="35" customHeight="1">
      <c r="A211" s="921">
        <v>182</v>
      </c>
      <c r="B211" s="613" t="s">
        <v>298</v>
      </c>
      <c r="C211" s="614" t="s">
        <v>128</v>
      </c>
      <c r="D211" s="272"/>
      <c r="E211" s="615" t="s">
        <v>316</v>
      </c>
      <c r="F211" s="608"/>
      <c r="G211" s="615" t="s">
        <v>373</v>
      </c>
      <c r="H211" s="616">
        <v>2003</v>
      </c>
      <c r="I211" s="272"/>
      <c r="J211" s="272"/>
      <c r="K211" s="272"/>
      <c r="L211" s="272"/>
      <c r="M211" s="272"/>
      <c r="N211" s="616" t="s">
        <v>114</v>
      </c>
      <c r="O211" s="617">
        <v>600000</v>
      </c>
      <c r="P211" s="857"/>
      <c r="T211" s="332" t="e">
        <f>#REF!</f>
        <v>#REF!</v>
      </c>
      <c r="U211" s="313" t="e">
        <f t="shared" si="40"/>
        <v>#REF!</v>
      </c>
      <c r="V211" s="313" t="e">
        <f t="shared" si="41"/>
        <v>#REF!</v>
      </c>
      <c r="W211" s="350" t="e">
        <f t="shared" si="42"/>
        <v>#REF!</v>
      </c>
      <c r="X211" s="351">
        <f t="shared" si="43"/>
        <v>10</v>
      </c>
      <c r="Y211" s="350" t="e">
        <f t="shared" si="44"/>
        <v>#REF!</v>
      </c>
      <c r="Z211" s="350">
        <f t="shared" si="45"/>
        <v>11</v>
      </c>
      <c r="AA211" s="350" t="e">
        <f t="shared" si="46"/>
        <v>#REF!</v>
      </c>
      <c r="AB211" s="351" t="e">
        <f t="shared" si="47"/>
        <v>#REF!</v>
      </c>
      <c r="AC211" s="351" t="e">
        <f t="shared" si="48"/>
        <v>#REF!</v>
      </c>
      <c r="AD211" s="351" t="e">
        <f t="shared" si="49"/>
        <v>#REF!</v>
      </c>
      <c r="AE211" s="332">
        <f t="shared" si="50"/>
        <v>2003</v>
      </c>
      <c r="AF211" s="352" t="e">
        <f t="shared" si="51"/>
        <v>#REF!</v>
      </c>
      <c r="AG211" s="353" t="e">
        <f t="shared" si="52"/>
        <v>#REF!</v>
      </c>
    </row>
    <row r="212" spans="1:33" s="313" customFormat="1" ht="35" customHeight="1">
      <c r="A212" s="921">
        <v>183</v>
      </c>
      <c r="B212" s="613" t="s">
        <v>2036</v>
      </c>
      <c r="C212" s="614" t="s">
        <v>125</v>
      </c>
      <c r="D212" s="272"/>
      <c r="E212" s="615" t="s">
        <v>316</v>
      </c>
      <c r="F212" s="608"/>
      <c r="G212" s="615" t="s">
        <v>370</v>
      </c>
      <c r="H212" s="616">
        <v>2003</v>
      </c>
      <c r="I212" s="272"/>
      <c r="J212" s="272"/>
      <c r="K212" s="272"/>
      <c r="L212" s="272"/>
      <c r="M212" s="272"/>
      <c r="N212" s="616" t="s">
        <v>114</v>
      </c>
      <c r="O212" s="617">
        <v>1050000</v>
      </c>
      <c r="P212" s="857"/>
      <c r="T212" s="332" t="e">
        <f>#REF!</f>
        <v>#REF!</v>
      </c>
      <c r="U212" s="313" t="e">
        <f t="shared" si="40"/>
        <v>#REF!</v>
      </c>
      <c r="V212" s="313" t="e">
        <f t="shared" si="41"/>
        <v>#REF!</v>
      </c>
      <c r="W212" s="350" t="e">
        <f t="shared" si="42"/>
        <v>#REF!</v>
      </c>
      <c r="X212" s="351">
        <f t="shared" si="43"/>
        <v>10</v>
      </c>
      <c r="Y212" s="350" t="e">
        <f t="shared" si="44"/>
        <v>#REF!</v>
      </c>
      <c r="Z212" s="350">
        <f t="shared" si="45"/>
        <v>11</v>
      </c>
      <c r="AA212" s="350" t="e">
        <f t="shared" si="46"/>
        <v>#REF!</v>
      </c>
      <c r="AB212" s="351" t="e">
        <f t="shared" si="47"/>
        <v>#REF!</v>
      </c>
      <c r="AC212" s="351" t="e">
        <f t="shared" si="48"/>
        <v>#REF!</v>
      </c>
      <c r="AD212" s="351" t="e">
        <f t="shared" si="49"/>
        <v>#REF!</v>
      </c>
      <c r="AE212" s="332">
        <f t="shared" si="50"/>
        <v>2003</v>
      </c>
      <c r="AF212" s="352" t="e">
        <f t="shared" si="51"/>
        <v>#REF!</v>
      </c>
      <c r="AG212" s="353" t="e">
        <f t="shared" si="52"/>
        <v>#REF!</v>
      </c>
    </row>
    <row r="213" spans="1:33" s="313" customFormat="1" ht="35" customHeight="1">
      <c r="A213" s="921">
        <v>184</v>
      </c>
      <c r="B213" s="613" t="s">
        <v>2044</v>
      </c>
      <c r="C213" s="614" t="s">
        <v>134</v>
      </c>
      <c r="D213" s="272"/>
      <c r="E213" s="615" t="s">
        <v>316</v>
      </c>
      <c r="F213" s="608"/>
      <c r="G213" s="615" t="s">
        <v>370</v>
      </c>
      <c r="H213" s="616">
        <v>2003</v>
      </c>
      <c r="I213" s="272"/>
      <c r="J213" s="272"/>
      <c r="K213" s="272"/>
      <c r="L213" s="272"/>
      <c r="M213" s="272"/>
      <c r="N213" s="616" t="s">
        <v>114</v>
      </c>
      <c r="O213" s="617">
        <v>980000</v>
      </c>
      <c r="P213" s="857"/>
      <c r="T213" s="332" t="e">
        <f>#REF!</f>
        <v>#REF!</v>
      </c>
      <c r="U213" s="313" t="e">
        <f t="shared" si="40"/>
        <v>#REF!</v>
      </c>
      <c r="V213" s="313" t="e">
        <f t="shared" si="41"/>
        <v>#REF!</v>
      </c>
      <c r="W213" s="350" t="e">
        <f t="shared" si="42"/>
        <v>#REF!</v>
      </c>
      <c r="X213" s="351">
        <f t="shared" si="43"/>
        <v>10</v>
      </c>
      <c r="Y213" s="350" t="e">
        <f t="shared" si="44"/>
        <v>#REF!</v>
      </c>
      <c r="Z213" s="350">
        <f t="shared" si="45"/>
        <v>11</v>
      </c>
      <c r="AA213" s="350" t="e">
        <f t="shared" si="46"/>
        <v>#REF!</v>
      </c>
      <c r="AB213" s="351" t="e">
        <f t="shared" si="47"/>
        <v>#REF!</v>
      </c>
      <c r="AC213" s="351" t="e">
        <f t="shared" si="48"/>
        <v>#REF!</v>
      </c>
      <c r="AD213" s="351" t="e">
        <f t="shared" si="49"/>
        <v>#REF!</v>
      </c>
      <c r="AE213" s="332">
        <f t="shared" si="50"/>
        <v>2003</v>
      </c>
      <c r="AF213" s="352" t="e">
        <f t="shared" si="51"/>
        <v>#REF!</v>
      </c>
      <c r="AG213" s="353" t="e">
        <f t="shared" si="52"/>
        <v>#REF!</v>
      </c>
    </row>
    <row r="214" spans="1:33" s="313" customFormat="1" ht="35" customHeight="1">
      <c r="A214" s="921">
        <v>185</v>
      </c>
      <c r="B214" s="613" t="s">
        <v>2039</v>
      </c>
      <c r="C214" s="614" t="s">
        <v>135</v>
      </c>
      <c r="D214" s="272"/>
      <c r="E214" s="615" t="s">
        <v>316</v>
      </c>
      <c r="F214" s="608"/>
      <c r="G214" s="615" t="s">
        <v>372</v>
      </c>
      <c r="H214" s="616">
        <v>2003</v>
      </c>
      <c r="I214" s="272"/>
      <c r="J214" s="272"/>
      <c r="K214" s="272"/>
      <c r="L214" s="272"/>
      <c r="M214" s="272"/>
      <c r="N214" s="616" t="s">
        <v>114</v>
      </c>
      <c r="O214" s="617">
        <v>1200000</v>
      </c>
      <c r="P214" s="857"/>
      <c r="T214" s="332" t="e">
        <f>#REF!</f>
        <v>#REF!</v>
      </c>
      <c r="U214" s="313" t="e">
        <f t="shared" si="40"/>
        <v>#REF!</v>
      </c>
      <c r="V214" s="313" t="e">
        <f t="shared" si="41"/>
        <v>#REF!</v>
      </c>
      <c r="W214" s="350" t="e">
        <f t="shared" si="42"/>
        <v>#REF!</v>
      </c>
      <c r="X214" s="351">
        <f t="shared" si="43"/>
        <v>10</v>
      </c>
      <c r="Y214" s="350" t="e">
        <f t="shared" si="44"/>
        <v>#REF!</v>
      </c>
      <c r="Z214" s="350">
        <f t="shared" si="45"/>
        <v>11</v>
      </c>
      <c r="AA214" s="350" t="e">
        <f t="shared" si="46"/>
        <v>#REF!</v>
      </c>
      <c r="AB214" s="351" t="e">
        <f t="shared" si="47"/>
        <v>#REF!</v>
      </c>
      <c r="AC214" s="351" t="e">
        <f t="shared" si="48"/>
        <v>#REF!</v>
      </c>
      <c r="AD214" s="351" t="e">
        <f t="shared" si="49"/>
        <v>#REF!</v>
      </c>
      <c r="AE214" s="332">
        <f t="shared" si="50"/>
        <v>2003</v>
      </c>
      <c r="AF214" s="352" t="e">
        <f t="shared" si="51"/>
        <v>#REF!</v>
      </c>
      <c r="AG214" s="353" t="e">
        <f t="shared" si="52"/>
        <v>#REF!</v>
      </c>
    </row>
    <row r="215" spans="1:33" s="313" customFormat="1" ht="35" customHeight="1">
      <c r="A215" s="921">
        <v>186</v>
      </c>
      <c r="B215" s="613" t="s">
        <v>2039</v>
      </c>
      <c r="C215" s="614" t="s">
        <v>135</v>
      </c>
      <c r="D215" s="272"/>
      <c r="E215" s="615" t="s">
        <v>316</v>
      </c>
      <c r="F215" s="608"/>
      <c r="G215" s="615" t="s">
        <v>377</v>
      </c>
      <c r="H215" s="616">
        <v>2003</v>
      </c>
      <c r="I215" s="272"/>
      <c r="J215" s="272"/>
      <c r="K215" s="272"/>
      <c r="L215" s="272"/>
      <c r="M215" s="272"/>
      <c r="N215" s="616" t="s">
        <v>114</v>
      </c>
      <c r="O215" s="617">
        <v>675000</v>
      </c>
      <c r="P215" s="857"/>
      <c r="T215" s="332" t="e">
        <f>#REF!</f>
        <v>#REF!</v>
      </c>
      <c r="U215" s="313" t="e">
        <f t="shared" si="40"/>
        <v>#REF!</v>
      </c>
      <c r="V215" s="313" t="e">
        <f t="shared" si="41"/>
        <v>#REF!</v>
      </c>
      <c r="W215" s="350" t="e">
        <f t="shared" si="42"/>
        <v>#REF!</v>
      </c>
      <c r="X215" s="351">
        <f t="shared" si="43"/>
        <v>10</v>
      </c>
      <c r="Y215" s="350" t="e">
        <f t="shared" si="44"/>
        <v>#REF!</v>
      </c>
      <c r="Z215" s="350">
        <f t="shared" si="45"/>
        <v>11</v>
      </c>
      <c r="AA215" s="350" t="e">
        <f t="shared" si="46"/>
        <v>#REF!</v>
      </c>
      <c r="AB215" s="351" t="e">
        <f t="shared" si="47"/>
        <v>#REF!</v>
      </c>
      <c r="AC215" s="351" t="e">
        <f t="shared" si="48"/>
        <v>#REF!</v>
      </c>
      <c r="AD215" s="351" t="e">
        <f t="shared" si="49"/>
        <v>#REF!</v>
      </c>
      <c r="AE215" s="332">
        <f t="shared" si="50"/>
        <v>2003</v>
      </c>
      <c r="AF215" s="352" t="e">
        <f t="shared" si="51"/>
        <v>#REF!</v>
      </c>
      <c r="AG215" s="353" t="e">
        <f t="shared" si="52"/>
        <v>#REF!</v>
      </c>
    </row>
    <row r="216" spans="1:33" s="313" customFormat="1" ht="35" customHeight="1">
      <c r="A216" s="921">
        <v>187</v>
      </c>
      <c r="B216" s="613" t="s">
        <v>2119</v>
      </c>
      <c r="C216" s="614" t="s">
        <v>162</v>
      </c>
      <c r="D216" s="272"/>
      <c r="E216" s="615" t="s">
        <v>316</v>
      </c>
      <c r="F216" s="608"/>
      <c r="G216" s="615" t="s">
        <v>370</v>
      </c>
      <c r="H216" s="616">
        <v>2003</v>
      </c>
      <c r="I216" s="272"/>
      <c r="J216" s="272"/>
      <c r="K216" s="272"/>
      <c r="L216" s="272"/>
      <c r="M216" s="272"/>
      <c r="N216" s="616" t="s">
        <v>114</v>
      </c>
      <c r="O216" s="617">
        <v>1050000</v>
      </c>
      <c r="P216" s="922" t="s">
        <v>162</v>
      </c>
      <c r="T216" s="332" t="e">
        <f>#REF!</f>
        <v>#REF!</v>
      </c>
      <c r="U216" s="313" t="e">
        <f t="shared" si="40"/>
        <v>#REF!</v>
      </c>
      <c r="V216" s="313" t="e">
        <f t="shared" si="41"/>
        <v>#REF!</v>
      </c>
      <c r="W216" s="350" t="e">
        <f t="shared" si="42"/>
        <v>#REF!</v>
      </c>
      <c r="X216" s="351">
        <f t="shared" si="43"/>
        <v>10</v>
      </c>
      <c r="Y216" s="350" t="e">
        <f t="shared" si="44"/>
        <v>#REF!</v>
      </c>
      <c r="Z216" s="350">
        <f t="shared" si="45"/>
        <v>11</v>
      </c>
      <c r="AA216" s="350" t="e">
        <f t="shared" si="46"/>
        <v>#REF!</v>
      </c>
      <c r="AB216" s="351" t="e">
        <f t="shared" si="47"/>
        <v>#REF!</v>
      </c>
      <c r="AC216" s="351" t="e">
        <f t="shared" si="48"/>
        <v>#REF!</v>
      </c>
      <c r="AD216" s="351" t="e">
        <f t="shared" si="49"/>
        <v>#REF!</v>
      </c>
      <c r="AE216" s="332">
        <f t="shared" si="50"/>
        <v>2003</v>
      </c>
      <c r="AF216" s="352" t="e">
        <f t="shared" si="51"/>
        <v>#REF!</v>
      </c>
      <c r="AG216" s="353" t="e">
        <f t="shared" si="52"/>
        <v>#REF!</v>
      </c>
    </row>
    <row r="217" spans="1:33" s="313" customFormat="1" ht="35" customHeight="1">
      <c r="A217" s="921">
        <v>188</v>
      </c>
      <c r="B217" s="613" t="s">
        <v>2033</v>
      </c>
      <c r="C217" s="614" t="s">
        <v>117</v>
      </c>
      <c r="D217" s="272"/>
      <c r="E217" s="615" t="s">
        <v>113</v>
      </c>
      <c r="F217" s="608"/>
      <c r="G217" s="615" t="s">
        <v>379</v>
      </c>
      <c r="H217" s="616">
        <v>2003</v>
      </c>
      <c r="I217" s="272"/>
      <c r="J217" s="272"/>
      <c r="K217" s="272"/>
      <c r="L217" s="272"/>
      <c r="M217" s="272"/>
      <c r="N217" s="616" t="s">
        <v>114</v>
      </c>
      <c r="O217" s="617">
        <v>1050000</v>
      </c>
      <c r="P217" s="857"/>
      <c r="T217" s="332" t="e">
        <f>#REF!</f>
        <v>#REF!</v>
      </c>
      <c r="U217" s="313" t="e">
        <f t="shared" si="40"/>
        <v>#REF!</v>
      </c>
      <c r="V217" s="313" t="e">
        <f t="shared" si="41"/>
        <v>#REF!</v>
      </c>
      <c r="W217" s="350" t="e">
        <f t="shared" si="42"/>
        <v>#REF!</v>
      </c>
      <c r="X217" s="351">
        <f t="shared" si="43"/>
        <v>10</v>
      </c>
      <c r="Y217" s="350" t="e">
        <f t="shared" si="44"/>
        <v>#REF!</v>
      </c>
      <c r="Z217" s="350">
        <f t="shared" si="45"/>
        <v>11</v>
      </c>
      <c r="AA217" s="350" t="e">
        <f t="shared" si="46"/>
        <v>#REF!</v>
      </c>
      <c r="AB217" s="351" t="e">
        <f t="shared" si="47"/>
        <v>#REF!</v>
      </c>
      <c r="AC217" s="351" t="e">
        <f t="shared" si="48"/>
        <v>#REF!</v>
      </c>
      <c r="AD217" s="351" t="e">
        <f t="shared" si="49"/>
        <v>#REF!</v>
      </c>
      <c r="AE217" s="332">
        <f t="shared" si="50"/>
        <v>2003</v>
      </c>
      <c r="AF217" s="352" t="e">
        <f t="shared" si="51"/>
        <v>#REF!</v>
      </c>
      <c r="AG217" s="353" t="e">
        <f t="shared" si="52"/>
        <v>#REF!</v>
      </c>
    </row>
    <row r="218" spans="1:33" s="313" customFormat="1" ht="35" customHeight="1">
      <c r="A218" s="921">
        <v>189</v>
      </c>
      <c r="B218" s="613" t="s">
        <v>2033</v>
      </c>
      <c r="C218" s="614" t="s">
        <v>117</v>
      </c>
      <c r="D218" s="272"/>
      <c r="E218" s="615" t="s">
        <v>316</v>
      </c>
      <c r="F218" s="608"/>
      <c r="G218" s="615" t="s">
        <v>382</v>
      </c>
      <c r="H218" s="616">
        <v>2003</v>
      </c>
      <c r="I218" s="272"/>
      <c r="J218" s="272"/>
      <c r="K218" s="272"/>
      <c r="L218" s="272"/>
      <c r="M218" s="272"/>
      <c r="N218" s="616" t="s">
        <v>114</v>
      </c>
      <c r="O218" s="617">
        <v>1470000</v>
      </c>
      <c r="P218" s="857"/>
      <c r="T218" s="332" t="e">
        <f>#REF!</f>
        <v>#REF!</v>
      </c>
      <c r="U218" s="313" t="e">
        <f t="shared" si="40"/>
        <v>#REF!</v>
      </c>
      <c r="V218" s="313" t="e">
        <f t="shared" si="41"/>
        <v>#REF!</v>
      </c>
      <c r="W218" s="350" t="e">
        <f t="shared" si="42"/>
        <v>#REF!</v>
      </c>
      <c r="X218" s="351">
        <f t="shared" si="43"/>
        <v>10</v>
      </c>
      <c r="Y218" s="350" t="e">
        <f t="shared" si="44"/>
        <v>#REF!</v>
      </c>
      <c r="Z218" s="350">
        <f t="shared" si="45"/>
        <v>11</v>
      </c>
      <c r="AA218" s="350" t="e">
        <f t="shared" si="46"/>
        <v>#REF!</v>
      </c>
      <c r="AB218" s="351" t="e">
        <f t="shared" si="47"/>
        <v>#REF!</v>
      </c>
      <c r="AC218" s="351" t="e">
        <f t="shared" si="48"/>
        <v>#REF!</v>
      </c>
      <c r="AD218" s="351" t="e">
        <f t="shared" si="49"/>
        <v>#REF!</v>
      </c>
      <c r="AE218" s="332">
        <f t="shared" si="50"/>
        <v>2003</v>
      </c>
      <c r="AF218" s="352" t="e">
        <f t="shared" si="51"/>
        <v>#REF!</v>
      </c>
      <c r="AG218" s="353" t="e">
        <f t="shared" si="52"/>
        <v>#REF!</v>
      </c>
    </row>
    <row r="219" spans="1:33" s="313" customFormat="1" ht="35" customHeight="1">
      <c r="A219" s="921">
        <v>190</v>
      </c>
      <c r="B219" s="613" t="s">
        <v>2036</v>
      </c>
      <c r="C219" s="614" t="s">
        <v>125</v>
      </c>
      <c r="D219" s="272"/>
      <c r="E219" s="615" t="s">
        <v>318</v>
      </c>
      <c r="F219" s="608"/>
      <c r="G219" s="615" t="s">
        <v>369</v>
      </c>
      <c r="H219" s="616">
        <v>2003</v>
      </c>
      <c r="I219" s="272"/>
      <c r="J219" s="272"/>
      <c r="K219" s="272"/>
      <c r="L219" s="272"/>
      <c r="M219" s="272"/>
      <c r="N219" s="616" t="s">
        <v>114</v>
      </c>
      <c r="O219" s="617">
        <v>3080000</v>
      </c>
      <c r="P219" s="857"/>
      <c r="T219" s="332" t="e">
        <f>#REF!</f>
        <v>#REF!</v>
      </c>
      <c r="U219" s="313" t="e">
        <f t="shared" si="40"/>
        <v>#REF!</v>
      </c>
      <c r="V219" s="313" t="e">
        <f t="shared" si="41"/>
        <v>#REF!</v>
      </c>
      <c r="W219" s="350" t="e">
        <f t="shared" si="42"/>
        <v>#REF!</v>
      </c>
      <c r="X219" s="351">
        <f t="shared" si="43"/>
        <v>10</v>
      </c>
      <c r="Y219" s="350" t="e">
        <f t="shared" si="44"/>
        <v>#REF!</v>
      </c>
      <c r="Z219" s="350">
        <f t="shared" si="45"/>
        <v>11</v>
      </c>
      <c r="AA219" s="350" t="e">
        <f t="shared" si="46"/>
        <v>#REF!</v>
      </c>
      <c r="AB219" s="351" t="e">
        <f t="shared" si="47"/>
        <v>#REF!</v>
      </c>
      <c r="AC219" s="351" t="e">
        <f t="shared" si="48"/>
        <v>#REF!</v>
      </c>
      <c r="AD219" s="351" t="e">
        <f t="shared" si="49"/>
        <v>#REF!</v>
      </c>
      <c r="AE219" s="332">
        <f t="shared" si="50"/>
        <v>2003</v>
      </c>
      <c r="AF219" s="352" t="e">
        <f t="shared" si="51"/>
        <v>#REF!</v>
      </c>
      <c r="AG219" s="353" t="e">
        <f t="shared" si="52"/>
        <v>#REF!</v>
      </c>
    </row>
    <row r="220" spans="1:33" s="313" customFormat="1" ht="35" customHeight="1">
      <c r="A220" s="921">
        <v>191</v>
      </c>
      <c r="B220" s="613" t="s">
        <v>2116</v>
      </c>
      <c r="C220" s="614" t="s">
        <v>115</v>
      </c>
      <c r="D220" s="272"/>
      <c r="E220" s="615" t="s">
        <v>316</v>
      </c>
      <c r="F220" s="608"/>
      <c r="G220" s="615" t="s">
        <v>373</v>
      </c>
      <c r="H220" s="616">
        <v>2003</v>
      </c>
      <c r="I220" s="272"/>
      <c r="J220" s="272"/>
      <c r="K220" s="272"/>
      <c r="L220" s="272"/>
      <c r="M220" s="272"/>
      <c r="N220" s="616" t="s">
        <v>114</v>
      </c>
      <c r="O220" s="617">
        <v>1190000</v>
      </c>
      <c r="P220" s="857"/>
      <c r="T220" s="332" t="e">
        <f>#REF!</f>
        <v>#REF!</v>
      </c>
      <c r="U220" s="313" t="e">
        <f t="shared" si="40"/>
        <v>#REF!</v>
      </c>
      <c r="V220" s="313" t="e">
        <f t="shared" si="41"/>
        <v>#REF!</v>
      </c>
      <c r="W220" s="350" t="e">
        <f t="shared" si="42"/>
        <v>#REF!</v>
      </c>
      <c r="X220" s="351">
        <f t="shared" si="43"/>
        <v>10</v>
      </c>
      <c r="Y220" s="350" t="e">
        <f t="shared" si="44"/>
        <v>#REF!</v>
      </c>
      <c r="Z220" s="350">
        <f t="shared" si="45"/>
        <v>11</v>
      </c>
      <c r="AA220" s="350" t="e">
        <f t="shared" si="46"/>
        <v>#REF!</v>
      </c>
      <c r="AB220" s="351" t="e">
        <f t="shared" si="47"/>
        <v>#REF!</v>
      </c>
      <c r="AC220" s="351" t="e">
        <f t="shared" si="48"/>
        <v>#REF!</v>
      </c>
      <c r="AD220" s="351" t="e">
        <f t="shared" si="49"/>
        <v>#REF!</v>
      </c>
      <c r="AE220" s="332">
        <f t="shared" si="50"/>
        <v>2003</v>
      </c>
      <c r="AF220" s="352" t="e">
        <f t="shared" si="51"/>
        <v>#REF!</v>
      </c>
      <c r="AG220" s="353" t="e">
        <f t="shared" si="52"/>
        <v>#REF!</v>
      </c>
    </row>
    <row r="221" spans="1:33" s="313" customFormat="1" ht="35" customHeight="1">
      <c r="A221" s="921">
        <v>192</v>
      </c>
      <c r="B221" s="613" t="s">
        <v>2033</v>
      </c>
      <c r="C221" s="614" t="s">
        <v>117</v>
      </c>
      <c r="D221" s="272"/>
      <c r="E221" s="615" t="s">
        <v>318</v>
      </c>
      <c r="F221" s="608"/>
      <c r="G221" s="615" t="s">
        <v>369</v>
      </c>
      <c r="H221" s="616">
        <v>2004</v>
      </c>
      <c r="I221" s="272"/>
      <c r="J221" s="272"/>
      <c r="K221" s="272"/>
      <c r="L221" s="272"/>
      <c r="M221" s="272"/>
      <c r="N221" s="616" t="s">
        <v>114</v>
      </c>
      <c r="O221" s="617">
        <v>1760000</v>
      </c>
      <c r="P221" s="857"/>
      <c r="T221" s="332" t="e">
        <f>#REF!</f>
        <v>#REF!</v>
      </c>
      <c r="U221" s="313" t="e">
        <f t="shared" si="40"/>
        <v>#REF!</v>
      </c>
      <c r="V221" s="313" t="e">
        <f t="shared" si="41"/>
        <v>#REF!</v>
      </c>
      <c r="W221" s="350" t="e">
        <f t="shared" si="42"/>
        <v>#REF!</v>
      </c>
      <c r="X221" s="351">
        <f t="shared" si="43"/>
        <v>9</v>
      </c>
      <c r="Y221" s="350" t="e">
        <f t="shared" si="44"/>
        <v>#REF!</v>
      </c>
      <c r="Z221" s="350">
        <f t="shared" si="45"/>
        <v>10</v>
      </c>
      <c r="AA221" s="350" t="e">
        <f t="shared" si="46"/>
        <v>#REF!</v>
      </c>
      <c r="AB221" s="351" t="e">
        <f t="shared" si="47"/>
        <v>#REF!</v>
      </c>
      <c r="AC221" s="351" t="e">
        <f t="shared" si="48"/>
        <v>#REF!</v>
      </c>
      <c r="AD221" s="351" t="e">
        <f t="shared" si="49"/>
        <v>#REF!</v>
      </c>
      <c r="AE221" s="332">
        <f t="shared" si="50"/>
        <v>2004</v>
      </c>
      <c r="AF221" s="352" t="e">
        <f t="shared" si="51"/>
        <v>#REF!</v>
      </c>
      <c r="AG221" s="353" t="e">
        <f t="shared" si="52"/>
        <v>#REF!</v>
      </c>
    </row>
    <row r="222" spans="1:33" s="313" customFormat="1" ht="35" customHeight="1">
      <c r="A222" s="921">
        <v>193</v>
      </c>
      <c r="B222" s="613" t="s">
        <v>2033</v>
      </c>
      <c r="C222" s="614" t="s">
        <v>117</v>
      </c>
      <c r="D222" s="272"/>
      <c r="E222" s="615" t="s">
        <v>318</v>
      </c>
      <c r="F222" s="608"/>
      <c r="G222" s="615" t="s">
        <v>369</v>
      </c>
      <c r="H222" s="616">
        <v>2004</v>
      </c>
      <c r="I222" s="272"/>
      <c r="J222" s="272"/>
      <c r="K222" s="272"/>
      <c r="L222" s="272"/>
      <c r="M222" s="272"/>
      <c r="N222" s="616" t="s">
        <v>114</v>
      </c>
      <c r="O222" s="617">
        <v>1760000</v>
      </c>
      <c r="P222" s="857"/>
      <c r="T222" s="332" t="e">
        <f>#REF!</f>
        <v>#REF!</v>
      </c>
      <c r="U222" s="313" t="e">
        <f t="shared" ref="U222:U273" si="53">VLOOKUP(T222,kelompok,2,0)</f>
        <v>#REF!</v>
      </c>
      <c r="V222" s="313" t="e">
        <f t="shared" ref="V222:V273" si="54">VLOOKUP(T222,MASAMANFAAT,4,0)</f>
        <v>#REF!</v>
      </c>
      <c r="W222" s="350" t="e">
        <f t="shared" si="42"/>
        <v>#REF!</v>
      </c>
      <c r="X222" s="351">
        <f t="shared" si="43"/>
        <v>9</v>
      </c>
      <c r="Y222" s="350" t="e">
        <f t="shared" si="44"/>
        <v>#REF!</v>
      </c>
      <c r="Z222" s="350">
        <f t="shared" ref="Z222:Z273" si="55">2014-AE222</f>
        <v>10</v>
      </c>
      <c r="AA222" s="350" t="e">
        <f t="shared" si="46"/>
        <v>#REF!</v>
      </c>
      <c r="AB222" s="351" t="e">
        <f t="shared" si="47"/>
        <v>#REF!</v>
      </c>
      <c r="AC222" s="351" t="e">
        <f t="shared" si="48"/>
        <v>#REF!</v>
      </c>
      <c r="AD222" s="351" t="e">
        <f t="shared" si="49"/>
        <v>#REF!</v>
      </c>
      <c r="AE222" s="332">
        <f t="shared" si="50"/>
        <v>2004</v>
      </c>
      <c r="AF222" s="352" t="e">
        <f t="shared" si="51"/>
        <v>#REF!</v>
      </c>
      <c r="AG222" s="353" t="e">
        <f t="shared" ref="AG222:AG273" si="56">AD222+AC222+AB222+AA222+Y222</f>
        <v>#REF!</v>
      </c>
    </row>
    <row r="223" spans="1:33" s="313" customFormat="1" ht="35" customHeight="1">
      <c r="A223" s="921">
        <v>194</v>
      </c>
      <c r="B223" s="613" t="s">
        <v>2051</v>
      </c>
      <c r="C223" s="614" t="s">
        <v>151</v>
      </c>
      <c r="D223" s="272"/>
      <c r="E223" s="615" t="s">
        <v>347</v>
      </c>
      <c r="F223" s="608"/>
      <c r="G223" s="615" t="s">
        <v>369</v>
      </c>
      <c r="H223" s="616">
        <v>2004</v>
      </c>
      <c r="I223" s="272"/>
      <c r="J223" s="272"/>
      <c r="K223" s="272"/>
      <c r="L223" s="272"/>
      <c r="M223" s="272"/>
      <c r="N223" s="616" t="s">
        <v>114</v>
      </c>
      <c r="O223" s="617">
        <v>875000</v>
      </c>
      <c r="P223" s="857"/>
      <c r="T223" s="332" t="e">
        <f>#REF!</f>
        <v>#REF!</v>
      </c>
      <c r="U223" s="313" t="e">
        <f t="shared" si="53"/>
        <v>#REF!</v>
      </c>
      <c r="V223" s="313" t="e">
        <f t="shared" si="54"/>
        <v>#REF!</v>
      </c>
      <c r="W223" s="350" t="e">
        <f t="shared" ref="W223:W274" si="57">(O223-10)/V223</f>
        <v>#REF!</v>
      </c>
      <c r="X223" s="351">
        <f t="shared" ref="X223:X274" si="58">2013-AE223</f>
        <v>9</v>
      </c>
      <c r="Y223" s="350" t="e">
        <f t="shared" ref="Y223:Y274" si="59">IF(X223&gt;V223,O223-10,W223*X223)</f>
        <v>#REF!</v>
      </c>
      <c r="Z223" s="350">
        <f t="shared" si="55"/>
        <v>10</v>
      </c>
      <c r="AA223" s="350" t="e">
        <f t="shared" ref="AA223:AA274" si="60">IF(O223-10=Y223,0,W223)</f>
        <v>#REF!</v>
      </c>
      <c r="AB223" s="351" t="e">
        <f t="shared" ref="AB223:AB274" si="61">IF(O223-10=Y223+AA223,0,W223)</f>
        <v>#REF!</v>
      </c>
      <c r="AC223" s="351" t="e">
        <f t="shared" ref="AC223:AC274" si="62">IF(O223-10=Y223+AA223+AB223,0,W223)</f>
        <v>#REF!</v>
      </c>
      <c r="AD223" s="351" t="e">
        <f t="shared" ref="AD223:AD274" si="63">IF(O223-10=Y223+AA223+AB223+AC223,0,W223)</f>
        <v>#REF!</v>
      </c>
      <c r="AE223" s="332">
        <f t="shared" ref="AE223:AE274" si="64">H223</f>
        <v>2004</v>
      </c>
      <c r="AF223" s="352" t="e">
        <f t="shared" ref="AF223:AF274" si="65">O223-(AA223+AB223+Y223+AC223+AD223)</f>
        <v>#REF!</v>
      </c>
      <c r="AG223" s="353" t="e">
        <f t="shared" si="56"/>
        <v>#REF!</v>
      </c>
    </row>
    <row r="224" spans="1:33" s="313" customFormat="1" ht="35" customHeight="1">
      <c r="A224" s="921">
        <v>195</v>
      </c>
      <c r="B224" s="618" t="s">
        <v>301</v>
      </c>
      <c r="C224" s="614" t="s">
        <v>122</v>
      </c>
      <c r="D224" s="272"/>
      <c r="E224" s="615" t="s">
        <v>316</v>
      </c>
      <c r="F224" s="608"/>
      <c r="G224" s="615" t="s">
        <v>374</v>
      </c>
      <c r="H224" s="616">
        <v>2005</v>
      </c>
      <c r="I224" s="272"/>
      <c r="J224" s="272"/>
      <c r="K224" s="272"/>
      <c r="L224" s="272"/>
      <c r="M224" s="272"/>
      <c r="N224" s="616" t="s">
        <v>114</v>
      </c>
      <c r="O224" s="619">
        <v>2275000</v>
      </c>
      <c r="P224" s="857"/>
      <c r="T224" s="332" t="e">
        <f>#REF!</f>
        <v>#REF!</v>
      </c>
      <c r="U224" s="313" t="e">
        <f t="shared" si="53"/>
        <v>#REF!</v>
      </c>
      <c r="V224" s="313" t="e">
        <f t="shared" si="54"/>
        <v>#REF!</v>
      </c>
      <c r="W224" s="350" t="e">
        <f t="shared" si="57"/>
        <v>#REF!</v>
      </c>
      <c r="X224" s="351">
        <f t="shared" si="58"/>
        <v>8</v>
      </c>
      <c r="Y224" s="350" t="e">
        <f t="shared" si="59"/>
        <v>#REF!</v>
      </c>
      <c r="Z224" s="350">
        <f t="shared" si="55"/>
        <v>9</v>
      </c>
      <c r="AA224" s="350" t="e">
        <f t="shared" si="60"/>
        <v>#REF!</v>
      </c>
      <c r="AB224" s="351" t="e">
        <f t="shared" si="61"/>
        <v>#REF!</v>
      </c>
      <c r="AC224" s="351" t="e">
        <f t="shared" si="62"/>
        <v>#REF!</v>
      </c>
      <c r="AD224" s="351" t="e">
        <f t="shared" si="63"/>
        <v>#REF!</v>
      </c>
      <c r="AE224" s="332">
        <f t="shared" si="64"/>
        <v>2005</v>
      </c>
      <c r="AF224" s="352" t="e">
        <f t="shared" si="65"/>
        <v>#REF!</v>
      </c>
      <c r="AG224" s="353" t="e">
        <f t="shared" si="56"/>
        <v>#REF!</v>
      </c>
    </row>
    <row r="225" spans="1:33" s="313" customFormat="1" ht="35" customHeight="1">
      <c r="A225" s="921">
        <v>196</v>
      </c>
      <c r="B225" s="613" t="s">
        <v>2036</v>
      </c>
      <c r="C225" s="614" t="s">
        <v>125</v>
      </c>
      <c r="D225" s="272"/>
      <c r="E225" s="615" t="s">
        <v>316</v>
      </c>
      <c r="F225" s="608"/>
      <c r="G225" s="615" t="s">
        <v>373</v>
      </c>
      <c r="H225" s="616">
        <v>2005</v>
      </c>
      <c r="I225" s="272"/>
      <c r="J225" s="272"/>
      <c r="K225" s="272"/>
      <c r="L225" s="272"/>
      <c r="M225" s="272"/>
      <c r="N225" s="616" t="s">
        <v>114</v>
      </c>
      <c r="O225" s="619">
        <v>595000</v>
      </c>
      <c r="P225" s="857"/>
      <c r="T225" s="332" t="e">
        <f>#REF!</f>
        <v>#REF!</v>
      </c>
      <c r="U225" s="313" t="e">
        <f t="shared" si="53"/>
        <v>#REF!</v>
      </c>
      <c r="V225" s="313" t="e">
        <f t="shared" si="54"/>
        <v>#REF!</v>
      </c>
      <c r="W225" s="350" t="e">
        <f t="shared" si="57"/>
        <v>#REF!</v>
      </c>
      <c r="X225" s="351">
        <f t="shared" si="58"/>
        <v>8</v>
      </c>
      <c r="Y225" s="350" t="e">
        <f t="shared" si="59"/>
        <v>#REF!</v>
      </c>
      <c r="Z225" s="350">
        <f t="shared" si="55"/>
        <v>9</v>
      </c>
      <c r="AA225" s="350" t="e">
        <f t="shared" si="60"/>
        <v>#REF!</v>
      </c>
      <c r="AB225" s="351" t="e">
        <f t="shared" si="61"/>
        <v>#REF!</v>
      </c>
      <c r="AC225" s="351" t="e">
        <f t="shared" si="62"/>
        <v>#REF!</v>
      </c>
      <c r="AD225" s="351" t="e">
        <f t="shared" si="63"/>
        <v>#REF!</v>
      </c>
      <c r="AE225" s="332">
        <f t="shared" si="64"/>
        <v>2005</v>
      </c>
      <c r="AF225" s="352" t="e">
        <f t="shared" si="65"/>
        <v>#REF!</v>
      </c>
      <c r="AG225" s="353" t="e">
        <f t="shared" si="56"/>
        <v>#REF!</v>
      </c>
    </row>
    <row r="226" spans="1:33" s="313" customFormat="1" ht="35" customHeight="1">
      <c r="A226" s="921">
        <v>197</v>
      </c>
      <c r="B226" s="613" t="s">
        <v>298</v>
      </c>
      <c r="C226" s="614" t="s">
        <v>128</v>
      </c>
      <c r="D226" s="272"/>
      <c r="E226" s="615" t="s">
        <v>336</v>
      </c>
      <c r="F226" s="608"/>
      <c r="G226" s="615" t="s">
        <v>369</v>
      </c>
      <c r="H226" s="616">
        <v>2005</v>
      </c>
      <c r="I226" s="272"/>
      <c r="J226" s="272"/>
      <c r="K226" s="272"/>
      <c r="L226" s="272"/>
      <c r="M226" s="272"/>
      <c r="N226" s="616" t="s">
        <v>114</v>
      </c>
      <c r="O226" s="619">
        <v>3200000</v>
      </c>
      <c r="P226" s="857"/>
      <c r="T226" s="332" t="e">
        <f>#REF!</f>
        <v>#REF!</v>
      </c>
      <c r="U226" s="313" t="e">
        <f t="shared" si="53"/>
        <v>#REF!</v>
      </c>
      <c r="V226" s="313" t="e">
        <f t="shared" si="54"/>
        <v>#REF!</v>
      </c>
      <c r="W226" s="350" t="e">
        <f t="shared" si="57"/>
        <v>#REF!</v>
      </c>
      <c r="X226" s="351">
        <f t="shared" si="58"/>
        <v>8</v>
      </c>
      <c r="Y226" s="350" t="e">
        <f t="shared" si="59"/>
        <v>#REF!</v>
      </c>
      <c r="Z226" s="350">
        <f t="shared" si="55"/>
        <v>9</v>
      </c>
      <c r="AA226" s="350" t="e">
        <f t="shared" si="60"/>
        <v>#REF!</v>
      </c>
      <c r="AB226" s="351" t="e">
        <f t="shared" si="61"/>
        <v>#REF!</v>
      </c>
      <c r="AC226" s="351" t="e">
        <f t="shared" si="62"/>
        <v>#REF!</v>
      </c>
      <c r="AD226" s="351" t="e">
        <f t="shared" si="63"/>
        <v>#REF!</v>
      </c>
      <c r="AE226" s="332">
        <f t="shared" si="64"/>
        <v>2005</v>
      </c>
      <c r="AF226" s="352" t="e">
        <f t="shared" si="65"/>
        <v>#REF!</v>
      </c>
      <c r="AG226" s="353" t="e">
        <f t="shared" si="56"/>
        <v>#REF!</v>
      </c>
    </row>
    <row r="227" spans="1:33" s="313" customFormat="1" ht="35" customHeight="1">
      <c r="A227" s="921">
        <v>198</v>
      </c>
      <c r="B227" s="613" t="s">
        <v>2044</v>
      </c>
      <c r="C227" s="614" t="s">
        <v>134</v>
      </c>
      <c r="D227" s="272"/>
      <c r="E227" s="615" t="s">
        <v>348</v>
      </c>
      <c r="F227" s="608"/>
      <c r="G227" s="615" t="s">
        <v>371</v>
      </c>
      <c r="H227" s="616">
        <v>2005</v>
      </c>
      <c r="I227" s="272"/>
      <c r="J227" s="272"/>
      <c r="K227" s="272"/>
      <c r="L227" s="272"/>
      <c r="M227" s="272"/>
      <c r="N227" s="616" t="s">
        <v>114</v>
      </c>
      <c r="O227" s="617">
        <v>700000</v>
      </c>
      <c r="P227" s="857"/>
      <c r="T227" s="332" t="e">
        <f>#REF!</f>
        <v>#REF!</v>
      </c>
      <c r="U227" s="313" t="e">
        <f t="shared" si="53"/>
        <v>#REF!</v>
      </c>
      <c r="V227" s="313" t="e">
        <f t="shared" si="54"/>
        <v>#REF!</v>
      </c>
      <c r="W227" s="350" t="e">
        <f t="shared" si="57"/>
        <v>#REF!</v>
      </c>
      <c r="X227" s="351">
        <f t="shared" si="58"/>
        <v>8</v>
      </c>
      <c r="Y227" s="350" t="e">
        <f t="shared" si="59"/>
        <v>#REF!</v>
      </c>
      <c r="Z227" s="350">
        <f t="shared" si="55"/>
        <v>9</v>
      </c>
      <c r="AA227" s="350" t="e">
        <f t="shared" si="60"/>
        <v>#REF!</v>
      </c>
      <c r="AB227" s="351" t="e">
        <f t="shared" si="61"/>
        <v>#REF!</v>
      </c>
      <c r="AC227" s="351" t="e">
        <f t="shared" si="62"/>
        <v>#REF!</v>
      </c>
      <c r="AD227" s="351" t="e">
        <f t="shared" si="63"/>
        <v>#REF!</v>
      </c>
      <c r="AE227" s="332">
        <f t="shared" si="64"/>
        <v>2005</v>
      </c>
      <c r="AF227" s="352" t="e">
        <f t="shared" si="65"/>
        <v>#REF!</v>
      </c>
      <c r="AG227" s="353" t="e">
        <f t="shared" si="56"/>
        <v>#REF!</v>
      </c>
    </row>
    <row r="228" spans="1:33" s="313" customFormat="1" ht="35" customHeight="1">
      <c r="A228" s="921">
        <v>199</v>
      </c>
      <c r="B228" s="613" t="s">
        <v>2023</v>
      </c>
      <c r="C228" s="614" t="s">
        <v>129</v>
      </c>
      <c r="D228" s="272"/>
      <c r="E228" s="615" t="s">
        <v>325</v>
      </c>
      <c r="F228" s="608"/>
      <c r="G228" s="615" t="s">
        <v>379</v>
      </c>
      <c r="H228" s="616">
        <v>2005</v>
      </c>
      <c r="I228" s="272"/>
      <c r="J228" s="272"/>
      <c r="K228" s="272"/>
      <c r="L228" s="272"/>
      <c r="M228" s="272"/>
      <c r="N228" s="616" t="s">
        <v>114</v>
      </c>
      <c r="O228" s="617">
        <v>2450000</v>
      </c>
      <c r="P228" s="857"/>
      <c r="T228" s="332" t="e">
        <f>#REF!</f>
        <v>#REF!</v>
      </c>
      <c r="U228" s="313" t="e">
        <f t="shared" si="53"/>
        <v>#REF!</v>
      </c>
      <c r="V228" s="313" t="e">
        <f t="shared" si="54"/>
        <v>#REF!</v>
      </c>
      <c r="W228" s="350" t="e">
        <f t="shared" si="57"/>
        <v>#REF!</v>
      </c>
      <c r="X228" s="351">
        <f t="shared" si="58"/>
        <v>8</v>
      </c>
      <c r="Y228" s="350" t="e">
        <f t="shared" si="59"/>
        <v>#REF!</v>
      </c>
      <c r="Z228" s="350">
        <f t="shared" si="55"/>
        <v>9</v>
      </c>
      <c r="AA228" s="350" t="e">
        <f t="shared" si="60"/>
        <v>#REF!</v>
      </c>
      <c r="AB228" s="351" t="e">
        <f t="shared" si="61"/>
        <v>#REF!</v>
      </c>
      <c r="AC228" s="351" t="e">
        <f t="shared" si="62"/>
        <v>#REF!</v>
      </c>
      <c r="AD228" s="351" t="e">
        <f t="shared" si="63"/>
        <v>#REF!</v>
      </c>
      <c r="AE228" s="332">
        <f t="shared" si="64"/>
        <v>2005</v>
      </c>
      <c r="AF228" s="352" t="e">
        <f t="shared" si="65"/>
        <v>#REF!</v>
      </c>
      <c r="AG228" s="353" t="e">
        <f t="shared" si="56"/>
        <v>#REF!</v>
      </c>
    </row>
    <row r="229" spans="1:33" s="313" customFormat="1" ht="35" customHeight="1">
      <c r="A229" s="921">
        <v>200</v>
      </c>
      <c r="B229" s="613" t="s">
        <v>2028</v>
      </c>
      <c r="C229" s="614" t="s">
        <v>419</v>
      </c>
      <c r="D229" s="272"/>
      <c r="E229" s="615" t="s">
        <v>321</v>
      </c>
      <c r="F229" s="608"/>
      <c r="G229" s="615" t="s">
        <v>379</v>
      </c>
      <c r="H229" s="616">
        <v>2005</v>
      </c>
      <c r="I229" s="272"/>
      <c r="J229" s="272"/>
      <c r="K229" s="272"/>
      <c r="L229" s="272"/>
      <c r="M229" s="272"/>
      <c r="N229" s="616" t="s">
        <v>114</v>
      </c>
      <c r="O229" s="617">
        <v>10465000</v>
      </c>
      <c r="P229" s="857"/>
      <c r="T229" s="332" t="e">
        <f>#REF!</f>
        <v>#REF!</v>
      </c>
      <c r="U229" s="313" t="e">
        <f t="shared" si="53"/>
        <v>#REF!</v>
      </c>
      <c r="V229" s="313" t="e">
        <f t="shared" si="54"/>
        <v>#REF!</v>
      </c>
      <c r="W229" s="350" t="e">
        <f t="shared" si="57"/>
        <v>#REF!</v>
      </c>
      <c r="X229" s="351">
        <f t="shared" si="58"/>
        <v>8</v>
      </c>
      <c r="Y229" s="350" t="e">
        <f t="shared" si="59"/>
        <v>#REF!</v>
      </c>
      <c r="Z229" s="350">
        <f t="shared" si="55"/>
        <v>9</v>
      </c>
      <c r="AA229" s="350" t="e">
        <f t="shared" si="60"/>
        <v>#REF!</v>
      </c>
      <c r="AB229" s="351" t="e">
        <f t="shared" si="61"/>
        <v>#REF!</v>
      </c>
      <c r="AC229" s="351" t="e">
        <f t="shared" si="62"/>
        <v>#REF!</v>
      </c>
      <c r="AD229" s="351" t="e">
        <f t="shared" si="63"/>
        <v>#REF!</v>
      </c>
      <c r="AE229" s="332">
        <f t="shared" si="64"/>
        <v>2005</v>
      </c>
      <c r="AF229" s="352" t="e">
        <f t="shared" si="65"/>
        <v>#REF!</v>
      </c>
      <c r="AG229" s="353" t="e">
        <f t="shared" si="56"/>
        <v>#REF!</v>
      </c>
    </row>
    <row r="230" spans="1:33" s="313" customFormat="1" ht="35" customHeight="1">
      <c r="A230" s="921">
        <v>201</v>
      </c>
      <c r="B230" s="613" t="s">
        <v>2044</v>
      </c>
      <c r="C230" s="614" t="s">
        <v>180</v>
      </c>
      <c r="D230" s="272"/>
      <c r="E230" s="615" t="s">
        <v>316</v>
      </c>
      <c r="F230" s="608"/>
      <c r="G230" s="615" t="s">
        <v>374</v>
      </c>
      <c r="H230" s="616">
        <v>2005</v>
      </c>
      <c r="I230" s="272"/>
      <c r="J230" s="272"/>
      <c r="K230" s="272"/>
      <c r="L230" s="272"/>
      <c r="M230" s="272"/>
      <c r="N230" s="616" t="s">
        <v>114</v>
      </c>
      <c r="O230" s="617">
        <v>2450000</v>
      </c>
      <c r="P230" s="857"/>
      <c r="T230" s="332" t="e">
        <f>#REF!</f>
        <v>#REF!</v>
      </c>
      <c r="U230" s="313" t="e">
        <f t="shared" si="53"/>
        <v>#REF!</v>
      </c>
      <c r="V230" s="313" t="e">
        <f t="shared" si="54"/>
        <v>#REF!</v>
      </c>
      <c r="W230" s="350" t="e">
        <f t="shared" si="57"/>
        <v>#REF!</v>
      </c>
      <c r="X230" s="351">
        <f t="shared" si="58"/>
        <v>8</v>
      </c>
      <c r="Y230" s="350" t="e">
        <f t="shared" si="59"/>
        <v>#REF!</v>
      </c>
      <c r="Z230" s="350">
        <f t="shared" si="55"/>
        <v>9</v>
      </c>
      <c r="AA230" s="350" t="e">
        <f t="shared" si="60"/>
        <v>#REF!</v>
      </c>
      <c r="AB230" s="351" t="e">
        <f t="shared" si="61"/>
        <v>#REF!</v>
      </c>
      <c r="AC230" s="351" t="e">
        <f t="shared" si="62"/>
        <v>#REF!</v>
      </c>
      <c r="AD230" s="351" t="e">
        <f t="shared" si="63"/>
        <v>#REF!</v>
      </c>
      <c r="AE230" s="332">
        <f t="shared" si="64"/>
        <v>2005</v>
      </c>
      <c r="AF230" s="352" t="e">
        <f t="shared" si="65"/>
        <v>#REF!</v>
      </c>
      <c r="AG230" s="353" t="e">
        <f t="shared" si="56"/>
        <v>#REF!</v>
      </c>
    </row>
    <row r="231" spans="1:33" s="313" customFormat="1" ht="35" customHeight="1">
      <c r="A231" s="921">
        <v>202</v>
      </c>
      <c r="B231" s="613" t="s">
        <v>2116</v>
      </c>
      <c r="C231" s="614" t="s">
        <v>118</v>
      </c>
      <c r="D231" s="272"/>
      <c r="E231" s="615" t="s">
        <v>316</v>
      </c>
      <c r="F231" s="608"/>
      <c r="G231" s="615" t="s">
        <v>372</v>
      </c>
      <c r="H231" s="616">
        <v>2005</v>
      </c>
      <c r="I231" s="272"/>
      <c r="J231" s="272"/>
      <c r="K231" s="272"/>
      <c r="L231" s="272"/>
      <c r="M231" s="272"/>
      <c r="N231" s="616" t="s">
        <v>114</v>
      </c>
      <c r="O231" s="617">
        <v>1120000</v>
      </c>
      <c r="P231" s="857"/>
      <c r="T231" s="332" t="e">
        <f>#REF!</f>
        <v>#REF!</v>
      </c>
      <c r="U231" s="313" t="e">
        <f t="shared" si="53"/>
        <v>#REF!</v>
      </c>
      <c r="V231" s="313" t="e">
        <f t="shared" si="54"/>
        <v>#REF!</v>
      </c>
      <c r="W231" s="350" t="e">
        <f t="shared" si="57"/>
        <v>#REF!</v>
      </c>
      <c r="X231" s="351">
        <f t="shared" si="58"/>
        <v>8</v>
      </c>
      <c r="Y231" s="350" t="e">
        <f t="shared" si="59"/>
        <v>#REF!</v>
      </c>
      <c r="Z231" s="350">
        <f t="shared" si="55"/>
        <v>9</v>
      </c>
      <c r="AA231" s="350" t="e">
        <f t="shared" si="60"/>
        <v>#REF!</v>
      </c>
      <c r="AB231" s="351" t="e">
        <f t="shared" si="61"/>
        <v>#REF!</v>
      </c>
      <c r="AC231" s="351" t="e">
        <f t="shared" si="62"/>
        <v>#REF!</v>
      </c>
      <c r="AD231" s="351" t="e">
        <f t="shared" si="63"/>
        <v>#REF!</v>
      </c>
      <c r="AE231" s="332">
        <f t="shared" si="64"/>
        <v>2005</v>
      </c>
      <c r="AF231" s="352" t="e">
        <f t="shared" si="65"/>
        <v>#REF!</v>
      </c>
      <c r="AG231" s="353" t="e">
        <f t="shared" si="56"/>
        <v>#REF!</v>
      </c>
    </row>
    <row r="232" spans="1:33" s="313" customFormat="1" ht="35" customHeight="1">
      <c r="A232" s="921">
        <v>203</v>
      </c>
      <c r="B232" s="613" t="s">
        <v>2036</v>
      </c>
      <c r="C232" s="614" t="s">
        <v>120</v>
      </c>
      <c r="D232" s="272"/>
      <c r="E232" s="615" t="s">
        <v>350</v>
      </c>
      <c r="F232" s="608"/>
      <c r="G232" s="615" t="s">
        <v>373</v>
      </c>
      <c r="H232" s="616">
        <v>2005</v>
      </c>
      <c r="I232" s="272"/>
      <c r="J232" s="272"/>
      <c r="K232" s="272"/>
      <c r="L232" s="272"/>
      <c r="M232" s="272"/>
      <c r="N232" s="616" t="s">
        <v>114</v>
      </c>
      <c r="O232" s="617">
        <v>1200000</v>
      </c>
      <c r="P232" s="857"/>
      <c r="T232" s="332" t="e">
        <f>#REF!</f>
        <v>#REF!</v>
      </c>
      <c r="U232" s="313" t="e">
        <f t="shared" si="53"/>
        <v>#REF!</v>
      </c>
      <c r="V232" s="313" t="e">
        <f t="shared" si="54"/>
        <v>#REF!</v>
      </c>
      <c r="W232" s="350" t="e">
        <f t="shared" si="57"/>
        <v>#REF!</v>
      </c>
      <c r="X232" s="351">
        <f t="shared" si="58"/>
        <v>8</v>
      </c>
      <c r="Y232" s="350" t="e">
        <f t="shared" si="59"/>
        <v>#REF!</v>
      </c>
      <c r="Z232" s="350">
        <f t="shared" si="55"/>
        <v>9</v>
      </c>
      <c r="AA232" s="350" t="e">
        <f t="shared" si="60"/>
        <v>#REF!</v>
      </c>
      <c r="AB232" s="351" t="e">
        <f t="shared" si="61"/>
        <v>#REF!</v>
      </c>
      <c r="AC232" s="351" t="e">
        <f t="shared" si="62"/>
        <v>#REF!</v>
      </c>
      <c r="AD232" s="351" t="e">
        <f t="shared" si="63"/>
        <v>#REF!</v>
      </c>
      <c r="AE232" s="332">
        <f t="shared" si="64"/>
        <v>2005</v>
      </c>
      <c r="AF232" s="352" t="e">
        <f t="shared" si="65"/>
        <v>#REF!</v>
      </c>
      <c r="AG232" s="353" t="e">
        <f t="shared" si="56"/>
        <v>#REF!</v>
      </c>
    </row>
    <row r="233" spans="1:33" s="313" customFormat="1" ht="35" customHeight="1">
      <c r="A233" s="921">
        <v>204</v>
      </c>
      <c r="B233" s="613" t="s">
        <v>2025</v>
      </c>
      <c r="C233" s="614" t="s">
        <v>126</v>
      </c>
      <c r="D233" s="272"/>
      <c r="E233" s="615" t="s">
        <v>313</v>
      </c>
      <c r="F233" s="608"/>
      <c r="G233" s="615" t="s">
        <v>370</v>
      </c>
      <c r="H233" s="616">
        <v>2005</v>
      </c>
      <c r="I233" s="272"/>
      <c r="J233" s="272"/>
      <c r="K233" s="272"/>
      <c r="L233" s="272"/>
      <c r="M233" s="272"/>
      <c r="N233" s="616" t="s">
        <v>114</v>
      </c>
      <c r="O233" s="617">
        <v>520000</v>
      </c>
      <c r="P233" s="857"/>
      <c r="T233" s="332" t="e">
        <f>#REF!</f>
        <v>#REF!</v>
      </c>
      <c r="U233" s="313" t="e">
        <f t="shared" si="53"/>
        <v>#REF!</v>
      </c>
      <c r="V233" s="313" t="e">
        <f t="shared" si="54"/>
        <v>#REF!</v>
      </c>
      <c r="W233" s="350" t="e">
        <f t="shared" si="57"/>
        <v>#REF!</v>
      </c>
      <c r="X233" s="351">
        <f t="shared" si="58"/>
        <v>8</v>
      </c>
      <c r="Y233" s="350" t="e">
        <f t="shared" si="59"/>
        <v>#REF!</v>
      </c>
      <c r="Z233" s="350">
        <f t="shared" si="55"/>
        <v>9</v>
      </c>
      <c r="AA233" s="350" t="e">
        <f t="shared" si="60"/>
        <v>#REF!</v>
      </c>
      <c r="AB233" s="351" t="e">
        <f t="shared" si="61"/>
        <v>#REF!</v>
      </c>
      <c r="AC233" s="351" t="e">
        <f t="shared" si="62"/>
        <v>#REF!</v>
      </c>
      <c r="AD233" s="351" t="e">
        <f t="shared" si="63"/>
        <v>#REF!</v>
      </c>
      <c r="AE233" s="332">
        <f t="shared" si="64"/>
        <v>2005</v>
      </c>
      <c r="AF233" s="352" t="e">
        <f t="shared" si="65"/>
        <v>#REF!</v>
      </c>
      <c r="AG233" s="353" t="e">
        <f t="shared" si="56"/>
        <v>#REF!</v>
      </c>
    </row>
    <row r="234" spans="1:33" s="313" customFormat="1" ht="35" customHeight="1">
      <c r="A234" s="921">
        <v>205</v>
      </c>
      <c r="B234" s="613" t="s">
        <v>298</v>
      </c>
      <c r="C234" s="614" t="s">
        <v>131</v>
      </c>
      <c r="D234" s="272"/>
      <c r="E234" s="615" t="s">
        <v>316</v>
      </c>
      <c r="F234" s="608"/>
      <c r="G234" s="615" t="s">
        <v>376</v>
      </c>
      <c r="H234" s="616">
        <v>2005</v>
      </c>
      <c r="I234" s="272"/>
      <c r="J234" s="272"/>
      <c r="K234" s="272"/>
      <c r="L234" s="272"/>
      <c r="M234" s="272"/>
      <c r="N234" s="616" t="s">
        <v>114</v>
      </c>
      <c r="O234" s="617">
        <v>800000</v>
      </c>
      <c r="P234" s="857"/>
      <c r="T234" s="332" t="e">
        <f>#REF!</f>
        <v>#REF!</v>
      </c>
      <c r="U234" s="313" t="e">
        <f t="shared" si="53"/>
        <v>#REF!</v>
      </c>
      <c r="V234" s="313" t="e">
        <f t="shared" si="54"/>
        <v>#REF!</v>
      </c>
      <c r="W234" s="350" t="e">
        <f t="shared" si="57"/>
        <v>#REF!</v>
      </c>
      <c r="X234" s="351">
        <f t="shared" si="58"/>
        <v>8</v>
      </c>
      <c r="Y234" s="350" t="e">
        <f t="shared" si="59"/>
        <v>#REF!</v>
      </c>
      <c r="Z234" s="350">
        <f t="shared" si="55"/>
        <v>9</v>
      </c>
      <c r="AA234" s="350" t="e">
        <f t="shared" si="60"/>
        <v>#REF!</v>
      </c>
      <c r="AB234" s="351" t="e">
        <f t="shared" si="61"/>
        <v>#REF!</v>
      </c>
      <c r="AC234" s="351" t="e">
        <f t="shared" si="62"/>
        <v>#REF!</v>
      </c>
      <c r="AD234" s="351" t="e">
        <f t="shared" si="63"/>
        <v>#REF!</v>
      </c>
      <c r="AE234" s="332">
        <f t="shared" si="64"/>
        <v>2005</v>
      </c>
      <c r="AF234" s="352" t="e">
        <f t="shared" si="65"/>
        <v>#REF!</v>
      </c>
      <c r="AG234" s="353" t="e">
        <f t="shared" si="56"/>
        <v>#REF!</v>
      </c>
    </row>
    <row r="235" spans="1:33" s="313" customFormat="1" ht="35" customHeight="1">
      <c r="A235" s="921">
        <v>206</v>
      </c>
      <c r="B235" s="618" t="s">
        <v>301</v>
      </c>
      <c r="C235" s="614" t="s">
        <v>122</v>
      </c>
      <c r="D235" s="272"/>
      <c r="E235" s="615" t="s">
        <v>348</v>
      </c>
      <c r="F235" s="608"/>
      <c r="G235" s="615" t="s">
        <v>371</v>
      </c>
      <c r="H235" s="616">
        <v>2005</v>
      </c>
      <c r="I235" s="272"/>
      <c r="J235" s="272"/>
      <c r="K235" s="272"/>
      <c r="L235" s="272"/>
      <c r="M235" s="272"/>
      <c r="N235" s="616" t="s">
        <v>114</v>
      </c>
      <c r="O235" s="617">
        <v>595000</v>
      </c>
      <c r="P235" s="857"/>
      <c r="T235" s="332" t="e">
        <f>#REF!</f>
        <v>#REF!</v>
      </c>
      <c r="U235" s="313" t="e">
        <f t="shared" si="53"/>
        <v>#REF!</v>
      </c>
      <c r="V235" s="313" t="e">
        <f t="shared" si="54"/>
        <v>#REF!</v>
      </c>
      <c r="W235" s="350" t="e">
        <f t="shared" si="57"/>
        <v>#REF!</v>
      </c>
      <c r="X235" s="351">
        <f t="shared" si="58"/>
        <v>8</v>
      </c>
      <c r="Y235" s="350" t="e">
        <f t="shared" si="59"/>
        <v>#REF!</v>
      </c>
      <c r="Z235" s="350">
        <f t="shared" si="55"/>
        <v>9</v>
      </c>
      <c r="AA235" s="350" t="e">
        <f t="shared" si="60"/>
        <v>#REF!</v>
      </c>
      <c r="AB235" s="351" t="e">
        <f t="shared" si="61"/>
        <v>#REF!</v>
      </c>
      <c r="AC235" s="351" t="e">
        <f t="shared" si="62"/>
        <v>#REF!</v>
      </c>
      <c r="AD235" s="351" t="e">
        <f t="shared" si="63"/>
        <v>#REF!</v>
      </c>
      <c r="AE235" s="332">
        <f t="shared" si="64"/>
        <v>2005</v>
      </c>
      <c r="AF235" s="352" t="e">
        <f t="shared" si="65"/>
        <v>#REF!</v>
      </c>
      <c r="AG235" s="353" t="e">
        <f t="shared" si="56"/>
        <v>#REF!</v>
      </c>
    </row>
    <row r="236" spans="1:33" s="313" customFormat="1" ht="35" customHeight="1">
      <c r="A236" s="921">
        <v>207</v>
      </c>
      <c r="B236" s="613" t="s">
        <v>304</v>
      </c>
      <c r="C236" s="614" t="s">
        <v>119</v>
      </c>
      <c r="D236" s="272"/>
      <c r="E236" s="615" t="s">
        <v>327</v>
      </c>
      <c r="F236" s="608"/>
      <c r="G236" s="615" t="s">
        <v>369</v>
      </c>
      <c r="H236" s="616">
        <v>2005</v>
      </c>
      <c r="I236" s="272"/>
      <c r="J236" s="272"/>
      <c r="K236" s="272"/>
      <c r="L236" s="272"/>
      <c r="M236" s="272"/>
      <c r="N236" s="616" t="s">
        <v>114</v>
      </c>
      <c r="O236" s="617">
        <v>7420000</v>
      </c>
      <c r="P236" s="857"/>
      <c r="T236" s="332" t="e">
        <f>#REF!</f>
        <v>#REF!</v>
      </c>
      <c r="U236" s="313" t="e">
        <f t="shared" si="53"/>
        <v>#REF!</v>
      </c>
      <c r="V236" s="313" t="e">
        <f t="shared" si="54"/>
        <v>#REF!</v>
      </c>
      <c r="W236" s="350" t="e">
        <f t="shared" si="57"/>
        <v>#REF!</v>
      </c>
      <c r="X236" s="351">
        <f t="shared" si="58"/>
        <v>8</v>
      </c>
      <c r="Y236" s="350" t="e">
        <f t="shared" si="59"/>
        <v>#REF!</v>
      </c>
      <c r="Z236" s="350">
        <f t="shared" si="55"/>
        <v>9</v>
      </c>
      <c r="AA236" s="350" t="e">
        <f t="shared" si="60"/>
        <v>#REF!</v>
      </c>
      <c r="AB236" s="351" t="e">
        <f t="shared" si="61"/>
        <v>#REF!</v>
      </c>
      <c r="AC236" s="351" t="e">
        <f t="shared" si="62"/>
        <v>#REF!</v>
      </c>
      <c r="AD236" s="351" t="e">
        <f t="shared" si="63"/>
        <v>#REF!</v>
      </c>
      <c r="AE236" s="332">
        <f t="shared" si="64"/>
        <v>2005</v>
      </c>
      <c r="AF236" s="352" t="e">
        <f t="shared" si="65"/>
        <v>#REF!</v>
      </c>
      <c r="AG236" s="353" t="e">
        <f t="shared" si="56"/>
        <v>#REF!</v>
      </c>
    </row>
    <row r="237" spans="1:33" s="313" customFormat="1" ht="35" customHeight="1">
      <c r="A237" s="921">
        <v>208</v>
      </c>
      <c r="B237" s="613" t="s">
        <v>2025</v>
      </c>
      <c r="C237" s="614" t="s">
        <v>133</v>
      </c>
      <c r="D237" s="272"/>
      <c r="E237" s="615" t="s">
        <v>351</v>
      </c>
      <c r="F237" s="608"/>
      <c r="G237" s="615" t="s">
        <v>379</v>
      </c>
      <c r="H237" s="616">
        <v>2005</v>
      </c>
      <c r="I237" s="272"/>
      <c r="J237" s="272"/>
      <c r="K237" s="272"/>
      <c r="L237" s="272"/>
      <c r="M237" s="272"/>
      <c r="N237" s="616" t="s">
        <v>114</v>
      </c>
      <c r="O237" s="617">
        <v>875000</v>
      </c>
      <c r="P237" s="857"/>
      <c r="T237" s="332" t="e">
        <f>#REF!</f>
        <v>#REF!</v>
      </c>
      <c r="U237" s="313" t="e">
        <f t="shared" si="53"/>
        <v>#REF!</v>
      </c>
      <c r="V237" s="313" t="e">
        <f t="shared" si="54"/>
        <v>#REF!</v>
      </c>
      <c r="W237" s="350" t="e">
        <f t="shared" si="57"/>
        <v>#REF!</v>
      </c>
      <c r="X237" s="351">
        <f t="shared" si="58"/>
        <v>8</v>
      </c>
      <c r="Y237" s="350" t="e">
        <f t="shared" si="59"/>
        <v>#REF!</v>
      </c>
      <c r="Z237" s="350">
        <f t="shared" si="55"/>
        <v>9</v>
      </c>
      <c r="AA237" s="350" t="e">
        <f t="shared" si="60"/>
        <v>#REF!</v>
      </c>
      <c r="AB237" s="351" t="e">
        <f t="shared" si="61"/>
        <v>#REF!</v>
      </c>
      <c r="AC237" s="351" t="e">
        <f t="shared" si="62"/>
        <v>#REF!</v>
      </c>
      <c r="AD237" s="351" t="e">
        <f t="shared" si="63"/>
        <v>#REF!</v>
      </c>
      <c r="AE237" s="332">
        <f t="shared" si="64"/>
        <v>2005</v>
      </c>
      <c r="AF237" s="352" t="e">
        <f t="shared" si="65"/>
        <v>#REF!</v>
      </c>
      <c r="AG237" s="353" t="e">
        <f t="shared" si="56"/>
        <v>#REF!</v>
      </c>
    </row>
    <row r="238" spans="1:33" s="313" customFormat="1" ht="35" customHeight="1">
      <c r="A238" s="921">
        <v>209</v>
      </c>
      <c r="B238" s="613" t="s">
        <v>2036</v>
      </c>
      <c r="C238" s="614" t="s">
        <v>125</v>
      </c>
      <c r="D238" s="272"/>
      <c r="E238" s="615" t="s">
        <v>353</v>
      </c>
      <c r="F238" s="608"/>
      <c r="G238" s="615" t="s">
        <v>379</v>
      </c>
      <c r="H238" s="616">
        <v>2005</v>
      </c>
      <c r="I238" s="272"/>
      <c r="J238" s="272"/>
      <c r="K238" s="272"/>
      <c r="L238" s="272"/>
      <c r="M238" s="272"/>
      <c r="N238" s="616" t="s">
        <v>114</v>
      </c>
      <c r="O238" s="617">
        <v>1050000</v>
      </c>
      <c r="P238" s="857"/>
      <c r="T238" s="332" t="e">
        <f>#REF!</f>
        <v>#REF!</v>
      </c>
      <c r="U238" s="313" t="e">
        <f t="shared" si="53"/>
        <v>#REF!</v>
      </c>
      <c r="V238" s="313" t="e">
        <f t="shared" si="54"/>
        <v>#REF!</v>
      </c>
      <c r="W238" s="350" t="e">
        <f t="shared" si="57"/>
        <v>#REF!</v>
      </c>
      <c r="X238" s="351">
        <f t="shared" si="58"/>
        <v>8</v>
      </c>
      <c r="Y238" s="350" t="e">
        <f t="shared" si="59"/>
        <v>#REF!</v>
      </c>
      <c r="Z238" s="350">
        <f t="shared" si="55"/>
        <v>9</v>
      </c>
      <c r="AA238" s="350" t="e">
        <f t="shared" si="60"/>
        <v>#REF!</v>
      </c>
      <c r="AB238" s="351" t="e">
        <f t="shared" si="61"/>
        <v>#REF!</v>
      </c>
      <c r="AC238" s="351" t="e">
        <f t="shared" si="62"/>
        <v>#REF!</v>
      </c>
      <c r="AD238" s="351" t="e">
        <f t="shared" si="63"/>
        <v>#REF!</v>
      </c>
      <c r="AE238" s="332">
        <f t="shared" si="64"/>
        <v>2005</v>
      </c>
      <c r="AF238" s="352" t="e">
        <f t="shared" si="65"/>
        <v>#REF!</v>
      </c>
      <c r="AG238" s="353" t="e">
        <f t="shared" si="56"/>
        <v>#REF!</v>
      </c>
    </row>
    <row r="239" spans="1:33" s="313" customFormat="1" ht="35" customHeight="1">
      <c r="A239" s="921">
        <v>210</v>
      </c>
      <c r="B239" s="613" t="s">
        <v>2082</v>
      </c>
      <c r="C239" s="614" t="s">
        <v>181</v>
      </c>
      <c r="D239" s="272"/>
      <c r="E239" s="615" t="s">
        <v>316</v>
      </c>
      <c r="F239" s="608"/>
      <c r="G239" s="615" t="s">
        <v>370</v>
      </c>
      <c r="H239" s="616">
        <v>2005</v>
      </c>
      <c r="I239" s="272"/>
      <c r="J239" s="272"/>
      <c r="K239" s="272"/>
      <c r="L239" s="272"/>
      <c r="M239" s="272"/>
      <c r="N239" s="616" t="s">
        <v>114</v>
      </c>
      <c r="O239" s="617">
        <v>1050000</v>
      </c>
      <c r="P239" s="857"/>
      <c r="T239" s="332" t="e">
        <f>#REF!</f>
        <v>#REF!</v>
      </c>
      <c r="U239" s="313" t="e">
        <f t="shared" si="53"/>
        <v>#REF!</v>
      </c>
      <c r="V239" s="313" t="e">
        <f t="shared" si="54"/>
        <v>#REF!</v>
      </c>
      <c r="W239" s="350" t="e">
        <f t="shared" si="57"/>
        <v>#REF!</v>
      </c>
      <c r="X239" s="351">
        <f t="shared" si="58"/>
        <v>8</v>
      </c>
      <c r="Y239" s="350" t="e">
        <f t="shared" si="59"/>
        <v>#REF!</v>
      </c>
      <c r="Z239" s="350">
        <f t="shared" si="55"/>
        <v>9</v>
      </c>
      <c r="AA239" s="350" t="e">
        <f t="shared" si="60"/>
        <v>#REF!</v>
      </c>
      <c r="AB239" s="351" t="e">
        <f t="shared" si="61"/>
        <v>#REF!</v>
      </c>
      <c r="AC239" s="351" t="e">
        <f t="shared" si="62"/>
        <v>#REF!</v>
      </c>
      <c r="AD239" s="351" t="e">
        <f t="shared" si="63"/>
        <v>#REF!</v>
      </c>
      <c r="AE239" s="332">
        <f t="shared" si="64"/>
        <v>2005</v>
      </c>
      <c r="AF239" s="352" t="e">
        <f t="shared" si="65"/>
        <v>#REF!</v>
      </c>
      <c r="AG239" s="353" t="e">
        <f t="shared" si="56"/>
        <v>#REF!</v>
      </c>
    </row>
    <row r="240" spans="1:33" s="313" customFormat="1" ht="35" customHeight="1">
      <c r="A240" s="921">
        <v>211</v>
      </c>
      <c r="B240" s="613" t="s">
        <v>2023</v>
      </c>
      <c r="C240" s="614" t="s">
        <v>129</v>
      </c>
      <c r="D240" s="272"/>
      <c r="E240" s="615" t="s">
        <v>316</v>
      </c>
      <c r="F240" s="608"/>
      <c r="G240" s="615" t="s">
        <v>373</v>
      </c>
      <c r="H240" s="616">
        <v>2005</v>
      </c>
      <c r="I240" s="272"/>
      <c r="J240" s="272"/>
      <c r="K240" s="272"/>
      <c r="L240" s="272"/>
      <c r="M240" s="272"/>
      <c r="N240" s="616" t="s">
        <v>114</v>
      </c>
      <c r="O240" s="617">
        <v>1050000</v>
      </c>
      <c r="P240" s="857"/>
      <c r="T240" s="332" t="e">
        <f>#REF!</f>
        <v>#REF!</v>
      </c>
      <c r="U240" s="313" t="e">
        <f t="shared" si="53"/>
        <v>#REF!</v>
      </c>
      <c r="V240" s="313" t="e">
        <f t="shared" si="54"/>
        <v>#REF!</v>
      </c>
      <c r="W240" s="350" t="e">
        <f t="shared" si="57"/>
        <v>#REF!</v>
      </c>
      <c r="X240" s="351">
        <f t="shared" si="58"/>
        <v>8</v>
      </c>
      <c r="Y240" s="350" t="e">
        <f t="shared" si="59"/>
        <v>#REF!</v>
      </c>
      <c r="Z240" s="350">
        <f t="shared" si="55"/>
        <v>9</v>
      </c>
      <c r="AA240" s="350" t="e">
        <f t="shared" si="60"/>
        <v>#REF!</v>
      </c>
      <c r="AB240" s="351" t="e">
        <f t="shared" si="61"/>
        <v>#REF!</v>
      </c>
      <c r="AC240" s="351" t="e">
        <f t="shared" si="62"/>
        <v>#REF!</v>
      </c>
      <c r="AD240" s="351" t="e">
        <f t="shared" si="63"/>
        <v>#REF!</v>
      </c>
      <c r="AE240" s="332">
        <f t="shared" si="64"/>
        <v>2005</v>
      </c>
      <c r="AF240" s="352" t="e">
        <f t="shared" si="65"/>
        <v>#REF!</v>
      </c>
      <c r="AG240" s="353" t="e">
        <f t="shared" si="56"/>
        <v>#REF!</v>
      </c>
    </row>
    <row r="241" spans="1:33" s="313" customFormat="1" ht="35" customHeight="1">
      <c r="A241" s="921">
        <v>212</v>
      </c>
      <c r="B241" s="613" t="s">
        <v>2036</v>
      </c>
      <c r="C241" s="614" t="s">
        <v>125</v>
      </c>
      <c r="D241" s="272"/>
      <c r="E241" s="615" t="s">
        <v>316</v>
      </c>
      <c r="F241" s="608"/>
      <c r="G241" s="615" t="s">
        <v>376</v>
      </c>
      <c r="H241" s="616">
        <v>2005</v>
      </c>
      <c r="I241" s="272"/>
      <c r="J241" s="272"/>
      <c r="K241" s="272"/>
      <c r="L241" s="272"/>
      <c r="M241" s="272"/>
      <c r="N241" s="616" t="s">
        <v>114</v>
      </c>
      <c r="O241" s="617">
        <v>1400000</v>
      </c>
      <c r="P241" s="857"/>
      <c r="T241" s="332" t="e">
        <f>#REF!</f>
        <v>#REF!</v>
      </c>
      <c r="U241" s="313" t="e">
        <f t="shared" si="53"/>
        <v>#REF!</v>
      </c>
      <c r="V241" s="313" t="e">
        <f t="shared" si="54"/>
        <v>#REF!</v>
      </c>
      <c r="W241" s="350" t="e">
        <f t="shared" si="57"/>
        <v>#REF!</v>
      </c>
      <c r="X241" s="351">
        <f t="shared" si="58"/>
        <v>8</v>
      </c>
      <c r="Y241" s="350" t="e">
        <f t="shared" si="59"/>
        <v>#REF!</v>
      </c>
      <c r="Z241" s="350">
        <f t="shared" si="55"/>
        <v>9</v>
      </c>
      <c r="AA241" s="350" t="e">
        <f t="shared" si="60"/>
        <v>#REF!</v>
      </c>
      <c r="AB241" s="351" t="e">
        <f t="shared" si="61"/>
        <v>#REF!</v>
      </c>
      <c r="AC241" s="351" t="e">
        <f t="shared" si="62"/>
        <v>#REF!</v>
      </c>
      <c r="AD241" s="351" t="e">
        <f t="shared" si="63"/>
        <v>#REF!</v>
      </c>
      <c r="AE241" s="332">
        <f t="shared" si="64"/>
        <v>2005</v>
      </c>
      <c r="AF241" s="352" t="e">
        <f t="shared" si="65"/>
        <v>#REF!</v>
      </c>
      <c r="AG241" s="353" t="e">
        <f t="shared" si="56"/>
        <v>#REF!</v>
      </c>
    </row>
    <row r="242" spans="1:33" s="313" customFormat="1" ht="35" customHeight="1">
      <c r="A242" s="921">
        <v>213</v>
      </c>
      <c r="B242" s="613" t="s">
        <v>2044</v>
      </c>
      <c r="C242" s="614" t="s">
        <v>134</v>
      </c>
      <c r="D242" s="272"/>
      <c r="E242" s="615" t="s">
        <v>348</v>
      </c>
      <c r="F242" s="608"/>
      <c r="G242" s="615" t="s">
        <v>379</v>
      </c>
      <c r="H242" s="616">
        <v>2005</v>
      </c>
      <c r="I242" s="272"/>
      <c r="J242" s="272"/>
      <c r="K242" s="272"/>
      <c r="L242" s="272"/>
      <c r="M242" s="272"/>
      <c r="N242" s="616" t="s">
        <v>114</v>
      </c>
      <c r="O242" s="617">
        <v>700000</v>
      </c>
      <c r="P242" s="857"/>
      <c r="T242" s="332" t="e">
        <f>#REF!</f>
        <v>#REF!</v>
      </c>
      <c r="U242" s="313" t="e">
        <f t="shared" si="53"/>
        <v>#REF!</v>
      </c>
      <c r="V242" s="313" t="e">
        <f t="shared" si="54"/>
        <v>#REF!</v>
      </c>
      <c r="W242" s="350" t="e">
        <f t="shared" si="57"/>
        <v>#REF!</v>
      </c>
      <c r="X242" s="351">
        <f t="shared" si="58"/>
        <v>8</v>
      </c>
      <c r="Y242" s="350" t="e">
        <f t="shared" si="59"/>
        <v>#REF!</v>
      </c>
      <c r="Z242" s="350">
        <f t="shared" si="55"/>
        <v>9</v>
      </c>
      <c r="AA242" s="350" t="e">
        <f t="shared" si="60"/>
        <v>#REF!</v>
      </c>
      <c r="AB242" s="351" t="e">
        <f t="shared" si="61"/>
        <v>#REF!</v>
      </c>
      <c r="AC242" s="351" t="e">
        <f t="shared" si="62"/>
        <v>#REF!</v>
      </c>
      <c r="AD242" s="351" t="e">
        <f t="shared" si="63"/>
        <v>#REF!</v>
      </c>
      <c r="AE242" s="332">
        <f t="shared" si="64"/>
        <v>2005</v>
      </c>
      <c r="AF242" s="352" t="e">
        <f t="shared" si="65"/>
        <v>#REF!</v>
      </c>
      <c r="AG242" s="353" t="e">
        <f t="shared" si="56"/>
        <v>#REF!</v>
      </c>
    </row>
    <row r="243" spans="1:33" s="313" customFormat="1" ht="35" customHeight="1">
      <c r="A243" s="921">
        <v>214</v>
      </c>
      <c r="B243" s="613" t="s">
        <v>2026</v>
      </c>
      <c r="C243" s="614" t="s">
        <v>143</v>
      </c>
      <c r="D243" s="272"/>
      <c r="E243" s="615" t="s">
        <v>327</v>
      </c>
      <c r="F243" s="608"/>
      <c r="G243" s="615" t="s">
        <v>369</v>
      </c>
      <c r="H243" s="616">
        <v>2005</v>
      </c>
      <c r="I243" s="272"/>
      <c r="J243" s="272"/>
      <c r="K243" s="272"/>
      <c r="L243" s="272"/>
      <c r="M243" s="272"/>
      <c r="N243" s="616" t="s">
        <v>114</v>
      </c>
      <c r="O243" s="617">
        <v>2100000</v>
      </c>
      <c r="P243" s="857"/>
      <c r="T243" s="332" t="e">
        <f>#REF!</f>
        <v>#REF!</v>
      </c>
      <c r="U243" s="313" t="e">
        <f t="shared" si="53"/>
        <v>#REF!</v>
      </c>
      <c r="V243" s="313" t="e">
        <f t="shared" si="54"/>
        <v>#REF!</v>
      </c>
      <c r="W243" s="350" t="e">
        <f t="shared" si="57"/>
        <v>#REF!</v>
      </c>
      <c r="X243" s="351">
        <f t="shared" si="58"/>
        <v>8</v>
      </c>
      <c r="Y243" s="350" t="e">
        <f t="shared" si="59"/>
        <v>#REF!</v>
      </c>
      <c r="Z243" s="350">
        <f t="shared" si="55"/>
        <v>9</v>
      </c>
      <c r="AA243" s="350" t="e">
        <f t="shared" si="60"/>
        <v>#REF!</v>
      </c>
      <c r="AB243" s="351" t="e">
        <f t="shared" si="61"/>
        <v>#REF!</v>
      </c>
      <c r="AC243" s="351" t="e">
        <f t="shared" si="62"/>
        <v>#REF!</v>
      </c>
      <c r="AD243" s="351" t="e">
        <f t="shared" si="63"/>
        <v>#REF!</v>
      </c>
      <c r="AE243" s="332">
        <f t="shared" si="64"/>
        <v>2005</v>
      </c>
      <c r="AF243" s="352" t="e">
        <f t="shared" si="65"/>
        <v>#REF!</v>
      </c>
      <c r="AG243" s="353" t="e">
        <f t="shared" si="56"/>
        <v>#REF!</v>
      </c>
    </row>
    <row r="244" spans="1:33" s="313" customFormat="1" ht="35" customHeight="1">
      <c r="A244" s="921">
        <v>215</v>
      </c>
      <c r="B244" s="613" t="s">
        <v>2050</v>
      </c>
      <c r="C244" s="614" t="s">
        <v>149</v>
      </c>
      <c r="D244" s="272"/>
      <c r="E244" s="615" t="s">
        <v>321</v>
      </c>
      <c r="F244" s="608"/>
      <c r="G244" s="615" t="s">
        <v>371</v>
      </c>
      <c r="H244" s="616">
        <v>2005</v>
      </c>
      <c r="I244" s="272"/>
      <c r="J244" s="272"/>
      <c r="K244" s="272"/>
      <c r="L244" s="272"/>
      <c r="M244" s="272"/>
      <c r="N244" s="616" t="s">
        <v>114</v>
      </c>
      <c r="O244" s="617">
        <v>2280000</v>
      </c>
      <c r="P244" s="857"/>
      <c r="T244" s="332" t="e">
        <f>#REF!</f>
        <v>#REF!</v>
      </c>
      <c r="U244" s="313" t="e">
        <f t="shared" si="53"/>
        <v>#REF!</v>
      </c>
      <c r="V244" s="313" t="e">
        <f t="shared" si="54"/>
        <v>#REF!</v>
      </c>
      <c r="W244" s="350" t="e">
        <f t="shared" si="57"/>
        <v>#REF!</v>
      </c>
      <c r="X244" s="351">
        <f t="shared" si="58"/>
        <v>8</v>
      </c>
      <c r="Y244" s="350" t="e">
        <f t="shared" si="59"/>
        <v>#REF!</v>
      </c>
      <c r="Z244" s="350">
        <f t="shared" si="55"/>
        <v>9</v>
      </c>
      <c r="AA244" s="350" t="e">
        <f t="shared" si="60"/>
        <v>#REF!</v>
      </c>
      <c r="AB244" s="351" t="e">
        <f t="shared" si="61"/>
        <v>#REF!</v>
      </c>
      <c r="AC244" s="351" t="e">
        <f t="shared" si="62"/>
        <v>#REF!</v>
      </c>
      <c r="AD244" s="351" t="e">
        <f t="shared" si="63"/>
        <v>#REF!</v>
      </c>
      <c r="AE244" s="332">
        <f t="shared" si="64"/>
        <v>2005</v>
      </c>
      <c r="AF244" s="352" t="e">
        <f t="shared" si="65"/>
        <v>#REF!</v>
      </c>
      <c r="AG244" s="353" t="e">
        <f t="shared" si="56"/>
        <v>#REF!</v>
      </c>
    </row>
    <row r="245" spans="1:33" s="313" customFormat="1" ht="35" customHeight="1">
      <c r="A245" s="921">
        <v>216</v>
      </c>
      <c r="B245" s="613" t="s">
        <v>2033</v>
      </c>
      <c r="C245" s="614" t="s">
        <v>117</v>
      </c>
      <c r="D245" s="272"/>
      <c r="E245" s="615" t="s">
        <v>113</v>
      </c>
      <c r="F245" s="608"/>
      <c r="G245" s="615" t="s">
        <v>392</v>
      </c>
      <c r="H245" s="616">
        <v>2005</v>
      </c>
      <c r="I245" s="272"/>
      <c r="J245" s="272"/>
      <c r="K245" s="272"/>
      <c r="L245" s="272"/>
      <c r="M245" s="272"/>
      <c r="N245" s="616" t="s">
        <v>114</v>
      </c>
      <c r="O245" s="617">
        <v>1750000</v>
      </c>
      <c r="P245" s="857"/>
      <c r="T245" s="332" t="e">
        <f>#REF!</f>
        <v>#REF!</v>
      </c>
      <c r="U245" s="313" t="e">
        <f t="shared" si="53"/>
        <v>#REF!</v>
      </c>
      <c r="V245" s="313" t="e">
        <f t="shared" si="54"/>
        <v>#REF!</v>
      </c>
      <c r="W245" s="350" t="e">
        <f t="shared" si="57"/>
        <v>#REF!</v>
      </c>
      <c r="X245" s="351">
        <f t="shared" si="58"/>
        <v>8</v>
      </c>
      <c r="Y245" s="350" t="e">
        <f t="shared" si="59"/>
        <v>#REF!</v>
      </c>
      <c r="Z245" s="350">
        <f t="shared" si="55"/>
        <v>9</v>
      </c>
      <c r="AA245" s="350" t="e">
        <f t="shared" si="60"/>
        <v>#REF!</v>
      </c>
      <c r="AB245" s="351" t="e">
        <f t="shared" si="61"/>
        <v>#REF!</v>
      </c>
      <c r="AC245" s="351" t="e">
        <f t="shared" si="62"/>
        <v>#REF!</v>
      </c>
      <c r="AD245" s="351" t="e">
        <f t="shared" si="63"/>
        <v>#REF!</v>
      </c>
      <c r="AE245" s="332">
        <f t="shared" si="64"/>
        <v>2005</v>
      </c>
      <c r="AF245" s="352" t="e">
        <f t="shared" si="65"/>
        <v>#REF!</v>
      </c>
      <c r="AG245" s="353" t="e">
        <f t="shared" si="56"/>
        <v>#REF!</v>
      </c>
    </row>
    <row r="246" spans="1:33" s="313" customFormat="1" ht="35" customHeight="1">
      <c r="A246" s="921">
        <v>217</v>
      </c>
      <c r="B246" s="613" t="s">
        <v>2027</v>
      </c>
      <c r="C246" s="614" t="s">
        <v>138</v>
      </c>
      <c r="D246" s="272"/>
      <c r="E246" s="615" t="s">
        <v>355</v>
      </c>
      <c r="F246" s="608"/>
      <c r="G246" s="615" t="s">
        <v>369</v>
      </c>
      <c r="H246" s="616">
        <v>2005</v>
      </c>
      <c r="I246" s="272"/>
      <c r="J246" s="272"/>
      <c r="K246" s="272"/>
      <c r="L246" s="272"/>
      <c r="M246" s="272"/>
      <c r="N246" s="616" t="s">
        <v>114</v>
      </c>
      <c r="O246" s="617">
        <v>750000</v>
      </c>
      <c r="P246" s="857"/>
      <c r="T246" s="332" t="e">
        <f>#REF!</f>
        <v>#REF!</v>
      </c>
      <c r="U246" s="313" t="e">
        <f t="shared" si="53"/>
        <v>#REF!</v>
      </c>
      <c r="V246" s="313" t="e">
        <f t="shared" si="54"/>
        <v>#REF!</v>
      </c>
      <c r="W246" s="350" t="e">
        <f t="shared" si="57"/>
        <v>#REF!</v>
      </c>
      <c r="X246" s="351">
        <f t="shared" si="58"/>
        <v>8</v>
      </c>
      <c r="Y246" s="350" t="e">
        <f t="shared" si="59"/>
        <v>#REF!</v>
      </c>
      <c r="Z246" s="350">
        <f t="shared" si="55"/>
        <v>9</v>
      </c>
      <c r="AA246" s="350" t="e">
        <f t="shared" si="60"/>
        <v>#REF!</v>
      </c>
      <c r="AB246" s="351" t="e">
        <f t="shared" si="61"/>
        <v>#REF!</v>
      </c>
      <c r="AC246" s="351" t="e">
        <f t="shared" si="62"/>
        <v>#REF!</v>
      </c>
      <c r="AD246" s="351" t="e">
        <f t="shared" si="63"/>
        <v>#REF!</v>
      </c>
      <c r="AE246" s="332">
        <f t="shared" si="64"/>
        <v>2005</v>
      </c>
      <c r="AF246" s="352" t="e">
        <f t="shared" si="65"/>
        <v>#REF!</v>
      </c>
      <c r="AG246" s="353" t="e">
        <f t="shared" si="56"/>
        <v>#REF!</v>
      </c>
    </row>
    <row r="247" spans="1:33" s="313" customFormat="1" ht="35" customHeight="1">
      <c r="A247" s="921">
        <v>218</v>
      </c>
      <c r="B247" s="613" t="s">
        <v>2036</v>
      </c>
      <c r="C247" s="614" t="s">
        <v>125</v>
      </c>
      <c r="D247" s="272"/>
      <c r="E247" s="615" t="s">
        <v>316</v>
      </c>
      <c r="F247" s="608"/>
      <c r="G247" s="615" t="s">
        <v>380</v>
      </c>
      <c r="H247" s="616">
        <v>2005</v>
      </c>
      <c r="I247" s="272"/>
      <c r="J247" s="272"/>
      <c r="K247" s="272"/>
      <c r="L247" s="272"/>
      <c r="M247" s="272"/>
      <c r="N247" s="616" t="s">
        <v>114</v>
      </c>
      <c r="O247" s="617">
        <v>2240000</v>
      </c>
      <c r="P247" s="857"/>
      <c r="T247" s="332" t="e">
        <f>#REF!</f>
        <v>#REF!</v>
      </c>
      <c r="U247" s="313" t="e">
        <f t="shared" si="53"/>
        <v>#REF!</v>
      </c>
      <c r="V247" s="313" t="e">
        <f t="shared" si="54"/>
        <v>#REF!</v>
      </c>
      <c r="W247" s="350" t="e">
        <f t="shared" si="57"/>
        <v>#REF!</v>
      </c>
      <c r="X247" s="351">
        <f t="shared" si="58"/>
        <v>8</v>
      </c>
      <c r="Y247" s="350" t="e">
        <f t="shared" si="59"/>
        <v>#REF!</v>
      </c>
      <c r="Z247" s="350">
        <f t="shared" si="55"/>
        <v>9</v>
      </c>
      <c r="AA247" s="350" t="e">
        <f t="shared" si="60"/>
        <v>#REF!</v>
      </c>
      <c r="AB247" s="351" t="e">
        <f t="shared" si="61"/>
        <v>#REF!</v>
      </c>
      <c r="AC247" s="351" t="e">
        <f t="shared" si="62"/>
        <v>#REF!</v>
      </c>
      <c r="AD247" s="351" t="e">
        <f t="shared" si="63"/>
        <v>#REF!</v>
      </c>
      <c r="AE247" s="332">
        <f t="shared" si="64"/>
        <v>2005</v>
      </c>
      <c r="AF247" s="352" t="e">
        <f t="shared" si="65"/>
        <v>#REF!</v>
      </c>
      <c r="AG247" s="353" t="e">
        <f t="shared" si="56"/>
        <v>#REF!</v>
      </c>
    </row>
    <row r="248" spans="1:33" s="313" customFormat="1" ht="35" customHeight="1">
      <c r="A248" s="921">
        <v>219</v>
      </c>
      <c r="B248" s="613" t="s">
        <v>2022</v>
      </c>
      <c r="C248" s="614" t="s">
        <v>173</v>
      </c>
      <c r="D248" s="272"/>
      <c r="E248" s="615" t="s">
        <v>353</v>
      </c>
      <c r="F248" s="608"/>
      <c r="G248" s="615" t="s">
        <v>379</v>
      </c>
      <c r="H248" s="616">
        <v>2005</v>
      </c>
      <c r="I248" s="272"/>
      <c r="J248" s="272"/>
      <c r="K248" s="272"/>
      <c r="L248" s="272"/>
      <c r="M248" s="272"/>
      <c r="N248" s="616" t="s">
        <v>114</v>
      </c>
      <c r="O248" s="617">
        <v>1050000</v>
      </c>
      <c r="P248" s="857"/>
      <c r="T248" s="332" t="e">
        <f>#REF!</f>
        <v>#REF!</v>
      </c>
      <c r="U248" s="313" t="e">
        <f t="shared" si="53"/>
        <v>#REF!</v>
      </c>
      <c r="V248" s="313" t="e">
        <f t="shared" si="54"/>
        <v>#REF!</v>
      </c>
      <c r="W248" s="350" t="e">
        <f t="shared" si="57"/>
        <v>#REF!</v>
      </c>
      <c r="X248" s="351">
        <f t="shared" si="58"/>
        <v>8</v>
      </c>
      <c r="Y248" s="350" t="e">
        <f t="shared" si="59"/>
        <v>#REF!</v>
      </c>
      <c r="Z248" s="350">
        <f t="shared" si="55"/>
        <v>9</v>
      </c>
      <c r="AA248" s="350" t="e">
        <f t="shared" si="60"/>
        <v>#REF!</v>
      </c>
      <c r="AB248" s="351" t="e">
        <f t="shared" si="61"/>
        <v>#REF!</v>
      </c>
      <c r="AC248" s="351" t="e">
        <f t="shared" si="62"/>
        <v>#REF!</v>
      </c>
      <c r="AD248" s="351" t="e">
        <f t="shared" si="63"/>
        <v>#REF!</v>
      </c>
      <c r="AE248" s="332">
        <f t="shared" si="64"/>
        <v>2005</v>
      </c>
      <c r="AF248" s="352" t="e">
        <f t="shared" si="65"/>
        <v>#REF!</v>
      </c>
      <c r="AG248" s="353" t="e">
        <f t="shared" si="56"/>
        <v>#REF!</v>
      </c>
    </row>
    <row r="249" spans="1:33" s="313" customFormat="1" ht="35" customHeight="1">
      <c r="A249" s="921">
        <v>220</v>
      </c>
      <c r="B249" s="618" t="s">
        <v>301</v>
      </c>
      <c r="C249" s="614" t="s">
        <v>122</v>
      </c>
      <c r="D249" s="272"/>
      <c r="E249" s="615" t="s">
        <v>316</v>
      </c>
      <c r="F249" s="608"/>
      <c r="G249" s="615" t="s">
        <v>368</v>
      </c>
      <c r="H249" s="616">
        <v>2006</v>
      </c>
      <c r="I249" s="272"/>
      <c r="J249" s="272"/>
      <c r="K249" s="272"/>
      <c r="L249" s="272"/>
      <c r="M249" s="272"/>
      <c r="N249" s="616" t="s">
        <v>114</v>
      </c>
      <c r="O249" s="619">
        <v>3040000</v>
      </c>
      <c r="P249" s="857"/>
      <c r="T249" s="332" t="e">
        <f>#REF!</f>
        <v>#REF!</v>
      </c>
      <c r="U249" s="313" t="e">
        <f t="shared" si="53"/>
        <v>#REF!</v>
      </c>
      <c r="V249" s="313" t="e">
        <f t="shared" si="54"/>
        <v>#REF!</v>
      </c>
      <c r="W249" s="350" t="e">
        <f t="shared" si="57"/>
        <v>#REF!</v>
      </c>
      <c r="X249" s="351">
        <f t="shared" si="58"/>
        <v>7</v>
      </c>
      <c r="Y249" s="350" t="e">
        <f t="shared" si="59"/>
        <v>#REF!</v>
      </c>
      <c r="Z249" s="350">
        <f t="shared" si="55"/>
        <v>8</v>
      </c>
      <c r="AA249" s="350" t="e">
        <f t="shared" si="60"/>
        <v>#REF!</v>
      </c>
      <c r="AB249" s="351" t="e">
        <f t="shared" si="61"/>
        <v>#REF!</v>
      </c>
      <c r="AC249" s="351" t="e">
        <f t="shared" si="62"/>
        <v>#REF!</v>
      </c>
      <c r="AD249" s="351" t="e">
        <f t="shared" si="63"/>
        <v>#REF!</v>
      </c>
      <c r="AE249" s="332">
        <f t="shared" si="64"/>
        <v>2006</v>
      </c>
      <c r="AF249" s="352" t="e">
        <f t="shared" si="65"/>
        <v>#REF!</v>
      </c>
      <c r="AG249" s="353" t="e">
        <f t="shared" si="56"/>
        <v>#REF!</v>
      </c>
    </row>
    <row r="250" spans="1:33" s="313" customFormat="1" ht="35" customHeight="1">
      <c r="A250" s="921">
        <v>221</v>
      </c>
      <c r="B250" s="613" t="s">
        <v>2025</v>
      </c>
      <c r="C250" s="614" t="s">
        <v>133</v>
      </c>
      <c r="D250" s="272"/>
      <c r="E250" s="615" t="s">
        <v>316</v>
      </c>
      <c r="F250" s="608"/>
      <c r="G250" s="615" t="s">
        <v>372</v>
      </c>
      <c r="H250" s="616">
        <v>2006</v>
      </c>
      <c r="I250" s="272"/>
      <c r="J250" s="272"/>
      <c r="K250" s="272"/>
      <c r="L250" s="272"/>
      <c r="M250" s="272"/>
      <c r="N250" s="616" t="s">
        <v>114</v>
      </c>
      <c r="O250" s="619">
        <v>1680000</v>
      </c>
      <c r="P250" s="857"/>
      <c r="T250" s="332" t="e">
        <f>#REF!</f>
        <v>#REF!</v>
      </c>
      <c r="U250" s="313" t="e">
        <f t="shared" si="53"/>
        <v>#REF!</v>
      </c>
      <c r="V250" s="313" t="e">
        <f t="shared" si="54"/>
        <v>#REF!</v>
      </c>
      <c r="W250" s="350" t="e">
        <f t="shared" si="57"/>
        <v>#REF!</v>
      </c>
      <c r="X250" s="351">
        <f t="shared" si="58"/>
        <v>7</v>
      </c>
      <c r="Y250" s="350" t="e">
        <f t="shared" si="59"/>
        <v>#REF!</v>
      </c>
      <c r="Z250" s="350">
        <f t="shared" si="55"/>
        <v>8</v>
      </c>
      <c r="AA250" s="350" t="e">
        <f t="shared" si="60"/>
        <v>#REF!</v>
      </c>
      <c r="AB250" s="351" t="e">
        <f t="shared" si="61"/>
        <v>#REF!</v>
      </c>
      <c r="AC250" s="351" t="e">
        <f t="shared" si="62"/>
        <v>#REF!</v>
      </c>
      <c r="AD250" s="351" t="e">
        <f t="shared" si="63"/>
        <v>#REF!</v>
      </c>
      <c r="AE250" s="332">
        <f t="shared" si="64"/>
        <v>2006</v>
      </c>
      <c r="AF250" s="352" t="e">
        <f t="shared" si="65"/>
        <v>#REF!</v>
      </c>
      <c r="AG250" s="353" t="e">
        <f t="shared" si="56"/>
        <v>#REF!</v>
      </c>
    </row>
    <row r="251" spans="1:33" s="313" customFormat="1" ht="35" customHeight="1">
      <c r="A251" s="921">
        <v>222</v>
      </c>
      <c r="B251" s="613" t="s">
        <v>2023</v>
      </c>
      <c r="C251" s="614" t="s">
        <v>129</v>
      </c>
      <c r="D251" s="272"/>
      <c r="E251" s="615" t="s">
        <v>325</v>
      </c>
      <c r="F251" s="608"/>
      <c r="G251" s="615" t="s">
        <v>379</v>
      </c>
      <c r="H251" s="616">
        <v>2006</v>
      </c>
      <c r="I251" s="272"/>
      <c r="J251" s="272"/>
      <c r="K251" s="272"/>
      <c r="L251" s="272"/>
      <c r="M251" s="272"/>
      <c r="N251" s="616" t="s">
        <v>114</v>
      </c>
      <c r="O251" s="619">
        <v>2800000</v>
      </c>
      <c r="P251" s="857"/>
      <c r="T251" s="332" t="e">
        <f>#REF!</f>
        <v>#REF!</v>
      </c>
      <c r="U251" s="313" t="e">
        <f t="shared" si="53"/>
        <v>#REF!</v>
      </c>
      <c r="V251" s="313" t="e">
        <f t="shared" si="54"/>
        <v>#REF!</v>
      </c>
      <c r="W251" s="350" t="e">
        <f t="shared" si="57"/>
        <v>#REF!</v>
      </c>
      <c r="X251" s="351">
        <f t="shared" si="58"/>
        <v>7</v>
      </c>
      <c r="Y251" s="350" t="e">
        <f t="shared" si="59"/>
        <v>#REF!</v>
      </c>
      <c r="Z251" s="350">
        <f t="shared" si="55"/>
        <v>8</v>
      </c>
      <c r="AA251" s="350" t="e">
        <f t="shared" si="60"/>
        <v>#REF!</v>
      </c>
      <c r="AB251" s="351" t="e">
        <f t="shared" si="61"/>
        <v>#REF!</v>
      </c>
      <c r="AC251" s="351" t="e">
        <f t="shared" si="62"/>
        <v>#REF!</v>
      </c>
      <c r="AD251" s="351" t="e">
        <f t="shared" si="63"/>
        <v>#REF!</v>
      </c>
      <c r="AE251" s="332">
        <f t="shared" si="64"/>
        <v>2006</v>
      </c>
      <c r="AF251" s="352" t="e">
        <f t="shared" si="65"/>
        <v>#REF!</v>
      </c>
      <c r="AG251" s="353" t="e">
        <f t="shared" si="56"/>
        <v>#REF!</v>
      </c>
    </row>
    <row r="252" spans="1:33" s="313" customFormat="1" ht="35" customHeight="1">
      <c r="A252" s="921">
        <v>223</v>
      </c>
      <c r="B252" s="613" t="s">
        <v>2033</v>
      </c>
      <c r="C252" s="614" t="s">
        <v>117</v>
      </c>
      <c r="D252" s="272"/>
      <c r="E252" s="615" t="s">
        <v>316</v>
      </c>
      <c r="F252" s="608"/>
      <c r="G252" s="615" t="s">
        <v>370</v>
      </c>
      <c r="H252" s="616">
        <v>2006</v>
      </c>
      <c r="I252" s="272"/>
      <c r="J252" s="272"/>
      <c r="K252" s="272"/>
      <c r="L252" s="272"/>
      <c r="M252" s="272"/>
      <c r="N252" s="616" t="s">
        <v>114</v>
      </c>
      <c r="O252" s="617">
        <v>560000</v>
      </c>
      <c r="P252" s="857"/>
      <c r="T252" s="332" t="e">
        <f>#REF!</f>
        <v>#REF!</v>
      </c>
      <c r="U252" s="313" t="e">
        <f t="shared" si="53"/>
        <v>#REF!</v>
      </c>
      <c r="V252" s="313" t="e">
        <f t="shared" si="54"/>
        <v>#REF!</v>
      </c>
      <c r="W252" s="350" t="e">
        <f t="shared" si="57"/>
        <v>#REF!</v>
      </c>
      <c r="X252" s="351">
        <f t="shared" si="58"/>
        <v>7</v>
      </c>
      <c r="Y252" s="350" t="e">
        <f t="shared" si="59"/>
        <v>#REF!</v>
      </c>
      <c r="Z252" s="350">
        <f t="shared" si="55"/>
        <v>8</v>
      </c>
      <c r="AA252" s="350" t="e">
        <f t="shared" si="60"/>
        <v>#REF!</v>
      </c>
      <c r="AB252" s="351" t="e">
        <f t="shared" si="61"/>
        <v>#REF!</v>
      </c>
      <c r="AC252" s="351" t="e">
        <f t="shared" si="62"/>
        <v>#REF!</v>
      </c>
      <c r="AD252" s="351" t="e">
        <f t="shared" si="63"/>
        <v>#REF!</v>
      </c>
      <c r="AE252" s="332">
        <f t="shared" si="64"/>
        <v>2006</v>
      </c>
      <c r="AF252" s="352" t="e">
        <f t="shared" si="65"/>
        <v>#REF!</v>
      </c>
      <c r="AG252" s="353" t="e">
        <f t="shared" si="56"/>
        <v>#REF!</v>
      </c>
    </row>
    <row r="253" spans="1:33" s="313" customFormat="1" ht="35" customHeight="1">
      <c r="A253" s="921">
        <v>224</v>
      </c>
      <c r="B253" s="613" t="s">
        <v>2084</v>
      </c>
      <c r="C253" s="614" t="s">
        <v>424</v>
      </c>
      <c r="D253" s="272"/>
      <c r="E253" s="615" t="s">
        <v>454</v>
      </c>
      <c r="F253" s="608"/>
      <c r="G253" s="615" t="s">
        <v>371</v>
      </c>
      <c r="H253" s="616">
        <v>2006</v>
      </c>
      <c r="I253" s="272"/>
      <c r="J253" s="272"/>
      <c r="K253" s="272"/>
      <c r="L253" s="272"/>
      <c r="M253" s="272"/>
      <c r="N253" s="616" t="s">
        <v>114</v>
      </c>
      <c r="O253" s="617">
        <v>48187500</v>
      </c>
      <c r="P253" s="857"/>
      <c r="T253" s="332" t="e">
        <f>#REF!</f>
        <v>#REF!</v>
      </c>
      <c r="U253" s="313" t="e">
        <f t="shared" si="53"/>
        <v>#REF!</v>
      </c>
      <c r="V253" s="313" t="e">
        <f t="shared" si="54"/>
        <v>#REF!</v>
      </c>
      <c r="W253" s="350" t="e">
        <f t="shared" si="57"/>
        <v>#REF!</v>
      </c>
      <c r="X253" s="351">
        <f t="shared" si="58"/>
        <v>7</v>
      </c>
      <c r="Y253" s="350" t="e">
        <f t="shared" si="59"/>
        <v>#REF!</v>
      </c>
      <c r="Z253" s="350">
        <f t="shared" si="55"/>
        <v>8</v>
      </c>
      <c r="AA253" s="350" t="e">
        <f t="shared" si="60"/>
        <v>#REF!</v>
      </c>
      <c r="AB253" s="351" t="e">
        <f t="shared" si="61"/>
        <v>#REF!</v>
      </c>
      <c r="AC253" s="351" t="e">
        <f t="shared" si="62"/>
        <v>#REF!</v>
      </c>
      <c r="AD253" s="351" t="e">
        <f t="shared" si="63"/>
        <v>#REF!</v>
      </c>
      <c r="AE253" s="332">
        <f t="shared" si="64"/>
        <v>2006</v>
      </c>
      <c r="AF253" s="352" t="e">
        <f t="shared" si="65"/>
        <v>#REF!</v>
      </c>
      <c r="AG253" s="353" t="e">
        <f t="shared" si="56"/>
        <v>#REF!</v>
      </c>
    </row>
    <row r="254" spans="1:33" s="313" customFormat="1" ht="35" customHeight="1">
      <c r="A254" s="921">
        <v>225</v>
      </c>
      <c r="B254" s="618" t="s">
        <v>301</v>
      </c>
      <c r="C254" s="614" t="s">
        <v>122</v>
      </c>
      <c r="D254" s="272"/>
      <c r="E254" s="615" t="s">
        <v>316</v>
      </c>
      <c r="F254" s="608"/>
      <c r="G254" s="615" t="s">
        <v>373</v>
      </c>
      <c r="H254" s="616">
        <v>2006</v>
      </c>
      <c r="I254" s="272"/>
      <c r="J254" s="272"/>
      <c r="K254" s="272"/>
      <c r="L254" s="272"/>
      <c r="M254" s="272"/>
      <c r="N254" s="616" t="s">
        <v>114</v>
      </c>
      <c r="O254" s="617">
        <v>595000</v>
      </c>
      <c r="P254" s="857"/>
      <c r="T254" s="332" t="e">
        <f>#REF!</f>
        <v>#REF!</v>
      </c>
      <c r="U254" s="313" t="e">
        <f t="shared" si="53"/>
        <v>#REF!</v>
      </c>
      <c r="V254" s="313" t="e">
        <f t="shared" si="54"/>
        <v>#REF!</v>
      </c>
      <c r="W254" s="350" t="e">
        <f t="shared" si="57"/>
        <v>#REF!</v>
      </c>
      <c r="X254" s="351">
        <f t="shared" si="58"/>
        <v>7</v>
      </c>
      <c r="Y254" s="350" t="e">
        <f t="shared" si="59"/>
        <v>#REF!</v>
      </c>
      <c r="Z254" s="350">
        <f t="shared" si="55"/>
        <v>8</v>
      </c>
      <c r="AA254" s="350" t="e">
        <f t="shared" si="60"/>
        <v>#REF!</v>
      </c>
      <c r="AB254" s="351" t="e">
        <f t="shared" si="61"/>
        <v>#REF!</v>
      </c>
      <c r="AC254" s="351" t="e">
        <f t="shared" si="62"/>
        <v>#REF!</v>
      </c>
      <c r="AD254" s="351" t="e">
        <f t="shared" si="63"/>
        <v>#REF!</v>
      </c>
      <c r="AE254" s="332">
        <f t="shared" si="64"/>
        <v>2006</v>
      </c>
      <c r="AF254" s="352" t="e">
        <f t="shared" si="65"/>
        <v>#REF!</v>
      </c>
      <c r="AG254" s="353" t="e">
        <f t="shared" si="56"/>
        <v>#REF!</v>
      </c>
    </row>
    <row r="255" spans="1:33" s="313" customFormat="1" ht="35" customHeight="1">
      <c r="A255" s="921">
        <v>226</v>
      </c>
      <c r="B255" s="613" t="s">
        <v>2023</v>
      </c>
      <c r="C255" s="614" t="s">
        <v>129</v>
      </c>
      <c r="D255" s="272"/>
      <c r="E255" s="615" t="s">
        <v>316</v>
      </c>
      <c r="F255" s="608"/>
      <c r="G255" s="615" t="s">
        <v>370</v>
      </c>
      <c r="H255" s="616">
        <v>2006</v>
      </c>
      <c r="I255" s="272"/>
      <c r="J255" s="272"/>
      <c r="K255" s="272"/>
      <c r="L255" s="272"/>
      <c r="M255" s="272"/>
      <c r="N255" s="616" t="s">
        <v>114</v>
      </c>
      <c r="O255" s="617">
        <v>2800000</v>
      </c>
      <c r="P255" s="857"/>
      <c r="T255" s="332" t="e">
        <f>#REF!</f>
        <v>#REF!</v>
      </c>
      <c r="U255" s="313" t="e">
        <f t="shared" si="53"/>
        <v>#REF!</v>
      </c>
      <c r="V255" s="313" t="e">
        <f t="shared" si="54"/>
        <v>#REF!</v>
      </c>
      <c r="W255" s="350" t="e">
        <f t="shared" si="57"/>
        <v>#REF!</v>
      </c>
      <c r="X255" s="351">
        <f t="shared" si="58"/>
        <v>7</v>
      </c>
      <c r="Y255" s="350" t="e">
        <f t="shared" si="59"/>
        <v>#REF!</v>
      </c>
      <c r="Z255" s="350">
        <f t="shared" si="55"/>
        <v>8</v>
      </c>
      <c r="AA255" s="350" t="e">
        <f t="shared" si="60"/>
        <v>#REF!</v>
      </c>
      <c r="AB255" s="351" t="e">
        <f t="shared" si="61"/>
        <v>#REF!</v>
      </c>
      <c r="AC255" s="351" t="e">
        <f t="shared" si="62"/>
        <v>#REF!</v>
      </c>
      <c r="AD255" s="351" t="e">
        <f t="shared" si="63"/>
        <v>#REF!</v>
      </c>
      <c r="AE255" s="332">
        <f t="shared" si="64"/>
        <v>2006</v>
      </c>
      <c r="AF255" s="352" t="e">
        <f t="shared" si="65"/>
        <v>#REF!</v>
      </c>
      <c r="AG255" s="353" t="e">
        <f t="shared" si="56"/>
        <v>#REF!</v>
      </c>
    </row>
    <row r="256" spans="1:33" s="313" customFormat="1" ht="35" customHeight="1">
      <c r="A256" s="921">
        <v>227</v>
      </c>
      <c r="B256" s="613" t="s">
        <v>2119</v>
      </c>
      <c r="C256" s="614" t="s">
        <v>162</v>
      </c>
      <c r="D256" s="272"/>
      <c r="E256" s="615" t="s">
        <v>316</v>
      </c>
      <c r="F256" s="608"/>
      <c r="G256" s="615" t="s">
        <v>373</v>
      </c>
      <c r="H256" s="616">
        <v>2006</v>
      </c>
      <c r="I256" s="272"/>
      <c r="J256" s="272"/>
      <c r="K256" s="272"/>
      <c r="L256" s="272"/>
      <c r="M256" s="272"/>
      <c r="N256" s="616" t="s">
        <v>114</v>
      </c>
      <c r="O256" s="617">
        <v>640000</v>
      </c>
      <c r="P256" s="922" t="s">
        <v>162</v>
      </c>
      <c r="T256" s="332" t="e">
        <f>#REF!</f>
        <v>#REF!</v>
      </c>
      <c r="U256" s="313" t="e">
        <f t="shared" si="53"/>
        <v>#REF!</v>
      </c>
      <c r="V256" s="313" t="e">
        <f t="shared" si="54"/>
        <v>#REF!</v>
      </c>
      <c r="W256" s="350" t="e">
        <f t="shared" si="57"/>
        <v>#REF!</v>
      </c>
      <c r="X256" s="351">
        <f t="shared" si="58"/>
        <v>7</v>
      </c>
      <c r="Y256" s="350" t="e">
        <f t="shared" si="59"/>
        <v>#REF!</v>
      </c>
      <c r="Z256" s="350">
        <f t="shared" si="55"/>
        <v>8</v>
      </c>
      <c r="AA256" s="350" t="e">
        <f t="shared" si="60"/>
        <v>#REF!</v>
      </c>
      <c r="AB256" s="351" t="e">
        <f t="shared" si="61"/>
        <v>#REF!</v>
      </c>
      <c r="AC256" s="351" t="e">
        <f t="shared" si="62"/>
        <v>#REF!</v>
      </c>
      <c r="AD256" s="351" t="e">
        <f t="shared" si="63"/>
        <v>#REF!</v>
      </c>
      <c r="AE256" s="332">
        <f t="shared" si="64"/>
        <v>2006</v>
      </c>
      <c r="AF256" s="352" t="e">
        <f t="shared" si="65"/>
        <v>#REF!</v>
      </c>
      <c r="AG256" s="353" t="e">
        <f t="shared" si="56"/>
        <v>#REF!</v>
      </c>
    </row>
    <row r="257" spans="1:33" s="313" customFormat="1" ht="35" customHeight="1">
      <c r="A257" s="921">
        <v>228</v>
      </c>
      <c r="B257" s="613" t="s">
        <v>2036</v>
      </c>
      <c r="C257" s="614" t="s">
        <v>120</v>
      </c>
      <c r="D257" s="272"/>
      <c r="E257" s="615" t="s">
        <v>316</v>
      </c>
      <c r="F257" s="608"/>
      <c r="G257" s="615" t="s">
        <v>370</v>
      </c>
      <c r="H257" s="616">
        <v>2006</v>
      </c>
      <c r="I257" s="272"/>
      <c r="J257" s="272"/>
      <c r="K257" s="272"/>
      <c r="L257" s="272"/>
      <c r="M257" s="272"/>
      <c r="N257" s="616" t="s">
        <v>114</v>
      </c>
      <c r="O257" s="617">
        <v>560000</v>
      </c>
      <c r="P257" s="857"/>
      <c r="T257" s="332" t="e">
        <f>#REF!</f>
        <v>#REF!</v>
      </c>
      <c r="U257" s="313" t="e">
        <f t="shared" si="53"/>
        <v>#REF!</v>
      </c>
      <c r="V257" s="313" t="e">
        <f t="shared" si="54"/>
        <v>#REF!</v>
      </c>
      <c r="W257" s="350" t="e">
        <f t="shared" si="57"/>
        <v>#REF!</v>
      </c>
      <c r="X257" s="351">
        <f t="shared" si="58"/>
        <v>7</v>
      </c>
      <c r="Y257" s="350" t="e">
        <f t="shared" si="59"/>
        <v>#REF!</v>
      </c>
      <c r="Z257" s="350">
        <f t="shared" si="55"/>
        <v>8</v>
      </c>
      <c r="AA257" s="350" t="e">
        <f t="shared" si="60"/>
        <v>#REF!</v>
      </c>
      <c r="AB257" s="351" t="e">
        <f t="shared" si="61"/>
        <v>#REF!</v>
      </c>
      <c r="AC257" s="351" t="e">
        <f t="shared" si="62"/>
        <v>#REF!</v>
      </c>
      <c r="AD257" s="351" t="e">
        <f t="shared" si="63"/>
        <v>#REF!</v>
      </c>
      <c r="AE257" s="332">
        <f t="shared" si="64"/>
        <v>2006</v>
      </c>
      <c r="AF257" s="352" t="e">
        <f t="shared" si="65"/>
        <v>#REF!</v>
      </c>
      <c r="AG257" s="353" t="e">
        <f t="shared" si="56"/>
        <v>#REF!</v>
      </c>
    </row>
    <row r="258" spans="1:33" s="313" customFormat="1" ht="35" customHeight="1">
      <c r="A258" s="921">
        <v>229</v>
      </c>
      <c r="B258" s="613" t="s">
        <v>2033</v>
      </c>
      <c r="C258" s="614" t="s">
        <v>117</v>
      </c>
      <c r="D258" s="272"/>
      <c r="E258" s="615" t="s">
        <v>113</v>
      </c>
      <c r="F258" s="608"/>
      <c r="G258" s="615" t="s">
        <v>393</v>
      </c>
      <c r="H258" s="616">
        <v>2006</v>
      </c>
      <c r="I258" s="272"/>
      <c r="J258" s="272"/>
      <c r="K258" s="272"/>
      <c r="L258" s="272"/>
      <c r="M258" s="272"/>
      <c r="N258" s="616" t="s">
        <v>114</v>
      </c>
      <c r="O258" s="617">
        <v>720000</v>
      </c>
      <c r="P258" s="857"/>
      <c r="T258" s="332" t="e">
        <f>#REF!</f>
        <v>#REF!</v>
      </c>
      <c r="U258" s="313" t="e">
        <f t="shared" si="53"/>
        <v>#REF!</v>
      </c>
      <c r="V258" s="313" t="e">
        <f t="shared" si="54"/>
        <v>#REF!</v>
      </c>
      <c r="W258" s="350" t="e">
        <f t="shared" si="57"/>
        <v>#REF!</v>
      </c>
      <c r="X258" s="351">
        <f t="shared" si="58"/>
        <v>7</v>
      </c>
      <c r="Y258" s="350" t="e">
        <f t="shared" si="59"/>
        <v>#REF!</v>
      </c>
      <c r="Z258" s="350">
        <f t="shared" si="55"/>
        <v>8</v>
      </c>
      <c r="AA258" s="350" t="e">
        <f t="shared" si="60"/>
        <v>#REF!</v>
      </c>
      <c r="AB258" s="351" t="e">
        <f t="shared" si="61"/>
        <v>#REF!</v>
      </c>
      <c r="AC258" s="351" t="e">
        <f t="shared" si="62"/>
        <v>#REF!</v>
      </c>
      <c r="AD258" s="351" t="e">
        <f t="shared" si="63"/>
        <v>#REF!</v>
      </c>
      <c r="AE258" s="332">
        <f t="shared" si="64"/>
        <v>2006</v>
      </c>
      <c r="AF258" s="352" t="e">
        <f t="shared" si="65"/>
        <v>#REF!</v>
      </c>
      <c r="AG258" s="353" t="e">
        <f t="shared" si="56"/>
        <v>#REF!</v>
      </c>
    </row>
    <row r="259" spans="1:33" s="313" customFormat="1" ht="35" customHeight="1">
      <c r="A259" s="921">
        <v>230</v>
      </c>
      <c r="B259" s="613" t="s">
        <v>2033</v>
      </c>
      <c r="C259" s="614" t="s">
        <v>117</v>
      </c>
      <c r="D259" s="272"/>
      <c r="E259" s="615" t="s">
        <v>348</v>
      </c>
      <c r="F259" s="608"/>
      <c r="G259" s="615" t="s">
        <v>371</v>
      </c>
      <c r="H259" s="616">
        <v>2006</v>
      </c>
      <c r="I259" s="272"/>
      <c r="J259" s="272"/>
      <c r="K259" s="272"/>
      <c r="L259" s="272"/>
      <c r="M259" s="272"/>
      <c r="N259" s="616" t="s">
        <v>114</v>
      </c>
      <c r="O259" s="617">
        <v>1600000</v>
      </c>
      <c r="P259" s="857"/>
      <c r="T259" s="332" t="e">
        <f>#REF!</f>
        <v>#REF!</v>
      </c>
      <c r="U259" s="313" t="e">
        <f t="shared" si="53"/>
        <v>#REF!</v>
      </c>
      <c r="V259" s="313" t="e">
        <f t="shared" si="54"/>
        <v>#REF!</v>
      </c>
      <c r="W259" s="350" t="e">
        <f t="shared" si="57"/>
        <v>#REF!</v>
      </c>
      <c r="X259" s="351">
        <f t="shared" si="58"/>
        <v>7</v>
      </c>
      <c r="Y259" s="350" t="e">
        <f t="shared" si="59"/>
        <v>#REF!</v>
      </c>
      <c r="Z259" s="350">
        <f t="shared" si="55"/>
        <v>8</v>
      </c>
      <c r="AA259" s="350" t="e">
        <f t="shared" si="60"/>
        <v>#REF!</v>
      </c>
      <c r="AB259" s="351" t="e">
        <f t="shared" si="61"/>
        <v>#REF!</v>
      </c>
      <c r="AC259" s="351" t="e">
        <f t="shared" si="62"/>
        <v>#REF!</v>
      </c>
      <c r="AD259" s="351" t="e">
        <f t="shared" si="63"/>
        <v>#REF!</v>
      </c>
      <c r="AE259" s="332">
        <f t="shared" si="64"/>
        <v>2006</v>
      </c>
      <c r="AF259" s="352" t="e">
        <f t="shared" si="65"/>
        <v>#REF!</v>
      </c>
      <c r="AG259" s="353" t="e">
        <f t="shared" si="56"/>
        <v>#REF!</v>
      </c>
    </row>
    <row r="260" spans="1:33" s="313" customFormat="1" ht="35" customHeight="1">
      <c r="A260" s="921">
        <v>231</v>
      </c>
      <c r="B260" s="618" t="s">
        <v>301</v>
      </c>
      <c r="C260" s="614" t="s">
        <v>122</v>
      </c>
      <c r="D260" s="272"/>
      <c r="E260" s="615" t="s">
        <v>348</v>
      </c>
      <c r="F260" s="608"/>
      <c r="G260" s="615" t="s">
        <v>369</v>
      </c>
      <c r="H260" s="616">
        <v>2006</v>
      </c>
      <c r="I260" s="272"/>
      <c r="J260" s="272"/>
      <c r="K260" s="272"/>
      <c r="L260" s="272"/>
      <c r="M260" s="272"/>
      <c r="N260" s="616" t="s">
        <v>114</v>
      </c>
      <c r="O260" s="617">
        <v>8000000</v>
      </c>
      <c r="P260" s="857"/>
      <c r="T260" s="332" t="e">
        <f>#REF!</f>
        <v>#REF!</v>
      </c>
      <c r="U260" s="313" t="e">
        <f t="shared" si="53"/>
        <v>#REF!</v>
      </c>
      <c r="V260" s="313" t="e">
        <f t="shared" si="54"/>
        <v>#REF!</v>
      </c>
      <c r="W260" s="350" t="e">
        <f t="shared" si="57"/>
        <v>#REF!</v>
      </c>
      <c r="X260" s="351">
        <f t="shared" si="58"/>
        <v>7</v>
      </c>
      <c r="Y260" s="350" t="e">
        <f t="shared" si="59"/>
        <v>#REF!</v>
      </c>
      <c r="Z260" s="350">
        <f t="shared" si="55"/>
        <v>8</v>
      </c>
      <c r="AA260" s="350" t="e">
        <f t="shared" si="60"/>
        <v>#REF!</v>
      </c>
      <c r="AB260" s="351" t="e">
        <f t="shared" si="61"/>
        <v>#REF!</v>
      </c>
      <c r="AC260" s="351" t="e">
        <f t="shared" si="62"/>
        <v>#REF!</v>
      </c>
      <c r="AD260" s="351" t="e">
        <f t="shared" si="63"/>
        <v>#REF!</v>
      </c>
      <c r="AE260" s="332">
        <f t="shared" si="64"/>
        <v>2006</v>
      </c>
      <c r="AF260" s="352" t="e">
        <f t="shared" si="65"/>
        <v>#REF!</v>
      </c>
      <c r="AG260" s="353" t="e">
        <f t="shared" si="56"/>
        <v>#REF!</v>
      </c>
    </row>
    <row r="261" spans="1:33" s="313" customFormat="1" ht="35" customHeight="1">
      <c r="A261" s="921">
        <v>232</v>
      </c>
      <c r="B261" s="613" t="s">
        <v>2036</v>
      </c>
      <c r="C261" s="614" t="s">
        <v>125</v>
      </c>
      <c r="D261" s="272"/>
      <c r="E261" s="615" t="s">
        <v>353</v>
      </c>
      <c r="F261" s="608"/>
      <c r="G261" s="615" t="s">
        <v>379</v>
      </c>
      <c r="H261" s="616">
        <v>2006</v>
      </c>
      <c r="I261" s="272"/>
      <c r="J261" s="272"/>
      <c r="K261" s="272"/>
      <c r="L261" s="272"/>
      <c r="M261" s="272"/>
      <c r="N261" s="616" t="s">
        <v>114</v>
      </c>
      <c r="O261" s="617">
        <v>1800000</v>
      </c>
      <c r="P261" s="857"/>
      <c r="T261" s="332" t="e">
        <f>#REF!</f>
        <v>#REF!</v>
      </c>
      <c r="U261" s="313" t="e">
        <f t="shared" si="53"/>
        <v>#REF!</v>
      </c>
      <c r="V261" s="313" t="e">
        <f t="shared" si="54"/>
        <v>#REF!</v>
      </c>
      <c r="W261" s="350" t="e">
        <f t="shared" si="57"/>
        <v>#REF!</v>
      </c>
      <c r="X261" s="351">
        <f t="shared" si="58"/>
        <v>7</v>
      </c>
      <c r="Y261" s="350" t="e">
        <f t="shared" si="59"/>
        <v>#REF!</v>
      </c>
      <c r="Z261" s="350">
        <f t="shared" si="55"/>
        <v>8</v>
      </c>
      <c r="AA261" s="350" t="e">
        <f t="shared" si="60"/>
        <v>#REF!</v>
      </c>
      <c r="AB261" s="351" t="e">
        <f t="shared" si="61"/>
        <v>#REF!</v>
      </c>
      <c r="AC261" s="351" t="e">
        <f t="shared" si="62"/>
        <v>#REF!</v>
      </c>
      <c r="AD261" s="351" t="e">
        <f t="shared" si="63"/>
        <v>#REF!</v>
      </c>
      <c r="AE261" s="332">
        <f t="shared" si="64"/>
        <v>2006</v>
      </c>
      <c r="AF261" s="352" t="e">
        <f t="shared" si="65"/>
        <v>#REF!</v>
      </c>
      <c r="AG261" s="353" t="e">
        <f t="shared" si="56"/>
        <v>#REF!</v>
      </c>
    </row>
    <row r="262" spans="1:33" s="313" customFormat="1" ht="35" customHeight="1">
      <c r="A262" s="921">
        <v>233</v>
      </c>
      <c r="B262" s="613" t="s">
        <v>2036</v>
      </c>
      <c r="C262" s="614" t="s">
        <v>125</v>
      </c>
      <c r="D262" s="272"/>
      <c r="E262" s="615" t="s">
        <v>325</v>
      </c>
      <c r="F262" s="608"/>
      <c r="G262" s="615" t="s">
        <v>379</v>
      </c>
      <c r="H262" s="616">
        <v>2006</v>
      </c>
      <c r="I262" s="272"/>
      <c r="J262" s="272"/>
      <c r="K262" s="272"/>
      <c r="L262" s="272"/>
      <c r="M262" s="272"/>
      <c r="N262" s="616" t="s">
        <v>114</v>
      </c>
      <c r="O262" s="617">
        <v>2625000</v>
      </c>
      <c r="P262" s="857"/>
      <c r="T262" s="332" t="e">
        <f>#REF!</f>
        <v>#REF!</v>
      </c>
      <c r="U262" s="313" t="e">
        <f t="shared" si="53"/>
        <v>#REF!</v>
      </c>
      <c r="V262" s="313" t="e">
        <f t="shared" si="54"/>
        <v>#REF!</v>
      </c>
      <c r="W262" s="350" t="e">
        <f t="shared" si="57"/>
        <v>#REF!</v>
      </c>
      <c r="X262" s="351">
        <f t="shared" si="58"/>
        <v>7</v>
      </c>
      <c r="Y262" s="350" t="e">
        <f t="shared" si="59"/>
        <v>#REF!</v>
      </c>
      <c r="Z262" s="350">
        <f t="shared" si="55"/>
        <v>8</v>
      </c>
      <c r="AA262" s="350" t="e">
        <f t="shared" si="60"/>
        <v>#REF!</v>
      </c>
      <c r="AB262" s="351" t="e">
        <f t="shared" si="61"/>
        <v>#REF!</v>
      </c>
      <c r="AC262" s="351" t="e">
        <f t="shared" si="62"/>
        <v>#REF!</v>
      </c>
      <c r="AD262" s="351" t="e">
        <f t="shared" si="63"/>
        <v>#REF!</v>
      </c>
      <c r="AE262" s="332">
        <f t="shared" si="64"/>
        <v>2006</v>
      </c>
      <c r="AF262" s="352" t="e">
        <f t="shared" si="65"/>
        <v>#REF!</v>
      </c>
      <c r="AG262" s="353" t="e">
        <f t="shared" si="56"/>
        <v>#REF!</v>
      </c>
    </row>
    <row r="263" spans="1:33" s="313" customFormat="1" ht="35" customHeight="1">
      <c r="A263" s="921">
        <v>234</v>
      </c>
      <c r="B263" s="613" t="s">
        <v>2023</v>
      </c>
      <c r="C263" s="614" t="s">
        <v>129</v>
      </c>
      <c r="D263" s="272"/>
      <c r="E263" s="615" t="s">
        <v>325</v>
      </c>
      <c r="F263" s="608"/>
      <c r="G263" s="615" t="s">
        <v>379</v>
      </c>
      <c r="H263" s="616">
        <v>2006</v>
      </c>
      <c r="I263" s="272"/>
      <c r="J263" s="272"/>
      <c r="K263" s="272"/>
      <c r="L263" s="272"/>
      <c r="M263" s="272"/>
      <c r="N263" s="616" t="s">
        <v>114</v>
      </c>
      <c r="O263" s="617">
        <v>2450000</v>
      </c>
      <c r="P263" s="857"/>
      <c r="T263" s="332" t="e">
        <f>#REF!</f>
        <v>#REF!</v>
      </c>
      <c r="U263" s="313" t="e">
        <f t="shared" si="53"/>
        <v>#REF!</v>
      </c>
      <c r="V263" s="313" t="e">
        <f t="shared" si="54"/>
        <v>#REF!</v>
      </c>
      <c r="W263" s="350" t="e">
        <f t="shared" si="57"/>
        <v>#REF!</v>
      </c>
      <c r="X263" s="351">
        <f t="shared" si="58"/>
        <v>7</v>
      </c>
      <c r="Y263" s="350" t="e">
        <f t="shared" si="59"/>
        <v>#REF!</v>
      </c>
      <c r="Z263" s="350">
        <f t="shared" si="55"/>
        <v>8</v>
      </c>
      <c r="AA263" s="350" t="e">
        <f t="shared" si="60"/>
        <v>#REF!</v>
      </c>
      <c r="AB263" s="351" t="e">
        <f t="shared" si="61"/>
        <v>#REF!</v>
      </c>
      <c r="AC263" s="351" t="e">
        <f t="shared" si="62"/>
        <v>#REF!</v>
      </c>
      <c r="AD263" s="351" t="e">
        <f t="shared" si="63"/>
        <v>#REF!</v>
      </c>
      <c r="AE263" s="332">
        <f t="shared" si="64"/>
        <v>2006</v>
      </c>
      <c r="AF263" s="352" t="e">
        <f t="shared" si="65"/>
        <v>#REF!</v>
      </c>
      <c r="AG263" s="353" t="e">
        <f t="shared" si="56"/>
        <v>#REF!</v>
      </c>
    </row>
    <row r="264" spans="1:33" s="313" customFormat="1" ht="35" customHeight="1">
      <c r="A264" s="921">
        <v>235</v>
      </c>
      <c r="B264" s="613" t="s">
        <v>441</v>
      </c>
      <c r="C264" s="614" t="s">
        <v>748</v>
      </c>
      <c r="D264" s="272"/>
      <c r="E264" s="615"/>
      <c r="F264" s="608"/>
      <c r="G264" s="615" t="s">
        <v>2060</v>
      </c>
      <c r="H264" s="616">
        <v>2007</v>
      </c>
      <c r="I264" s="272"/>
      <c r="J264" s="272"/>
      <c r="K264" s="272"/>
      <c r="L264" s="272"/>
      <c r="M264" s="272"/>
      <c r="N264" s="616" t="s">
        <v>114</v>
      </c>
      <c r="O264" s="617">
        <v>2500000</v>
      </c>
      <c r="P264" s="857"/>
      <c r="T264" s="332" t="e">
        <f>#REF!</f>
        <v>#REF!</v>
      </c>
      <c r="U264" s="313" t="e">
        <f t="shared" si="53"/>
        <v>#REF!</v>
      </c>
      <c r="V264" s="313" t="e">
        <f t="shared" si="54"/>
        <v>#REF!</v>
      </c>
      <c r="W264" s="350" t="e">
        <f t="shared" si="57"/>
        <v>#REF!</v>
      </c>
      <c r="X264" s="351">
        <f t="shared" si="58"/>
        <v>6</v>
      </c>
      <c r="Y264" s="350" t="e">
        <f t="shared" si="59"/>
        <v>#REF!</v>
      </c>
      <c r="Z264" s="350">
        <f t="shared" si="55"/>
        <v>7</v>
      </c>
      <c r="AA264" s="350" t="e">
        <f t="shared" si="60"/>
        <v>#REF!</v>
      </c>
      <c r="AB264" s="351" t="e">
        <f t="shared" si="61"/>
        <v>#REF!</v>
      </c>
      <c r="AC264" s="351" t="e">
        <f t="shared" si="62"/>
        <v>#REF!</v>
      </c>
      <c r="AD264" s="351" t="e">
        <f t="shared" si="63"/>
        <v>#REF!</v>
      </c>
      <c r="AE264" s="332">
        <f t="shared" si="64"/>
        <v>2007</v>
      </c>
      <c r="AF264" s="352" t="e">
        <f t="shared" si="65"/>
        <v>#REF!</v>
      </c>
      <c r="AG264" s="353" t="e">
        <f t="shared" si="56"/>
        <v>#REF!</v>
      </c>
    </row>
    <row r="265" spans="1:33" s="313" customFormat="1" ht="35" customHeight="1">
      <c r="A265" s="921">
        <v>236</v>
      </c>
      <c r="B265" s="613" t="s">
        <v>284</v>
      </c>
      <c r="C265" s="614" t="s">
        <v>749</v>
      </c>
      <c r="D265" s="272"/>
      <c r="E265" s="615"/>
      <c r="F265" s="608"/>
      <c r="G265" s="615" t="s">
        <v>376</v>
      </c>
      <c r="H265" s="616">
        <v>2007</v>
      </c>
      <c r="I265" s="272"/>
      <c r="J265" s="272"/>
      <c r="K265" s="272"/>
      <c r="L265" s="272"/>
      <c r="M265" s="272"/>
      <c r="N265" s="616" t="s">
        <v>114</v>
      </c>
      <c r="O265" s="617">
        <v>5025394.59</v>
      </c>
      <c r="P265" s="857"/>
      <c r="T265" s="332" t="e">
        <f>#REF!</f>
        <v>#REF!</v>
      </c>
      <c r="U265" s="313" t="e">
        <f t="shared" si="53"/>
        <v>#REF!</v>
      </c>
      <c r="V265" s="313" t="e">
        <f t="shared" si="54"/>
        <v>#REF!</v>
      </c>
      <c r="W265" s="350" t="e">
        <f t="shared" si="57"/>
        <v>#REF!</v>
      </c>
      <c r="X265" s="351">
        <f t="shared" si="58"/>
        <v>6</v>
      </c>
      <c r="Y265" s="350" t="e">
        <f t="shared" si="59"/>
        <v>#REF!</v>
      </c>
      <c r="Z265" s="350">
        <f t="shared" si="55"/>
        <v>7</v>
      </c>
      <c r="AA265" s="350" t="e">
        <f t="shared" si="60"/>
        <v>#REF!</v>
      </c>
      <c r="AB265" s="351" t="e">
        <f t="shared" si="61"/>
        <v>#REF!</v>
      </c>
      <c r="AC265" s="351" t="e">
        <f t="shared" si="62"/>
        <v>#REF!</v>
      </c>
      <c r="AD265" s="351" t="e">
        <f t="shared" si="63"/>
        <v>#REF!</v>
      </c>
      <c r="AE265" s="332">
        <f t="shared" si="64"/>
        <v>2007</v>
      </c>
      <c r="AF265" s="352" t="e">
        <f t="shared" si="65"/>
        <v>#REF!</v>
      </c>
      <c r="AG265" s="353" t="e">
        <f t="shared" si="56"/>
        <v>#REF!</v>
      </c>
    </row>
    <row r="266" spans="1:33" s="313" customFormat="1" ht="35" customHeight="1">
      <c r="A266" s="921">
        <v>237</v>
      </c>
      <c r="B266" s="613" t="s">
        <v>285</v>
      </c>
      <c r="C266" s="614" t="s">
        <v>750</v>
      </c>
      <c r="D266" s="272"/>
      <c r="E266" s="615" t="s">
        <v>358</v>
      </c>
      <c r="F266" s="608"/>
      <c r="G266" s="615" t="s">
        <v>376</v>
      </c>
      <c r="H266" s="616">
        <v>2007</v>
      </c>
      <c r="I266" s="272"/>
      <c r="J266" s="272"/>
      <c r="K266" s="272"/>
      <c r="L266" s="272"/>
      <c r="M266" s="272"/>
      <c r="N266" s="616" t="s">
        <v>114</v>
      </c>
      <c r="O266" s="617">
        <v>5527934.0499999998</v>
      </c>
      <c r="P266" s="857"/>
      <c r="T266" s="332" t="e">
        <f>#REF!</f>
        <v>#REF!</v>
      </c>
      <c r="U266" s="313" t="e">
        <f t="shared" si="53"/>
        <v>#REF!</v>
      </c>
      <c r="V266" s="313" t="e">
        <f t="shared" si="54"/>
        <v>#REF!</v>
      </c>
      <c r="W266" s="350" t="e">
        <f t="shared" si="57"/>
        <v>#REF!</v>
      </c>
      <c r="X266" s="351">
        <f t="shared" si="58"/>
        <v>6</v>
      </c>
      <c r="Y266" s="350" t="e">
        <f t="shared" si="59"/>
        <v>#REF!</v>
      </c>
      <c r="Z266" s="350">
        <f t="shared" si="55"/>
        <v>7</v>
      </c>
      <c r="AA266" s="350" t="e">
        <f t="shared" si="60"/>
        <v>#REF!</v>
      </c>
      <c r="AB266" s="351" t="e">
        <f t="shared" si="61"/>
        <v>#REF!</v>
      </c>
      <c r="AC266" s="351" t="e">
        <f t="shared" si="62"/>
        <v>#REF!</v>
      </c>
      <c r="AD266" s="351" t="e">
        <f t="shared" si="63"/>
        <v>#REF!</v>
      </c>
      <c r="AE266" s="332">
        <f t="shared" si="64"/>
        <v>2007</v>
      </c>
      <c r="AF266" s="352" t="e">
        <f t="shared" si="65"/>
        <v>#REF!</v>
      </c>
      <c r="AG266" s="353" t="e">
        <f t="shared" si="56"/>
        <v>#REF!</v>
      </c>
    </row>
    <row r="267" spans="1:33" s="313" customFormat="1" ht="35" customHeight="1">
      <c r="A267" s="921">
        <v>238</v>
      </c>
      <c r="B267" s="613" t="s">
        <v>285</v>
      </c>
      <c r="C267" s="614" t="s">
        <v>750</v>
      </c>
      <c r="D267" s="272"/>
      <c r="E267" s="615" t="s">
        <v>358</v>
      </c>
      <c r="F267" s="608"/>
      <c r="G267" s="615" t="s">
        <v>376</v>
      </c>
      <c r="H267" s="616">
        <v>2007</v>
      </c>
      <c r="I267" s="272"/>
      <c r="J267" s="272"/>
      <c r="K267" s="272"/>
      <c r="L267" s="272"/>
      <c r="M267" s="272"/>
      <c r="N267" s="616" t="s">
        <v>114</v>
      </c>
      <c r="O267" s="617">
        <v>5527934.0499999998</v>
      </c>
      <c r="P267" s="857"/>
      <c r="T267" s="332" t="e">
        <f>#REF!</f>
        <v>#REF!</v>
      </c>
      <c r="U267" s="313" t="e">
        <f t="shared" si="53"/>
        <v>#REF!</v>
      </c>
      <c r="V267" s="313" t="e">
        <f t="shared" si="54"/>
        <v>#REF!</v>
      </c>
      <c r="W267" s="350" t="e">
        <f t="shared" si="57"/>
        <v>#REF!</v>
      </c>
      <c r="X267" s="351">
        <f t="shared" si="58"/>
        <v>6</v>
      </c>
      <c r="Y267" s="350" t="e">
        <f t="shared" si="59"/>
        <v>#REF!</v>
      </c>
      <c r="Z267" s="350">
        <f t="shared" si="55"/>
        <v>7</v>
      </c>
      <c r="AA267" s="350" t="e">
        <f t="shared" si="60"/>
        <v>#REF!</v>
      </c>
      <c r="AB267" s="351" t="e">
        <f t="shared" si="61"/>
        <v>#REF!</v>
      </c>
      <c r="AC267" s="351" t="e">
        <f t="shared" si="62"/>
        <v>#REF!</v>
      </c>
      <c r="AD267" s="351" t="e">
        <f t="shared" si="63"/>
        <v>#REF!</v>
      </c>
      <c r="AE267" s="332">
        <f t="shared" si="64"/>
        <v>2007</v>
      </c>
      <c r="AF267" s="352" t="e">
        <f t="shared" si="65"/>
        <v>#REF!</v>
      </c>
      <c r="AG267" s="353" t="e">
        <f t="shared" si="56"/>
        <v>#REF!</v>
      </c>
    </row>
    <row r="268" spans="1:33" s="313" customFormat="1" ht="35" customHeight="1">
      <c r="A268" s="921">
        <v>239</v>
      </c>
      <c r="B268" s="613" t="s">
        <v>285</v>
      </c>
      <c r="C268" s="614" t="s">
        <v>750</v>
      </c>
      <c r="D268" s="272"/>
      <c r="E268" s="615" t="s">
        <v>358</v>
      </c>
      <c r="F268" s="608"/>
      <c r="G268" s="615" t="s">
        <v>376</v>
      </c>
      <c r="H268" s="616">
        <v>2007</v>
      </c>
      <c r="I268" s="272"/>
      <c r="J268" s="272"/>
      <c r="K268" s="272"/>
      <c r="L268" s="272"/>
      <c r="M268" s="272"/>
      <c r="N268" s="616" t="s">
        <v>114</v>
      </c>
      <c r="O268" s="617">
        <v>5527934.0499999998</v>
      </c>
      <c r="P268" s="857"/>
      <c r="T268" s="332" t="e">
        <f>#REF!</f>
        <v>#REF!</v>
      </c>
      <c r="U268" s="313" t="e">
        <f t="shared" si="53"/>
        <v>#REF!</v>
      </c>
      <c r="V268" s="313" t="e">
        <f t="shared" si="54"/>
        <v>#REF!</v>
      </c>
      <c r="W268" s="350" t="e">
        <f t="shared" si="57"/>
        <v>#REF!</v>
      </c>
      <c r="X268" s="351">
        <f t="shared" si="58"/>
        <v>6</v>
      </c>
      <c r="Y268" s="350" t="e">
        <f t="shared" si="59"/>
        <v>#REF!</v>
      </c>
      <c r="Z268" s="350">
        <f t="shared" si="55"/>
        <v>7</v>
      </c>
      <c r="AA268" s="350" t="e">
        <f t="shared" si="60"/>
        <v>#REF!</v>
      </c>
      <c r="AB268" s="351" t="e">
        <f t="shared" si="61"/>
        <v>#REF!</v>
      </c>
      <c r="AC268" s="351" t="e">
        <f t="shared" si="62"/>
        <v>#REF!</v>
      </c>
      <c r="AD268" s="351" t="e">
        <f t="shared" si="63"/>
        <v>#REF!</v>
      </c>
      <c r="AE268" s="332">
        <f t="shared" si="64"/>
        <v>2007</v>
      </c>
      <c r="AF268" s="352" t="e">
        <f t="shared" si="65"/>
        <v>#REF!</v>
      </c>
      <c r="AG268" s="353" t="e">
        <f t="shared" si="56"/>
        <v>#REF!</v>
      </c>
    </row>
    <row r="269" spans="1:33" s="313" customFormat="1" ht="35" customHeight="1">
      <c r="A269" s="921">
        <v>240</v>
      </c>
      <c r="B269" s="613" t="s">
        <v>285</v>
      </c>
      <c r="C269" s="614" t="s">
        <v>750</v>
      </c>
      <c r="D269" s="272"/>
      <c r="E269" s="615" t="s">
        <v>358</v>
      </c>
      <c r="F269" s="608"/>
      <c r="G269" s="615" t="s">
        <v>376</v>
      </c>
      <c r="H269" s="616">
        <v>2007</v>
      </c>
      <c r="I269" s="272"/>
      <c r="J269" s="272"/>
      <c r="K269" s="272"/>
      <c r="L269" s="272"/>
      <c r="M269" s="272"/>
      <c r="N269" s="616" t="s">
        <v>114</v>
      </c>
      <c r="O269" s="617">
        <v>5527934.0499999998</v>
      </c>
      <c r="P269" s="857"/>
      <c r="T269" s="332" t="e">
        <f>#REF!</f>
        <v>#REF!</v>
      </c>
      <c r="U269" s="313" t="e">
        <f t="shared" si="53"/>
        <v>#REF!</v>
      </c>
      <c r="V269" s="313" t="e">
        <f t="shared" si="54"/>
        <v>#REF!</v>
      </c>
      <c r="W269" s="350" t="e">
        <f t="shared" si="57"/>
        <v>#REF!</v>
      </c>
      <c r="X269" s="351">
        <f t="shared" si="58"/>
        <v>6</v>
      </c>
      <c r="Y269" s="350" t="e">
        <f t="shared" si="59"/>
        <v>#REF!</v>
      </c>
      <c r="Z269" s="350">
        <f t="shared" si="55"/>
        <v>7</v>
      </c>
      <c r="AA269" s="350" t="e">
        <f t="shared" si="60"/>
        <v>#REF!</v>
      </c>
      <c r="AB269" s="351" t="e">
        <f t="shared" si="61"/>
        <v>#REF!</v>
      </c>
      <c r="AC269" s="351" t="e">
        <f t="shared" si="62"/>
        <v>#REF!</v>
      </c>
      <c r="AD269" s="351" t="e">
        <f t="shared" si="63"/>
        <v>#REF!</v>
      </c>
      <c r="AE269" s="332">
        <f t="shared" si="64"/>
        <v>2007</v>
      </c>
      <c r="AF269" s="352" t="e">
        <f t="shared" si="65"/>
        <v>#REF!</v>
      </c>
      <c r="AG269" s="353" t="e">
        <f t="shared" si="56"/>
        <v>#REF!</v>
      </c>
    </row>
    <row r="270" spans="1:33" s="313" customFormat="1" ht="35" customHeight="1">
      <c r="A270" s="921">
        <v>241</v>
      </c>
      <c r="B270" s="613" t="s">
        <v>285</v>
      </c>
      <c r="C270" s="614" t="s">
        <v>750</v>
      </c>
      <c r="D270" s="272"/>
      <c r="E270" s="615" t="s">
        <v>358</v>
      </c>
      <c r="F270" s="608"/>
      <c r="G270" s="615" t="s">
        <v>376</v>
      </c>
      <c r="H270" s="616">
        <v>2007</v>
      </c>
      <c r="I270" s="272"/>
      <c r="J270" s="272"/>
      <c r="K270" s="272"/>
      <c r="L270" s="272"/>
      <c r="M270" s="272"/>
      <c r="N270" s="616" t="s">
        <v>114</v>
      </c>
      <c r="O270" s="617">
        <v>5527934.0499999998</v>
      </c>
      <c r="P270" s="857"/>
      <c r="T270" s="332" t="e">
        <f>#REF!</f>
        <v>#REF!</v>
      </c>
      <c r="U270" s="313" t="e">
        <f t="shared" si="53"/>
        <v>#REF!</v>
      </c>
      <c r="V270" s="313" t="e">
        <f t="shared" si="54"/>
        <v>#REF!</v>
      </c>
      <c r="W270" s="350" t="e">
        <f t="shared" si="57"/>
        <v>#REF!</v>
      </c>
      <c r="X270" s="351">
        <f t="shared" si="58"/>
        <v>6</v>
      </c>
      <c r="Y270" s="350" t="e">
        <f t="shared" si="59"/>
        <v>#REF!</v>
      </c>
      <c r="Z270" s="350">
        <f t="shared" si="55"/>
        <v>7</v>
      </c>
      <c r="AA270" s="350" t="e">
        <f t="shared" si="60"/>
        <v>#REF!</v>
      </c>
      <c r="AB270" s="351" t="e">
        <f t="shared" si="61"/>
        <v>#REF!</v>
      </c>
      <c r="AC270" s="351" t="e">
        <f t="shared" si="62"/>
        <v>#REF!</v>
      </c>
      <c r="AD270" s="351" t="e">
        <f t="shared" si="63"/>
        <v>#REF!</v>
      </c>
      <c r="AE270" s="332">
        <f t="shared" si="64"/>
        <v>2007</v>
      </c>
      <c r="AF270" s="352" t="e">
        <f t="shared" si="65"/>
        <v>#REF!</v>
      </c>
      <c r="AG270" s="353" t="e">
        <f t="shared" si="56"/>
        <v>#REF!</v>
      </c>
    </row>
    <row r="271" spans="1:33" s="313" customFormat="1" ht="35" customHeight="1">
      <c r="A271" s="921">
        <v>242</v>
      </c>
      <c r="B271" s="613" t="s">
        <v>285</v>
      </c>
      <c r="C271" s="614" t="s">
        <v>750</v>
      </c>
      <c r="D271" s="272"/>
      <c r="E271" s="615" t="s">
        <v>358</v>
      </c>
      <c r="F271" s="608"/>
      <c r="G271" s="615" t="s">
        <v>376</v>
      </c>
      <c r="H271" s="616">
        <v>2007</v>
      </c>
      <c r="I271" s="272"/>
      <c r="J271" s="272"/>
      <c r="K271" s="272"/>
      <c r="L271" s="272"/>
      <c r="M271" s="272"/>
      <c r="N271" s="616" t="s">
        <v>114</v>
      </c>
      <c r="O271" s="617">
        <v>5527934.0499999998</v>
      </c>
      <c r="P271" s="857"/>
      <c r="T271" s="332" t="e">
        <f>#REF!</f>
        <v>#REF!</v>
      </c>
      <c r="U271" s="313" t="e">
        <f t="shared" si="53"/>
        <v>#REF!</v>
      </c>
      <c r="V271" s="313" t="e">
        <f t="shared" si="54"/>
        <v>#REF!</v>
      </c>
      <c r="W271" s="350" t="e">
        <f t="shared" si="57"/>
        <v>#REF!</v>
      </c>
      <c r="X271" s="351">
        <f t="shared" si="58"/>
        <v>6</v>
      </c>
      <c r="Y271" s="350" t="e">
        <f t="shared" si="59"/>
        <v>#REF!</v>
      </c>
      <c r="Z271" s="350">
        <f t="shared" si="55"/>
        <v>7</v>
      </c>
      <c r="AA271" s="350" t="e">
        <f t="shared" si="60"/>
        <v>#REF!</v>
      </c>
      <c r="AB271" s="351" t="e">
        <f t="shared" si="61"/>
        <v>#REF!</v>
      </c>
      <c r="AC271" s="351" t="e">
        <f t="shared" si="62"/>
        <v>#REF!</v>
      </c>
      <c r="AD271" s="351" t="e">
        <f t="shared" si="63"/>
        <v>#REF!</v>
      </c>
      <c r="AE271" s="332">
        <f t="shared" si="64"/>
        <v>2007</v>
      </c>
      <c r="AF271" s="352" t="e">
        <f t="shared" si="65"/>
        <v>#REF!</v>
      </c>
      <c r="AG271" s="353" t="e">
        <f t="shared" si="56"/>
        <v>#REF!</v>
      </c>
    </row>
    <row r="272" spans="1:33" s="313" customFormat="1" ht="35" customHeight="1">
      <c r="A272" s="921">
        <v>243</v>
      </c>
      <c r="B272" s="613" t="s">
        <v>286</v>
      </c>
      <c r="C272" s="614" t="s">
        <v>153</v>
      </c>
      <c r="D272" s="272"/>
      <c r="E272" s="615" t="s">
        <v>358</v>
      </c>
      <c r="F272" s="608"/>
      <c r="G272" s="615" t="s">
        <v>376</v>
      </c>
      <c r="H272" s="616">
        <v>2007</v>
      </c>
      <c r="I272" s="272"/>
      <c r="J272" s="272"/>
      <c r="K272" s="272"/>
      <c r="L272" s="272"/>
      <c r="M272" s="272"/>
      <c r="N272" s="616" t="s">
        <v>114</v>
      </c>
      <c r="O272" s="617">
        <v>5527934.0499999998</v>
      </c>
      <c r="P272" s="857"/>
      <c r="T272" s="332" t="e">
        <f>#REF!</f>
        <v>#REF!</v>
      </c>
      <c r="U272" s="313" t="e">
        <f t="shared" si="53"/>
        <v>#REF!</v>
      </c>
      <c r="V272" s="313" t="e">
        <f t="shared" si="54"/>
        <v>#REF!</v>
      </c>
      <c r="W272" s="350" t="e">
        <f t="shared" si="57"/>
        <v>#REF!</v>
      </c>
      <c r="X272" s="351">
        <f t="shared" si="58"/>
        <v>6</v>
      </c>
      <c r="Y272" s="350" t="e">
        <f t="shared" si="59"/>
        <v>#REF!</v>
      </c>
      <c r="Z272" s="350">
        <f t="shared" si="55"/>
        <v>7</v>
      </c>
      <c r="AA272" s="350" t="e">
        <f t="shared" si="60"/>
        <v>#REF!</v>
      </c>
      <c r="AB272" s="351" t="e">
        <f t="shared" si="61"/>
        <v>#REF!</v>
      </c>
      <c r="AC272" s="351" t="e">
        <f t="shared" si="62"/>
        <v>#REF!</v>
      </c>
      <c r="AD272" s="351" t="e">
        <f t="shared" si="63"/>
        <v>#REF!</v>
      </c>
      <c r="AE272" s="332">
        <f t="shared" si="64"/>
        <v>2007</v>
      </c>
      <c r="AF272" s="352" t="e">
        <f t="shared" si="65"/>
        <v>#REF!</v>
      </c>
      <c r="AG272" s="353" t="e">
        <f t="shared" si="56"/>
        <v>#REF!</v>
      </c>
    </row>
    <row r="273" spans="1:33" s="313" customFormat="1" ht="35" customHeight="1">
      <c r="A273" s="921">
        <v>244</v>
      </c>
      <c r="B273" s="613" t="s">
        <v>287</v>
      </c>
      <c r="C273" s="614" t="s">
        <v>751</v>
      </c>
      <c r="D273" s="272"/>
      <c r="E273" s="615"/>
      <c r="F273" s="608"/>
      <c r="G273" s="615" t="s">
        <v>376</v>
      </c>
      <c r="H273" s="616">
        <v>2007</v>
      </c>
      <c r="I273" s="272"/>
      <c r="J273" s="272"/>
      <c r="K273" s="272"/>
      <c r="L273" s="272"/>
      <c r="M273" s="272"/>
      <c r="N273" s="616" t="s">
        <v>114</v>
      </c>
      <c r="O273" s="617">
        <v>4842470</v>
      </c>
      <c r="P273" s="857"/>
      <c r="T273" s="332" t="e">
        <f>#REF!</f>
        <v>#REF!</v>
      </c>
      <c r="U273" s="313" t="e">
        <f t="shared" si="53"/>
        <v>#REF!</v>
      </c>
      <c r="V273" s="313" t="e">
        <f t="shared" si="54"/>
        <v>#REF!</v>
      </c>
      <c r="W273" s="350" t="e">
        <f t="shared" si="57"/>
        <v>#REF!</v>
      </c>
      <c r="X273" s="351">
        <f t="shared" si="58"/>
        <v>6</v>
      </c>
      <c r="Y273" s="350" t="e">
        <f t="shared" si="59"/>
        <v>#REF!</v>
      </c>
      <c r="Z273" s="350">
        <f t="shared" si="55"/>
        <v>7</v>
      </c>
      <c r="AA273" s="350" t="e">
        <f t="shared" si="60"/>
        <v>#REF!</v>
      </c>
      <c r="AB273" s="351" t="e">
        <f t="shared" si="61"/>
        <v>#REF!</v>
      </c>
      <c r="AC273" s="351" t="e">
        <f t="shared" si="62"/>
        <v>#REF!</v>
      </c>
      <c r="AD273" s="351" t="e">
        <f t="shared" si="63"/>
        <v>#REF!</v>
      </c>
      <c r="AE273" s="332">
        <f t="shared" si="64"/>
        <v>2007</v>
      </c>
      <c r="AF273" s="352" t="e">
        <f t="shared" si="65"/>
        <v>#REF!</v>
      </c>
      <c r="AG273" s="353" t="e">
        <f t="shared" si="56"/>
        <v>#REF!</v>
      </c>
    </row>
    <row r="274" spans="1:33" s="313" customFormat="1" ht="35" customHeight="1">
      <c r="A274" s="921">
        <v>245</v>
      </c>
      <c r="B274" s="613" t="s">
        <v>287</v>
      </c>
      <c r="C274" s="614" t="s">
        <v>751</v>
      </c>
      <c r="D274" s="272"/>
      <c r="E274" s="615"/>
      <c r="F274" s="608"/>
      <c r="G274" s="615" t="s">
        <v>376</v>
      </c>
      <c r="H274" s="616">
        <v>2007</v>
      </c>
      <c r="I274" s="272"/>
      <c r="J274" s="272"/>
      <c r="K274" s="272"/>
      <c r="L274" s="272"/>
      <c r="M274" s="272"/>
      <c r="N274" s="616" t="s">
        <v>114</v>
      </c>
      <c r="O274" s="617">
        <v>4842470</v>
      </c>
      <c r="P274" s="857"/>
      <c r="T274" s="332" t="e">
        <f>#REF!</f>
        <v>#REF!</v>
      </c>
      <c r="U274" s="313" t="e">
        <f t="shared" ref="U274:U337" si="66">VLOOKUP(T274,kelompok,2,0)</f>
        <v>#REF!</v>
      </c>
      <c r="V274" s="313" t="e">
        <f t="shared" ref="V274:V337" si="67">VLOOKUP(T274,MASAMANFAAT,4,0)</f>
        <v>#REF!</v>
      </c>
      <c r="W274" s="350" t="e">
        <f t="shared" si="57"/>
        <v>#REF!</v>
      </c>
      <c r="X274" s="351">
        <f t="shared" si="58"/>
        <v>6</v>
      </c>
      <c r="Y274" s="350" t="e">
        <f t="shared" si="59"/>
        <v>#REF!</v>
      </c>
      <c r="Z274" s="350">
        <f t="shared" ref="Z274:Z337" si="68">2014-AE274</f>
        <v>7</v>
      </c>
      <c r="AA274" s="350" t="e">
        <f t="shared" si="60"/>
        <v>#REF!</v>
      </c>
      <c r="AB274" s="351" t="e">
        <f t="shared" si="61"/>
        <v>#REF!</v>
      </c>
      <c r="AC274" s="351" t="e">
        <f t="shared" si="62"/>
        <v>#REF!</v>
      </c>
      <c r="AD274" s="351" t="e">
        <f t="shared" si="63"/>
        <v>#REF!</v>
      </c>
      <c r="AE274" s="332">
        <f t="shared" si="64"/>
        <v>2007</v>
      </c>
      <c r="AF274" s="352" t="e">
        <f t="shared" si="65"/>
        <v>#REF!</v>
      </c>
      <c r="AG274" s="353" t="e">
        <f t="shared" ref="AG274:AG337" si="69">AD274+AC274+AB274+AA274+Y274</f>
        <v>#REF!</v>
      </c>
    </row>
    <row r="275" spans="1:33" s="313" customFormat="1" ht="35" customHeight="1">
      <c r="A275" s="921">
        <v>246</v>
      </c>
      <c r="B275" s="613" t="s">
        <v>287</v>
      </c>
      <c r="C275" s="614" t="s">
        <v>751</v>
      </c>
      <c r="D275" s="272"/>
      <c r="E275" s="615"/>
      <c r="F275" s="608"/>
      <c r="G275" s="615" t="s">
        <v>376</v>
      </c>
      <c r="H275" s="616">
        <v>2007</v>
      </c>
      <c r="I275" s="272"/>
      <c r="J275" s="272"/>
      <c r="K275" s="272"/>
      <c r="L275" s="272"/>
      <c r="M275" s="272"/>
      <c r="N275" s="616" t="s">
        <v>114</v>
      </c>
      <c r="O275" s="617">
        <v>4842470</v>
      </c>
      <c r="P275" s="857"/>
      <c r="T275" s="332" t="e">
        <f>#REF!</f>
        <v>#REF!</v>
      </c>
      <c r="U275" s="313" t="e">
        <f t="shared" si="66"/>
        <v>#REF!</v>
      </c>
      <c r="V275" s="313" t="e">
        <f t="shared" si="67"/>
        <v>#REF!</v>
      </c>
      <c r="W275" s="350" t="e">
        <f t="shared" ref="W275:W338" si="70">(O275-10)/V275</f>
        <v>#REF!</v>
      </c>
      <c r="X275" s="351">
        <f t="shared" ref="X275:X338" si="71">2013-AE275</f>
        <v>6</v>
      </c>
      <c r="Y275" s="350" t="e">
        <f t="shared" ref="Y275:Y338" si="72">IF(X275&gt;V275,O275-10,W275*X275)</f>
        <v>#REF!</v>
      </c>
      <c r="Z275" s="350">
        <f t="shared" si="68"/>
        <v>7</v>
      </c>
      <c r="AA275" s="350" t="e">
        <f t="shared" ref="AA275:AA338" si="73">IF(O275-10=Y275,0,W275)</f>
        <v>#REF!</v>
      </c>
      <c r="AB275" s="351" t="e">
        <f t="shared" ref="AB275:AB338" si="74">IF(O275-10=Y275+AA275,0,W275)</f>
        <v>#REF!</v>
      </c>
      <c r="AC275" s="351" t="e">
        <f t="shared" ref="AC275:AC338" si="75">IF(O275-10=Y275+AA275+AB275,0,W275)</f>
        <v>#REF!</v>
      </c>
      <c r="AD275" s="351" t="e">
        <f t="shared" ref="AD275:AD338" si="76">IF(O275-10=Y275+AA275+AB275+AC275,0,W275)</f>
        <v>#REF!</v>
      </c>
      <c r="AE275" s="332">
        <f t="shared" ref="AE275:AE338" si="77">H275</f>
        <v>2007</v>
      </c>
      <c r="AF275" s="352" t="e">
        <f t="shared" ref="AF275:AF338" si="78">O275-(AA275+AB275+Y275+AC275+AD275)</f>
        <v>#REF!</v>
      </c>
      <c r="AG275" s="353" t="e">
        <f t="shared" si="69"/>
        <v>#REF!</v>
      </c>
    </row>
    <row r="276" spans="1:33" s="313" customFormat="1" ht="35" customHeight="1">
      <c r="A276" s="921">
        <v>247</v>
      </c>
      <c r="B276" s="613" t="s">
        <v>287</v>
      </c>
      <c r="C276" s="614" t="s">
        <v>751</v>
      </c>
      <c r="D276" s="272"/>
      <c r="E276" s="615"/>
      <c r="F276" s="608"/>
      <c r="G276" s="615" t="s">
        <v>376</v>
      </c>
      <c r="H276" s="616">
        <v>2007</v>
      </c>
      <c r="I276" s="272"/>
      <c r="J276" s="272"/>
      <c r="K276" s="272"/>
      <c r="L276" s="272"/>
      <c r="M276" s="272"/>
      <c r="N276" s="616" t="s">
        <v>114</v>
      </c>
      <c r="O276" s="617">
        <v>4842470.2300000004</v>
      </c>
      <c r="P276" s="857"/>
      <c r="T276" s="332" t="e">
        <f>#REF!</f>
        <v>#REF!</v>
      </c>
      <c r="U276" s="313" t="e">
        <f t="shared" si="66"/>
        <v>#REF!</v>
      </c>
      <c r="V276" s="313" t="e">
        <f t="shared" si="67"/>
        <v>#REF!</v>
      </c>
      <c r="W276" s="350" t="e">
        <f t="shared" si="70"/>
        <v>#REF!</v>
      </c>
      <c r="X276" s="351">
        <f t="shared" si="71"/>
        <v>6</v>
      </c>
      <c r="Y276" s="350" t="e">
        <f t="shared" si="72"/>
        <v>#REF!</v>
      </c>
      <c r="Z276" s="350">
        <f t="shared" si="68"/>
        <v>7</v>
      </c>
      <c r="AA276" s="350" t="e">
        <f t="shared" si="73"/>
        <v>#REF!</v>
      </c>
      <c r="AB276" s="351" t="e">
        <f t="shared" si="74"/>
        <v>#REF!</v>
      </c>
      <c r="AC276" s="351" t="e">
        <f t="shared" si="75"/>
        <v>#REF!</v>
      </c>
      <c r="AD276" s="351" t="e">
        <f t="shared" si="76"/>
        <v>#REF!</v>
      </c>
      <c r="AE276" s="332">
        <f t="shared" si="77"/>
        <v>2007</v>
      </c>
      <c r="AF276" s="352" t="e">
        <f t="shared" si="78"/>
        <v>#REF!</v>
      </c>
      <c r="AG276" s="353" t="e">
        <f t="shared" si="69"/>
        <v>#REF!</v>
      </c>
    </row>
    <row r="277" spans="1:33" s="313" customFormat="1" ht="35" customHeight="1">
      <c r="A277" s="921">
        <v>248</v>
      </c>
      <c r="B277" s="613" t="s">
        <v>287</v>
      </c>
      <c r="C277" s="614" t="s">
        <v>751</v>
      </c>
      <c r="D277" s="272"/>
      <c r="E277" s="615"/>
      <c r="F277" s="608"/>
      <c r="G277" s="615" t="s">
        <v>376</v>
      </c>
      <c r="H277" s="616">
        <v>2007</v>
      </c>
      <c r="I277" s="272"/>
      <c r="J277" s="272"/>
      <c r="K277" s="272"/>
      <c r="L277" s="272"/>
      <c r="M277" s="272"/>
      <c r="N277" s="616" t="s">
        <v>114</v>
      </c>
      <c r="O277" s="617">
        <v>4842470.2300000004</v>
      </c>
      <c r="P277" s="857"/>
      <c r="T277" s="332" t="e">
        <f>#REF!</f>
        <v>#REF!</v>
      </c>
      <c r="U277" s="313" t="e">
        <f t="shared" si="66"/>
        <v>#REF!</v>
      </c>
      <c r="V277" s="313" t="e">
        <f t="shared" si="67"/>
        <v>#REF!</v>
      </c>
      <c r="W277" s="350" t="e">
        <f t="shared" si="70"/>
        <v>#REF!</v>
      </c>
      <c r="X277" s="351">
        <f t="shared" si="71"/>
        <v>6</v>
      </c>
      <c r="Y277" s="350" t="e">
        <f t="shared" si="72"/>
        <v>#REF!</v>
      </c>
      <c r="Z277" s="350">
        <f t="shared" si="68"/>
        <v>7</v>
      </c>
      <c r="AA277" s="350" t="e">
        <f t="shared" si="73"/>
        <v>#REF!</v>
      </c>
      <c r="AB277" s="351" t="e">
        <f t="shared" si="74"/>
        <v>#REF!</v>
      </c>
      <c r="AC277" s="351" t="e">
        <f t="shared" si="75"/>
        <v>#REF!</v>
      </c>
      <c r="AD277" s="351" t="e">
        <f t="shared" si="76"/>
        <v>#REF!</v>
      </c>
      <c r="AE277" s="332">
        <f t="shared" si="77"/>
        <v>2007</v>
      </c>
      <c r="AF277" s="352" t="e">
        <f t="shared" si="78"/>
        <v>#REF!</v>
      </c>
      <c r="AG277" s="353" t="e">
        <f t="shared" si="69"/>
        <v>#REF!</v>
      </c>
    </row>
    <row r="278" spans="1:33" s="313" customFormat="1" ht="35" customHeight="1">
      <c r="A278" s="921">
        <v>249</v>
      </c>
      <c r="B278" s="613" t="s">
        <v>288</v>
      </c>
      <c r="C278" s="614" t="s">
        <v>752</v>
      </c>
      <c r="D278" s="272"/>
      <c r="E278" s="615" t="s">
        <v>358</v>
      </c>
      <c r="F278" s="608"/>
      <c r="G278" s="615" t="s">
        <v>2061</v>
      </c>
      <c r="H278" s="616">
        <v>2007</v>
      </c>
      <c r="I278" s="272"/>
      <c r="J278" s="272"/>
      <c r="K278" s="272"/>
      <c r="L278" s="272"/>
      <c r="M278" s="272"/>
      <c r="N278" s="616" t="s">
        <v>114</v>
      </c>
      <c r="O278" s="617">
        <v>2211173.64</v>
      </c>
      <c r="P278" s="857"/>
      <c r="T278" s="332" t="e">
        <f>#REF!</f>
        <v>#REF!</v>
      </c>
      <c r="U278" s="313" t="e">
        <f t="shared" si="66"/>
        <v>#REF!</v>
      </c>
      <c r="V278" s="313" t="e">
        <f t="shared" si="67"/>
        <v>#REF!</v>
      </c>
      <c r="W278" s="350" t="e">
        <f t="shared" si="70"/>
        <v>#REF!</v>
      </c>
      <c r="X278" s="351">
        <f t="shared" si="71"/>
        <v>6</v>
      </c>
      <c r="Y278" s="350" t="e">
        <f t="shared" si="72"/>
        <v>#REF!</v>
      </c>
      <c r="Z278" s="350">
        <f t="shared" si="68"/>
        <v>7</v>
      </c>
      <c r="AA278" s="350" t="e">
        <f t="shared" si="73"/>
        <v>#REF!</v>
      </c>
      <c r="AB278" s="351" t="e">
        <f t="shared" si="74"/>
        <v>#REF!</v>
      </c>
      <c r="AC278" s="351" t="e">
        <f t="shared" si="75"/>
        <v>#REF!</v>
      </c>
      <c r="AD278" s="351" t="e">
        <f t="shared" si="76"/>
        <v>#REF!</v>
      </c>
      <c r="AE278" s="332">
        <f t="shared" si="77"/>
        <v>2007</v>
      </c>
      <c r="AF278" s="352" t="e">
        <f t="shared" si="78"/>
        <v>#REF!</v>
      </c>
      <c r="AG278" s="353" t="e">
        <f t="shared" si="69"/>
        <v>#REF!</v>
      </c>
    </row>
    <row r="279" spans="1:33" s="313" customFormat="1" ht="35" customHeight="1">
      <c r="A279" s="921">
        <v>250</v>
      </c>
      <c r="B279" s="613" t="s">
        <v>288</v>
      </c>
      <c r="C279" s="614" t="s">
        <v>752</v>
      </c>
      <c r="D279" s="272"/>
      <c r="E279" s="615" t="s">
        <v>358</v>
      </c>
      <c r="F279" s="608"/>
      <c r="G279" s="615" t="s">
        <v>2061</v>
      </c>
      <c r="H279" s="616">
        <v>2007</v>
      </c>
      <c r="I279" s="272"/>
      <c r="J279" s="272"/>
      <c r="K279" s="272"/>
      <c r="L279" s="272"/>
      <c r="M279" s="272"/>
      <c r="N279" s="616" t="s">
        <v>114</v>
      </c>
      <c r="O279" s="617">
        <v>2211173.64</v>
      </c>
      <c r="P279" s="857"/>
      <c r="T279" s="332" t="e">
        <f>#REF!</f>
        <v>#REF!</v>
      </c>
      <c r="U279" s="313" t="e">
        <f t="shared" si="66"/>
        <v>#REF!</v>
      </c>
      <c r="V279" s="313" t="e">
        <f t="shared" si="67"/>
        <v>#REF!</v>
      </c>
      <c r="W279" s="350" t="e">
        <f t="shared" si="70"/>
        <v>#REF!</v>
      </c>
      <c r="X279" s="351">
        <f t="shared" si="71"/>
        <v>6</v>
      </c>
      <c r="Y279" s="350" t="e">
        <f t="shared" si="72"/>
        <v>#REF!</v>
      </c>
      <c r="Z279" s="350">
        <f t="shared" si="68"/>
        <v>7</v>
      </c>
      <c r="AA279" s="350" t="e">
        <f t="shared" si="73"/>
        <v>#REF!</v>
      </c>
      <c r="AB279" s="351" t="e">
        <f t="shared" si="74"/>
        <v>#REF!</v>
      </c>
      <c r="AC279" s="351" t="e">
        <f t="shared" si="75"/>
        <v>#REF!</v>
      </c>
      <c r="AD279" s="351" t="e">
        <f t="shared" si="76"/>
        <v>#REF!</v>
      </c>
      <c r="AE279" s="332">
        <f t="shared" si="77"/>
        <v>2007</v>
      </c>
      <c r="AF279" s="352" t="e">
        <f t="shared" si="78"/>
        <v>#REF!</v>
      </c>
      <c r="AG279" s="353" t="e">
        <f t="shared" si="69"/>
        <v>#REF!</v>
      </c>
    </row>
    <row r="280" spans="1:33" s="313" customFormat="1" ht="35" customHeight="1">
      <c r="A280" s="921">
        <v>251</v>
      </c>
      <c r="B280" s="613" t="s">
        <v>288</v>
      </c>
      <c r="C280" s="614" t="s">
        <v>752</v>
      </c>
      <c r="D280" s="272"/>
      <c r="E280" s="615" t="s">
        <v>358</v>
      </c>
      <c r="F280" s="608"/>
      <c r="G280" s="615" t="s">
        <v>2061</v>
      </c>
      <c r="H280" s="616">
        <v>2007</v>
      </c>
      <c r="I280" s="272"/>
      <c r="J280" s="272"/>
      <c r="K280" s="272"/>
      <c r="L280" s="272"/>
      <c r="M280" s="272"/>
      <c r="N280" s="616" t="s">
        <v>114</v>
      </c>
      <c r="O280" s="617">
        <v>2211173.64</v>
      </c>
      <c r="P280" s="857"/>
      <c r="T280" s="332" t="e">
        <f>#REF!</f>
        <v>#REF!</v>
      </c>
      <c r="U280" s="313" t="e">
        <f t="shared" si="66"/>
        <v>#REF!</v>
      </c>
      <c r="V280" s="313" t="e">
        <f t="shared" si="67"/>
        <v>#REF!</v>
      </c>
      <c r="W280" s="350" t="e">
        <f t="shared" si="70"/>
        <v>#REF!</v>
      </c>
      <c r="X280" s="351">
        <f t="shared" si="71"/>
        <v>6</v>
      </c>
      <c r="Y280" s="350" t="e">
        <f t="shared" si="72"/>
        <v>#REF!</v>
      </c>
      <c r="Z280" s="350">
        <f t="shared" si="68"/>
        <v>7</v>
      </c>
      <c r="AA280" s="350" t="e">
        <f t="shared" si="73"/>
        <v>#REF!</v>
      </c>
      <c r="AB280" s="351" t="e">
        <f t="shared" si="74"/>
        <v>#REF!</v>
      </c>
      <c r="AC280" s="351" t="e">
        <f t="shared" si="75"/>
        <v>#REF!</v>
      </c>
      <c r="AD280" s="351" t="e">
        <f t="shared" si="76"/>
        <v>#REF!</v>
      </c>
      <c r="AE280" s="332">
        <f t="shared" si="77"/>
        <v>2007</v>
      </c>
      <c r="AF280" s="352" t="e">
        <f t="shared" si="78"/>
        <v>#REF!</v>
      </c>
      <c r="AG280" s="353" t="e">
        <f t="shared" si="69"/>
        <v>#REF!</v>
      </c>
    </row>
    <row r="281" spans="1:33" s="313" customFormat="1" ht="35" customHeight="1">
      <c r="A281" s="921">
        <v>252</v>
      </c>
      <c r="B281" s="613" t="s">
        <v>288</v>
      </c>
      <c r="C281" s="614" t="s">
        <v>752</v>
      </c>
      <c r="D281" s="272"/>
      <c r="E281" s="615" t="s">
        <v>358</v>
      </c>
      <c r="F281" s="608"/>
      <c r="G281" s="615" t="s">
        <v>2061</v>
      </c>
      <c r="H281" s="616">
        <v>2007</v>
      </c>
      <c r="I281" s="272"/>
      <c r="J281" s="272"/>
      <c r="K281" s="272"/>
      <c r="L281" s="272"/>
      <c r="M281" s="272"/>
      <c r="N281" s="616" t="s">
        <v>114</v>
      </c>
      <c r="O281" s="617">
        <v>2211173.64</v>
      </c>
      <c r="P281" s="857"/>
      <c r="T281" s="332" t="e">
        <f>#REF!</f>
        <v>#REF!</v>
      </c>
      <c r="U281" s="313" t="e">
        <f t="shared" si="66"/>
        <v>#REF!</v>
      </c>
      <c r="V281" s="313" t="e">
        <f t="shared" si="67"/>
        <v>#REF!</v>
      </c>
      <c r="W281" s="350" t="e">
        <f t="shared" si="70"/>
        <v>#REF!</v>
      </c>
      <c r="X281" s="351">
        <f t="shared" si="71"/>
        <v>6</v>
      </c>
      <c r="Y281" s="350" t="e">
        <f t="shared" si="72"/>
        <v>#REF!</v>
      </c>
      <c r="Z281" s="350">
        <f t="shared" si="68"/>
        <v>7</v>
      </c>
      <c r="AA281" s="350" t="e">
        <f t="shared" si="73"/>
        <v>#REF!</v>
      </c>
      <c r="AB281" s="351" t="e">
        <f t="shared" si="74"/>
        <v>#REF!</v>
      </c>
      <c r="AC281" s="351" t="e">
        <f t="shared" si="75"/>
        <v>#REF!</v>
      </c>
      <c r="AD281" s="351" t="e">
        <f t="shared" si="76"/>
        <v>#REF!</v>
      </c>
      <c r="AE281" s="332">
        <f t="shared" si="77"/>
        <v>2007</v>
      </c>
      <c r="AF281" s="352" t="e">
        <f t="shared" si="78"/>
        <v>#REF!</v>
      </c>
      <c r="AG281" s="353" t="e">
        <f t="shared" si="69"/>
        <v>#REF!</v>
      </c>
    </row>
    <row r="282" spans="1:33" s="313" customFormat="1" ht="35" customHeight="1">
      <c r="A282" s="921">
        <v>253</v>
      </c>
      <c r="B282" s="613" t="s">
        <v>288</v>
      </c>
      <c r="C282" s="614" t="s">
        <v>752</v>
      </c>
      <c r="D282" s="272"/>
      <c r="E282" s="615" t="s">
        <v>358</v>
      </c>
      <c r="F282" s="608"/>
      <c r="G282" s="615" t="s">
        <v>2061</v>
      </c>
      <c r="H282" s="616">
        <v>2007</v>
      </c>
      <c r="I282" s="272"/>
      <c r="J282" s="272"/>
      <c r="K282" s="272"/>
      <c r="L282" s="272"/>
      <c r="M282" s="272"/>
      <c r="N282" s="616" t="s">
        <v>114</v>
      </c>
      <c r="O282" s="617">
        <v>2211173.64</v>
      </c>
      <c r="P282" s="857"/>
      <c r="T282" s="332" t="e">
        <f>#REF!</f>
        <v>#REF!</v>
      </c>
      <c r="U282" s="313" t="e">
        <f t="shared" si="66"/>
        <v>#REF!</v>
      </c>
      <c r="V282" s="313" t="e">
        <f t="shared" si="67"/>
        <v>#REF!</v>
      </c>
      <c r="W282" s="350" t="e">
        <f t="shared" si="70"/>
        <v>#REF!</v>
      </c>
      <c r="X282" s="351">
        <f t="shared" si="71"/>
        <v>6</v>
      </c>
      <c r="Y282" s="350" t="e">
        <f t="shared" si="72"/>
        <v>#REF!</v>
      </c>
      <c r="Z282" s="350">
        <f t="shared" si="68"/>
        <v>7</v>
      </c>
      <c r="AA282" s="350" t="e">
        <f t="shared" si="73"/>
        <v>#REF!</v>
      </c>
      <c r="AB282" s="351" t="e">
        <f t="shared" si="74"/>
        <v>#REF!</v>
      </c>
      <c r="AC282" s="351" t="e">
        <f t="shared" si="75"/>
        <v>#REF!</v>
      </c>
      <c r="AD282" s="351" t="e">
        <f t="shared" si="76"/>
        <v>#REF!</v>
      </c>
      <c r="AE282" s="332">
        <f t="shared" si="77"/>
        <v>2007</v>
      </c>
      <c r="AF282" s="352" t="e">
        <f t="shared" si="78"/>
        <v>#REF!</v>
      </c>
      <c r="AG282" s="353" t="e">
        <f t="shared" si="69"/>
        <v>#REF!</v>
      </c>
    </row>
    <row r="283" spans="1:33" s="313" customFormat="1" ht="35" customHeight="1">
      <c r="A283" s="921">
        <v>254</v>
      </c>
      <c r="B283" s="613" t="s">
        <v>288</v>
      </c>
      <c r="C283" s="614" t="s">
        <v>752</v>
      </c>
      <c r="D283" s="272"/>
      <c r="E283" s="615" t="s">
        <v>358</v>
      </c>
      <c r="F283" s="608"/>
      <c r="G283" s="615" t="s">
        <v>2061</v>
      </c>
      <c r="H283" s="616">
        <v>2007</v>
      </c>
      <c r="I283" s="272"/>
      <c r="J283" s="272"/>
      <c r="K283" s="272"/>
      <c r="L283" s="272"/>
      <c r="M283" s="272"/>
      <c r="N283" s="616" t="s">
        <v>114</v>
      </c>
      <c r="O283" s="617">
        <v>2211173.64</v>
      </c>
      <c r="P283" s="857"/>
      <c r="T283" s="332" t="e">
        <f>#REF!</f>
        <v>#REF!</v>
      </c>
      <c r="U283" s="313" t="e">
        <f t="shared" si="66"/>
        <v>#REF!</v>
      </c>
      <c r="V283" s="313" t="e">
        <f t="shared" si="67"/>
        <v>#REF!</v>
      </c>
      <c r="W283" s="350" t="e">
        <f t="shared" si="70"/>
        <v>#REF!</v>
      </c>
      <c r="X283" s="351">
        <f t="shared" si="71"/>
        <v>6</v>
      </c>
      <c r="Y283" s="350" t="e">
        <f t="shared" si="72"/>
        <v>#REF!</v>
      </c>
      <c r="Z283" s="350">
        <f t="shared" si="68"/>
        <v>7</v>
      </c>
      <c r="AA283" s="350" t="e">
        <f t="shared" si="73"/>
        <v>#REF!</v>
      </c>
      <c r="AB283" s="351" t="e">
        <f t="shared" si="74"/>
        <v>#REF!</v>
      </c>
      <c r="AC283" s="351" t="e">
        <f t="shared" si="75"/>
        <v>#REF!</v>
      </c>
      <c r="AD283" s="351" t="e">
        <f t="shared" si="76"/>
        <v>#REF!</v>
      </c>
      <c r="AE283" s="332">
        <f t="shared" si="77"/>
        <v>2007</v>
      </c>
      <c r="AF283" s="352" t="e">
        <f t="shared" si="78"/>
        <v>#REF!</v>
      </c>
      <c r="AG283" s="353" t="e">
        <f t="shared" si="69"/>
        <v>#REF!</v>
      </c>
    </row>
    <row r="284" spans="1:33" s="313" customFormat="1" ht="35" customHeight="1">
      <c r="A284" s="921">
        <v>255</v>
      </c>
      <c r="B284" s="613" t="s">
        <v>289</v>
      </c>
      <c r="C284" s="614" t="s">
        <v>753</v>
      </c>
      <c r="D284" s="272"/>
      <c r="E284" s="615" t="s">
        <v>358</v>
      </c>
      <c r="F284" s="608"/>
      <c r="G284" s="615" t="s">
        <v>2061</v>
      </c>
      <c r="H284" s="616">
        <v>2007</v>
      </c>
      <c r="I284" s="272"/>
      <c r="J284" s="272"/>
      <c r="K284" s="272"/>
      <c r="L284" s="272"/>
      <c r="M284" s="272"/>
      <c r="N284" s="616" t="s">
        <v>114</v>
      </c>
      <c r="O284" s="617">
        <v>2211173.64</v>
      </c>
      <c r="P284" s="857"/>
      <c r="T284" s="332" t="e">
        <f>#REF!</f>
        <v>#REF!</v>
      </c>
      <c r="U284" s="313" t="e">
        <f t="shared" si="66"/>
        <v>#REF!</v>
      </c>
      <c r="V284" s="313" t="e">
        <f t="shared" si="67"/>
        <v>#REF!</v>
      </c>
      <c r="W284" s="350" t="e">
        <f t="shared" si="70"/>
        <v>#REF!</v>
      </c>
      <c r="X284" s="351">
        <f t="shared" si="71"/>
        <v>6</v>
      </c>
      <c r="Y284" s="350" t="e">
        <f t="shared" si="72"/>
        <v>#REF!</v>
      </c>
      <c r="Z284" s="350">
        <f t="shared" si="68"/>
        <v>7</v>
      </c>
      <c r="AA284" s="350" t="e">
        <f t="shared" si="73"/>
        <v>#REF!</v>
      </c>
      <c r="AB284" s="351" t="e">
        <f t="shared" si="74"/>
        <v>#REF!</v>
      </c>
      <c r="AC284" s="351" t="e">
        <f t="shared" si="75"/>
        <v>#REF!</v>
      </c>
      <c r="AD284" s="351" t="e">
        <f t="shared" si="76"/>
        <v>#REF!</v>
      </c>
      <c r="AE284" s="332">
        <f t="shared" si="77"/>
        <v>2007</v>
      </c>
      <c r="AF284" s="352" t="e">
        <f t="shared" si="78"/>
        <v>#REF!</v>
      </c>
      <c r="AG284" s="353" t="e">
        <f t="shared" si="69"/>
        <v>#REF!</v>
      </c>
    </row>
    <row r="285" spans="1:33" s="313" customFormat="1" ht="35" customHeight="1">
      <c r="A285" s="921">
        <v>256</v>
      </c>
      <c r="B285" s="613" t="s">
        <v>290</v>
      </c>
      <c r="C285" s="614" t="s">
        <v>754</v>
      </c>
      <c r="D285" s="272"/>
      <c r="E285" s="615"/>
      <c r="F285" s="608"/>
      <c r="G285" s="615" t="s">
        <v>2061</v>
      </c>
      <c r="H285" s="616">
        <v>2007</v>
      </c>
      <c r="I285" s="272"/>
      <c r="J285" s="272"/>
      <c r="K285" s="272"/>
      <c r="L285" s="272"/>
      <c r="M285" s="272"/>
      <c r="N285" s="616" t="s">
        <v>114</v>
      </c>
      <c r="O285" s="617">
        <v>1105586.81</v>
      </c>
      <c r="P285" s="857"/>
      <c r="T285" s="332" t="e">
        <f>#REF!</f>
        <v>#REF!</v>
      </c>
      <c r="U285" s="313" t="e">
        <f t="shared" si="66"/>
        <v>#REF!</v>
      </c>
      <c r="V285" s="313" t="e">
        <f t="shared" si="67"/>
        <v>#REF!</v>
      </c>
      <c r="W285" s="350" t="e">
        <f t="shared" si="70"/>
        <v>#REF!</v>
      </c>
      <c r="X285" s="351">
        <f t="shared" si="71"/>
        <v>6</v>
      </c>
      <c r="Y285" s="350" t="e">
        <f t="shared" si="72"/>
        <v>#REF!</v>
      </c>
      <c r="Z285" s="350">
        <f t="shared" si="68"/>
        <v>7</v>
      </c>
      <c r="AA285" s="350" t="e">
        <f t="shared" si="73"/>
        <v>#REF!</v>
      </c>
      <c r="AB285" s="351" t="e">
        <f t="shared" si="74"/>
        <v>#REF!</v>
      </c>
      <c r="AC285" s="351" t="e">
        <f t="shared" si="75"/>
        <v>#REF!</v>
      </c>
      <c r="AD285" s="351" t="e">
        <f t="shared" si="76"/>
        <v>#REF!</v>
      </c>
      <c r="AE285" s="332">
        <f t="shared" si="77"/>
        <v>2007</v>
      </c>
      <c r="AF285" s="352" t="e">
        <f t="shared" si="78"/>
        <v>#REF!</v>
      </c>
      <c r="AG285" s="353" t="e">
        <f t="shared" si="69"/>
        <v>#REF!</v>
      </c>
    </row>
    <row r="286" spans="1:33" s="313" customFormat="1" ht="35" customHeight="1">
      <c r="A286" s="921">
        <v>257</v>
      </c>
      <c r="B286" s="613" t="s">
        <v>290</v>
      </c>
      <c r="C286" s="614" t="s">
        <v>754</v>
      </c>
      <c r="D286" s="272"/>
      <c r="E286" s="615"/>
      <c r="F286" s="608"/>
      <c r="G286" s="615" t="s">
        <v>2061</v>
      </c>
      <c r="H286" s="616">
        <v>2007</v>
      </c>
      <c r="I286" s="272"/>
      <c r="J286" s="272"/>
      <c r="K286" s="272"/>
      <c r="L286" s="272"/>
      <c r="M286" s="272"/>
      <c r="N286" s="616" t="s">
        <v>114</v>
      </c>
      <c r="O286" s="617">
        <v>1105586.81</v>
      </c>
      <c r="P286" s="857"/>
      <c r="T286" s="332" t="e">
        <f>#REF!</f>
        <v>#REF!</v>
      </c>
      <c r="U286" s="313" t="e">
        <f t="shared" si="66"/>
        <v>#REF!</v>
      </c>
      <c r="V286" s="313" t="e">
        <f t="shared" si="67"/>
        <v>#REF!</v>
      </c>
      <c r="W286" s="350" t="e">
        <f t="shared" si="70"/>
        <v>#REF!</v>
      </c>
      <c r="X286" s="351">
        <f t="shared" si="71"/>
        <v>6</v>
      </c>
      <c r="Y286" s="350" t="e">
        <f t="shared" si="72"/>
        <v>#REF!</v>
      </c>
      <c r="Z286" s="350">
        <f t="shared" si="68"/>
        <v>7</v>
      </c>
      <c r="AA286" s="350" t="e">
        <f t="shared" si="73"/>
        <v>#REF!</v>
      </c>
      <c r="AB286" s="351" t="e">
        <f t="shared" si="74"/>
        <v>#REF!</v>
      </c>
      <c r="AC286" s="351" t="e">
        <f t="shared" si="75"/>
        <v>#REF!</v>
      </c>
      <c r="AD286" s="351" t="e">
        <f t="shared" si="76"/>
        <v>#REF!</v>
      </c>
      <c r="AE286" s="332">
        <f t="shared" si="77"/>
        <v>2007</v>
      </c>
      <c r="AF286" s="352" t="e">
        <f t="shared" si="78"/>
        <v>#REF!</v>
      </c>
      <c r="AG286" s="353" t="e">
        <f t="shared" si="69"/>
        <v>#REF!</v>
      </c>
    </row>
    <row r="287" spans="1:33" s="313" customFormat="1" ht="35" customHeight="1">
      <c r="A287" s="921">
        <v>258</v>
      </c>
      <c r="B287" s="613" t="s">
        <v>290</v>
      </c>
      <c r="C287" s="614" t="s">
        <v>754</v>
      </c>
      <c r="D287" s="272"/>
      <c r="E287" s="615"/>
      <c r="F287" s="608"/>
      <c r="G287" s="615" t="s">
        <v>2061</v>
      </c>
      <c r="H287" s="616">
        <v>2007</v>
      </c>
      <c r="I287" s="272"/>
      <c r="J287" s="272"/>
      <c r="K287" s="272"/>
      <c r="L287" s="272"/>
      <c r="M287" s="272"/>
      <c r="N287" s="616" t="s">
        <v>114</v>
      </c>
      <c r="O287" s="617">
        <v>1105586.81</v>
      </c>
      <c r="P287" s="857"/>
      <c r="T287" s="332" t="e">
        <f>#REF!</f>
        <v>#REF!</v>
      </c>
      <c r="U287" s="313" t="e">
        <f t="shared" si="66"/>
        <v>#REF!</v>
      </c>
      <c r="V287" s="313" t="e">
        <f t="shared" si="67"/>
        <v>#REF!</v>
      </c>
      <c r="W287" s="350" t="e">
        <f t="shared" si="70"/>
        <v>#REF!</v>
      </c>
      <c r="X287" s="351">
        <f t="shared" si="71"/>
        <v>6</v>
      </c>
      <c r="Y287" s="350" t="e">
        <f t="shared" si="72"/>
        <v>#REF!</v>
      </c>
      <c r="Z287" s="350">
        <f t="shared" si="68"/>
        <v>7</v>
      </c>
      <c r="AA287" s="350" t="e">
        <f t="shared" si="73"/>
        <v>#REF!</v>
      </c>
      <c r="AB287" s="351" t="e">
        <f t="shared" si="74"/>
        <v>#REF!</v>
      </c>
      <c r="AC287" s="351" t="e">
        <f t="shared" si="75"/>
        <v>#REF!</v>
      </c>
      <c r="AD287" s="351" t="e">
        <f t="shared" si="76"/>
        <v>#REF!</v>
      </c>
      <c r="AE287" s="332">
        <f t="shared" si="77"/>
        <v>2007</v>
      </c>
      <c r="AF287" s="352" t="e">
        <f t="shared" si="78"/>
        <v>#REF!</v>
      </c>
      <c r="AG287" s="353" t="e">
        <f t="shared" si="69"/>
        <v>#REF!</v>
      </c>
    </row>
    <row r="288" spans="1:33" s="313" customFormat="1" ht="35" customHeight="1">
      <c r="A288" s="921">
        <v>259</v>
      </c>
      <c r="B288" s="613" t="s">
        <v>290</v>
      </c>
      <c r="C288" s="614" t="s">
        <v>754</v>
      </c>
      <c r="D288" s="272"/>
      <c r="E288" s="615"/>
      <c r="F288" s="608"/>
      <c r="G288" s="615" t="s">
        <v>2061</v>
      </c>
      <c r="H288" s="616">
        <v>2007</v>
      </c>
      <c r="I288" s="272"/>
      <c r="J288" s="272"/>
      <c r="K288" s="272"/>
      <c r="L288" s="272"/>
      <c r="M288" s="272"/>
      <c r="N288" s="616" t="s">
        <v>114</v>
      </c>
      <c r="O288" s="617">
        <v>1105586.81</v>
      </c>
      <c r="P288" s="857"/>
      <c r="T288" s="332" t="e">
        <f>#REF!</f>
        <v>#REF!</v>
      </c>
      <c r="U288" s="313" t="e">
        <f t="shared" si="66"/>
        <v>#REF!</v>
      </c>
      <c r="V288" s="313" t="e">
        <f t="shared" si="67"/>
        <v>#REF!</v>
      </c>
      <c r="W288" s="350" t="e">
        <f t="shared" si="70"/>
        <v>#REF!</v>
      </c>
      <c r="X288" s="351">
        <f t="shared" si="71"/>
        <v>6</v>
      </c>
      <c r="Y288" s="350" t="e">
        <f t="shared" si="72"/>
        <v>#REF!</v>
      </c>
      <c r="Z288" s="350">
        <f t="shared" si="68"/>
        <v>7</v>
      </c>
      <c r="AA288" s="350" t="e">
        <f t="shared" si="73"/>
        <v>#REF!</v>
      </c>
      <c r="AB288" s="351" t="e">
        <f t="shared" si="74"/>
        <v>#REF!</v>
      </c>
      <c r="AC288" s="351" t="e">
        <f t="shared" si="75"/>
        <v>#REF!</v>
      </c>
      <c r="AD288" s="351" t="e">
        <f t="shared" si="76"/>
        <v>#REF!</v>
      </c>
      <c r="AE288" s="332">
        <f t="shared" si="77"/>
        <v>2007</v>
      </c>
      <c r="AF288" s="352" t="e">
        <f t="shared" si="78"/>
        <v>#REF!</v>
      </c>
      <c r="AG288" s="353" t="e">
        <f t="shared" si="69"/>
        <v>#REF!</v>
      </c>
    </row>
    <row r="289" spans="1:33" s="313" customFormat="1" ht="35" customHeight="1">
      <c r="A289" s="921">
        <v>260</v>
      </c>
      <c r="B289" s="613" t="s">
        <v>290</v>
      </c>
      <c r="C289" s="614" t="s">
        <v>754</v>
      </c>
      <c r="D289" s="272"/>
      <c r="E289" s="615"/>
      <c r="F289" s="608"/>
      <c r="G289" s="615" t="s">
        <v>2061</v>
      </c>
      <c r="H289" s="616">
        <v>2007</v>
      </c>
      <c r="I289" s="272"/>
      <c r="J289" s="272"/>
      <c r="K289" s="272"/>
      <c r="L289" s="272"/>
      <c r="M289" s="272"/>
      <c r="N289" s="616" t="s">
        <v>114</v>
      </c>
      <c r="O289" s="617">
        <v>1105586.81</v>
      </c>
      <c r="P289" s="857"/>
      <c r="T289" s="332" t="e">
        <f>#REF!</f>
        <v>#REF!</v>
      </c>
      <c r="U289" s="313" t="e">
        <f t="shared" si="66"/>
        <v>#REF!</v>
      </c>
      <c r="V289" s="313" t="e">
        <f t="shared" si="67"/>
        <v>#REF!</v>
      </c>
      <c r="W289" s="350" t="e">
        <f t="shared" si="70"/>
        <v>#REF!</v>
      </c>
      <c r="X289" s="351">
        <f t="shared" si="71"/>
        <v>6</v>
      </c>
      <c r="Y289" s="350" t="e">
        <f t="shared" si="72"/>
        <v>#REF!</v>
      </c>
      <c r="Z289" s="350">
        <f t="shared" si="68"/>
        <v>7</v>
      </c>
      <c r="AA289" s="350" t="e">
        <f t="shared" si="73"/>
        <v>#REF!</v>
      </c>
      <c r="AB289" s="351" t="e">
        <f t="shared" si="74"/>
        <v>#REF!</v>
      </c>
      <c r="AC289" s="351" t="e">
        <f t="shared" si="75"/>
        <v>#REF!</v>
      </c>
      <c r="AD289" s="351" t="e">
        <f t="shared" si="76"/>
        <v>#REF!</v>
      </c>
      <c r="AE289" s="332">
        <f t="shared" si="77"/>
        <v>2007</v>
      </c>
      <c r="AF289" s="352" t="e">
        <f t="shared" si="78"/>
        <v>#REF!</v>
      </c>
      <c r="AG289" s="353" t="e">
        <f t="shared" si="69"/>
        <v>#REF!</v>
      </c>
    </row>
    <row r="290" spans="1:33" s="313" customFormat="1" ht="35" customHeight="1">
      <c r="A290" s="921">
        <v>261</v>
      </c>
      <c r="B290" s="613" t="s">
        <v>290</v>
      </c>
      <c r="C290" s="614" t="s">
        <v>754</v>
      </c>
      <c r="D290" s="272"/>
      <c r="E290" s="615"/>
      <c r="F290" s="608"/>
      <c r="G290" s="615" t="s">
        <v>2061</v>
      </c>
      <c r="H290" s="616">
        <v>2007</v>
      </c>
      <c r="I290" s="272"/>
      <c r="J290" s="272"/>
      <c r="K290" s="272"/>
      <c r="L290" s="272"/>
      <c r="M290" s="272"/>
      <c r="N290" s="616" t="s">
        <v>114</v>
      </c>
      <c r="O290" s="617">
        <v>1105586.81</v>
      </c>
      <c r="P290" s="857"/>
      <c r="T290" s="332" t="e">
        <f>#REF!</f>
        <v>#REF!</v>
      </c>
      <c r="U290" s="313" t="e">
        <f t="shared" si="66"/>
        <v>#REF!</v>
      </c>
      <c r="V290" s="313" t="e">
        <f t="shared" si="67"/>
        <v>#REF!</v>
      </c>
      <c r="W290" s="350" t="e">
        <f t="shared" si="70"/>
        <v>#REF!</v>
      </c>
      <c r="X290" s="351">
        <f t="shared" si="71"/>
        <v>6</v>
      </c>
      <c r="Y290" s="350" t="e">
        <f t="shared" si="72"/>
        <v>#REF!</v>
      </c>
      <c r="Z290" s="350">
        <f t="shared" si="68"/>
        <v>7</v>
      </c>
      <c r="AA290" s="350" t="e">
        <f t="shared" si="73"/>
        <v>#REF!</v>
      </c>
      <c r="AB290" s="351" t="e">
        <f t="shared" si="74"/>
        <v>#REF!</v>
      </c>
      <c r="AC290" s="351" t="e">
        <f t="shared" si="75"/>
        <v>#REF!</v>
      </c>
      <c r="AD290" s="351" t="e">
        <f t="shared" si="76"/>
        <v>#REF!</v>
      </c>
      <c r="AE290" s="332">
        <f t="shared" si="77"/>
        <v>2007</v>
      </c>
      <c r="AF290" s="352" t="e">
        <f t="shared" si="78"/>
        <v>#REF!</v>
      </c>
      <c r="AG290" s="353" t="e">
        <f t="shared" si="69"/>
        <v>#REF!</v>
      </c>
    </row>
    <row r="291" spans="1:33" s="313" customFormat="1" ht="35" customHeight="1">
      <c r="A291" s="921">
        <v>262</v>
      </c>
      <c r="B291" s="613" t="s">
        <v>290</v>
      </c>
      <c r="C291" s="614" t="s">
        <v>754</v>
      </c>
      <c r="D291" s="272"/>
      <c r="E291" s="615"/>
      <c r="F291" s="608"/>
      <c r="G291" s="615" t="s">
        <v>2061</v>
      </c>
      <c r="H291" s="616">
        <v>2007</v>
      </c>
      <c r="I291" s="272"/>
      <c r="J291" s="272"/>
      <c r="K291" s="272"/>
      <c r="L291" s="272"/>
      <c r="M291" s="272"/>
      <c r="N291" s="616" t="s">
        <v>114</v>
      </c>
      <c r="O291" s="617">
        <v>1105586.81</v>
      </c>
      <c r="P291" s="857"/>
      <c r="T291" s="332" t="e">
        <f>#REF!</f>
        <v>#REF!</v>
      </c>
      <c r="U291" s="313" t="e">
        <f t="shared" si="66"/>
        <v>#REF!</v>
      </c>
      <c r="V291" s="313" t="e">
        <f t="shared" si="67"/>
        <v>#REF!</v>
      </c>
      <c r="W291" s="350" t="e">
        <f t="shared" si="70"/>
        <v>#REF!</v>
      </c>
      <c r="X291" s="351">
        <f t="shared" si="71"/>
        <v>6</v>
      </c>
      <c r="Y291" s="350" t="e">
        <f t="shared" si="72"/>
        <v>#REF!</v>
      </c>
      <c r="Z291" s="350">
        <f t="shared" si="68"/>
        <v>7</v>
      </c>
      <c r="AA291" s="350" t="e">
        <f t="shared" si="73"/>
        <v>#REF!</v>
      </c>
      <c r="AB291" s="351" t="e">
        <f t="shared" si="74"/>
        <v>#REF!</v>
      </c>
      <c r="AC291" s="351" t="e">
        <f t="shared" si="75"/>
        <v>#REF!</v>
      </c>
      <c r="AD291" s="351" t="e">
        <f t="shared" si="76"/>
        <v>#REF!</v>
      </c>
      <c r="AE291" s="332">
        <f t="shared" si="77"/>
        <v>2007</v>
      </c>
      <c r="AF291" s="352" t="e">
        <f t="shared" si="78"/>
        <v>#REF!</v>
      </c>
      <c r="AG291" s="353" t="e">
        <f t="shared" si="69"/>
        <v>#REF!</v>
      </c>
    </row>
    <row r="292" spans="1:33" s="313" customFormat="1" ht="35" customHeight="1">
      <c r="A292" s="921">
        <v>263</v>
      </c>
      <c r="B292" s="613" t="s">
        <v>290</v>
      </c>
      <c r="C292" s="614" t="s">
        <v>754</v>
      </c>
      <c r="D292" s="272"/>
      <c r="E292" s="615"/>
      <c r="F292" s="608"/>
      <c r="G292" s="615" t="s">
        <v>2061</v>
      </c>
      <c r="H292" s="616">
        <v>2007</v>
      </c>
      <c r="I292" s="272"/>
      <c r="J292" s="272"/>
      <c r="K292" s="272"/>
      <c r="L292" s="272"/>
      <c r="M292" s="272"/>
      <c r="N292" s="616" t="s">
        <v>114</v>
      </c>
      <c r="O292" s="617">
        <v>1105586.81</v>
      </c>
      <c r="P292" s="857"/>
      <c r="T292" s="332" t="e">
        <f>#REF!</f>
        <v>#REF!</v>
      </c>
      <c r="U292" s="313" t="e">
        <f t="shared" si="66"/>
        <v>#REF!</v>
      </c>
      <c r="V292" s="313" t="e">
        <f t="shared" si="67"/>
        <v>#REF!</v>
      </c>
      <c r="W292" s="350" t="e">
        <f t="shared" si="70"/>
        <v>#REF!</v>
      </c>
      <c r="X292" s="351">
        <f t="shared" si="71"/>
        <v>6</v>
      </c>
      <c r="Y292" s="350" t="e">
        <f t="shared" si="72"/>
        <v>#REF!</v>
      </c>
      <c r="Z292" s="350">
        <f t="shared" si="68"/>
        <v>7</v>
      </c>
      <c r="AA292" s="350" t="e">
        <f t="shared" si="73"/>
        <v>#REF!</v>
      </c>
      <c r="AB292" s="351" t="e">
        <f t="shared" si="74"/>
        <v>#REF!</v>
      </c>
      <c r="AC292" s="351" t="e">
        <f t="shared" si="75"/>
        <v>#REF!</v>
      </c>
      <c r="AD292" s="351" t="e">
        <f t="shared" si="76"/>
        <v>#REF!</v>
      </c>
      <c r="AE292" s="332">
        <f t="shared" si="77"/>
        <v>2007</v>
      </c>
      <c r="AF292" s="352" t="e">
        <f t="shared" si="78"/>
        <v>#REF!</v>
      </c>
      <c r="AG292" s="353" t="e">
        <f t="shared" si="69"/>
        <v>#REF!</v>
      </c>
    </row>
    <row r="293" spans="1:33" s="313" customFormat="1" ht="35" customHeight="1">
      <c r="A293" s="921">
        <v>264</v>
      </c>
      <c r="B293" s="613" t="s">
        <v>290</v>
      </c>
      <c r="C293" s="614" t="s">
        <v>754</v>
      </c>
      <c r="D293" s="272"/>
      <c r="E293" s="615"/>
      <c r="F293" s="608"/>
      <c r="G293" s="615" t="s">
        <v>2061</v>
      </c>
      <c r="H293" s="616">
        <v>2007</v>
      </c>
      <c r="I293" s="272"/>
      <c r="J293" s="272"/>
      <c r="K293" s="272"/>
      <c r="L293" s="272"/>
      <c r="M293" s="272"/>
      <c r="N293" s="616" t="s">
        <v>114</v>
      </c>
      <c r="O293" s="617">
        <v>1105586.81</v>
      </c>
      <c r="P293" s="857"/>
      <c r="T293" s="332" t="e">
        <f>#REF!</f>
        <v>#REF!</v>
      </c>
      <c r="U293" s="313" t="e">
        <f t="shared" si="66"/>
        <v>#REF!</v>
      </c>
      <c r="V293" s="313" t="e">
        <f t="shared" si="67"/>
        <v>#REF!</v>
      </c>
      <c r="W293" s="350" t="e">
        <f t="shared" si="70"/>
        <v>#REF!</v>
      </c>
      <c r="X293" s="351">
        <f t="shared" si="71"/>
        <v>6</v>
      </c>
      <c r="Y293" s="350" t="e">
        <f t="shared" si="72"/>
        <v>#REF!</v>
      </c>
      <c r="Z293" s="350">
        <f t="shared" si="68"/>
        <v>7</v>
      </c>
      <c r="AA293" s="350" t="e">
        <f t="shared" si="73"/>
        <v>#REF!</v>
      </c>
      <c r="AB293" s="351" t="e">
        <f t="shared" si="74"/>
        <v>#REF!</v>
      </c>
      <c r="AC293" s="351" t="e">
        <f t="shared" si="75"/>
        <v>#REF!</v>
      </c>
      <c r="AD293" s="351" t="e">
        <f t="shared" si="76"/>
        <v>#REF!</v>
      </c>
      <c r="AE293" s="332">
        <f t="shared" si="77"/>
        <v>2007</v>
      </c>
      <c r="AF293" s="352" t="e">
        <f t="shared" si="78"/>
        <v>#REF!</v>
      </c>
      <c r="AG293" s="353" t="e">
        <f t="shared" si="69"/>
        <v>#REF!</v>
      </c>
    </row>
    <row r="294" spans="1:33" s="313" customFormat="1" ht="35" customHeight="1">
      <c r="A294" s="921">
        <v>265</v>
      </c>
      <c r="B294" s="613" t="s">
        <v>290</v>
      </c>
      <c r="C294" s="614" t="s">
        <v>754</v>
      </c>
      <c r="D294" s="272"/>
      <c r="E294" s="615"/>
      <c r="F294" s="608"/>
      <c r="G294" s="615" t="s">
        <v>2061</v>
      </c>
      <c r="H294" s="616">
        <v>2007</v>
      </c>
      <c r="I294" s="272"/>
      <c r="J294" s="272"/>
      <c r="K294" s="272"/>
      <c r="L294" s="272"/>
      <c r="M294" s="272"/>
      <c r="N294" s="616" t="s">
        <v>114</v>
      </c>
      <c r="O294" s="617">
        <v>1105586.81</v>
      </c>
      <c r="P294" s="857"/>
      <c r="T294" s="332" t="e">
        <f>#REF!</f>
        <v>#REF!</v>
      </c>
      <c r="U294" s="313" t="e">
        <f t="shared" si="66"/>
        <v>#REF!</v>
      </c>
      <c r="V294" s="313" t="e">
        <f t="shared" si="67"/>
        <v>#REF!</v>
      </c>
      <c r="W294" s="350" t="e">
        <f t="shared" si="70"/>
        <v>#REF!</v>
      </c>
      <c r="X294" s="351">
        <f t="shared" si="71"/>
        <v>6</v>
      </c>
      <c r="Y294" s="350" t="e">
        <f t="shared" si="72"/>
        <v>#REF!</v>
      </c>
      <c r="Z294" s="350">
        <f t="shared" si="68"/>
        <v>7</v>
      </c>
      <c r="AA294" s="350" t="e">
        <f t="shared" si="73"/>
        <v>#REF!</v>
      </c>
      <c r="AB294" s="351" t="e">
        <f t="shared" si="74"/>
        <v>#REF!</v>
      </c>
      <c r="AC294" s="351" t="e">
        <f t="shared" si="75"/>
        <v>#REF!</v>
      </c>
      <c r="AD294" s="351" t="e">
        <f t="shared" si="76"/>
        <v>#REF!</v>
      </c>
      <c r="AE294" s="332">
        <f t="shared" si="77"/>
        <v>2007</v>
      </c>
      <c r="AF294" s="352" t="e">
        <f t="shared" si="78"/>
        <v>#REF!</v>
      </c>
      <c r="AG294" s="353" t="e">
        <f t="shared" si="69"/>
        <v>#REF!</v>
      </c>
    </row>
    <row r="295" spans="1:33" s="313" customFormat="1" ht="35" customHeight="1">
      <c r="A295" s="921">
        <v>266</v>
      </c>
      <c r="B295" s="613" t="s">
        <v>291</v>
      </c>
      <c r="C295" s="614" t="s">
        <v>755</v>
      </c>
      <c r="D295" s="272"/>
      <c r="E295" s="615"/>
      <c r="F295" s="608"/>
      <c r="G295" s="615" t="s">
        <v>2061</v>
      </c>
      <c r="H295" s="616">
        <v>2007</v>
      </c>
      <c r="I295" s="272"/>
      <c r="J295" s="272"/>
      <c r="K295" s="272"/>
      <c r="L295" s="272"/>
      <c r="M295" s="272"/>
      <c r="N295" s="616" t="s">
        <v>114</v>
      </c>
      <c r="O295" s="617">
        <v>10050789.215810299</v>
      </c>
      <c r="P295" s="857"/>
      <c r="T295" s="332" t="e">
        <f>#REF!</f>
        <v>#REF!</v>
      </c>
      <c r="U295" s="313" t="e">
        <f t="shared" si="66"/>
        <v>#REF!</v>
      </c>
      <c r="V295" s="313" t="e">
        <f t="shared" si="67"/>
        <v>#REF!</v>
      </c>
      <c r="W295" s="350" t="e">
        <f t="shared" si="70"/>
        <v>#REF!</v>
      </c>
      <c r="X295" s="351">
        <f t="shared" si="71"/>
        <v>6</v>
      </c>
      <c r="Y295" s="350" t="e">
        <f t="shared" si="72"/>
        <v>#REF!</v>
      </c>
      <c r="Z295" s="350">
        <f t="shared" si="68"/>
        <v>7</v>
      </c>
      <c r="AA295" s="350" t="e">
        <f t="shared" si="73"/>
        <v>#REF!</v>
      </c>
      <c r="AB295" s="351" t="e">
        <f t="shared" si="74"/>
        <v>#REF!</v>
      </c>
      <c r="AC295" s="351" t="e">
        <f t="shared" si="75"/>
        <v>#REF!</v>
      </c>
      <c r="AD295" s="351" t="e">
        <f t="shared" si="76"/>
        <v>#REF!</v>
      </c>
      <c r="AE295" s="332">
        <f t="shared" si="77"/>
        <v>2007</v>
      </c>
      <c r="AF295" s="352" t="e">
        <f t="shared" si="78"/>
        <v>#REF!</v>
      </c>
      <c r="AG295" s="353" t="e">
        <f t="shared" si="69"/>
        <v>#REF!</v>
      </c>
    </row>
    <row r="296" spans="1:33" s="313" customFormat="1" ht="35" customHeight="1">
      <c r="A296" s="921">
        <v>267</v>
      </c>
      <c r="B296" s="613" t="s">
        <v>292</v>
      </c>
      <c r="C296" s="614" t="s">
        <v>756</v>
      </c>
      <c r="D296" s="272"/>
      <c r="E296" s="615"/>
      <c r="F296" s="608"/>
      <c r="G296" s="615" t="s">
        <v>2062</v>
      </c>
      <c r="H296" s="616">
        <v>2007</v>
      </c>
      <c r="I296" s="272"/>
      <c r="J296" s="272"/>
      <c r="K296" s="272"/>
      <c r="L296" s="272"/>
      <c r="M296" s="272"/>
      <c r="N296" s="616" t="s">
        <v>114</v>
      </c>
      <c r="O296" s="617">
        <v>9347233.9428035636</v>
      </c>
      <c r="P296" s="857"/>
      <c r="T296" s="332" t="e">
        <f>#REF!</f>
        <v>#REF!</v>
      </c>
      <c r="U296" s="313" t="e">
        <f t="shared" si="66"/>
        <v>#REF!</v>
      </c>
      <c r="V296" s="313" t="e">
        <f t="shared" si="67"/>
        <v>#REF!</v>
      </c>
      <c r="W296" s="350" t="e">
        <f t="shared" si="70"/>
        <v>#REF!</v>
      </c>
      <c r="X296" s="351">
        <f t="shared" si="71"/>
        <v>6</v>
      </c>
      <c r="Y296" s="350" t="e">
        <f t="shared" si="72"/>
        <v>#REF!</v>
      </c>
      <c r="Z296" s="350">
        <f t="shared" si="68"/>
        <v>7</v>
      </c>
      <c r="AA296" s="350" t="e">
        <f t="shared" si="73"/>
        <v>#REF!</v>
      </c>
      <c r="AB296" s="351" t="e">
        <f t="shared" si="74"/>
        <v>#REF!</v>
      </c>
      <c r="AC296" s="351" t="e">
        <f t="shared" si="75"/>
        <v>#REF!</v>
      </c>
      <c r="AD296" s="351" t="e">
        <f t="shared" si="76"/>
        <v>#REF!</v>
      </c>
      <c r="AE296" s="332">
        <f t="shared" si="77"/>
        <v>2007</v>
      </c>
      <c r="AF296" s="352" t="e">
        <f t="shared" si="78"/>
        <v>#REF!</v>
      </c>
      <c r="AG296" s="353" t="e">
        <f t="shared" si="69"/>
        <v>#REF!</v>
      </c>
    </row>
    <row r="297" spans="1:33" s="313" customFormat="1" ht="35" customHeight="1">
      <c r="A297" s="921">
        <v>268</v>
      </c>
      <c r="B297" s="613" t="s">
        <v>292</v>
      </c>
      <c r="C297" s="614" t="s">
        <v>756</v>
      </c>
      <c r="D297" s="272"/>
      <c r="E297" s="615"/>
      <c r="F297" s="608"/>
      <c r="G297" s="615" t="s">
        <v>2062</v>
      </c>
      <c r="H297" s="616">
        <v>2007</v>
      </c>
      <c r="I297" s="272"/>
      <c r="J297" s="272"/>
      <c r="K297" s="272"/>
      <c r="L297" s="272"/>
      <c r="M297" s="272"/>
      <c r="N297" s="616" t="s">
        <v>114</v>
      </c>
      <c r="O297" s="617">
        <v>9347233.9428035636</v>
      </c>
      <c r="P297" s="857"/>
      <c r="T297" s="332" t="e">
        <f>#REF!</f>
        <v>#REF!</v>
      </c>
      <c r="U297" s="313" t="e">
        <f t="shared" si="66"/>
        <v>#REF!</v>
      </c>
      <c r="V297" s="313" t="e">
        <f t="shared" si="67"/>
        <v>#REF!</v>
      </c>
      <c r="W297" s="350" t="e">
        <f t="shared" si="70"/>
        <v>#REF!</v>
      </c>
      <c r="X297" s="351">
        <f t="shared" si="71"/>
        <v>6</v>
      </c>
      <c r="Y297" s="350" t="e">
        <f t="shared" si="72"/>
        <v>#REF!</v>
      </c>
      <c r="Z297" s="350">
        <f t="shared" si="68"/>
        <v>7</v>
      </c>
      <c r="AA297" s="350" t="e">
        <f t="shared" si="73"/>
        <v>#REF!</v>
      </c>
      <c r="AB297" s="351" t="e">
        <f t="shared" si="74"/>
        <v>#REF!</v>
      </c>
      <c r="AC297" s="351" t="e">
        <f t="shared" si="75"/>
        <v>#REF!</v>
      </c>
      <c r="AD297" s="351" t="e">
        <f t="shared" si="76"/>
        <v>#REF!</v>
      </c>
      <c r="AE297" s="332">
        <f t="shared" si="77"/>
        <v>2007</v>
      </c>
      <c r="AF297" s="352" t="e">
        <f t="shared" si="78"/>
        <v>#REF!</v>
      </c>
      <c r="AG297" s="353" t="e">
        <f t="shared" si="69"/>
        <v>#REF!</v>
      </c>
    </row>
    <row r="298" spans="1:33" s="313" customFormat="1" ht="35" customHeight="1">
      <c r="A298" s="921">
        <v>269</v>
      </c>
      <c r="B298" s="613" t="s">
        <v>293</v>
      </c>
      <c r="C298" s="614" t="s">
        <v>757</v>
      </c>
      <c r="D298" s="272"/>
      <c r="E298" s="615"/>
      <c r="F298" s="608"/>
      <c r="G298" s="615" t="s">
        <v>2063</v>
      </c>
      <c r="H298" s="616">
        <v>2007</v>
      </c>
      <c r="I298" s="272"/>
      <c r="J298" s="272"/>
      <c r="K298" s="272"/>
      <c r="L298" s="272"/>
      <c r="M298" s="272"/>
      <c r="N298" s="616" t="s">
        <v>114</v>
      </c>
      <c r="O298" s="617">
        <v>20000000</v>
      </c>
      <c r="P298" s="857"/>
      <c r="T298" s="332" t="e">
        <f>#REF!</f>
        <v>#REF!</v>
      </c>
      <c r="U298" s="313" t="e">
        <f t="shared" si="66"/>
        <v>#REF!</v>
      </c>
      <c r="V298" s="313" t="e">
        <f t="shared" si="67"/>
        <v>#REF!</v>
      </c>
      <c r="W298" s="350" t="e">
        <f t="shared" si="70"/>
        <v>#REF!</v>
      </c>
      <c r="X298" s="351">
        <f t="shared" si="71"/>
        <v>6</v>
      </c>
      <c r="Y298" s="350" t="e">
        <f t="shared" si="72"/>
        <v>#REF!</v>
      </c>
      <c r="Z298" s="350">
        <f t="shared" si="68"/>
        <v>7</v>
      </c>
      <c r="AA298" s="350" t="e">
        <f t="shared" si="73"/>
        <v>#REF!</v>
      </c>
      <c r="AB298" s="351" t="e">
        <f t="shared" si="74"/>
        <v>#REF!</v>
      </c>
      <c r="AC298" s="351" t="e">
        <f t="shared" si="75"/>
        <v>#REF!</v>
      </c>
      <c r="AD298" s="351" t="e">
        <f t="shared" si="76"/>
        <v>#REF!</v>
      </c>
      <c r="AE298" s="332">
        <f t="shared" si="77"/>
        <v>2007</v>
      </c>
      <c r="AF298" s="352" t="e">
        <f t="shared" si="78"/>
        <v>#REF!</v>
      </c>
      <c r="AG298" s="353" t="e">
        <f t="shared" si="69"/>
        <v>#REF!</v>
      </c>
    </row>
    <row r="299" spans="1:33" s="313" customFormat="1" ht="35" customHeight="1">
      <c r="A299" s="921">
        <v>270</v>
      </c>
      <c r="B299" s="613" t="s">
        <v>294</v>
      </c>
      <c r="C299" s="614" t="s">
        <v>758</v>
      </c>
      <c r="D299" s="272"/>
      <c r="E299" s="615"/>
      <c r="F299" s="608"/>
      <c r="G299" s="615" t="s">
        <v>2063</v>
      </c>
      <c r="H299" s="616">
        <v>2007</v>
      </c>
      <c r="I299" s="272"/>
      <c r="J299" s="272"/>
      <c r="K299" s="272"/>
      <c r="L299" s="272"/>
      <c r="M299" s="272"/>
      <c r="N299" s="616" t="s">
        <v>114</v>
      </c>
      <c r="O299" s="617">
        <v>20000000</v>
      </c>
      <c r="P299" s="857"/>
      <c r="T299" s="332" t="e">
        <f>#REF!</f>
        <v>#REF!</v>
      </c>
      <c r="U299" s="313" t="e">
        <f t="shared" si="66"/>
        <v>#REF!</v>
      </c>
      <c r="V299" s="313" t="e">
        <f t="shared" si="67"/>
        <v>#REF!</v>
      </c>
      <c r="W299" s="350" t="e">
        <f t="shared" si="70"/>
        <v>#REF!</v>
      </c>
      <c r="X299" s="351">
        <f t="shared" si="71"/>
        <v>6</v>
      </c>
      <c r="Y299" s="350" t="e">
        <f t="shared" si="72"/>
        <v>#REF!</v>
      </c>
      <c r="Z299" s="350">
        <f t="shared" si="68"/>
        <v>7</v>
      </c>
      <c r="AA299" s="350" t="e">
        <f t="shared" si="73"/>
        <v>#REF!</v>
      </c>
      <c r="AB299" s="351" t="e">
        <f t="shared" si="74"/>
        <v>#REF!</v>
      </c>
      <c r="AC299" s="351" t="e">
        <f t="shared" si="75"/>
        <v>#REF!</v>
      </c>
      <c r="AD299" s="351" t="e">
        <f t="shared" si="76"/>
        <v>#REF!</v>
      </c>
      <c r="AE299" s="332">
        <f t="shared" si="77"/>
        <v>2007</v>
      </c>
      <c r="AF299" s="352" t="e">
        <f t="shared" si="78"/>
        <v>#REF!</v>
      </c>
      <c r="AG299" s="353" t="e">
        <f t="shared" si="69"/>
        <v>#REF!</v>
      </c>
    </row>
    <row r="300" spans="1:33" s="313" customFormat="1" ht="35" customHeight="1">
      <c r="A300" s="921">
        <v>271</v>
      </c>
      <c r="B300" s="615" t="s">
        <v>442</v>
      </c>
      <c r="C300" s="622" t="s">
        <v>759</v>
      </c>
      <c r="D300" s="272"/>
      <c r="E300" s="623" t="s">
        <v>365</v>
      </c>
      <c r="F300" s="608"/>
      <c r="G300" s="623" t="s">
        <v>2064</v>
      </c>
      <c r="H300" s="624">
        <v>2008</v>
      </c>
      <c r="I300" s="272"/>
      <c r="J300" s="272"/>
      <c r="K300" s="272"/>
      <c r="L300" s="272"/>
      <c r="M300" s="272"/>
      <c r="N300" s="616" t="s">
        <v>114</v>
      </c>
      <c r="O300" s="625">
        <v>5638737.3300000001</v>
      </c>
      <c r="P300" s="857"/>
      <c r="T300" s="332" t="e">
        <f>#REF!</f>
        <v>#REF!</v>
      </c>
      <c r="U300" s="313" t="e">
        <f t="shared" si="66"/>
        <v>#REF!</v>
      </c>
      <c r="V300" s="313" t="e">
        <f t="shared" si="67"/>
        <v>#REF!</v>
      </c>
      <c r="W300" s="350" t="e">
        <f t="shared" si="70"/>
        <v>#REF!</v>
      </c>
      <c r="X300" s="351">
        <f t="shared" si="71"/>
        <v>5</v>
      </c>
      <c r="Y300" s="350" t="e">
        <f t="shared" si="72"/>
        <v>#REF!</v>
      </c>
      <c r="Z300" s="350">
        <f t="shared" si="68"/>
        <v>6</v>
      </c>
      <c r="AA300" s="350" t="e">
        <f t="shared" si="73"/>
        <v>#REF!</v>
      </c>
      <c r="AB300" s="351" t="e">
        <f t="shared" si="74"/>
        <v>#REF!</v>
      </c>
      <c r="AC300" s="351" t="e">
        <f t="shared" si="75"/>
        <v>#REF!</v>
      </c>
      <c r="AD300" s="351" t="e">
        <f t="shared" si="76"/>
        <v>#REF!</v>
      </c>
      <c r="AE300" s="332">
        <f t="shared" si="77"/>
        <v>2008</v>
      </c>
      <c r="AF300" s="352" t="e">
        <f t="shared" si="78"/>
        <v>#REF!</v>
      </c>
      <c r="AG300" s="353" t="e">
        <f t="shared" si="69"/>
        <v>#REF!</v>
      </c>
    </row>
    <row r="301" spans="1:33" s="313" customFormat="1" ht="35" customHeight="1">
      <c r="A301" s="921">
        <v>272</v>
      </c>
      <c r="B301" s="615" t="s">
        <v>442</v>
      </c>
      <c r="C301" s="622" t="s">
        <v>759</v>
      </c>
      <c r="D301" s="272"/>
      <c r="E301" s="623" t="s">
        <v>365</v>
      </c>
      <c r="F301" s="608"/>
      <c r="G301" s="623" t="s">
        <v>2064</v>
      </c>
      <c r="H301" s="624">
        <v>2008</v>
      </c>
      <c r="I301" s="272"/>
      <c r="J301" s="272"/>
      <c r="K301" s="272"/>
      <c r="L301" s="272"/>
      <c r="M301" s="272"/>
      <c r="N301" s="616" t="s">
        <v>114</v>
      </c>
      <c r="O301" s="625">
        <v>5638737.3300000001</v>
      </c>
      <c r="P301" s="857"/>
      <c r="T301" s="332" t="e">
        <f>#REF!</f>
        <v>#REF!</v>
      </c>
      <c r="U301" s="313" t="e">
        <f t="shared" si="66"/>
        <v>#REF!</v>
      </c>
      <c r="V301" s="313" t="e">
        <f t="shared" si="67"/>
        <v>#REF!</v>
      </c>
      <c r="W301" s="350" t="e">
        <f t="shared" si="70"/>
        <v>#REF!</v>
      </c>
      <c r="X301" s="351">
        <f t="shared" si="71"/>
        <v>5</v>
      </c>
      <c r="Y301" s="350" t="e">
        <f t="shared" si="72"/>
        <v>#REF!</v>
      </c>
      <c r="Z301" s="350">
        <f t="shared" si="68"/>
        <v>6</v>
      </c>
      <c r="AA301" s="350" t="e">
        <f t="shared" si="73"/>
        <v>#REF!</v>
      </c>
      <c r="AB301" s="351" t="e">
        <f t="shared" si="74"/>
        <v>#REF!</v>
      </c>
      <c r="AC301" s="351" t="e">
        <f t="shared" si="75"/>
        <v>#REF!</v>
      </c>
      <c r="AD301" s="351" t="e">
        <f t="shared" si="76"/>
        <v>#REF!</v>
      </c>
      <c r="AE301" s="332">
        <f t="shared" si="77"/>
        <v>2008</v>
      </c>
      <c r="AF301" s="352" t="e">
        <f t="shared" si="78"/>
        <v>#REF!</v>
      </c>
      <c r="AG301" s="353" t="e">
        <f t="shared" si="69"/>
        <v>#REF!</v>
      </c>
    </row>
    <row r="302" spans="1:33" s="313" customFormat="1" ht="35" customHeight="1">
      <c r="A302" s="921">
        <v>273</v>
      </c>
      <c r="B302" s="613" t="s">
        <v>442</v>
      </c>
      <c r="C302" s="622" t="s">
        <v>759</v>
      </c>
      <c r="D302" s="272"/>
      <c r="E302" s="623" t="s">
        <v>365</v>
      </c>
      <c r="F302" s="608"/>
      <c r="G302" s="623" t="s">
        <v>2064</v>
      </c>
      <c r="H302" s="626">
        <v>2008</v>
      </c>
      <c r="I302" s="272"/>
      <c r="J302" s="272"/>
      <c r="K302" s="272"/>
      <c r="L302" s="272"/>
      <c r="M302" s="272"/>
      <c r="N302" s="616" t="s">
        <v>114</v>
      </c>
      <c r="O302" s="625">
        <v>5638737.3300000001</v>
      </c>
      <c r="P302" s="857"/>
      <c r="T302" s="332" t="e">
        <f>#REF!</f>
        <v>#REF!</v>
      </c>
      <c r="U302" s="313" t="e">
        <f t="shared" si="66"/>
        <v>#REF!</v>
      </c>
      <c r="V302" s="313" t="e">
        <f t="shared" si="67"/>
        <v>#REF!</v>
      </c>
      <c r="W302" s="350" t="e">
        <f t="shared" si="70"/>
        <v>#REF!</v>
      </c>
      <c r="X302" s="351">
        <f t="shared" si="71"/>
        <v>5</v>
      </c>
      <c r="Y302" s="350" t="e">
        <f t="shared" si="72"/>
        <v>#REF!</v>
      </c>
      <c r="Z302" s="350">
        <f t="shared" si="68"/>
        <v>6</v>
      </c>
      <c r="AA302" s="350" t="e">
        <f t="shared" si="73"/>
        <v>#REF!</v>
      </c>
      <c r="AB302" s="351" t="e">
        <f t="shared" si="74"/>
        <v>#REF!</v>
      </c>
      <c r="AC302" s="351" t="e">
        <f t="shared" si="75"/>
        <v>#REF!</v>
      </c>
      <c r="AD302" s="351" t="e">
        <f t="shared" si="76"/>
        <v>#REF!</v>
      </c>
      <c r="AE302" s="332">
        <f t="shared" si="77"/>
        <v>2008</v>
      </c>
      <c r="AF302" s="352" t="e">
        <f t="shared" si="78"/>
        <v>#REF!</v>
      </c>
      <c r="AG302" s="353" t="e">
        <f t="shared" si="69"/>
        <v>#REF!</v>
      </c>
    </row>
    <row r="303" spans="1:33" s="313" customFormat="1" ht="35" customHeight="1">
      <c r="A303" s="921">
        <v>274</v>
      </c>
      <c r="B303" s="613" t="s">
        <v>442</v>
      </c>
      <c r="C303" s="622" t="s">
        <v>759</v>
      </c>
      <c r="D303" s="272"/>
      <c r="E303" s="623" t="s">
        <v>365</v>
      </c>
      <c r="F303" s="608"/>
      <c r="G303" s="623" t="s">
        <v>2064</v>
      </c>
      <c r="H303" s="626">
        <v>2008</v>
      </c>
      <c r="I303" s="272"/>
      <c r="J303" s="272"/>
      <c r="K303" s="272"/>
      <c r="L303" s="272"/>
      <c r="M303" s="272"/>
      <c r="N303" s="616" t="s">
        <v>114</v>
      </c>
      <c r="O303" s="625">
        <v>5638737.3300000001</v>
      </c>
      <c r="P303" s="857"/>
      <c r="T303" s="332" t="e">
        <f>#REF!</f>
        <v>#REF!</v>
      </c>
      <c r="U303" s="313" t="e">
        <f t="shared" si="66"/>
        <v>#REF!</v>
      </c>
      <c r="V303" s="313" t="e">
        <f t="shared" si="67"/>
        <v>#REF!</v>
      </c>
      <c r="W303" s="350" t="e">
        <f t="shared" si="70"/>
        <v>#REF!</v>
      </c>
      <c r="X303" s="351">
        <f t="shared" si="71"/>
        <v>5</v>
      </c>
      <c r="Y303" s="350" t="e">
        <f t="shared" si="72"/>
        <v>#REF!</v>
      </c>
      <c r="Z303" s="350">
        <f t="shared" si="68"/>
        <v>6</v>
      </c>
      <c r="AA303" s="350" t="e">
        <f t="shared" si="73"/>
        <v>#REF!</v>
      </c>
      <c r="AB303" s="351" t="e">
        <f t="shared" si="74"/>
        <v>#REF!</v>
      </c>
      <c r="AC303" s="351" t="e">
        <f t="shared" si="75"/>
        <v>#REF!</v>
      </c>
      <c r="AD303" s="351" t="e">
        <f t="shared" si="76"/>
        <v>#REF!</v>
      </c>
      <c r="AE303" s="332">
        <f t="shared" si="77"/>
        <v>2008</v>
      </c>
      <c r="AF303" s="352" t="e">
        <f t="shared" si="78"/>
        <v>#REF!</v>
      </c>
      <c r="AG303" s="353" t="e">
        <f t="shared" si="69"/>
        <v>#REF!</v>
      </c>
    </row>
    <row r="304" spans="1:33" s="313" customFormat="1" ht="35" customHeight="1">
      <c r="A304" s="921">
        <v>275</v>
      </c>
      <c r="B304" s="613" t="s">
        <v>441</v>
      </c>
      <c r="C304" s="622" t="s">
        <v>760</v>
      </c>
      <c r="D304" s="272"/>
      <c r="E304" s="627"/>
      <c r="F304" s="608"/>
      <c r="G304" s="623" t="s">
        <v>2063</v>
      </c>
      <c r="H304" s="626">
        <v>2008</v>
      </c>
      <c r="I304" s="272"/>
      <c r="J304" s="272"/>
      <c r="K304" s="272"/>
      <c r="L304" s="272"/>
      <c r="M304" s="272"/>
      <c r="N304" s="616" t="s">
        <v>114</v>
      </c>
      <c r="O304" s="625">
        <v>24666003.670000002</v>
      </c>
      <c r="P304" s="857"/>
      <c r="T304" s="332" t="e">
        <f>#REF!</f>
        <v>#REF!</v>
      </c>
      <c r="U304" s="313" t="e">
        <f t="shared" si="66"/>
        <v>#REF!</v>
      </c>
      <c r="V304" s="313" t="e">
        <f t="shared" si="67"/>
        <v>#REF!</v>
      </c>
      <c r="W304" s="350" t="e">
        <f t="shared" si="70"/>
        <v>#REF!</v>
      </c>
      <c r="X304" s="351">
        <f t="shared" si="71"/>
        <v>5</v>
      </c>
      <c r="Y304" s="350" t="e">
        <f t="shared" si="72"/>
        <v>#REF!</v>
      </c>
      <c r="Z304" s="350">
        <f t="shared" si="68"/>
        <v>6</v>
      </c>
      <c r="AA304" s="350" t="e">
        <f t="shared" si="73"/>
        <v>#REF!</v>
      </c>
      <c r="AB304" s="351" t="e">
        <f t="shared" si="74"/>
        <v>#REF!</v>
      </c>
      <c r="AC304" s="351" t="e">
        <f t="shared" si="75"/>
        <v>#REF!</v>
      </c>
      <c r="AD304" s="351" t="e">
        <f t="shared" si="76"/>
        <v>#REF!</v>
      </c>
      <c r="AE304" s="332">
        <f t="shared" si="77"/>
        <v>2008</v>
      </c>
      <c r="AF304" s="352" t="e">
        <f t="shared" si="78"/>
        <v>#REF!</v>
      </c>
      <c r="AG304" s="353" t="e">
        <f t="shared" si="69"/>
        <v>#REF!</v>
      </c>
    </row>
    <row r="305" spans="1:33" s="313" customFormat="1" ht="35" customHeight="1">
      <c r="A305" s="921">
        <v>276</v>
      </c>
      <c r="B305" s="613" t="s">
        <v>2094</v>
      </c>
      <c r="C305" s="622" t="s">
        <v>761</v>
      </c>
      <c r="D305" s="272"/>
      <c r="E305" s="627"/>
      <c r="F305" s="608"/>
      <c r="G305" s="623" t="s">
        <v>747</v>
      </c>
      <c r="H305" s="626">
        <v>2008</v>
      </c>
      <c r="I305" s="272"/>
      <c r="J305" s="272"/>
      <c r="K305" s="272"/>
      <c r="L305" s="272"/>
      <c r="M305" s="272"/>
      <c r="N305" s="616" t="s">
        <v>114</v>
      </c>
      <c r="O305" s="625">
        <v>1515110.7806122999</v>
      </c>
      <c r="P305" s="857"/>
      <c r="T305" s="332" t="e">
        <f>#REF!</f>
        <v>#REF!</v>
      </c>
      <c r="U305" s="313" t="e">
        <f t="shared" si="66"/>
        <v>#REF!</v>
      </c>
      <c r="V305" s="313" t="e">
        <f t="shared" si="67"/>
        <v>#REF!</v>
      </c>
      <c r="W305" s="350" t="e">
        <f t="shared" si="70"/>
        <v>#REF!</v>
      </c>
      <c r="X305" s="351">
        <f t="shared" si="71"/>
        <v>5</v>
      </c>
      <c r="Y305" s="350" t="e">
        <f t="shared" si="72"/>
        <v>#REF!</v>
      </c>
      <c r="Z305" s="350">
        <f t="shared" si="68"/>
        <v>6</v>
      </c>
      <c r="AA305" s="350" t="e">
        <f t="shared" si="73"/>
        <v>#REF!</v>
      </c>
      <c r="AB305" s="351" t="e">
        <f t="shared" si="74"/>
        <v>#REF!</v>
      </c>
      <c r="AC305" s="351" t="e">
        <f t="shared" si="75"/>
        <v>#REF!</v>
      </c>
      <c r="AD305" s="351" t="e">
        <f t="shared" si="76"/>
        <v>#REF!</v>
      </c>
      <c r="AE305" s="332">
        <f t="shared" si="77"/>
        <v>2008</v>
      </c>
      <c r="AF305" s="352" t="e">
        <f t="shared" si="78"/>
        <v>#REF!</v>
      </c>
      <c r="AG305" s="353" t="e">
        <f t="shared" si="69"/>
        <v>#REF!</v>
      </c>
    </row>
    <row r="306" spans="1:33" s="313" customFormat="1" ht="35" customHeight="1">
      <c r="A306" s="921">
        <v>277</v>
      </c>
      <c r="B306" s="618" t="s">
        <v>295</v>
      </c>
      <c r="C306" s="622" t="s">
        <v>762</v>
      </c>
      <c r="D306" s="272"/>
      <c r="E306" s="627"/>
      <c r="F306" s="608"/>
      <c r="G306" s="623" t="s">
        <v>2065</v>
      </c>
      <c r="H306" s="626">
        <v>2008</v>
      </c>
      <c r="I306" s="272"/>
      <c r="J306" s="272"/>
      <c r="K306" s="272"/>
      <c r="L306" s="272"/>
      <c r="M306" s="272"/>
      <c r="N306" s="616" t="s">
        <v>114</v>
      </c>
      <c r="O306" s="628">
        <v>78054101.625748694</v>
      </c>
      <c r="P306" s="857"/>
      <c r="T306" s="332" t="e">
        <f>#REF!</f>
        <v>#REF!</v>
      </c>
      <c r="U306" s="313" t="e">
        <f t="shared" si="66"/>
        <v>#REF!</v>
      </c>
      <c r="V306" s="313" t="e">
        <f t="shared" si="67"/>
        <v>#REF!</v>
      </c>
      <c r="W306" s="350" t="e">
        <f t="shared" si="70"/>
        <v>#REF!</v>
      </c>
      <c r="X306" s="351">
        <f t="shared" si="71"/>
        <v>5</v>
      </c>
      <c r="Y306" s="350" t="e">
        <f t="shared" si="72"/>
        <v>#REF!</v>
      </c>
      <c r="Z306" s="350">
        <f t="shared" si="68"/>
        <v>6</v>
      </c>
      <c r="AA306" s="350" t="e">
        <f t="shared" si="73"/>
        <v>#REF!</v>
      </c>
      <c r="AB306" s="351" t="e">
        <f t="shared" si="74"/>
        <v>#REF!</v>
      </c>
      <c r="AC306" s="351" t="e">
        <f t="shared" si="75"/>
        <v>#REF!</v>
      </c>
      <c r="AD306" s="351" t="e">
        <f t="shared" si="76"/>
        <v>#REF!</v>
      </c>
      <c r="AE306" s="332">
        <f t="shared" si="77"/>
        <v>2008</v>
      </c>
      <c r="AF306" s="352" t="e">
        <f t="shared" si="78"/>
        <v>#REF!</v>
      </c>
      <c r="AG306" s="353" t="e">
        <f t="shared" si="69"/>
        <v>#REF!</v>
      </c>
    </row>
    <row r="307" spans="1:33" s="313" customFormat="1" ht="35" customHeight="1">
      <c r="A307" s="921">
        <v>278</v>
      </c>
      <c r="B307" s="613" t="s">
        <v>289</v>
      </c>
      <c r="C307" s="622" t="s">
        <v>763</v>
      </c>
      <c r="D307" s="272"/>
      <c r="E307" s="627"/>
      <c r="F307" s="608"/>
      <c r="G307" s="623" t="s">
        <v>2066</v>
      </c>
      <c r="H307" s="626">
        <v>2008</v>
      </c>
      <c r="I307" s="272"/>
      <c r="J307" s="272"/>
      <c r="K307" s="272"/>
      <c r="L307" s="272"/>
      <c r="M307" s="272"/>
      <c r="N307" s="616" t="s">
        <v>114</v>
      </c>
      <c r="O307" s="625">
        <v>4975119.7920094784</v>
      </c>
      <c r="P307" s="857"/>
      <c r="T307" s="332" t="e">
        <f>#REF!</f>
        <v>#REF!</v>
      </c>
      <c r="U307" s="313" t="e">
        <f t="shared" si="66"/>
        <v>#REF!</v>
      </c>
      <c r="V307" s="313" t="e">
        <f t="shared" si="67"/>
        <v>#REF!</v>
      </c>
      <c r="W307" s="350" t="e">
        <f t="shared" si="70"/>
        <v>#REF!</v>
      </c>
      <c r="X307" s="351">
        <f t="shared" si="71"/>
        <v>5</v>
      </c>
      <c r="Y307" s="350" t="e">
        <f t="shared" si="72"/>
        <v>#REF!</v>
      </c>
      <c r="Z307" s="350">
        <f t="shared" si="68"/>
        <v>6</v>
      </c>
      <c r="AA307" s="350" t="e">
        <f t="shared" si="73"/>
        <v>#REF!</v>
      </c>
      <c r="AB307" s="351" t="e">
        <f t="shared" si="74"/>
        <v>#REF!</v>
      </c>
      <c r="AC307" s="351" t="e">
        <f t="shared" si="75"/>
        <v>#REF!</v>
      </c>
      <c r="AD307" s="351" t="e">
        <f t="shared" si="76"/>
        <v>#REF!</v>
      </c>
      <c r="AE307" s="332">
        <f t="shared" si="77"/>
        <v>2008</v>
      </c>
      <c r="AF307" s="352" t="e">
        <f t="shared" si="78"/>
        <v>#REF!</v>
      </c>
      <c r="AG307" s="353" t="e">
        <f t="shared" si="69"/>
        <v>#REF!</v>
      </c>
    </row>
    <row r="308" spans="1:33" s="313" customFormat="1" ht="35" customHeight="1">
      <c r="A308" s="921">
        <v>279</v>
      </c>
      <c r="B308" s="613" t="s">
        <v>289</v>
      </c>
      <c r="C308" s="622" t="s">
        <v>763</v>
      </c>
      <c r="D308" s="272"/>
      <c r="E308" s="627"/>
      <c r="F308" s="608"/>
      <c r="G308" s="623" t="s">
        <v>2066</v>
      </c>
      <c r="H308" s="626">
        <v>2008</v>
      </c>
      <c r="I308" s="272"/>
      <c r="J308" s="272"/>
      <c r="K308" s="272"/>
      <c r="L308" s="272"/>
      <c r="M308" s="272"/>
      <c r="N308" s="616" t="s">
        <v>114</v>
      </c>
      <c r="O308" s="625">
        <v>4975119.7920094784</v>
      </c>
      <c r="P308" s="857"/>
      <c r="T308" s="332" t="e">
        <f>#REF!</f>
        <v>#REF!</v>
      </c>
      <c r="U308" s="313" t="e">
        <f t="shared" si="66"/>
        <v>#REF!</v>
      </c>
      <c r="V308" s="313" t="e">
        <f t="shared" si="67"/>
        <v>#REF!</v>
      </c>
      <c r="W308" s="350" t="e">
        <f t="shared" si="70"/>
        <v>#REF!</v>
      </c>
      <c r="X308" s="351">
        <f t="shared" si="71"/>
        <v>5</v>
      </c>
      <c r="Y308" s="350" t="e">
        <f t="shared" si="72"/>
        <v>#REF!</v>
      </c>
      <c r="Z308" s="350">
        <f t="shared" si="68"/>
        <v>6</v>
      </c>
      <c r="AA308" s="350" t="e">
        <f t="shared" si="73"/>
        <v>#REF!</v>
      </c>
      <c r="AB308" s="351" t="e">
        <f t="shared" si="74"/>
        <v>#REF!</v>
      </c>
      <c r="AC308" s="351" t="e">
        <f t="shared" si="75"/>
        <v>#REF!</v>
      </c>
      <c r="AD308" s="351" t="e">
        <f t="shared" si="76"/>
        <v>#REF!</v>
      </c>
      <c r="AE308" s="332">
        <f t="shared" si="77"/>
        <v>2008</v>
      </c>
      <c r="AF308" s="352" t="e">
        <f t="shared" si="78"/>
        <v>#REF!</v>
      </c>
      <c r="AG308" s="353" t="e">
        <f t="shared" si="69"/>
        <v>#REF!</v>
      </c>
    </row>
    <row r="309" spans="1:33" s="313" customFormat="1" ht="35" customHeight="1">
      <c r="A309" s="921">
        <v>280</v>
      </c>
      <c r="B309" s="613" t="s">
        <v>289</v>
      </c>
      <c r="C309" s="622" t="s">
        <v>763</v>
      </c>
      <c r="D309" s="272"/>
      <c r="E309" s="627"/>
      <c r="F309" s="608"/>
      <c r="G309" s="623" t="s">
        <v>2066</v>
      </c>
      <c r="H309" s="626">
        <v>2008</v>
      </c>
      <c r="I309" s="272"/>
      <c r="J309" s="272"/>
      <c r="K309" s="272"/>
      <c r="L309" s="272"/>
      <c r="M309" s="272"/>
      <c r="N309" s="616" t="s">
        <v>114</v>
      </c>
      <c r="O309" s="625">
        <v>4975119.7920094784</v>
      </c>
      <c r="P309" s="857"/>
      <c r="T309" s="332" t="e">
        <f>#REF!</f>
        <v>#REF!</v>
      </c>
      <c r="U309" s="313" t="e">
        <f t="shared" si="66"/>
        <v>#REF!</v>
      </c>
      <c r="V309" s="313" t="e">
        <f t="shared" si="67"/>
        <v>#REF!</v>
      </c>
      <c r="W309" s="350" t="e">
        <f t="shared" si="70"/>
        <v>#REF!</v>
      </c>
      <c r="X309" s="351">
        <f t="shared" si="71"/>
        <v>5</v>
      </c>
      <c r="Y309" s="350" t="e">
        <f t="shared" si="72"/>
        <v>#REF!</v>
      </c>
      <c r="Z309" s="350">
        <f t="shared" si="68"/>
        <v>6</v>
      </c>
      <c r="AA309" s="350" t="e">
        <f t="shared" si="73"/>
        <v>#REF!</v>
      </c>
      <c r="AB309" s="351" t="e">
        <f t="shared" si="74"/>
        <v>#REF!</v>
      </c>
      <c r="AC309" s="351" t="e">
        <f t="shared" si="75"/>
        <v>#REF!</v>
      </c>
      <c r="AD309" s="351" t="e">
        <f t="shared" si="76"/>
        <v>#REF!</v>
      </c>
      <c r="AE309" s="332">
        <f t="shared" si="77"/>
        <v>2008</v>
      </c>
      <c r="AF309" s="352" t="e">
        <f t="shared" si="78"/>
        <v>#REF!</v>
      </c>
      <c r="AG309" s="353" t="e">
        <f t="shared" si="69"/>
        <v>#REF!</v>
      </c>
    </row>
    <row r="310" spans="1:33" s="313" customFormat="1" ht="35" customHeight="1">
      <c r="A310" s="921">
        <v>281</v>
      </c>
      <c r="B310" s="613" t="s">
        <v>289</v>
      </c>
      <c r="C310" s="622" t="s">
        <v>763</v>
      </c>
      <c r="D310" s="272"/>
      <c r="E310" s="627"/>
      <c r="F310" s="608"/>
      <c r="G310" s="623" t="s">
        <v>2066</v>
      </c>
      <c r="H310" s="626">
        <v>2008</v>
      </c>
      <c r="I310" s="272"/>
      <c r="J310" s="272"/>
      <c r="K310" s="272"/>
      <c r="L310" s="272"/>
      <c r="M310" s="272"/>
      <c r="N310" s="616" t="s">
        <v>114</v>
      </c>
      <c r="O310" s="625">
        <v>4975119.7920094784</v>
      </c>
      <c r="P310" s="857"/>
      <c r="T310" s="332" t="e">
        <f>#REF!</f>
        <v>#REF!</v>
      </c>
      <c r="U310" s="313" t="e">
        <f t="shared" si="66"/>
        <v>#REF!</v>
      </c>
      <c r="V310" s="313" t="e">
        <f t="shared" si="67"/>
        <v>#REF!</v>
      </c>
      <c r="W310" s="350" t="e">
        <f t="shared" si="70"/>
        <v>#REF!</v>
      </c>
      <c r="X310" s="351">
        <f t="shared" si="71"/>
        <v>5</v>
      </c>
      <c r="Y310" s="350" t="e">
        <f t="shared" si="72"/>
        <v>#REF!</v>
      </c>
      <c r="Z310" s="350">
        <f t="shared" si="68"/>
        <v>6</v>
      </c>
      <c r="AA310" s="350" t="e">
        <f t="shared" si="73"/>
        <v>#REF!</v>
      </c>
      <c r="AB310" s="351" t="e">
        <f t="shared" si="74"/>
        <v>#REF!</v>
      </c>
      <c r="AC310" s="351" t="e">
        <f t="shared" si="75"/>
        <v>#REF!</v>
      </c>
      <c r="AD310" s="351" t="e">
        <f t="shared" si="76"/>
        <v>#REF!</v>
      </c>
      <c r="AE310" s="332">
        <f t="shared" si="77"/>
        <v>2008</v>
      </c>
      <c r="AF310" s="352" t="e">
        <f t="shared" si="78"/>
        <v>#REF!</v>
      </c>
      <c r="AG310" s="353" t="e">
        <f t="shared" si="69"/>
        <v>#REF!</v>
      </c>
    </row>
    <row r="311" spans="1:33" s="313" customFormat="1" ht="35" customHeight="1">
      <c r="A311" s="921">
        <v>282</v>
      </c>
      <c r="B311" s="613" t="s">
        <v>296</v>
      </c>
      <c r="C311" s="622" t="s">
        <v>764</v>
      </c>
      <c r="D311" s="272"/>
      <c r="E311" s="627"/>
      <c r="F311" s="608"/>
      <c r="G311" s="623" t="s">
        <v>2066</v>
      </c>
      <c r="H311" s="626">
        <v>2008</v>
      </c>
      <c r="I311" s="272"/>
      <c r="J311" s="272"/>
      <c r="K311" s="272"/>
      <c r="L311" s="272"/>
      <c r="M311" s="272"/>
      <c r="N311" s="616" t="s">
        <v>114</v>
      </c>
      <c r="O311" s="629">
        <v>159203833.354303</v>
      </c>
      <c r="P311" s="857"/>
      <c r="T311" s="332" t="e">
        <f>#REF!</f>
        <v>#REF!</v>
      </c>
      <c r="U311" s="313" t="e">
        <f t="shared" si="66"/>
        <v>#REF!</v>
      </c>
      <c r="V311" s="313" t="e">
        <f t="shared" si="67"/>
        <v>#REF!</v>
      </c>
      <c r="W311" s="350" t="e">
        <f t="shared" si="70"/>
        <v>#REF!</v>
      </c>
      <c r="X311" s="351">
        <f t="shared" si="71"/>
        <v>5</v>
      </c>
      <c r="Y311" s="350" t="e">
        <f t="shared" si="72"/>
        <v>#REF!</v>
      </c>
      <c r="Z311" s="350">
        <f t="shared" si="68"/>
        <v>6</v>
      </c>
      <c r="AA311" s="350" t="e">
        <f t="shared" si="73"/>
        <v>#REF!</v>
      </c>
      <c r="AB311" s="351" t="e">
        <f t="shared" si="74"/>
        <v>#REF!</v>
      </c>
      <c r="AC311" s="351" t="e">
        <f t="shared" si="75"/>
        <v>#REF!</v>
      </c>
      <c r="AD311" s="351" t="e">
        <f t="shared" si="76"/>
        <v>#REF!</v>
      </c>
      <c r="AE311" s="332">
        <f t="shared" si="77"/>
        <v>2008</v>
      </c>
      <c r="AF311" s="352" t="e">
        <f t="shared" si="78"/>
        <v>#REF!</v>
      </c>
      <c r="AG311" s="353" t="e">
        <f t="shared" si="69"/>
        <v>#REF!</v>
      </c>
    </row>
    <row r="312" spans="1:33" s="313" customFormat="1" ht="35" customHeight="1">
      <c r="A312" s="921">
        <v>283</v>
      </c>
      <c r="B312" s="618" t="s">
        <v>291</v>
      </c>
      <c r="C312" s="622" t="s">
        <v>755</v>
      </c>
      <c r="D312" s="272"/>
      <c r="E312" s="627"/>
      <c r="F312" s="608"/>
      <c r="G312" s="623" t="s">
        <v>2067</v>
      </c>
      <c r="H312" s="626">
        <v>2008</v>
      </c>
      <c r="I312" s="272"/>
      <c r="J312" s="272"/>
      <c r="K312" s="272"/>
      <c r="L312" s="272"/>
      <c r="M312" s="272"/>
      <c r="N312" s="616" t="s">
        <v>114</v>
      </c>
      <c r="O312" s="629">
        <v>10025620.18692819</v>
      </c>
      <c r="P312" s="857"/>
      <c r="T312" s="332" t="e">
        <f>#REF!</f>
        <v>#REF!</v>
      </c>
      <c r="U312" s="313" t="e">
        <f t="shared" si="66"/>
        <v>#REF!</v>
      </c>
      <c r="V312" s="313" t="e">
        <f t="shared" si="67"/>
        <v>#REF!</v>
      </c>
      <c r="W312" s="350" t="e">
        <f t="shared" si="70"/>
        <v>#REF!</v>
      </c>
      <c r="X312" s="351">
        <f t="shared" si="71"/>
        <v>5</v>
      </c>
      <c r="Y312" s="350" t="e">
        <f t="shared" si="72"/>
        <v>#REF!</v>
      </c>
      <c r="Z312" s="350">
        <f t="shared" si="68"/>
        <v>6</v>
      </c>
      <c r="AA312" s="350" t="e">
        <f t="shared" si="73"/>
        <v>#REF!</v>
      </c>
      <c r="AB312" s="351" t="e">
        <f t="shared" si="74"/>
        <v>#REF!</v>
      </c>
      <c r="AC312" s="351" t="e">
        <f t="shared" si="75"/>
        <v>#REF!</v>
      </c>
      <c r="AD312" s="351" t="e">
        <f t="shared" si="76"/>
        <v>#REF!</v>
      </c>
      <c r="AE312" s="332">
        <f t="shared" si="77"/>
        <v>2008</v>
      </c>
      <c r="AF312" s="352" t="e">
        <f t="shared" si="78"/>
        <v>#REF!</v>
      </c>
      <c r="AG312" s="353" t="e">
        <f t="shared" si="69"/>
        <v>#REF!</v>
      </c>
    </row>
    <row r="313" spans="1:33" s="313" customFormat="1" ht="35" customHeight="1">
      <c r="A313" s="921">
        <v>284</v>
      </c>
      <c r="B313" s="618" t="s">
        <v>291</v>
      </c>
      <c r="C313" s="622" t="s">
        <v>755</v>
      </c>
      <c r="D313" s="272"/>
      <c r="E313" s="627"/>
      <c r="F313" s="608"/>
      <c r="G313" s="623" t="s">
        <v>2067</v>
      </c>
      <c r="H313" s="626">
        <v>2008</v>
      </c>
      <c r="I313" s="272"/>
      <c r="J313" s="272"/>
      <c r="K313" s="272"/>
      <c r="L313" s="272"/>
      <c r="M313" s="272"/>
      <c r="N313" s="616" t="s">
        <v>114</v>
      </c>
      <c r="O313" s="629">
        <v>10025620.18692819</v>
      </c>
      <c r="P313" s="857"/>
      <c r="T313" s="332" t="e">
        <f>#REF!</f>
        <v>#REF!</v>
      </c>
      <c r="U313" s="313" t="e">
        <f t="shared" si="66"/>
        <v>#REF!</v>
      </c>
      <c r="V313" s="313" t="e">
        <f t="shared" si="67"/>
        <v>#REF!</v>
      </c>
      <c r="W313" s="350" t="e">
        <f t="shared" si="70"/>
        <v>#REF!</v>
      </c>
      <c r="X313" s="351">
        <f t="shared" si="71"/>
        <v>5</v>
      </c>
      <c r="Y313" s="350" t="e">
        <f t="shared" si="72"/>
        <v>#REF!</v>
      </c>
      <c r="Z313" s="350">
        <f t="shared" si="68"/>
        <v>6</v>
      </c>
      <c r="AA313" s="350" t="e">
        <f t="shared" si="73"/>
        <v>#REF!</v>
      </c>
      <c r="AB313" s="351" t="e">
        <f t="shared" si="74"/>
        <v>#REF!</v>
      </c>
      <c r="AC313" s="351" t="e">
        <f t="shared" si="75"/>
        <v>#REF!</v>
      </c>
      <c r="AD313" s="351" t="e">
        <f t="shared" si="76"/>
        <v>#REF!</v>
      </c>
      <c r="AE313" s="332">
        <f t="shared" si="77"/>
        <v>2008</v>
      </c>
      <c r="AF313" s="352" t="e">
        <f t="shared" si="78"/>
        <v>#REF!</v>
      </c>
      <c r="AG313" s="353" t="e">
        <f t="shared" si="69"/>
        <v>#REF!</v>
      </c>
    </row>
    <row r="314" spans="1:33" s="313" customFormat="1" ht="35" customHeight="1">
      <c r="A314" s="921">
        <v>285</v>
      </c>
      <c r="B314" s="618" t="s">
        <v>297</v>
      </c>
      <c r="C314" s="622" t="s">
        <v>756</v>
      </c>
      <c r="D314" s="272"/>
      <c r="E314" s="627"/>
      <c r="F314" s="608"/>
      <c r="G314" s="623" t="s">
        <v>376</v>
      </c>
      <c r="H314" s="626">
        <v>2008</v>
      </c>
      <c r="I314" s="272"/>
      <c r="J314" s="272"/>
      <c r="K314" s="272"/>
      <c r="L314" s="272"/>
      <c r="M314" s="272"/>
      <c r="N314" s="616" t="s">
        <v>114</v>
      </c>
      <c r="O314" s="629">
        <v>9397448.4960179031</v>
      </c>
      <c r="P314" s="857"/>
      <c r="T314" s="332" t="e">
        <f>#REF!</f>
        <v>#REF!</v>
      </c>
      <c r="U314" s="313" t="e">
        <f t="shared" si="66"/>
        <v>#REF!</v>
      </c>
      <c r="V314" s="313" t="e">
        <f t="shared" si="67"/>
        <v>#REF!</v>
      </c>
      <c r="W314" s="350" t="e">
        <f t="shared" si="70"/>
        <v>#REF!</v>
      </c>
      <c r="X314" s="351">
        <f t="shared" si="71"/>
        <v>5</v>
      </c>
      <c r="Y314" s="350" t="e">
        <f t="shared" si="72"/>
        <v>#REF!</v>
      </c>
      <c r="Z314" s="350">
        <f t="shared" si="68"/>
        <v>6</v>
      </c>
      <c r="AA314" s="350" t="e">
        <f t="shared" si="73"/>
        <v>#REF!</v>
      </c>
      <c r="AB314" s="351" t="e">
        <f t="shared" si="74"/>
        <v>#REF!</v>
      </c>
      <c r="AC314" s="351" t="e">
        <f t="shared" si="75"/>
        <v>#REF!</v>
      </c>
      <c r="AD314" s="351" t="e">
        <f t="shared" si="76"/>
        <v>#REF!</v>
      </c>
      <c r="AE314" s="332">
        <f t="shared" si="77"/>
        <v>2008</v>
      </c>
      <c r="AF314" s="352" t="e">
        <f t="shared" si="78"/>
        <v>#REF!</v>
      </c>
      <c r="AG314" s="353" t="e">
        <f t="shared" si="69"/>
        <v>#REF!</v>
      </c>
    </row>
    <row r="315" spans="1:33" s="313" customFormat="1" ht="35" customHeight="1">
      <c r="A315" s="921">
        <v>286</v>
      </c>
      <c r="B315" s="618" t="s">
        <v>297</v>
      </c>
      <c r="C315" s="622" t="s">
        <v>756</v>
      </c>
      <c r="D315" s="272"/>
      <c r="E315" s="627"/>
      <c r="F315" s="608"/>
      <c r="G315" s="623" t="s">
        <v>376</v>
      </c>
      <c r="H315" s="626">
        <v>2008</v>
      </c>
      <c r="I315" s="272"/>
      <c r="J315" s="272"/>
      <c r="K315" s="272"/>
      <c r="L315" s="272"/>
      <c r="M315" s="272"/>
      <c r="N315" s="616" t="s">
        <v>114</v>
      </c>
      <c r="O315" s="629">
        <v>9397448.4960179031</v>
      </c>
      <c r="P315" s="857"/>
      <c r="T315" s="332" t="e">
        <f>#REF!</f>
        <v>#REF!</v>
      </c>
      <c r="U315" s="313" t="e">
        <f t="shared" si="66"/>
        <v>#REF!</v>
      </c>
      <c r="V315" s="313" t="e">
        <f t="shared" si="67"/>
        <v>#REF!</v>
      </c>
      <c r="W315" s="350" t="e">
        <f t="shared" si="70"/>
        <v>#REF!</v>
      </c>
      <c r="X315" s="351">
        <f t="shared" si="71"/>
        <v>5</v>
      </c>
      <c r="Y315" s="350" t="e">
        <f t="shared" si="72"/>
        <v>#REF!</v>
      </c>
      <c r="Z315" s="350">
        <f t="shared" si="68"/>
        <v>6</v>
      </c>
      <c r="AA315" s="350" t="e">
        <f t="shared" si="73"/>
        <v>#REF!</v>
      </c>
      <c r="AB315" s="351" t="e">
        <f t="shared" si="74"/>
        <v>#REF!</v>
      </c>
      <c r="AC315" s="351" t="e">
        <f t="shared" si="75"/>
        <v>#REF!</v>
      </c>
      <c r="AD315" s="351" t="e">
        <f t="shared" si="76"/>
        <v>#REF!</v>
      </c>
      <c r="AE315" s="332">
        <f t="shared" si="77"/>
        <v>2008</v>
      </c>
      <c r="AF315" s="352" t="e">
        <f t="shared" si="78"/>
        <v>#REF!</v>
      </c>
      <c r="AG315" s="353" t="e">
        <f t="shared" si="69"/>
        <v>#REF!</v>
      </c>
    </row>
    <row r="316" spans="1:33" s="313" customFormat="1" ht="35" customHeight="1">
      <c r="A316" s="921">
        <v>287</v>
      </c>
      <c r="B316" s="618" t="s">
        <v>297</v>
      </c>
      <c r="C316" s="622" t="s">
        <v>756</v>
      </c>
      <c r="D316" s="272"/>
      <c r="E316" s="627"/>
      <c r="F316" s="608"/>
      <c r="G316" s="623" t="s">
        <v>376</v>
      </c>
      <c r="H316" s="626">
        <v>2008</v>
      </c>
      <c r="I316" s="272"/>
      <c r="J316" s="272"/>
      <c r="K316" s="272"/>
      <c r="L316" s="272"/>
      <c r="M316" s="272"/>
      <c r="N316" s="616" t="s">
        <v>114</v>
      </c>
      <c r="O316" s="629">
        <v>9397448.4960179031</v>
      </c>
      <c r="P316" s="857"/>
      <c r="T316" s="332" t="e">
        <f>#REF!</f>
        <v>#REF!</v>
      </c>
      <c r="U316" s="313" t="e">
        <f t="shared" si="66"/>
        <v>#REF!</v>
      </c>
      <c r="V316" s="313" t="e">
        <f t="shared" si="67"/>
        <v>#REF!</v>
      </c>
      <c r="W316" s="350" t="e">
        <f t="shared" si="70"/>
        <v>#REF!</v>
      </c>
      <c r="X316" s="351">
        <f t="shared" si="71"/>
        <v>5</v>
      </c>
      <c r="Y316" s="350" t="e">
        <f t="shared" si="72"/>
        <v>#REF!</v>
      </c>
      <c r="Z316" s="350">
        <f t="shared" si="68"/>
        <v>6</v>
      </c>
      <c r="AA316" s="350" t="e">
        <f t="shared" si="73"/>
        <v>#REF!</v>
      </c>
      <c r="AB316" s="351" t="e">
        <f t="shared" si="74"/>
        <v>#REF!</v>
      </c>
      <c r="AC316" s="351" t="e">
        <f t="shared" si="75"/>
        <v>#REF!</v>
      </c>
      <c r="AD316" s="351" t="e">
        <f t="shared" si="76"/>
        <v>#REF!</v>
      </c>
      <c r="AE316" s="332">
        <f t="shared" si="77"/>
        <v>2008</v>
      </c>
      <c r="AF316" s="352" t="e">
        <f t="shared" si="78"/>
        <v>#REF!</v>
      </c>
      <c r="AG316" s="353" t="e">
        <f t="shared" si="69"/>
        <v>#REF!</v>
      </c>
    </row>
    <row r="317" spans="1:33" s="313" customFormat="1" ht="35" customHeight="1">
      <c r="A317" s="921">
        <v>288</v>
      </c>
      <c r="B317" s="613" t="s">
        <v>293</v>
      </c>
      <c r="C317" s="623" t="s">
        <v>474</v>
      </c>
      <c r="D317" s="272"/>
      <c r="E317" s="618" t="s">
        <v>359</v>
      </c>
      <c r="F317" s="608"/>
      <c r="G317" s="623" t="s">
        <v>2063</v>
      </c>
      <c r="H317" s="626">
        <v>2008</v>
      </c>
      <c r="I317" s="272"/>
      <c r="J317" s="272"/>
      <c r="K317" s="272"/>
      <c r="L317" s="272"/>
      <c r="M317" s="272"/>
      <c r="N317" s="616" t="s">
        <v>114</v>
      </c>
      <c r="O317" s="625">
        <v>20415000</v>
      </c>
      <c r="P317" s="857"/>
      <c r="T317" s="332" t="e">
        <f>#REF!</f>
        <v>#REF!</v>
      </c>
      <c r="U317" s="313" t="e">
        <f t="shared" si="66"/>
        <v>#REF!</v>
      </c>
      <c r="V317" s="313" t="e">
        <f t="shared" si="67"/>
        <v>#REF!</v>
      </c>
      <c r="W317" s="350" t="e">
        <f t="shared" si="70"/>
        <v>#REF!</v>
      </c>
      <c r="X317" s="351">
        <f t="shared" si="71"/>
        <v>5</v>
      </c>
      <c r="Y317" s="350" t="e">
        <f t="shared" si="72"/>
        <v>#REF!</v>
      </c>
      <c r="Z317" s="350">
        <f t="shared" si="68"/>
        <v>6</v>
      </c>
      <c r="AA317" s="350" t="e">
        <f t="shared" si="73"/>
        <v>#REF!</v>
      </c>
      <c r="AB317" s="351" t="e">
        <f t="shared" si="74"/>
        <v>#REF!</v>
      </c>
      <c r="AC317" s="351" t="e">
        <f t="shared" si="75"/>
        <v>#REF!</v>
      </c>
      <c r="AD317" s="351" t="e">
        <f t="shared" si="76"/>
        <v>#REF!</v>
      </c>
      <c r="AE317" s="332">
        <f t="shared" si="77"/>
        <v>2008</v>
      </c>
      <c r="AF317" s="352" t="e">
        <f t="shared" si="78"/>
        <v>#REF!</v>
      </c>
      <c r="AG317" s="353" t="e">
        <f t="shared" si="69"/>
        <v>#REF!</v>
      </c>
    </row>
    <row r="318" spans="1:33" s="313" customFormat="1" ht="35" customHeight="1">
      <c r="A318" s="921">
        <v>289</v>
      </c>
      <c r="B318" s="613" t="s">
        <v>293</v>
      </c>
      <c r="C318" s="623" t="s">
        <v>474</v>
      </c>
      <c r="D318" s="272"/>
      <c r="E318" s="618" t="s">
        <v>359</v>
      </c>
      <c r="F318" s="608"/>
      <c r="G318" s="623" t="s">
        <v>2063</v>
      </c>
      <c r="H318" s="626">
        <v>2008</v>
      </c>
      <c r="I318" s="272"/>
      <c r="J318" s="272"/>
      <c r="K318" s="272"/>
      <c r="L318" s="272"/>
      <c r="M318" s="272"/>
      <c r="N318" s="616" t="s">
        <v>114</v>
      </c>
      <c r="O318" s="625">
        <v>20415000</v>
      </c>
      <c r="P318" s="857"/>
      <c r="T318" s="332" t="e">
        <f>#REF!</f>
        <v>#REF!</v>
      </c>
      <c r="U318" s="313" t="e">
        <f t="shared" si="66"/>
        <v>#REF!</v>
      </c>
      <c r="V318" s="313" t="e">
        <f t="shared" si="67"/>
        <v>#REF!</v>
      </c>
      <c r="W318" s="350" t="e">
        <f t="shared" si="70"/>
        <v>#REF!</v>
      </c>
      <c r="X318" s="351">
        <f t="shared" si="71"/>
        <v>5</v>
      </c>
      <c r="Y318" s="350" t="e">
        <f t="shared" si="72"/>
        <v>#REF!</v>
      </c>
      <c r="Z318" s="350">
        <f t="shared" si="68"/>
        <v>6</v>
      </c>
      <c r="AA318" s="350" t="e">
        <f t="shared" si="73"/>
        <v>#REF!</v>
      </c>
      <c r="AB318" s="351" t="e">
        <f t="shared" si="74"/>
        <v>#REF!</v>
      </c>
      <c r="AC318" s="351" t="e">
        <f t="shared" si="75"/>
        <v>#REF!</v>
      </c>
      <c r="AD318" s="351" t="e">
        <f t="shared" si="76"/>
        <v>#REF!</v>
      </c>
      <c r="AE318" s="332">
        <f t="shared" si="77"/>
        <v>2008</v>
      </c>
      <c r="AF318" s="352" t="e">
        <f t="shared" si="78"/>
        <v>#REF!</v>
      </c>
      <c r="AG318" s="353" t="e">
        <f t="shared" si="69"/>
        <v>#REF!</v>
      </c>
    </row>
    <row r="319" spans="1:33" s="313" customFormat="1" ht="35" customHeight="1">
      <c r="A319" s="921">
        <v>290</v>
      </c>
      <c r="B319" s="613" t="s">
        <v>298</v>
      </c>
      <c r="C319" s="623" t="s">
        <v>765</v>
      </c>
      <c r="D319" s="272"/>
      <c r="E319" s="618" t="s">
        <v>360</v>
      </c>
      <c r="F319" s="608"/>
      <c r="G319" s="623" t="s">
        <v>2068</v>
      </c>
      <c r="H319" s="626">
        <v>2008</v>
      </c>
      <c r="I319" s="272"/>
      <c r="J319" s="272"/>
      <c r="K319" s="272"/>
      <c r="L319" s="272"/>
      <c r="M319" s="272"/>
      <c r="N319" s="616" t="s">
        <v>114</v>
      </c>
      <c r="O319" s="625">
        <v>2986500</v>
      </c>
      <c r="P319" s="857"/>
      <c r="T319" s="332" t="e">
        <f>#REF!</f>
        <v>#REF!</v>
      </c>
      <c r="U319" s="313" t="e">
        <f t="shared" si="66"/>
        <v>#REF!</v>
      </c>
      <c r="V319" s="313" t="e">
        <f t="shared" si="67"/>
        <v>#REF!</v>
      </c>
      <c r="W319" s="350" t="e">
        <f t="shared" si="70"/>
        <v>#REF!</v>
      </c>
      <c r="X319" s="351">
        <f t="shared" si="71"/>
        <v>5</v>
      </c>
      <c r="Y319" s="350" t="e">
        <f t="shared" si="72"/>
        <v>#REF!</v>
      </c>
      <c r="Z319" s="350">
        <f t="shared" si="68"/>
        <v>6</v>
      </c>
      <c r="AA319" s="350" t="e">
        <f t="shared" si="73"/>
        <v>#REF!</v>
      </c>
      <c r="AB319" s="351" t="e">
        <f t="shared" si="74"/>
        <v>#REF!</v>
      </c>
      <c r="AC319" s="351" t="e">
        <f t="shared" si="75"/>
        <v>#REF!</v>
      </c>
      <c r="AD319" s="351" t="e">
        <f t="shared" si="76"/>
        <v>#REF!</v>
      </c>
      <c r="AE319" s="332">
        <f t="shared" si="77"/>
        <v>2008</v>
      </c>
      <c r="AF319" s="352" t="e">
        <f t="shared" si="78"/>
        <v>#REF!</v>
      </c>
      <c r="AG319" s="353" t="e">
        <f t="shared" si="69"/>
        <v>#REF!</v>
      </c>
    </row>
    <row r="320" spans="1:33" s="313" customFormat="1" ht="35" customHeight="1">
      <c r="A320" s="921">
        <v>291</v>
      </c>
      <c r="B320" s="613" t="s">
        <v>298</v>
      </c>
      <c r="C320" s="623" t="s">
        <v>765</v>
      </c>
      <c r="D320" s="272"/>
      <c r="E320" s="618" t="s">
        <v>360</v>
      </c>
      <c r="F320" s="608"/>
      <c r="G320" s="623" t="s">
        <v>2068</v>
      </c>
      <c r="H320" s="626">
        <v>2008</v>
      </c>
      <c r="I320" s="272"/>
      <c r="J320" s="272"/>
      <c r="K320" s="272"/>
      <c r="L320" s="272"/>
      <c r="M320" s="272"/>
      <c r="N320" s="616" t="s">
        <v>114</v>
      </c>
      <c r="O320" s="625">
        <v>2986500</v>
      </c>
      <c r="P320" s="857"/>
      <c r="T320" s="332" t="e">
        <f>#REF!</f>
        <v>#REF!</v>
      </c>
      <c r="U320" s="313" t="e">
        <f t="shared" si="66"/>
        <v>#REF!</v>
      </c>
      <c r="V320" s="313" t="e">
        <f t="shared" si="67"/>
        <v>#REF!</v>
      </c>
      <c r="W320" s="350" t="e">
        <f t="shared" si="70"/>
        <v>#REF!</v>
      </c>
      <c r="X320" s="351">
        <f t="shared" si="71"/>
        <v>5</v>
      </c>
      <c r="Y320" s="350" t="e">
        <f t="shared" si="72"/>
        <v>#REF!</v>
      </c>
      <c r="Z320" s="350">
        <f t="shared" si="68"/>
        <v>6</v>
      </c>
      <c r="AA320" s="350" t="e">
        <f t="shared" si="73"/>
        <v>#REF!</v>
      </c>
      <c r="AB320" s="351" t="e">
        <f t="shared" si="74"/>
        <v>#REF!</v>
      </c>
      <c r="AC320" s="351" t="e">
        <f t="shared" si="75"/>
        <v>#REF!</v>
      </c>
      <c r="AD320" s="351" t="e">
        <f t="shared" si="76"/>
        <v>#REF!</v>
      </c>
      <c r="AE320" s="332">
        <f t="shared" si="77"/>
        <v>2008</v>
      </c>
      <c r="AF320" s="352" t="e">
        <f t="shared" si="78"/>
        <v>#REF!</v>
      </c>
      <c r="AG320" s="353" t="e">
        <f t="shared" si="69"/>
        <v>#REF!</v>
      </c>
    </row>
    <row r="321" spans="1:33" s="313" customFormat="1" ht="35" customHeight="1">
      <c r="A321" s="921">
        <v>292</v>
      </c>
      <c r="B321" s="613" t="s">
        <v>298</v>
      </c>
      <c r="C321" s="623" t="s">
        <v>765</v>
      </c>
      <c r="D321" s="272"/>
      <c r="E321" s="618" t="s">
        <v>360</v>
      </c>
      <c r="F321" s="608"/>
      <c r="G321" s="623" t="s">
        <v>2068</v>
      </c>
      <c r="H321" s="626">
        <v>2008</v>
      </c>
      <c r="I321" s="272"/>
      <c r="J321" s="272"/>
      <c r="K321" s="272"/>
      <c r="L321" s="272"/>
      <c r="M321" s="272"/>
      <c r="N321" s="616" t="s">
        <v>114</v>
      </c>
      <c r="O321" s="625">
        <v>2986500</v>
      </c>
      <c r="P321" s="857"/>
      <c r="T321" s="332" t="e">
        <f>#REF!</f>
        <v>#REF!</v>
      </c>
      <c r="U321" s="313" t="e">
        <f t="shared" si="66"/>
        <v>#REF!</v>
      </c>
      <c r="V321" s="313" t="e">
        <f t="shared" si="67"/>
        <v>#REF!</v>
      </c>
      <c r="W321" s="350" t="e">
        <f t="shared" si="70"/>
        <v>#REF!</v>
      </c>
      <c r="X321" s="351">
        <f t="shared" si="71"/>
        <v>5</v>
      </c>
      <c r="Y321" s="350" t="e">
        <f t="shared" si="72"/>
        <v>#REF!</v>
      </c>
      <c r="Z321" s="350">
        <f t="shared" si="68"/>
        <v>6</v>
      </c>
      <c r="AA321" s="350" t="e">
        <f t="shared" si="73"/>
        <v>#REF!</v>
      </c>
      <c r="AB321" s="351" t="e">
        <f t="shared" si="74"/>
        <v>#REF!</v>
      </c>
      <c r="AC321" s="351" t="e">
        <f t="shared" si="75"/>
        <v>#REF!</v>
      </c>
      <c r="AD321" s="351" t="e">
        <f t="shared" si="76"/>
        <v>#REF!</v>
      </c>
      <c r="AE321" s="332">
        <f t="shared" si="77"/>
        <v>2008</v>
      </c>
      <c r="AF321" s="352" t="e">
        <f t="shared" si="78"/>
        <v>#REF!</v>
      </c>
      <c r="AG321" s="353" t="e">
        <f t="shared" si="69"/>
        <v>#REF!</v>
      </c>
    </row>
    <row r="322" spans="1:33" s="313" customFormat="1" ht="35" customHeight="1">
      <c r="A322" s="921">
        <v>293</v>
      </c>
      <c r="B322" s="613" t="s">
        <v>298</v>
      </c>
      <c r="C322" s="623" t="s">
        <v>765</v>
      </c>
      <c r="D322" s="272"/>
      <c r="E322" s="618" t="s">
        <v>360</v>
      </c>
      <c r="F322" s="608"/>
      <c r="G322" s="623" t="s">
        <v>2068</v>
      </c>
      <c r="H322" s="626">
        <v>2008</v>
      </c>
      <c r="I322" s="272"/>
      <c r="J322" s="272"/>
      <c r="K322" s="272"/>
      <c r="L322" s="272"/>
      <c r="M322" s="272"/>
      <c r="N322" s="616" t="s">
        <v>114</v>
      </c>
      <c r="O322" s="625">
        <v>2986500</v>
      </c>
      <c r="P322" s="857"/>
      <c r="T322" s="332" t="e">
        <f>#REF!</f>
        <v>#REF!</v>
      </c>
      <c r="U322" s="313" t="e">
        <f t="shared" si="66"/>
        <v>#REF!</v>
      </c>
      <c r="V322" s="313" t="e">
        <f t="shared" si="67"/>
        <v>#REF!</v>
      </c>
      <c r="W322" s="350" t="e">
        <f t="shared" si="70"/>
        <v>#REF!</v>
      </c>
      <c r="X322" s="351">
        <f t="shared" si="71"/>
        <v>5</v>
      </c>
      <c r="Y322" s="350" t="e">
        <f t="shared" si="72"/>
        <v>#REF!</v>
      </c>
      <c r="Z322" s="350">
        <f t="shared" si="68"/>
        <v>6</v>
      </c>
      <c r="AA322" s="350" t="e">
        <f t="shared" si="73"/>
        <v>#REF!</v>
      </c>
      <c r="AB322" s="351" t="e">
        <f t="shared" si="74"/>
        <v>#REF!</v>
      </c>
      <c r="AC322" s="351" t="e">
        <f t="shared" si="75"/>
        <v>#REF!</v>
      </c>
      <c r="AD322" s="351" t="e">
        <f t="shared" si="76"/>
        <v>#REF!</v>
      </c>
      <c r="AE322" s="332">
        <f t="shared" si="77"/>
        <v>2008</v>
      </c>
      <c r="AF322" s="352" t="e">
        <f t="shared" si="78"/>
        <v>#REF!</v>
      </c>
      <c r="AG322" s="353" t="e">
        <f t="shared" si="69"/>
        <v>#REF!</v>
      </c>
    </row>
    <row r="323" spans="1:33" s="313" customFormat="1" ht="35" customHeight="1">
      <c r="A323" s="921">
        <v>294</v>
      </c>
      <c r="B323" s="618" t="s">
        <v>286</v>
      </c>
      <c r="C323" s="623" t="s">
        <v>766</v>
      </c>
      <c r="D323" s="272"/>
      <c r="E323" s="627"/>
      <c r="F323" s="608"/>
      <c r="G323" s="623" t="s">
        <v>2062</v>
      </c>
      <c r="H323" s="626">
        <v>2008</v>
      </c>
      <c r="I323" s="272"/>
      <c r="J323" s="272"/>
      <c r="K323" s="272"/>
      <c r="L323" s="272"/>
      <c r="M323" s="272"/>
      <c r="N323" s="616" t="s">
        <v>114</v>
      </c>
      <c r="O323" s="630">
        <v>2915000</v>
      </c>
      <c r="P323" s="857"/>
      <c r="T323" s="332" t="e">
        <f>#REF!</f>
        <v>#REF!</v>
      </c>
      <c r="U323" s="313" t="e">
        <f t="shared" si="66"/>
        <v>#REF!</v>
      </c>
      <c r="V323" s="313" t="e">
        <f t="shared" si="67"/>
        <v>#REF!</v>
      </c>
      <c r="W323" s="350" t="e">
        <f t="shared" si="70"/>
        <v>#REF!</v>
      </c>
      <c r="X323" s="351">
        <f t="shared" si="71"/>
        <v>5</v>
      </c>
      <c r="Y323" s="350" t="e">
        <f t="shared" si="72"/>
        <v>#REF!</v>
      </c>
      <c r="Z323" s="350">
        <f t="shared" si="68"/>
        <v>6</v>
      </c>
      <c r="AA323" s="350" t="e">
        <f t="shared" si="73"/>
        <v>#REF!</v>
      </c>
      <c r="AB323" s="351" t="e">
        <f t="shared" si="74"/>
        <v>#REF!</v>
      </c>
      <c r="AC323" s="351" t="e">
        <f t="shared" si="75"/>
        <v>#REF!</v>
      </c>
      <c r="AD323" s="351" t="e">
        <f t="shared" si="76"/>
        <v>#REF!</v>
      </c>
      <c r="AE323" s="332">
        <f t="shared" si="77"/>
        <v>2008</v>
      </c>
      <c r="AF323" s="352" t="e">
        <f t="shared" si="78"/>
        <v>#REF!</v>
      </c>
      <c r="AG323" s="353" t="e">
        <f t="shared" si="69"/>
        <v>#REF!</v>
      </c>
    </row>
    <row r="324" spans="1:33" s="313" customFormat="1" ht="35" customHeight="1">
      <c r="A324" s="921">
        <v>295</v>
      </c>
      <c r="B324" s="618" t="s">
        <v>286</v>
      </c>
      <c r="C324" s="623" t="s">
        <v>766</v>
      </c>
      <c r="D324" s="272"/>
      <c r="E324" s="627"/>
      <c r="F324" s="608"/>
      <c r="G324" s="623" t="s">
        <v>2062</v>
      </c>
      <c r="H324" s="626">
        <v>2008</v>
      </c>
      <c r="I324" s="272"/>
      <c r="J324" s="272"/>
      <c r="K324" s="272"/>
      <c r="L324" s="272"/>
      <c r="M324" s="272"/>
      <c r="N324" s="616" t="s">
        <v>114</v>
      </c>
      <c r="O324" s="630">
        <v>2915000</v>
      </c>
      <c r="P324" s="857"/>
      <c r="T324" s="332" t="e">
        <f>#REF!</f>
        <v>#REF!</v>
      </c>
      <c r="U324" s="313" t="e">
        <f t="shared" si="66"/>
        <v>#REF!</v>
      </c>
      <c r="V324" s="313" t="e">
        <f t="shared" si="67"/>
        <v>#REF!</v>
      </c>
      <c r="W324" s="350" t="e">
        <f t="shared" si="70"/>
        <v>#REF!</v>
      </c>
      <c r="X324" s="351">
        <f t="shared" si="71"/>
        <v>5</v>
      </c>
      <c r="Y324" s="350" t="e">
        <f t="shared" si="72"/>
        <v>#REF!</v>
      </c>
      <c r="Z324" s="350">
        <f t="shared" si="68"/>
        <v>6</v>
      </c>
      <c r="AA324" s="350" t="e">
        <f t="shared" si="73"/>
        <v>#REF!</v>
      </c>
      <c r="AB324" s="351" t="e">
        <f t="shared" si="74"/>
        <v>#REF!</v>
      </c>
      <c r="AC324" s="351" t="e">
        <f t="shared" si="75"/>
        <v>#REF!</v>
      </c>
      <c r="AD324" s="351" t="e">
        <f t="shared" si="76"/>
        <v>#REF!</v>
      </c>
      <c r="AE324" s="332">
        <f t="shared" si="77"/>
        <v>2008</v>
      </c>
      <c r="AF324" s="352" t="e">
        <f t="shared" si="78"/>
        <v>#REF!</v>
      </c>
      <c r="AG324" s="353" t="e">
        <f t="shared" si="69"/>
        <v>#REF!</v>
      </c>
    </row>
    <row r="325" spans="1:33" s="313" customFormat="1" ht="35" customHeight="1">
      <c r="A325" s="921">
        <v>296</v>
      </c>
      <c r="B325" s="618" t="s">
        <v>286</v>
      </c>
      <c r="C325" s="623" t="s">
        <v>766</v>
      </c>
      <c r="D325" s="272"/>
      <c r="E325" s="627"/>
      <c r="F325" s="608"/>
      <c r="G325" s="623" t="s">
        <v>2062</v>
      </c>
      <c r="H325" s="626">
        <v>2008</v>
      </c>
      <c r="I325" s="272"/>
      <c r="J325" s="272"/>
      <c r="K325" s="272"/>
      <c r="L325" s="272"/>
      <c r="M325" s="272"/>
      <c r="N325" s="616" t="s">
        <v>114</v>
      </c>
      <c r="O325" s="630">
        <v>2915000</v>
      </c>
      <c r="P325" s="857"/>
      <c r="T325" s="332" t="e">
        <f>#REF!</f>
        <v>#REF!</v>
      </c>
      <c r="U325" s="313" t="e">
        <f t="shared" si="66"/>
        <v>#REF!</v>
      </c>
      <c r="V325" s="313" t="e">
        <f t="shared" si="67"/>
        <v>#REF!</v>
      </c>
      <c r="W325" s="350" t="e">
        <f t="shared" si="70"/>
        <v>#REF!</v>
      </c>
      <c r="X325" s="351">
        <f t="shared" si="71"/>
        <v>5</v>
      </c>
      <c r="Y325" s="350" t="e">
        <f t="shared" si="72"/>
        <v>#REF!</v>
      </c>
      <c r="Z325" s="350">
        <f t="shared" si="68"/>
        <v>6</v>
      </c>
      <c r="AA325" s="350" t="e">
        <f t="shared" si="73"/>
        <v>#REF!</v>
      </c>
      <c r="AB325" s="351" t="e">
        <f t="shared" si="74"/>
        <v>#REF!</v>
      </c>
      <c r="AC325" s="351" t="e">
        <f t="shared" si="75"/>
        <v>#REF!</v>
      </c>
      <c r="AD325" s="351" t="e">
        <f t="shared" si="76"/>
        <v>#REF!</v>
      </c>
      <c r="AE325" s="332">
        <f t="shared" si="77"/>
        <v>2008</v>
      </c>
      <c r="AF325" s="352" t="e">
        <f t="shared" si="78"/>
        <v>#REF!</v>
      </c>
      <c r="AG325" s="353" t="e">
        <f t="shared" si="69"/>
        <v>#REF!</v>
      </c>
    </row>
    <row r="326" spans="1:33" s="313" customFormat="1" ht="35" customHeight="1">
      <c r="A326" s="921">
        <v>297</v>
      </c>
      <c r="B326" s="618" t="s">
        <v>286</v>
      </c>
      <c r="C326" s="623" t="s">
        <v>766</v>
      </c>
      <c r="D326" s="272"/>
      <c r="E326" s="627"/>
      <c r="F326" s="608"/>
      <c r="G326" s="623" t="s">
        <v>2062</v>
      </c>
      <c r="H326" s="626">
        <v>2008</v>
      </c>
      <c r="I326" s="272"/>
      <c r="J326" s="272"/>
      <c r="K326" s="272"/>
      <c r="L326" s="272"/>
      <c r="M326" s="272"/>
      <c r="N326" s="616" t="s">
        <v>114</v>
      </c>
      <c r="O326" s="630">
        <v>2915000</v>
      </c>
      <c r="P326" s="857"/>
      <c r="T326" s="332" t="e">
        <f>#REF!</f>
        <v>#REF!</v>
      </c>
      <c r="U326" s="313" t="e">
        <f t="shared" si="66"/>
        <v>#REF!</v>
      </c>
      <c r="V326" s="313" t="e">
        <f t="shared" si="67"/>
        <v>#REF!</v>
      </c>
      <c r="W326" s="350" t="e">
        <f t="shared" si="70"/>
        <v>#REF!</v>
      </c>
      <c r="X326" s="351">
        <f t="shared" si="71"/>
        <v>5</v>
      </c>
      <c r="Y326" s="350" t="e">
        <f t="shared" si="72"/>
        <v>#REF!</v>
      </c>
      <c r="Z326" s="350">
        <f t="shared" si="68"/>
        <v>6</v>
      </c>
      <c r="AA326" s="350" t="e">
        <f t="shared" si="73"/>
        <v>#REF!</v>
      </c>
      <c r="AB326" s="351" t="e">
        <f t="shared" si="74"/>
        <v>#REF!</v>
      </c>
      <c r="AC326" s="351" t="e">
        <f t="shared" si="75"/>
        <v>#REF!</v>
      </c>
      <c r="AD326" s="351" t="e">
        <f t="shared" si="76"/>
        <v>#REF!</v>
      </c>
      <c r="AE326" s="332">
        <f t="shared" si="77"/>
        <v>2008</v>
      </c>
      <c r="AF326" s="352" t="e">
        <f t="shared" si="78"/>
        <v>#REF!</v>
      </c>
      <c r="AG326" s="353" t="e">
        <f t="shared" si="69"/>
        <v>#REF!</v>
      </c>
    </row>
    <row r="327" spans="1:33" s="313" customFormat="1" ht="35" customHeight="1">
      <c r="A327" s="921">
        <v>298</v>
      </c>
      <c r="B327" s="618" t="s">
        <v>299</v>
      </c>
      <c r="C327" s="623" t="s">
        <v>767</v>
      </c>
      <c r="D327" s="272"/>
      <c r="E327" s="627"/>
      <c r="F327" s="608"/>
      <c r="G327" s="623" t="s">
        <v>2062</v>
      </c>
      <c r="H327" s="626">
        <v>2008</v>
      </c>
      <c r="I327" s="272"/>
      <c r="J327" s="272"/>
      <c r="K327" s="272"/>
      <c r="L327" s="272"/>
      <c r="M327" s="272"/>
      <c r="N327" s="616" t="s">
        <v>114</v>
      </c>
      <c r="O327" s="631">
        <v>2310000</v>
      </c>
      <c r="P327" s="857"/>
      <c r="T327" s="332" t="e">
        <f>#REF!</f>
        <v>#REF!</v>
      </c>
      <c r="U327" s="313" t="e">
        <f t="shared" si="66"/>
        <v>#REF!</v>
      </c>
      <c r="V327" s="313" t="e">
        <f t="shared" si="67"/>
        <v>#REF!</v>
      </c>
      <c r="W327" s="350" t="e">
        <f t="shared" si="70"/>
        <v>#REF!</v>
      </c>
      <c r="X327" s="351">
        <f t="shared" si="71"/>
        <v>5</v>
      </c>
      <c r="Y327" s="350" t="e">
        <f t="shared" si="72"/>
        <v>#REF!</v>
      </c>
      <c r="Z327" s="350">
        <f t="shared" si="68"/>
        <v>6</v>
      </c>
      <c r="AA327" s="350" t="e">
        <f t="shared" si="73"/>
        <v>#REF!</v>
      </c>
      <c r="AB327" s="351" t="e">
        <f t="shared" si="74"/>
        <v>#REF!</v>
      </c>
      <c r="AC327" s="351" t="e">
        <f t="shared" si="75"/>
        <v>#REF!</v>
      </c>
      <c r="AD327" s="351" t="e">
        <f t="shared" si="76"/>
        <v>#REF!</v>
      </c>
      <c r="AE327" s="332">
        <f t="shared" si="77"/>
        <v>2008</v>
      </c>
      <c r="AF327" s="352" t="e">
        <f t="shared" si="78"/>
        <v>#REF!</v>
      </c>
      <c r="AG327" s="353" t="e">
        <f t="shared" si="69"/>
        <v>#REF!</v>
      </c>
    </row>
    <row r="328" spans="1:33" s="313" customFormat="1" ht="35" customHeight="1">
      <c r="A328" s="921">
        <v>299</v>
      </c>
      <c r="B328" s="618" t="s">
        <v>299</v>
      </c>
      <c r="C328" s="623" t="s">
        <v>767</v>
      </c>
      <c r="D328" s="272"/>
      <c r="E328" s="627"/>
      <c r="F328" s="608"/>
      <c r="G328" s="623" t="s">
        <v>2062</v>
      </c>
      <c r="H328" s="626">
        <v>2008</v>
      </c>
      <c r="I328" s="272"/>
      <c r="J328" s="272"/>
      <c r="K328" s="272"/>
      <c r="L328" s="272"/>
      <c r="M328" s="272"/>
      <c r="N328" s="616" t="s">
        <v>114</v>
      </c>
      <c r="O328" s="631">
        <v>2310000</v>
      </c>
      <c r="P328" s="857"/>
      <c r="T328" s="332" t="e">
        <f>#REF!</f>
        <v>#REF!</v>
      </c>
      <c r="U328" s="313" t="e">
        <f t="shared" si="66"/>
        <v>#REF!</v>
      </c>
      <c r="V328" s="313" t="e">
        <f t="shared" si="67"/>
        <v>#REF!</v>
      </c>
      <c r="W328" s="350" t="e">
        <f t="shared" si="70"/>
        <v>#REF!</v>
      </c>
      <c r="X328" s="351">
        <f t="shared" si="71"/>
        <v>5</v>
      </c>
      <c r="Y328" s="350" t="e">
        <f t="shared" si="72"/>
        <v>#REF!</v>
      </c>
      <c r="Z328" s="350">
        <f t="shared" si="68"/>
        <v>6</v>
      </c>
      <c r="AA328" s="350" t="e">
        <f t="shared" si="73"/>
        <v>#REF!</v>
      </c>
      <c r="AB328" s="351" t="e">
        <f t="shared" si="74"/>
        <v>#REF!</v>
      </c>
      <c r="AC328" s="351" t="e">
        <f t="shared" si="75"/>
        <v>#REF!</v>
      </c>
      <c r="AD328" s="351" t="e">
        <f t="shared" si="76"/>
        <v>#REF!</v>
      </c>
      <c r="AE328" s="332">
        <f t="shared" si="77"/>
        <v>2008</v>
      </c>
      <c r="AF328" s="352" t="e">
        <f t="shared" si="78"/>
        <v>#REF!</v>
      </c>
      <c r="AG328" s="353" t="e">
        <f t="shared" si="69"/>
        <v>#REF!</v>
      </c>
    </row>
    <row r="329" spans="1:33" s="313" customFormat="1" ht="35" customHeight="1">
      <c r="A329" s="921">
        <v>300</v>
      </c>
      <c r="B329" s="618" t="s">
        <v>299</v>
      </c>
      <c r="C329" s="623" t="s">
        <v>767</v>
      </c>
      <c r="D329" s="272"/>
      <c r="E329" s="627"/>
      <c r="F329" s="608"/>
      <c r="G329" s="623" t="s">
        <v>2062</v>
      </c>
      <c r="H329" s="626">
        <v>2008</v>
      </c>
      <c r="I329" s="272"/>
      <c r="J329" s="272"/>
      <c r="K329" s="272"/>
      <c r="L329" s="272"/>
      <c r="M329" s="272"/>
      <c r="N329" s="616" t="s">
        <v>114</v>
      </c>
      <c r="O329" s="631">
        <v>2310000</v>
      </c>
      <c r="P329" s="857"/>
      <c r="T329" s="332" t="e">
        <f>#REF!</f>
        <v>#REF!</v>
      </c>
      <c r="U329" s="313" t="e">
        <f t="shared" si="66"/>
        <v>#REF!</v>
      </c>
      <c r="V329" s="313" t="e">
        <f t="shared" si="67"/>
        <v>#REF!</v>
      </c>
      <c r="W329" s="350" t="e">
        <f t="shared" si="70"/>
        <v>#REF!</v>
      </c>
      <c r="X329" s="351">
        <f t="shared" si="71"/>
        <v>5</v>
      </c>
      <c r="Y329" s="350" t="e">
        <f t="shared" si="72"/>
        <v>#REF!</v>
      </c>
      <c r="Z329" s="350">
        <f t="shared" si="68"/>
        <v>6</v>
      </c>
      <c r="AA329" s="350" t="e">
        <f t="shared" si="73"/>
        <v>#REF!</v>
      </c>
      <c r="AB329" s="351" t="e">
        <f t="shared" si="74"/>
        <v>#REF!</v>
      </c>
      <c r="AC329" s="351" t="e">
        <f t="shared" si="75"/>
        <v>#REF!</v>
      </c>
      <c r="AD329" s="351" t="e">
        <f t="shared" si="76"/>
        <v>#REF!</v>
      </c>
      <c r="AE329" s="332">
        <f t="shared" si="77"/>
        <v>2008</v>
      </c>
      <c r="AF329" s="352" t="e">
        <f t="shared" si="78"/>
        <v>#REF!</v>
      </c>
      <c r="AG329" s="353" t="e">
        <f t="shared" si="69"/>
        <v>#REF!</v>
      </c>
    </row>
    <row r="330" spans="1:33" s="313" customFormat="1" ht="35" customHeight="1">
      <c r="A330" s="921">
        <v>301</v>
      </c>
      <c r="B330" s="618" t="s">
        <v>299</v>
      </c>
      <c r="C330" s="623" t="s">
        <v>767</v>
      </c>
      <c r="D330" s="272"/>
      <c r="E330" s="627"/>
      <c r="F330" s="608"/>
      <c r="G330" s="623" t="s">
        <v>2062</v>
      </c>
      <c r="H330" s="626">
        <v>2008</v>
      </c>
      <c r="I330" s="272"/>
      <c r="J330" s="272"/>
      <c r="K330" s="272"/>
      <c r="L330" s="272"/>
      <c r="M330" s="272"/>
      <c r="N330" s="616" t="s">
        <v>114</v>
      </c>
      <c r="O330" s="631">
        <v>2310000</v>
      </c>
      <c r="P330" s="857"/>
      <c r="T330" s="332" t="e">
        <f>#REF!</f>
        <v>#REF!</v>
      </c>
      <c r="U330" s="313" t="e">
        <f t="shared" si="66"/>
        <v>#REF!</v>
      </c>
      <c r="V330" s="313" t="e">
        <f t="shared" si="67"/>
        <v>#REF!</v>
      </c>
      <c r="W330" s="350" t="e">
        <f t="shared" si="70"/>
        <v>#REF!</v>
      </c>
      <c r="X330" s="351">
        <f t="shared" si="71"/>
        <v>5</v>
      </c>
      <c r="Y330" s="350" t="e">
        <f t="shared" si="72"/>
        <v>#REF!</v>
      </c>
      <c r="Z330" s="350">
        <f t="shared" si="68"/>
        <v>6</v>
      </c>
      <c r="AA330" s="350" t="e">
        <f t="shared" si="73"/>
        <v>#REF!</v>
      </c>
      <c r="AB330" s="351" t="e">
        <f t="shared" si="74"/>
        <v>#REF!</v>
      </c>
      <c r="AC330" s="351" t="e">
        <f t="shared" si="75"/>
        <v>#REF!</v>
      </c>
      <c r="AD330" s="351" t="e">
        <f t="shared" si="76"/>
        <v>#REF!</v>
      </c>
      <c r="AE330" s="332">
        <f t="shared" si="77"/>
        <v>2008</v>
      </c>
      <c r="AF330" s="352" t="e">
        <f t="shared" si="78"/>
        <v>#REF!</v>
      </c>
      <c r="AG330" s="353" t="e">
        <f t="shared" si="69"/>
        <v>#REF!</v>
      </c>
    </row>
    <row r="331" spans="1:33" s="313" customFormat="1" ht="35" customHeight="1">
      <c r="A331" s="921">
        <v>302</v>
      </c>
      <c r="B331" s="618" t="s">
        <v>295</v>
      </c>
      <c r="C331" s="623" t="s">
        <v>768</v>
      </c>
      <c r="D331" s="272"/>
      <c r="E331" s="627"/>
      <c r="F331" s="608"/>
      <c r="G331" s="623" t="s">
        <v>2065</v>
      </c>
      <c r="H331" s="626">
        <v>2008</v>
      </c>
      <c r="I331" s="272"/>
      <c r="J331" s="272"/>
      <c r="K331" s="272"/>
      <c r="L331" s="272"/>
      <c r="M331" s="272"/>
      <c r="N331" s="616" t="s">
        <v>114</v>
      </c>
      <c r="O331" s="625">
        <v>16885000</v>
      </c>
      <c r="P331" s="857"/>
      <c r="T331" s="332" t="e">
        <f>#REF!</f>
        <v>#REF!</v>
      </c>
      <c r="U331" s="313" t="e">
        <f t="shared" si="66"/>
        <v>#REF!</v>
      </c>
      <c r="V331" s="313" t="e">
        <f t="shared" si="67"/>
        <v>#REF!</v>
      </c>
      <c r="W331" s="350" t="e">
        <f t="shared" si="70"/>
        <v>#REF!</v>
      </c>
      <c r="X331" s="351">
        <f t="shared" si="71"/>
        <v>5</v>
      </c>
      <c r="Y331" s="350" t="e">
        <f t="shared" si="72"/>
        <v>#REF!</v>
      </c>
      <c r="Z331" s="350">
        <f t="shared" si="68"/>
        <v>6</v>
      </c>
      <c r="AA331" s="350" t="e">
        <f t="shared" si="73"/>
        <v>#REF!</v>
      </c>
      <c r="AB331" s="351" t="e">
        <f t="shared" si="74"/>
        <v>#REF!</v>
      </c>
      <c r="AC331" s="351" t="e">
        <f t="shared" si="75"/>
        <v>#REF!</v>
      </c>
      <c r="AD331" s="351" t="e">
        <f t="shared" si="76"/>
        <v>#REF!</v>
      </c>
      <c r="AE331" s="332">
        <f t="shared" si="77"/>
        <v>2008</v>
      </c>
      <c r="AF331" s="352" t="e">
        <f t="shared" si="78"/>
        <v>#REF!</v>
      </c>
      <c r="AG331" s="353" t="e">
        <f t="shared" si="69"/>
        <v>#REF!</v>
      </c>
    </row>
    <row r="332" spans="1:33" s="313" customFormat="1" ht="35" customHeight="1">
      <c r="A332" s="921">
        <v>303</v>
      </c>
      <c r="B332" s="618" t="s">
        <v>295</v>
      </c>
      <c r="C332" s="623" t="s">
        <v>768</v>
      </c>
      <c r="D332" s="272"/>
      <c r="E332" s="627"/>
      <c r="F332" s="608"/>
      <c r="G332" s="623" t="s">
        <v>2065</v>
      </c>
      <c r="H332" s="626">
        <v>2008</v>
      </c>
      <c r="I332" s="272"/>
      <c r="J332" s="272"/>
      <c r="K332" s="272"/>
      <c r="L332" s="272"/>
      <c r="M332" s="272"/>
      <c r="N332" s="616" t="s">
        <v>114</v>
      </c>
      <c r="O332" s="625">
        <v>16885000</v>
      </c>
      <c r="P332" s="857"/>
      <c r="T332" s="332" t="e">
        <f>#REF!</f>
        <v>#REF!</v>
      </c>
      <c r="U332" s="313" t="e">
        <f t="shared" si="66"/>
        <v>#REF!</v>
      </c>
      <c r="V332" s="313" t="e">
        <f t="shared" si="67"/>
        <v>#REF!</v>
      </c>
      <c r="W332" s="350" t="e">
        <f t="shared" si="70"/>
        <v>#REF!</v>
      </c>
      <c r="X332" s="351">
        <f t="shared" si="71"/>
        <v>5</v>
      </c>
      <c r="Y332" s="350" t="e">
        <f t="shared" si="72"/>
        <v>#REF!</v>
      </c>
      <c r="Z332" s="350">
        <f t="shared" si="68"/>
        <v>6</v>
      </c>
      <c r="AA332" s="350" t="e">
        <f t="shared" si="73"/>
        <v>#REF!</v>
      </c>
      <c r="AB332" s="351" t="e">
        <f t="shared" si="74"/>
        <v>#REF!</v>
      </c>
      <c r="AC332" s="351" t="e">
        <f t="shared" si="75"/>
        <v>#REF!</v>
      </c>
      <c r="AD332" s="351" t="e">
        <f t="shared" si="76"/>
        <v>#REF!</v>
      </c>
      <c r="AE332" s="332">
        <f t="shared" si="77"/>
        <v>2008</v>
      </c>
      <c r="AF332" s="352" t="e">
        <f t="shared" si="78"/>
        <v>#REF!</v>
      </c>
      <c r="AG332" s="353" t="e">
        <f t="shared" si="69"/>
        <v>#REF!</v>
      </c>
    </row>
    <row r="333" spans="1:33" s="313" customFormat="1" ht="35" customHeight="1">
      <c r="A333" s="921">
        <v>304</v>
      </c>
      <c r="B333" s="618" t="s">
        <v>295</v>
      </c>
      <c r="C333" s="623" t="s">
        <v>768</v>
      </c>
      <c r="D333" s="272"/>
      <c r="E333" s="627"/>
      <c r="F333" s="608"/>
      <c r="G333" s="623" t="s">
        <v>2065</v>
      </c>
      <c r="H333" s="626">
        <v>2008</v>
      </c>
      <c r="I333" s="272"/>
      <c r="J333" s="272"/>
      <c r="K333" s="272"/>
      <c r="L333" s="272"/>
      <c r="M333" s="272"/>
      <c r="N333" s="616" t="s">
        <v>114</v>
      </c>
      <c r="O333" s="625">
        <v>16885000</v>
      </c>
      <c r="P333" s="857"/>
      <c r="T333" s="332" t="e">
        <f>#REF!</f>
        <v>#REF!</v>
      </c>
      <c r="U333" s="313" t="e">
        <f t="shared" si="66"/>
        <v>#REF!</v>
      </c>
      <c r="V333" s="313" t="e">
        <f t="shared" si="67"/>
        <v>#REF!</v>
      </c>
      <c r="W333" s="350" t="e">
        <f t="shared" si="70"/>
        <v>#REF!</v>
      </c>
      <c r="X333" s="351">
        <f t="shared" si="71"/>
        <v>5</v>
      </c>
      <c r="Y333" s="350" t="e">
        <f t="shared" si="72"/>
        <v>#REF!</v>
      </c>
      <c r="Z333" s="350">
        <f t="shared" si="68"/>
        <v>6</v>
      </c>
      <c r="AA333" s="350" t="e">
        <f t="shared" si="73"/>
        <v>#REF!</v>
      </c>
      <c r="AB333" s="351" t="e">
        <f t="shared" si="74"/>
        <v>#REF!</v>
      </c>
      <c r="AC333" s="351" t="e">
        <f t="shared" si="75"/>
        <v>#REF!</v>
      </c>
      <c r="AD333" s="351" t="e">
        <f t="shared" si="76"/>
        <v>#REF!</v>
      </c>
      <c r="AE333" s="332">
        <f t="shared" si="77"/>
        <v>2008</v>
      </c>
      <c r="AF333" s="352" t="e">
        <f t="shared" si="78"/>
        <v>#REF!</v>
      </c>
      <c r="AG333" s="353" t="e">
        <f t="shared" si="69"/>
        <v>#REF!</v>
      </c>
    </row>
    <row r="334" spans="1:33" s="313" customFormat="1" ht="35" customHeight="1">
      <c r="A334" s="921">
        <v>305</v>
      </c>
      <c r="B334" s="618" t="s">
        <v>295</v>
      </c>
      <c r="C334" s="623" t="s">
        <v>768</v>
      </c>
      <c r="D334" s="272"/>
      <c r="E334" s="627"/>
      <c r="F334" s="608"/>
      <c r="G334" s="623" t="s">
        <v>2065</v>
      </c>
      <c r="H334" s="626">
        <v>2008</v>
      </c>
      <c r="I334" s="272"/>
      <c r="J334" s="272"/>
      <c r="K334" s="272"/>
      <c r="L334" s="272"/>
      <c r="M334" s="272"/>
      <c r="N334" s="616" t="s">
        <v>114</v>
      </c>
      <c r="O334" s="625">
        <v>16885000</v>
      </c>
      <c r="P334" s="857"/>
      <c r="T334" s="332" t="e">
        <f>#REF!</f>
        <v>#REF!</v>
      </c>
      <c r="U334" s="313" t="e">
        <f t="shared" si="66"/>
        <v>#REF!</v>
      </c>
      <c r="V334" s="313" t="e">
        <f t="shared" si="67"/>
        <v>#REF!</v>
      </c>
      <c r="W334" s="350" t="e">
        <f t="shared" si="70"/>
        <v>#REF!</v>
      </c>
      <c r="X334" s="351">
        <f t="shared" si="71"/>
        <v>5</v>
      </c>
      <c r="Y334" s="350" t="e">
        <f t="shared" si="72"/>
        <v>#REF!</v>
      </c>
      <c r="Z334" s="350">
        <f t="shared" si="68"/>
        <v>6</v>
      </c>
      <c r="AA334" s="350" t="e">
        <f t="shared" si="73"/>
        <v>#REF!</v>
      </c>
      <c r="AB334" s="351" t="e">
        <f t="shared" si="74"/>
        <v>#REF!</v>
      </c>
      <c r="AC334" s="351" t="e">
        <f t="shared" si="75"/>
        <v>#REF!</v>
      </c>
      <c r="AD334" s="351" t="e">
        <f t="shared" si="76"/>
        <v>#REF!</v>
      </c>
      <c r="AE334" s="332">
        <f t="shared" si="77"/>
        <v>2008</v>
      </c>
      <c r="AF334" s="352" t="e">
        <f t="shared" si="78"/>
        <v>#REF!</v>
      </c>
      <c r="AG334" s="353" t="e">
        <f t="shared" si="69"/>
        <v>#REF!</v>
      </c>
    </row>
    <row r="335" spans="1:33" s="313" customFormat="1" ht="35" customHeight="1">
      <c r="A335" s="921">
        <v>306</v>
      </c>
      <c r="B335" s="618" t="s">
        <v>2055</v>
      </c>
      <c r="C335" s="623" t="s">
        <v>763</v>
      </c>
      <c r="D335" s="272"/>
      <c r="E335" s="627"/>
      <c r="F335" s="608"/>
      <c r="G335" s="623" t="s">
        <v>2069</v>
      </c>
      <c r="H335" s="626">
        <v>2008</v>
      </c>
      <c r="I335" s="272"/>
      <c r="J335" s="272"/>
      <c r="K335" s="272"/>
      <c r="L335" s="272"/>
      <c r="M335" s="272"/>
      <c r="N335" s="616" t="s">
        <v>114</v>
      </c>
      <c r="O335" s="630">
        <v>4675000</v>
      </c>
      <c r="P335" s="857"/>
      <c r="T335" s="332" t="e">
        <f>#REF!</f>
        <v>#REF!</v>
      </c>
      <c r="U335" s="313" t="e">
        <f t="shared" si="66"/>
        <v>#REF!</v>
      </c>
      <c r="V335" s="313" t="e">
        <f t="shared" si="67"/>
        <v>#REF!</v>
      </c>
      <c r="W335" s="350" t="e">
        <f t="shared" si="70"/>
        <v>#REF!</v>
      </c>
      <c r="X335" s="351">
        <f t="shared" si="71"/>
        <v>5</v>
      </c>
      <c r="Y335" s="350" t="e">
        <f t="shared" si="72"/>
        <v>#REF!</v>
      </c>
      <c r="Z335" s="350">
        <f t="shared" si="68"/>
        <v>6</v>
      </c>
      <c r="AA335" s="350" t="e">
        <f t="shared" si="73"/>
        <v>#REF!</v>
      </c>
      <c r="AB335" s="351" t="e">
        <f t="shared" si="74"/>
        <v>#REF!</v>
      </c>
      <c r="AC335" s="351" t="e">
        <f t="shared" si="75"/>
        <v>#REF!</v>
      </c>
      <c r="AD335" s="351" t="e">
        <f t="shared" si="76"/>
        <v>#REF!</v>
      </c>
      <c r="AE335" s="332">
        <f t="shared" si="77"/>
        <v>2008</v>
      </c>
      <c r="AF335" s="352" t="e">
        <f t="shared" si="78"/>
        <v>#REF!</v>
      </c>
      <c r="AG335" s="353" t="e">
        <f t="shared" si="69"/>
        <v>#REF!</v>
      </c>
    </row>
    <row r="336" spans="1:33" s="313" customFormat="1" ht="35" customHeight="1">
      <c r="A336" s="921">
        <v>307</v>
      </c>
      <c r="B336" s="618" t="s">
        <v>2055</v>
      </c>
      <c r="C336" s="623" t="s">
        <v>763</v>
      </c>
      <c r="D336" s="272"/>
      <c r="E336" s="627"/>
      <c r="F336" s="608"/>
      <c r="G336" s="623" t="s">
        <v>2069</v>
      </c>
      <c r="H336" s="626">
        <v>2008</v>
      </c>
      <c r="I336" s="272"/>
      <c r="J336" s="272"/>
      <c r="K336" s="272"/>
      <c r="L336" s="272"/>
      <c r="M336" s="272"/>
      <c r="N336" s="616" t="s">
        <v>114</v>
      </c>
      <c r="O336" s="630">
        <v>4675000</v>
      </c>
      <c r="P336" s="857"/>
      <c r="T336" s="332" t="e">
        <f>#REF!</f>
        <v>#REF!</v>
      </c>
      <c r="U336" s="313" t="e">
        <f t="shared" si="66"/>
        <v>#REF!</v>
      </c>
      <c r="V336" s="313" t="e">
        <f t="shared" si="67"/>
        <v>#REF!</v>
      </c>
      <c r="W336" s="350" t="e">
        <f t="shared" si="70"/>
        <v>#REF!</v>
      </c>
      <c r="X336" s="351">
        <f t="shared" si="71"/>
        <v>5</v>
      </c>
      <c r="Y336" s="350" t="e">
        <f t="shared" si="72"/>
        <v>#REF!</v>
      </c>
      <c r="Z336" s="350">
        <f t="shared" si="68"/>
        <v>6</v>
      </c>
      <c r="AA336" s="350" t="e">
        <f t="shared" si="73"/>
        <v>#REF!</v>
      </c>
      <c r="AB336" s="351" t="e">
        <f t="shared" si="74"/>
        <v>#REF!</v>
      </c>
      <c r="AC336" s="351" t="e">
        <f t="shared" si="75"/>
        <v>#REF!</v>
      </c>
      <c r="AD336" s="351" t="e">
        <f t="shared" si="76"/>
        <v>#REF!</v>
      </c>
      <c r="AE336" s="332">
        <f t="shared" si="77"/>
        <v>2008</v>
      </c>
      <c r="AF336" s="352" t="e">
        <f t="shared" si="78"/>
        <v>#REF!</v>
      </c>
      <c r="AG336" s="353" t="e">
        <f t="shared" si="69"/>
        <v>#REF!</v>
      </c>
    </row>
    <row r="337" spans="1:33" s="313" customFormat="1" ht="35" customHeight="1">
      <c r="A337" s="921">
        <v>308</v>
      </c>
      <c r="B337" s="618" t="s">
        <v>2055</v>
      </c>
      <c r="C337" s="623" t="s">
        <v>763</v>
      </c>
      <c r="D337" s="272"/>
      <c r="E337" s="627"/>
      <c r="F337" s="608"/>
      <c r="G337" s="623" t="s">
        <v>2069</v>
      </c>
      <c r="H337" s="626">
        <v>2008</v>
      </c>
      <c r="I337" s="272"/>
      <c r="J337" s="272"/>
      <c r="K337" s="272"/>
      <c r="L337" s="272"/>
      <c r="M337" s="272"/>
      <c r="N337" s="616" t="s">
        <v>114</v>
      </c>
      <c r="O337" s="630">
        <v>4675000</v>
      </c>
      <c r="P337" s="857"/>
      <c r="T337" s="332" t="e">
        <f>#REF!</f>
        <v>#REF!</v>
      </c>
      <c r="U337" s="313" t="e">
        <f t="shared" si="66"/>
        <v>#REF!</v>
      </c>
      <c r="V337" s="313" t="e">
        <f t="shared" si="67"/>
        <v>#REF!</v>
      </c>
      <c r="W337" s="350" t="e">
        <f t="shared" si="70"/>
        <v>#REF!</v>
      </c>
      <c r="X337" s="351">
        <f t="shared" si="71"/>
        <v>5</v>
      </c>
      <c r="Y337" s="350" t="e">
        <f t="shared" si="72"/>
        <v>#REF!</v>
      </c>
      <c r="Z337" s="350">
        <f t="shared" si="68"/>
        <v>6</v>
      </c>
      <c r="AA337" s="350" t="e">
        <f t="shared" si="73"/>
        <v>#REF!</v>
      </c>
      <c r="AB337" s="351" t="e">
        <f t="shared" si="74"/>
        <v>#REF!</v>
      </c>
      <c r="AC337" s="351" t="e">
        <f t="shared" si="75"/>
        <v>#REF!</v>
      </c>
      <c r="AD337" s="351" t="e">
        <f t="shared" si="76"/>
        <v>#REF!</v>
      </c>
      <c r="AE337" s="332">
        <f t="shared" si="77"/>
        <v>2008</v>
      </c>
      <c r="AF337" s="352" t="e">
        <f t="shared" si="78"/>
        <v>#REF!</v>
      </c>
      <c r="AG337" s="353" t="e">
        <f t="shared" si="69"/>
        <v>#REF!</v>
      </c>
    </row>
    <row r="338" spans="1:33" s="313" customFormat="1" ht="35" customHeight="1">
      <c r="A338" s="921">
        <v>309</v>
      </c>
      <c r="B338" s="618" t="s">
        <v>2055</v>
      </c>
      <c r="C338" s="623" t="s">
        <v>763</v>
      </c>
      <c r="D338" s="272"/>
      <c r="E338" s="627"/>
      <c r="F338" s="608"/>
      <c r="G338" s="623" t="s">
        <v>2069</v>
      </c>
      <c r="H338" s="626">
        <v>2008</v>
      </c>
      <c r="I338" s="272"/>
      <c r="J338" s="272"/>
      <c r="K338" s="272"/>
      <c r="L338" s="272"/>
      <c r="M338" s="272"/>
      <c r="N338" s="616" t="s">
        <v>114</v>
      </c>
      <c r="O338" s="630">
        <v>4675000</v>
      </c>
      <c r="P338" s="857"/>
      <c r="T338" s="332" t="e">
        <f>#REF!</f>
        <v>#REF!</v>
      </c>
      <c r="U338" s="313" t="e">
        <f t="shared" ref="U338:U401" si="79">VLOOKUP(T338,kelompok,2,0)</f>
        <v>#REF!</v>
      </c>
      <c r="V338" s="313" t="e">
        <f t="shared" ref="V338:V401" si="80">VLOOKUP(T338,MASAMANFAAT,4,0)</f>
        <v>#REF!</v>
      </c>
      <c r="W338" s="350" t="e">
        <f t="shared" si="70"/>
        <v>#REF!</v>
      </c>
      <c r="X338" s="351">
        <f t="shared" si="71"/>
        <v>5</v>
      </c>
      <c r="Y338" s="350" t="e">
        <f t="shared" si="72"/>
        <v>#REF!</v>
      </c>
      <c r="Z338" s="350">
        <f t="shared" ref="Z338:Z401" si="81">2014-AE338</f>
        <v>6</v>
      </c>
      <c r="AA338" s="350" t="e">
        <f t="shared" si="73"/>
        <v>#REF!</v>
      </c>
      <c r="AB338" s="351" t="e">
        <f t="shared" si="74"/>
        <v>#REF!</v>
      </c>
      <c r="AC338" s="351" t="e">
        <f t="shared" si="75"/>
        <v>#REF!</v>
      </c>
      <c r="AD338" s="351" t="e">
        <f t="shared" si="76"/>
        <v>#REF!</v>
      </c>
      <c r="AE338" s="332">
        <f t="shared" si="77"/>
        <v>2008</v>
      </c>
      <c r="AF338" s="352" t="e">
        <f t="shared" si="78"/>
        <v>#REF!</v>
      </c>
      <c r="AG338" s="353" t="e">
        <f t="shared" ref="AG338:AG401" si="82">AD338+AC338+AB338+AA338+Y338</f>
        <v>#REF!</v>
      </c>
    </row>
    <row r="339" spans="1:33" s="313" customFormat="1" ht="35" customHeight="1">
      <c r="A339" s="921">
        <v>310</v>
      </c>
      <c r="B339" s="618" t="s">
        <v>289</v>
      </c>
      <c r="C339" s="623" t="s">
        <v>769</v>
      </c>
      <c r="D339" s="272"/>
      <c r="E339" s="618" t="s">
        <v>361</v>
      </c>
      <c r="F339" s="608"/>
      <c r="G339" s="623" t="s">
        <v>2069</v>
      </c>
      <c r="H339" s="626">
        <v>2008</v>
      </c>
      <c r="I339" s="272"/>
      <c r="J339" s="272"/>
      <c r="K339" s="272"/>
      <c r="L339" s="272"/>
      <c r="M339" s="272"/>
      <c r="N339" s="616" t="s">
        <v>114</v>
      </c>
      <c r="O339" s="625">
        <v>4400000</v>
      </c>
      <c r="P339" s="857"/>
      <c r="T339" s="332" t="e">
        <f>#REF!</f>
        <v>#REF!</v>
      </c>
      <c r="U339" s="313" t="e">
        <f t="shared" si="79"/>
        <v>#REF!</v>
      </c>
      <c r="V339" s="313" t="e">
        <f t="shared" si="80"/>
        <v>#REF!</v>
      </c>
      <c r="W339" s="350" t="e">
        <f t="shared" ref="W339:W402" si="83">(O339-10)/V339</f>
        <v>#REF!</v>
      </c>
      <c r="X339" s="351">
        <f t="shared" ref="X339:X402" si="84">2013-AE339</f>
        <v>5</v>
      </c>
      <c r="Y339" s="350" t="e">
        <f t="shared" ref="Y339:Y402" si="85">IF(X339&gt;V339,O339-10,W339*X339)</f>
        <v>#REF!</v>
      </c>
      <c r="Z339" s="350">
        <f t="shared" si="81"/>
        <v>6</v>
      </c>
      <c r="AA339" s="350" t="e">
        <f t="shared" ref="AA339:AA402" si="86">IF(O339-10=Y339,0,W339)</f>
        <v>#REF!</v>
      </c>
      <c r="AB339" s="351" t="e">
        <f t="shared" ref="AB339:AB402" si="87">IF(O339-10=Y339+AA339,0,W339)</f>
        <v>#REF!</v>
      </c>
      <c r="AC339" s="351" t="e">
        <f t="shared" ref="AC339:AC402" si="88">IF(O339-10=Y339+AA339+AB339,0,W339)</f>
        <v>#REF!</v>
      </c>
      <c r="AD339" s="351" t="e">
        <f t="shared" ref="AD339:AD402" si="89">IF(O339-10=Y339+AA339+AB339+AC339,0,W339)</f>
        <v>#REF!</v>
      </c>
      <c r="AE339" s="332">
        <f t="shared" ref="AE339:AE402" si="90">H339</f>
        <v>2008</v>
      </c>
      <c r="AF339" s="352" t="e">
        <f t="shared" ref="AF339:AF402" si="91">O339-(AA339+AB339+Y339+AC339+AD339)</f>
        <v>#REF!</v>
      </c>
      <c r="AG339" s="353" t="e">
        <f t="shared" si="82"/>
        <v>#REF!</v>
      </c>
    </row>
    <row r="340" spans="1:33" s="313" customFormat="1" ht="35" customHeight="1">
      <c r="A340" s="921">
        <v>311</v>
      </c>
      <c r="B340" s="618" t="s">
        <v>289</v>
      </c>
      <c r="C340" s="623" t="s">
        <v>769</v>
      </c>
      <c r="D340" s="272"/>
      <c r="E340" s="618" t="s">
        <v>361</v>
      </c>
      <c r="F340" s="608"/>
      <c r="G340" s="623" t="s">
        <v>2069</v>
      </c>
      <c r="H340" s="626">
        <v>2008</v>
      </c>
      <c r="I340" s="272"/>
      <c r="J340" s="272"/>
      <c r="K340" s="272"/>
      <c r="L340" s="272"/>
      <c r="M340" s="272"/>
      <c r="N340" s="616" t="s">
        <v>114</v>
      </c>
      <c r="O340" s="625">
        <v>4400000</v>
      </c>
      <c r="P340" s="857"/>
      <c r="T340" s="332" t="e">
        <f>#REF!</f>
        <v>#REF!</v>
      </c>
      <c r="U340" s="313" t="e">
        <f t="shared" si="79"/>
        <v>#REF!</v>
      </c>
      <c r="V340" s="313" t="e">
        <f t="shared" si="80"/>
        <v>#REF!</v>
      </c>
      <c r="W340" s="350" t="e">
        <f t="shared" si="83"/>
        <v>#REF!</v>
      </c>
      <c r="X340" s="351">
        <f t="shared" si="84"/>
        <v>5</v>
      </c>
      <c r="Y340" s="350" t="e">
        <f t="shared" si="85"/>
        <v>#REF!</v>
      </c>
      <c r="Z340" s="350">
        <f t="shared" si="81"/>
        <v>6</v>
      </c>
      <c r="AA340" s="350" t="e">
        <f t="shared" si="86"/>
        <v>#REF!</v>
      </c>
      <c r="AB340" s="351" t="e">
        <f t="shared" si="87"/>
        <v>#REF!</v>
      </c>
      <c r="AC340" s="351" t="e">
        <f t="shared" si="88"/>
        <v>#REF!</v>
      </c>
      <c r="AD340" s="351" t="e">
        <f t="shared" si="89"/>
        <v>#REF!</v>
      </c>
      <c r="AE340" s="332">
        <f t="shared" si="90"/>
        <v>2008</v>
      </c>
      <c r="AF340" s="352" t="e">
        <f t="shared" si="91"/>
        <v>#REF!</v>
      </c>
      <c r="AG340" s="353" t="e">
        <f t="shared" si="82"/>
        <v>#REF!</v>
      </c>
    </row>
    <row r="341" spans="1:33" s="313" customFormat="1" ht="35" customHeight="1">
      <c r="A341" s="921">
        <v>312</v>
      </c>
      <c r="B341" s="618" t="s">
        <v>289</v>
      </c>
      <c r="C341" s="623" t="s">
        <v>769</v>
      </c>
      <c r="D341" s="272"/>
      <c r="E341" s="618" t="s">
        <v>361</v>
      </c>
      <c r="F341" s="608"/>
      <c r="G341" s="623" t="s">
        <v>2069</v>
      </c>
      <c r="H341" s="626">
        <v>2008</v>
      </c>
      <c r="I341" s="272"/>
      <c r="J341" s="272"/>
      <c r="K341" s="272"/>
      <c r="L341" s="272"/>
      <c r="M341" s="272"/>
      <c r="N341" s="616" t="s">
        <v>114</v>
      </c>
      <c r="O341" s="625">
        <v>4400000</v>
      </c>
      <c r="P341" s="857"/>
      <c r="T341" s="332" t="e">
        <f>#REF!</f>
        <v>#REF!</v>
      </c>
      <c r="U341" s="313" t="e">
        <f t="shared" si="79"/>
        <v>#REF!</v>
      </c>
      <c r="V341" s="313" t="e">
        <f t="shared" si="80"/>
        <v>#REF!</v>
      </c>
      <c r="W341" s="350" t="e">
        <f t="shared" si="83"/>
        <v>#REF!</v>
      </c>
      <c r="X341" s="351">
        <f t="shared" si="84"/>
        <v>5</v>
      </c>
      <c r="Y341" s="350" t="e">
        <f t="shared" si="85"/>
        <v>#REF!</v>
      </c>
      <c r="Z341" s="350">
        <f t="shared" si="81"/>
        <v>6</v>
      </c>
      <c r="AA341" s="350" t="e">
        <f t="shared" si="86"/>
        <v>#REF!</v>
      </c>
      <c r="AB341" s="351" t="e">
        <f t="shared" si="87"/>
        <v>#REF!</v>
      </c>
      <c r="AC341" s="351" t="e">
        <f t="shared" si="88"/>
        <v>#REF!</v>
      </c>
      <c r="AD341" s="351" t="e">
        <f t="shared" si="89"/>
        <v>#REF!</v>
      </c>
      <c r="AE341" s="332">
        <f t="shared" si="90"/>
        <v>2008</v>
      </c>
      <c r="AF341" s="352" t="e">
        <f t="shared" si="91"/>
        <v>#REF!</v>
      </c>
      <c r="AG341" s="353" t="e">
        <f t="shared" si="82"/>
        <v>#REF!</v>
      </c>
    </row>
    <row r="342" spans="1:33" s="313" customFormat="1" ht="35" customHeight="1">
      <c r="A342" s="921">
        <v>313</v>
      </c>
      <c r="B342" s="618" t="s">
        <v>289</v>
      </c>
      <c r="C342" s="623" t="s">
        <v>769</v>
      </c>
      <c r="D342" s="272"/>
      <c r="E342" s="618" t="s">
        <v>361</v>
      </c>
      <c r="F342" s="608"/>
      <c r="G342" s="623" t="s">
        <v>2069</v>
      </c>
      <c r="H342" s="626">
        <v>2008</v>
      </c>
      <c r="I342" s="272"/>
      <c r="J342" s="272"/>
      <c r="K342" s="272"/>
      <c r="L342" s="272"/>
      <c r="M342" s="272"/>
      <c r="N342" s="616" t="s">
        <v>114</v>
      </c>
      <c r="O342" s="625">
        <v>4400000</v>
      </c>
      <c r="P342" s="857"/>
      <c r="T342" s="332" t="e">
        <f>#REF!</f>
        <v>#REF!</v>
      </c>
      <c r="U342" s="313" t="e">
        <f t="shared" si="79"/>
        <v>#REF!</v>
      </c>
      <c r="V342" s="313" t="e">
        <f t="shared" si="80"/>
        <v>#REF!</v>
      </c>
      <c r="W342" s="350" t="e">
        <f t="shared" si="83"/>
        <v>#REF!</v>
      </c>
      <c r="X342" s="351">
        <f t="shared" si="84"/>
        <v>5</v>
      </c>
      <c r="Y342" s="350" t="e">
        <f t="shared" si="85"/>
        <v>#REF!</v>
      </c>
      <c r="Z342" s="350">
        <f t="shared" si="81"/>
        <v>6</v>
      </c>
      <c r="AA342" s="350" t="e">
        <f t="shared" si="86"/>
        <v>#REF!</v>
      </c>
      <c r="AB342" s="351" t="e">
        <f t="shared" si="87"/>
        <v>#REF!</v>
      </c>
      <c r="AC342" s="351" t="e">
        <f t="shared" si="88"/>
        <v>#REF!</v>
      </c>
      <c r="AD342" s="351" t="e">
        <f t="shared" si="89"/>
        <v>#REF!</v>
      </c>
      <c r="AE342" s="332">
        <f t="shared" si="90"/>
        <v>2008</v>
      </c>
      <c r="AF342" s="352" t="e">
        <f t="shared" si="91"/>
        <v>#REF!</v>
      </c>
      <c r="AG342" s="353" t="e">
        <f t="shared" si="82"/>
        <v>#REF!</v>
      </c>
    </row>
    <row r="343" spans="1:33" s="313" customFormat="1" ht="35" customHeight="1">
      <c r="A343" s="921">
        <v>314</v>
      </c>
      <c r="B343" s="613" t="s">
        <v>296</v>
      </c>
      <c r="C343" s="623" t="s">
        <v>770</v>
      </c>
      <c r="D343" s="272"/>
      <c r="E343" s="618" t="s">
        <v>358</v>
      </c>
      <c r="F343" s="608"/>
      <c r="G343" s="623" t="s">
        <v>2069</v>
      </c>
      <c r="H343" s="626">
        <v>2008</v>
      </c>
      <c r="I343" s="272"/>
      <c r="J343" s="272"/>
      <c r="K343" s="272"/>
      <c r="L343" s="272"/>
      <c r="M343" s="272"/>
      <c r="N343" s="616" t="s">
        <v>114</v>
      </c>
      <c r="O343" s="625">
        <v>83468000</v>
      </c>
      <c r="P343" s="857"/>
      <c r="T343" s="332" t="e">
        <f>#REF!</f>
        <v>#REF!</v>
      </c>
      <c r="U343" s="313" t="e">
        <f t="shared" si="79"/>
        <v>#REF!</v>
      </c>
      <c r="V343" s="313" t="e">
        <f t="shared" si="80"/>
        <v>#REF!</v>
      </c>
      <c r="W343" s="350" t="e">
        <f t="shared" si="83"/>
        <v>#REF!</v>
      </c>
      <c r="X343" s="351">
        <f t="shared" si="84"/>
        <v>5</v>
      </c>
      <c r="Y343" s="350" t="e">
        <f t="shared" si="85"/>
        <v>#REF!</v>
      </c>
      <c r="Z343" s="350">
        <f t="shared" si="81"/>
        <v>6</v>
      </c>
      <c r="AA343" s="350" t="e">
        <f t="shared" si="86"/>
        <v>#REF!</v>
      </c>
      <c r="AB343" s="351" t="e">
        <f t="shared" si="87"/>
        <v>#REF!</v>
      </c>
      <c r="AC343" s="351" t="e">
        <f t="shared" si="88"/>
        <v>#REF!</v>
      </c>
      <c r="AD343" s="351" t="e">
        <f t="shared" si="89"/>
        <v>#REF!</v>
      </c>
      <c r="AE343" s="332">
        <f t="shared" si="90"/>
        <v>2008</v>
      </c>
      <c r="AF343" s="352" t="e">
        <f t="shared" si="91"/>
        <v>#REF!</v>
      </c>
      <c r="AG343" s="353" t="e">
        <f t="shared" si="82"/>
        <v>#REF!</v>
      </c>
    </row>
    <row r="344" spans="1:33" s="313" customFormat="1" ht="35" customHeight="1">
      <c r="A344" s="921">
        <v>315</v>
      </c>
      <c r="B344" s="618" t="s">
        <v>300</v>
      </c>
      <c r="C344" s="623" t="s">
        <v>137</v>
      </c>
      <c r="D344" s="272"/>
      <c r="E344" s="618" t="s">
        <v>358</v>
      </c>
      <c r="F344" s="608"/>
      <c r="G344" s="623" t="s">
        <v>2069</v>
      </c>
      <c r="H344" s="626">
        <v>2008</v>
      </c>
      <c r="I344" s="272"/>
      <c r="J344" s="272"/>
      <c r="K344" s="272"/>
      <c r="L344" s="272"/>
      <c r="M344" s="272"/>
      <c r="N344" s="616" t="s">
        <v>114</v>
      </c>
      <c r="O344" s="625">
        <v>2750000</v>
      </c>
      <c r="P344" s="857"/>
      <c r="T344" s="332" t="e">
        <f>#REF!</f>
        <v>#REF!</v>
      </c>
      <c r="U344" s="313" t="e">
        <f t="shared" si="79"/>
        <v>#REF!</v>
      </c>
      <c r="V344" s="313" t="e">
        <f t="shared" si="80"/>
        <v>#REF!</v>
      </c>
      <c r="W344" s="350" t="e">
        <f t="shared" si="83"/>
        <v>#REF!</v>
      </c>
      <c r="X344" s="351">
        <f t="shared" si="84"/>
        <v>5</v>
      </c>
      <c r="Y344" s="350" t="e">
        <f t="shared" si="85"/>
        <v>#REF!</v>
      </c>
      <c r="Z344" s="350">
        <f t="shared" si="81"/>
        <v>6</v>
      </c>
      <c r="AA344" s="350" t="e">
        <f t="shared" si="86"/>
        <v>#REF!</v>
      </c>
      <c r="AB344" s="351" t="e">
        <f t="shared" si="87"/>
        <v>#REF!</v>
      </c>
      <c r="AC344" s="351" t="e">
        <f t="shared" si="88"/>
        <v>#REF!</v>
      </c>
      <c r="AD344" s="351" t="e">
        <f t="shared" si="89"/>
        <v>#REF!</v>
      </c>
      <c r="AE344" s="332">
        <f t="shared" si="90"/>
        <v>2008</v>
      </c>
      <c r="AF344" s="352" t="e">
        <f t="shared" si="91"/>
        <v>#REF!</v>
      </c>
      <c r="AG344" s="353" t="e">
        <f t="shared" si="82"/>
        <v>#REF!</v>
      </c>
    </row>
    <row r="345" spans="1:33" s="313" customFormat="1" ht="35" customHeight="1">
      <c r="A345" s="921">
        <v>316</v>
      </c>
      <c r="B345" s="618" t="s">
        <v>300</v>
      </c>
      <c r="C345" s="623" t="s">
        <v>137</v>
      </c>
      <c r="D345" s="272"/>
      <c r="E345" s="618" t="s">
        <v>358</v>
      </c>
      <c r="F345" s="608"/>
      <c r="G345" s="623" t="s">
        <v>2069</v>
      </c>
      <c r="H345" s="626">
        <v>2008</v>
      </c>
      <c r="I345" s="272"/>
      <c r="J345" s="272"/>
      <c r="K345" s="272"/>
      <c r="L345" s="272"/>
      <c r="M345" s="272"/>
      <c r="N345" s="616" t="s">
        <v>114</v>
      </c>
      <c r="O345" s="625">
        <v>2750000</v>
      </c>
      <c r="P345" s="857"/>
      <c r="T345" s="332" t="e">
        <f>#REF!</f>
        <v>#REF!</v>
      </c>
      <c r="U345" s="313" t="e">
        <f t="shared" si="79"/>
        <v>#REF!</v>
      </c>
      <c r="V345" s="313" t="e">
        <f t="shared" si="80"/>
        <v>#REF!</v>
      </c>
      <c r="W345" s="350" t="e">
        <f t="shared" si="83"/>
        <v>#REF!</v>
      </c>
      <c r="X345" s="351">
        <f t="shared" si="84"/>
        <v>5</v>
      </c>
      <c r="Y345" s="350" t="e">
        <f t="shared" si="85"/>
        <v>#REF!</v>
      </c>
      <c r="Z345" s="350">
        <f t="shared" si="81"/>
        <v>6</v>
      </c>
      <c r="AA345" s="350" t="e">
        <f t="shared" si="86"/>
        <v>#REF!</v>
      </c>
      <c r="AB345" s="351" t="e">
        <f t="shared" si="87"/>
        <v>#REF!</v>
      </c>
      <c r="AC345" s="351" t="e">
        <f t="shared" si="88"/>
        <v>#REF!</v>
      </c>
      <c r="AD345" s="351" t="e">
        <f t="shared" si="89"/>
        <v>#REF!</v>
      </c>
      <c r="AE345" s="332">
        <f t="shared" si="90"/>
        <v>2008</v>
      </c>
      <c r="AF345" s="352" t="e">
        <f t="shared" si="91"/>
        <v>#REF!</v>
      </c>
      <c r="AG345" s="353" t="e">
        <f t="shared" si="82"/>
        <v>#REF!</v>
      </c>
    </row>
    <row r="346" spans="1:33" s="313" customFormat="1" ht="35" customHeight="1">
      <c r="A346" s="921">
        <v>317</v>
      </c>
      <c r="B346" s="618" t="s">
        <v>300</v>
      </c>
      <c r="C346" s="623" t="s">
        <v>137</v>
      </c>
      <c r="D346" s="272"/>
      <c r="E346" s="618" t="s">
        <v>358</v>
      </c>
      <c r="F346" s="608"/>
      <c r="G346" s="623" t="s">
        <v>2069</v>
      </c>
      <c r="H346" s="626">
        <v>2008</v>
      </c>
      <c r="I346" s="272"/>
      <c r="J346" s="272"/>
      <c r="K346" s="272"/>
      <c r="L346" s="272"/>
      <c r="M346" s="272"/>
      <c r="N346" s="616" t="s">
        <v>114</v>
      </c>
      <c r="O346" s="625">
        <v>2750000</v>
      </c>
      <c r="P346" s="857"/>
      <c r="T346" s="332" t="e">
        <f>#REF!</f>
        <v>#REF!</v>
      </c>
      <c r="U346" s="313" t="e">
        <f t="shared" si="79"/>
        <v>#REF!</v>
      </c>
      <c r="V346" s="313" t="e">
        <f t="shared" si="80"/>
        <v>#REF!</v>
      </c>
      <c r="W346" s="350" t="e">
        <f t="shared" si="83"/>
        <v>#REF!</v>
      </c>
      <c r="X346" s="351">
        <f t="shared" si="84"/>
        <v>5</v>
      </c>
      <c r="Y346" s="350" t="e">
        <f t="shared" si="85"/>
        <v>#REF!</v>
      </c>
      <c r="Z346" s="350">
        <f t="shared" si="81"/>
        <v>6</v>
      </c>
      <c r="AA346" s="350" t="e">
        <f t="shared" si="86"/>
        <v>#REF!</v>
      </c>
      <c r="AB346" s="351" t="e">
        <f t="shared" si="87"/>
        <v>#REF!</v>
      </c>
      <c r="AC346" s="351" t="e">
        <f t="shared" si="88"/>
        <v>#REF!</v>
      </c>
      <c r="AD346" s="351" t="e">
        <f t="shared" si="89"/>
        <v>#REF!</v>
      </c>
      <c r="AE346" s="332">
        <f t="shared" si="90"/>
        <v>2008</v>
      </c>
      <c r="AF346" s="352" t="e">
        <f t="shared" si="91"/>
        <v>#REF!</v>
      </c>
      <c r="AG346" s="353" t="e">
        <f t="shared" si="82"/>
        <v>#REF!</v>
      </c>
    </row>
    <row r="347" spans="1:33" s="313" customFormat="1" ht="35" customHeight="1">
      <c r="A347" s="921">
        <v>318</v>
      </c>
      <c r="B347" s="618" t="s">
        <v>300</v>
      </c>
      <c r="C347" s="623" t="s">
        <v>137</v>
      </c>
      <c r="D347" s="272"/>
      <c r="E347" s="618" t="s">
        <v>358</v>
      </c>
      <c r="F347" s="608"/>
      <c r="G347" s="623" t="s">
        <v>2069</v>
      </c>
      <c r="H347" s="626">
        <v>2008</v>
      </c>
      <c r="I347" s="272"/>
      <c r="J347" s="272"/>
      <c r="K347" s="272"/>
      <c r="L347" s="272"/>
      <c r="M347" s="272"/>
      <c r="N347" s="616" t="s">
        <v>114</v>
      </c>
      <c r="O347" s="625">
        <v>2750000</v>
      </c>
      <c r="P347" s="857"/>
      <c r="T347" s="332" t="e">
        <f>#REF!</f>
        <v>#REF!</v>
      </c>
      <c r="U347" s="313" t="e">
        <f t="shared" si="79"/>
        <v>#REF!</v>
      </c>
      <c r="V347" s="313" t="e">
        <f t="shared" si="80"/>
        <v>#REF!</v>
      </c>
      <c r="W347" s="350" t="e">
        <f t="shared" si="83"/>
        <v>#REF!</v>
      </c>
      <c r="X347" s="351">
        <f t="shared" si="84"/>
        <v>5</v>
      </c>
      <c r="Y347" s="350" t="e">
        <f t="shared" si="85"/>
        <v>#REF!</v>
      </c>
      <c r="Z347" s="350">
        <f t="shared" si="81"/>
        <v>6</v>
      </c>
      <c r="AA347" s="350" t="e">
        <f t="shared" si="86"/>
        <v>#REF!</v>
      </c>
      <c r="AB347" s="351" t="e">
        <f t="shared" si="87"/>
        <v>#REF!</v>
      </c>
      <c r="AC347" s="351" t="e">
        <f t="shared" si="88"/>
        <v>#REF!</v>
      </c>
      <c r="AD347" s="351" t="e">
        <f t="shared" si="89"/>
        <v>#REF!</v>
      </c>
      <c r="AE347" s="332">
        <f t="shared" si="90"/>
        <v>2008</v>
      </c>
      <c r="AF347" s="352" t="e">
        <f t="shared" si="91"/>
        <v>#REF!</v>
      </c>
      <c r="AG347" s="353" t="e">
        <f t="shared" si="82"/>
        <v>#REF!</v>
      </c>
    </row>
    <row r="348" spans="1:33" s="313" customFormat="1" ht="35" customHeight="1">
      <c r="A348" s="921">
        <v>319</v>
      </c>
      <c r="B348" s="618" t="s">
        <v>300</v>
      </c>
      <c r="C348" s="623" t="s">
        <v>137</v>
      </c>
      <c r="D348" s="272"/>
      <c r="E348" s="618" t="s">
        <v>358</v>
      </c>
      <c r="F348" s="608"/>
      <c r="G348" s="623" t="s">
        <v>2069</v>
      </c>
      <c r="H348" s="626">
        <v>2008</v>
      </c>
      <c r="I348" s="272"/>
      <c r="J348" s="272"/>
      <c r="K348" s="272"/>
      <c r="L348" s="272"/>
      <c r="M348" s="272"/>
      <c r="N348" s="616" t="s">
        <v>114</v>
      </c>
      <c r="O348" s="625">
        <v>2750000</v>
      </c>
      <c r="P348" s="857"/>
      <c r="T348" s="332" t="e">
        <f>#REF!</f>
        <v>#REF!</v>
      </c>
      <c r="U348" s="313" t="e">
        <f t="shared" si="79"/>
        <v>#REF!</v>
      </c>
      <c r="V348" s="313" t="e">
        <f t="shared" si="80"/>
        <v>#REF!</v>
      </c>
      <c r="W348" s="350" t="e">
        <f t="shared" si="83"/>
        <v>#REF!</v>
      </c>
      <c r="X348" s="351">
        <f t="shared" si="84"/>
        <v>5</v>
      </c>
      <c r="Y348" s="350" t="e">
        <f t="shared" si="85"/>
        <v>#REF!</v>
      </c>
      <c r="Z348" s="350">
        <f t="shared" si="81"/>
        <v>6</v>
      </c>
      <c r="AA348" s="350" t="e">
        <f t="shared" si="86"/>
        <v>#REF!</v>
      </c>
      <c r="AB348" s="351" t="e">
        <f t="shared" si="87"/>
        <v>#REF!</v>
      </c>
      <c r="AC348" s="351" t="e">
        <f t="shared" si="88"/>
        <v>#REF!</v>
      </c>
      <c r="AD348" s="351" t="e">
        <f t="shared" si="89"/>
        <v>#REF!</v>
      </c>
      <c r="AE348" s="332">
        <f t="shared" si="90"/>
        <v>2008</v>
      </c>
      <c r="AF348" s="352" t="e">
        <f t="shared" si="91"/>
        <v>#REF!</v>
      </c>
      <c r="AG348" s="353" t="e">
        <f t="shared" si="82"/>
        <v>#REF!</v>
      </c>
    </row>
    <row r="349" spans="1:33" s="313" customFormat="1" ht="35" customHeight="1">
      <c r="A349" s="921">
        <v>320</v>
      </c>
      <c r="B349" s="618" t="s">
        <v>300</v>
      </c>
      <c r="C349" s="623" t="s">
        <v>137</v>
      </c>
      <c r="D349" s="272"/>
      <c r="E349" s="618" t="s">
        <v>358</v>
      </c>
      <c r="F349" s="608"/>
      <c r="G349" s="623" t="s">
        <v>2069</v>
      </c>
      <c r="H349" s="626">
        <v>2008</v>
      </c>
      <c r="I349" s="272"/>
      <c r="J349" s="272"/>
      <c r="K349" s="272"/>
      <c r="L349" s="272"/>
      <c r="M349" s="272"/>
      <c r="N349" s="616" t="s">
        <v>114</v>
      </c>
      <c r="O349" s="625">
        <v>2750000</v>
      </c>
      <c r="P349" s="857"/>
      <c r="T349" s="332" t="e">
        <f>#REF!</f>
        <v>#REF!</v>
      </c>
      <c r="U349" s="313" t="e">
        <f t="shared" si="79"/>
        <v>#REF!</v>
      </c>
      <c r="V349" s="313" t="e">
        <f t="shared" si="80"/>
        <v>#REF!</v>
      </c>
      <c r="W349" s="350" t="e">
        <f t="shared" si="83"/>
        <v>#REF!</v>
      </c>
      <c r="X349" s="351">
        <f t="shared" si="84"/>
        <v>5</v>
      </c>
      <c r="Y349" s="350" t="e">
        <f t="shared" si="85"/>
        <v>#REF!</v>
      </c>
      <c r="Z349" s="350">
        <f t="shared" si="81"/>
        <v>6</v>
      </c>
      <c r="AA349" s="350" t="e">
        <f t="shared" si="86"/>
        <v>#REF!</v>
      </c>
      <c r="AB349" s="351" t="e">
        <f t="shared" si="87"/>
        <v>#REF!</v>
      </c>
      <c r="AC349" s="351" t="e">
        <f t="shared" si="88"/>
        <v>#REF!</v>
      </c>
      <c r="AD349" s="351" t="e">
        <f t="shared" si="89"/>
        <v>#REF!</v>
      </c>
      <c r="AE349" s="332">
        <f t="shared" si="90"/>
        <v>2008</v>
      </c>
      <c r="AF349" s="352" t="e">
        <f t="shared" si="91"/>
        <v>#REF!</v>
      </c>
      <c r="AG349" s="353" t="e">
        <f t="shared" si="82"/>
        <v>#REF!</v>
      </c>
    </row>
    <row r="350" spans="1:33" s="313" customFormat="1" ht="35" customHeight="1">
      <c r="A350" s="921">
        <v>321</v>
      </c>
      <c r="B350" s="618" t="s">
        <v>300</v>
      </c>
      <c r="C350" s="623" t="s">
        <v>137</v>
      </c>
      <c r="D350" s="272"/>
      <c r="E350" s="618" t="s">
        <v>358</v>
      </c>
      <c r="F350" s="608"/>
      <c r="G350" s="623" t="s">
        <v>2069</v>
      </c>
      <c r="H350" s="626">
        <v>2008</v>
      </c>
      <c r="I350" s="272"/>
      <c r="J350" s="272"/>
      <c r="K350" s="272"/>
      <c r="L350" s="272"/>
      <c r="M350" s="272"/>
      <c r="N350" s="616" t="s">
        <v>114</v>
      </c>
      <c r="O350" s="625">
        <v>2750000</v>
      </c>
      <c r="P350" s="857"/>
      <c r="T350" s="332" t="e">
        <f>#REF!</f>
        <v>#REF!</v>
      </c>
      <c r="U350" s="313" t="e">
        <f t="shared" si="79"/>
        <v>#REF!</v>
      </c>
      <c r="V350" s="313" t="e">
        <f t="shared" si="80"/>
        <v>#REF!</v>
      </c>
      <c r="W350" s="350" t="e">
        <f t="shared" si="83"/>
        <v>#REF!</v>
      </c>
      <c r="X350" s="351">
        <f t="shared" si="84"/>
        <v>5</v>
      </c>
      <c r="Y350" s="350" t="e">
        <f t="shared" si="85"/>
        <v>#REF!</v>
      </c>
      <c r="Z350" s="350">
        <f t="shared" si="81"/>
        <v>6</v>
      </c>
      <c r="AA350" s="350" t="e">
        <f t="shared" si="86"/>
        <v>#REF!</v>
      </c>
      <c r="AB350" s="351" t="e">
        <f t="shared" si="87"/>
        <v>#REF!</v>
      </c>
      <c r="AC350" s="351" t="e">
        <f t="shared" si="88"/>
        <v>#REF!</v>
      </c>
      <c r="AD350" s="351" t="e">
        <f t="shared" si="89"/>
        <v>#REF!</v>
      </c>
      <c r="AE350" s="332">
        <f t="shared" si="90"/>
        <v>2008</v>
      </c>
      <c r="AF350" s="352" t="e">
        <f t="shared" si="91"/>
        <v>#REF!</v>
      </c>
      <c r="AG350" s="353" t="e">
        <f t="shared" si="82"/>
        <v>#REF!</v>
      </c>
    </row>
    <row r="351" spans="1:33" s="313" customFormat="1" ht="35" customHeight="1">
      <c r="A351" s="921">
        <v>322</v>
      </c>
      <c r="B351" s="618" t="s">
        <v>300</v>
      </c>
      <c r="C351" s="623" t="s">
        <v>137</v>
      </c>
      <c r="D351" s="272"/>
      <c r="E351" s="618" t="s">
        <v>358</v>
      </c>
      <c r="F351" s="608"/>
      <c r="G351" s="623" t="s">
        <v>2069</v>
      </c>
      <c r="H351" s="626">
        <v>2008</v>
      </c>
      <c r="I351" s="272"/>
      <c r="J351" s="272"/>
      <c r="K351" s="272"/>
      <c r="L351" s="272"/>
      <c r="M351" s="272"/>
      <c r="N351" s="616" t="s">
        <v>114</v>
      </c>
      <c r="O351" s="625">
        <v>2750000</v>
      </c>
      <c r="P351" s="857"/>
      <c r="T351" s="332" t="e">
        <f>#REF!</f>
        <v>#REF!</v>
      </c>
      <c r="U351" s="313" t="e">
        <f t="shared" si="79"/>
        <v>#REF!</v>
      </c>
      <c r="V351" s="313" t="e">
        <f t="shared" si="80"/>
        <v>#REF!</v>
      </c>
      <c r="W351" s="350" t="e">
        <f t="shared" si="83"/>
        <v>#REF!</v>
      </c>
      <c r="X351" s="351">
        <f t="shared" si="84"/>
        <v>5</v>
      </c>
      <c r="Y351" s="350" t="e">
        <f t="shared" si="85"/>
        <v>#REF!</v>
      </c>
      <c r="Z351" s="350">
        <f t="shared" si="81"/>
        <v>6</v>
      </c>
      <c r="AA351" s="350" t="e">
        <f t="shared" si="86"/>
        <v>#REF!</v>
      </c>
      <c r="AB351" s="351" t="e">
        <f t="shared" si="87"/>
        <v>#REF!</v>
      </c>
      <c r="AC351" s="351" t="e">
        <f t="shared" si="88"/>
        <v>#REF!</v>
      </c>
      <c r="AD351" s="351" t="e">
        <f t="shared" si="89"/>
        <v>#REF!</v>
      </c>
      <c r="AE351" s="332">
        <f t="shared" si="90"/>
        <v>2008</v>
      </c>
      <c r="AF351" s="352" t="e">
        <f t="shared" si="91"/>
        <v>#REF!</v>
      </c>
      <c r="AG351" s="353" t="e">
        <f t="shared" si="82"/>
        <v>#REF!</v>
      </c>
    </row>
    <row r="352" spans="1:33" s="313" customFormat="1" ht="35" customHeight="1">
      <c r="A352" s="921">
        <v>323</v>
      </c>
      <c r="B352" s="618" t="s">
        <v>301</v>
      </c>
      <c r="C352" s="623" t="s">
        <v>122</v>
      </c>
      <c r="D352" s="272"/>
      <c r="E352" s="627"/>
      <c r="F352" s="608"/>
      <c r="G352" s="623" t="s">
        <v>2070</v>
      </c>
      <c r="H352" s="626">
        <v>2008</v>
      </c>
      <c r="I352" s="272"/>
      <c r="J352" s="272"/>
      <c r="K352" s="272"/>
      <c r="L352" s="272"/>
      <c r="M352" s="272"/>
      <c r="N352" s="616" t="s">
        <v>114</v>
      </c>
      <c r="O352" s="625">
        <v>10862500</v>
      </c>
      <c r="P352" s="857"/>
      <c r="T352" s="332" t="e">
        <f>#REF!</f>
        <v>#REF!</v>
      </c>
      <c r="U352" s="313" t="e">
        <f t="shared" si="79"/>
        <v>#REF!</v>
      </c>
      <c r="V352" s="313" t="e">
        <f t="shared" si="80"/>
        <v>#REF!</v>
      </c>
      <c r="W352" s="350" t="e">
        <f t="shared" si="83"/>
        <v>#REF!</v>
      </c>
      <c r="X352" s="351">
        <f t="shared" si="84"/>
        <v>5</v>
      </c>
      <c r="Y352" s="350" t="e">
        <f t="shared" si="85"/>
        <v>#REF!</v>
      </c>
      <c r="Z352" s="350">
        <f t="shared" si="81"/>
        <v>6</v>
      </c>
      <c r="AA352" s="350" t="e">
        <f t="shared" si="86"/>
        <v>#REF!</v>
      </c>
      <c r="AB352" s="351" t="e">
        <f t="shared" si="87"/>
        <v>#REF!</v>
      </c>
      <c r="AC352" s="351" t="e">
        <f t="shared" si="88"/>
        <v>#REF!</v>
      </c>
      <c r="AD352" s="351" t="e">
        <f t="shared" si="89"/>
        <v>#REF!</v>
      </c>
      <c r="AE352" s="332">
        <f t="shared" si="90"/>
        <v>2008</v>
      </c>
      <c r="AF352" s="352" t="e">
        <f t="shared" si="91"/>
        <v>#REF!</v>
      </c>
      <c r="AG352" s="353" t="e">
        <f t="shared" si="82"/>
        <v>#REF!</v>
      </c>
    </row>
    <row r="353" spans="1:33" s="313" customFormat="1" ht="35" customHeight="1">
      <c r="A353" s="921">
        <v>324</v>
      </c>
      <c r="B353" s="618" t="s">
        <v>301</v>
      </c>
      <c r="C353" s="623" t="s">
        <v>122</v>
      </c>
      <c r="D353" s="272"/>
      <c r="E353" s="627"/>
      <c r="F353" s="608"/>
      <c r="G353" s="623" t="s">
        <v>2070</v>
      </c>
      <c r="H353" s="626">
        <v>2008</v>
      </c>
      <c r="I353" s="272"/>
      <c r="J353" s="272"/>
      <c r="K353" s="272"/>
      <c r="L353" s="272"/>
      <c r="M353" s="272"/>
      <c r="N353" s="616" t="s">
        <v>114</v>
      </c>
      <c r="O353" s="625">
        <v>10862500</v>
      </c>
      <c r="P353" s="857"/>
      <c r="T353" s="332" t="e">
        <f>#REF!</f>
        <v>#REF!</v>
      </c>
      <c r="U353" s="313" t="e">
        <f t="shared" si="79"/>
        <v>#REF!</v>
      </c>
      <c r="V353" s="313" t="e">
        <f t="shared" si="80"/>
        <v>#REF!</v>
      </c>
      <c r="W353" s="350" t="e">
        <f t="shared" si="83"/>
        <v>#REF!</v>
      </c>
      <c r="X353" s="351">
        <f t="shared" si="84"/>
        <v>5</v>
      </c>
      <c r="Y353" s="350" t="e">
        <f t="shared" si="85"/>
        <v>#REF!</v>
      </c>
      <c r="Z353" s="350">
        <f t="shared" si="81"/>
        <v>6</v>
      </c>
      <c r="AA353" s="350" t="e">
        <f t="shared" si="86"/>
        <v>#REF!</v>
      </c>
      <c r="AB353" s="351" t="e">
        <f t="shared" si="87"/>
        <v>#REF!</v>
      </c>
      <c r="AC353" s="351" t="e">
        <f t="shared" si="88"/>
        <v>#REF!</v>
      </c>
      <c r="AD353" s="351" t="e">
        <f t="shared" si="89"/>
        <v>#REF!</v>
      </c>
      <c r="AE353" s="332">
        <f t="shared" si="90"/>
        <v>2008</v>
      </c>
      <c r="AF353" s="352" t="e">
        <f t="shared" si="91"/>
        <v>#REF!</v>
      </c>
      <c r="AG353" s="353" t="e">
        <f t="shared" si="82"/>
        <v>#REF!</v>
      </c>
    </row>
    <row r="354" spans="1:33" s="313" customFormat="1" ht="35" customHeight="1">
      <c r="A354" s="921">
        <v>325</v>
      </c>
      <c r="B354" s="618" t="s">
        <v>301</v>
      </c>
      <c r="C354" s="623" t="s">
        <v>122</v>
      </c>
      <c r="D354" s="272"/>
      <c r="E354" s="627"/>
      <c r="F354" s="608"/>
      <c r="G354" s="623" t="s">
        <v>2070</v>
      </c>
      <c r="H354" s="626">
        <v>2008</v>
      </c>
      <c r="I354" s="272"/>
      <c r="J354" s="272"/>
      <c r="K354" s="272"/>
      <c r="L354" s="272"/>
      <c r="M354" s="272"/>
      <c r="N354" s="616" t="s">
        <v>114</v>
      </c>
      <c r="O354" s="625">
        <v>10862500</v>
      </c>
      <c r="P354" s="857"/>
      <c r="T354" s="332" t="e">
        <f>#REF!</f>
        <v>#REF!</v>
      </c>
      <c r="U354" s="313" t="e">
        <f t="shared" si="79"/>
        <v>#REF!</v>
      </c>
      <c r="V354" s="313" t="e">
        <f t="shared" si="80"/>
        <v>#REF!</v>
      </c>
      <c r="W354" s="350" t="e">
        <f t="shared" si="83"/>
        <v>#REF!</v>
      </c>
      <c r="X354" s="351">
        <f t="shared" si="84"/>
        <v>5</v>
      </c>
      <c r="Y354" s="350" t="e">
        <f t="shared" si="85"/>
        <v>#REF!</v>
      </c>
      <c r="Z354" s="350">
        <f t="shared" si="81"/>
        <v>6</v>
      </c>
      <c r="AA354" s="350" t="e">
        <f t="shared" si="86"/>
        <v>#REF!</v>
      </c>
      <c r="AB354" s="351" t="e">
        <f t="shared" si="87"/>
        <v>#REF!</v>
      </c>
      <c r="AC354" s="351" t="e">
        <f t="shared" si="88"/>
        <v>#REF!</v>
      </c>
      <c r="AD354" s="351" t="e">
        <f t="shared" si="89"/>
        <v>#REF!</v>
      </c>
      <c r="AE354" s="332">
        <f t="shared" si="90"/>
        <v>2008</v>
      </c>
      <c r="AF354" s="352" t="e">
        <f t="shared" si="91"/>
        <v>#REF!</v>
      </c>
      <c r="AG354" s="353" t="e">
        <f t="shared" si="82"/>
        <v>#REF!</v>
      </c>
    </row>
    <row r="355" spans="1:33" s="313" customFormat="1" ht="35" customHeight="1">
      <c r="A355" s="921">
        <v>326</v>
      </c>
      <c r="B355" s="618" t="s">
        <v>301</v>
      </c>
      <c r="C355" s="623" t="s">
        <v>122</v>
      </c>
      <c r="D355" s="272"/>
      <c r="E355" s="627"/>
      <c r="F355" s="608"/>
      <c r="G355" s="623" t="s">
        <v>2070</v>
      </c>
      <c r="H355" s="626">
        <v>2008</v>
      </c>
      <c r="I355" s="272"/>
      <c r="J355" s="272"/>
      <c r="K355" s="272"/>
      <c r="L355" s="272"/>
      <c r="M355" s="272"/>
      <c r="N355" s="616" t="s">
        <v>114</v>
      </c>
      <c r="O355" s="625">
        <v>10862500</v>
      </c>
      <c r="P355" s="857"/>
      <c r="T355" s="332" t="e">
        <f>#REF!</f>
        <v>#REF!</v>
      </c>
      <c r="U355" s="313" t="e">
        <f t="shared" si="79"/>
        <v>#REF!</v>
      </c>
      <c r="V355" s="313" t="e">
        <f t="shared" si="80"/>
        <v>#REF!</v>
      </c>
      <c r="W355" s="350" t="e">
        <f t="shared" si="83"/>
        <v>#REF!</v>
      </c>
      <c r="X355" s="351">
        <f t="shared" si="84"/>
        <v>5</v>
      </c>
      <c r="Y355" s="350" t="e">
        <f t="shared" si="85"/>
        <v>#REF!</v>
      </c>
      <c r="Z355" s="350">
        <f t="shared" si="81"/>
        <v>6</v>
      </c>
      <c r="AA355" s="350" t="e">
        <f t="shared" si="86"/>
        <v>#REF!</v>
      </c>
      <c r="AB355" s="351" t="e">
        <f t="shared" si="87"/>
        <v>#REF!</v>
      </c>
      <c r="AC355" s="351" t="e">
        <f t="shared" si="88"/>
        <v>#REF!</v>
      </c>
      <c r="AD355" s="351" t="e">
        <f t="shared" si="89"/>
        <v>#REF!</v>
      </c>
      <c r="AE355" s="332">
        <f t="shared" si="90"/>
        <v>2008</v>
      </c>
      <c r="AF355" s="352" t="e">
        <f t="shared" si="91"/>
        <v>#REF!</v>
      </c>
      <c r="AG355" s="353" t="e">
        <f t="shared" si="82"/>
        <v>#REF!</v>
      </c>
    </row>
    <row r="356" spans="1:33" s="313" customFormat="1" ht="35" customHeight="1">
      <c r="A356" s="921">
        <v>327</v>
      </c>
      <c r="B356" s="618" t="s">
        <v>302</v>
      </c>
      <c r="C356" s="623" t="s">
        <v>771</v>
      </c>
      <c r="D356" s="272"/>
      <c r="E356" s="627"/>
      <c r="F356" s="608"/>
      <c r="G356" s="623" t="s">
        <v>2071</v>
      </c>
      <c r="H356" s="626">
        <v>2009</v>
      </c>
      <c r="I356" s="272"/>
      <c r="J356" s="272"/>
      <c r="K356" s="272"/>
      <c r="L356" s="272"/>
      <c r="M356" s="272"/>
      <c r="N356" s="616" t="s">
        <v>114</v>
      </c>
      <c r="O356" s="625">
        <v>31969962.012493309</v>
      </c>
      <c r="P356" s="857"/>
      <c r="T356" s="332" t="e">
        <f>#REF!</f>
        <v>#REF!</v>
      </c>
      <c r="U356" s="313" t="e">
        <f t="shared" si="79"/>
        <v>#REF!</v>
      </c>
      <c r="V356" s="313" t="e">
        <f t="shared" si="80"/>
        <v>#REF!</v>
      </c>
      <c r="W356" s="350" t="e">
        <f t="shared" si="83"/>
        <v>#REF!</v>
      </c>
      <c r="X356" s="351">
        <f t="shared" si="84"/>
        <v>4</v>
      </c>
      <c r="Y356" s="350" t="e">
        <f t="shared" si="85"/>
        <v>#REF!</v>
      </c>
      <c r="Z356" s="350">
        <f t="shared" si="81"/>
        <v>5</v>
      </c>
      <c r="AA356" s="350" t="e">
        <f t="shared" si="86"/>
        <v>#REF!</v>
      </c>
      <c r="AB356" s="351" t="e">
        <f t="shared" si="87"/>
        <v>#REF!</v>
      </c>
      <c r="AC356" s="351" t="e">
        <f t="shared" si="88"/>
        <v>#REF!</v>
      </c>
      <c r="AD356" s="351" t="e">
        <f t="shared" si="89"/>
        <v>#REF!</v>
      </c>
      <c r="AE356" s="332">
        <f t="shared" si="90"/>
        <v>2009</v>
      </c>
      <c r="AF356" s="352" t="e">
        <f t="shared" si="91"/>
        <v>#REF!</v>
      </c>
      <c r="AG356" s="353" t="e">
        <f t="shared" si="82"/>
        <v>#REF!</v>
      </c>
    </row>
    <row r="357" spans="1:33" s="313" customFormat="1" ht="35" customHeight="1">
      <c r="A357" s="921">
        <v>328</v>
      </c>
      <c r="B357" s="613" t="s">
        <v>2083</v>
      </c>
      <c r="C357" s="623" t="s">
        <v>772</v>
      </c>
      <c r="D357" s="272"/>
      <c r="E357" s="627"/>
      <c r="F357" s="608"/>
      <c r="G357" s="623" t="s">
        <v>2072</v>
      </c>
      <c r="H357" s="626">
        <v>2009</v>
      </c>
      <c r="I357" s="272"/>
      <c r="J357" s="272"/>
      <c r="K357" s="272"/>
      <c r="L357" s="272"/>
      <c r="M357" s="272"/>
      <c r="N357" s="616" t="s">
        <v>114</v>
      </c>
      <c r="O357" s="625">
        <v>13441915.846161958</v>
      </c>
      <c r="P357" s="923" t="s">
        <v>772</v>
      </c>
      <c r="T357" s="332" t="e">
        <f>#REF!</f>
        <v>#REF!</v>
      </c>
      <c r="U357" s="313" t="e">
        <f t="shared" si="79"/>
        <v>#REF!</v>
      </c>
      <c r="V357" s="313" t="e">
        <f t="shared" si="80"/>
        <v>#REF!</v>
      </c>
      <c r="W357" s="350" t="e">
        <f t="shared" si="83"/>
        <v>#REF!</v>
      </c>
      <c r="X357" s="351">
        <f t="shared" si="84"/>
        <v>4</v>
      </c>
      <c r="Y357" s="350" t="e">
        <f t="shared" si="85"/>
        <v>#REF!</v>
      </c>
      <c r="Z357" s="350">
        <f t="shared" si="81"/>
        <v>5</v>
      </c>
      <c r="AA357" s="350" t="e">
        <f t="shared" si="86"/>
        <v>#REF!</v>
      </c>
      <c r="AB357" s="351" t="e">
        <f t="shared" si="87"/>
        <v>#REF!</v>
      </c>
      <c r="AC357" s="351" t="e">
        <f t="shared" si="88"/>
        <v>#REF!</v>
      </c>
      <c r="AD357" s="351" t="e">
        <f t="shared" si="89"/>
        <v>#REF!</v>
      </c>
      <c r="AE357" s="332">
        <f t="shared" si="90"/>
        <v>2009</v>
      </c>
      <c r="AF357" s="352" t="e">
        <f t="shared" si="91"/>
        <v>#REF!</v>
      </c>
      <c r="AG357" s="353" t="e">
        <f t="shared" si="82"/>
        <v>#REF!</v>
      </c>
    </row>
    <row r="358" spans="1:33" s="313" customFormat="1" ht="48" customHeight="1">
      <c r="A358" s="921">
        <v>329</v>
      </c>
      <c r="B358" s="613" t="s">
        <v>2083</v>
      </c>
      <c r="C358" s="623" t="s">
        <v>773</v>
      </c>
      <c r="D358" s="272"/>
      <c r="E358" s="627"/>
      <c r="F358" s="608"/>
      <c r="G358" s="623" t="s">
        <v>504</v>
      </c>
      <c r="H358" s="626">
        <v>2009</v>
      </c>
      <c r="I358" s="272"/>
      <c r="J358" s="272"/>
      <c r="K358" s="272"/>
      <c r="L358" s="272"/>
      <c r="M358" s="272"/>
      <c r="N358" s="616" t="s">
        <v>114</v>
      </c>
      <c r="O358" s="625">
        <v>50419294.257202983</v>
      </c>
      <c r="P358" s="923" t="s">
        <v>773</v>
      </c>
      <c r="T358" s="332" t="e">
        <f>#REF!</f>
        <v>#REF!</v>
      </c>
      <c r="U358" s="313" t="e">
        <f t="shared" si="79"/>
        <v>#REF!</v>
      </c>
      <c r="V358" s="313" t="e">
        <f t="shared" si="80"/>
        <v>#REF!</v>
      </c>
      <c r="W358" s="350" t="e">
        <f t="shared" si="83"/>
        <v>#REF!</v>
      </c>
      <c r="X358" s="351">
        <f t="shared" si="84"/>
        <v>4</v>
      </c>
      <c r="Y358" s="350" t="e">
        <f t="shared" si="85"/>
        <v>#REF!</v>
      </c>
      <c r="Z358" s="350">
        <f t="shared" si="81"/>
        <v>5</v>
      </c>
      <c r="AA358" s="350" t="e">
        <f t="shared" si="86"/>
        <v>#REF!</v>
      </c>
      <c r="AB358" s="351" t="e">
        <f t="shared" si="87"/>
        <v>#REF!</v>
      </c>
      <c r="AC358" s="351" t="e">
        <f t="shared" si="88"/>
        <v>#REF!</v>
      </c>
      <c r="AD358" s="351" t="e">
        <f t="shared" si="89"/>
        <v>#REF!</v>
      </c>
      <c r="AE358" s="332">
        <f t="shared" si="90"/>
        <v>2009</v>
      </c>
      <c r="AF358" s="352" t="e">
        <f t="shared" si="91"/>
        <v>#REF!</v>
      </c>
      <c r="AG358" s="353" t="e">
        <f t="shared" si="82"/>
        <v>#REF!</v>
      </c>
    </row>
    <row r="359" spans="1:33" s="313" customFormat="1" ht="35" customHeight="1">
      <c r="A359" s="921">
        <v>330</v>
      </c>
      <c r="B359" s="618" t="s">
        <v>303</v>
      </c>
      <c r="C359" s="623" t="s">
        <v>774</v>
      </c>
      <c r="D359" s="272"/>
      <c r="E359" s="627" t="s">
        <v>362</v>
      </c>
      <c r="F359" s="608"/>
      <c r="G359" s="623" t="s">
        <v>2073</v>
      </c>
      <c r="H359" s="626">
        <v>2009</v>
      </c>
      <c r="I359" s="272"/>
      <c r="J359" s="272"/>
      <c r="K359" s="272"/>
      <c r="L359" s="272"/>
      <c r="M359" s="272"/>
      <c r="N359" s="616" t="s">
        <v>114</v>
      </c>
      <c r="O359" s="625">
        <v>48261247.206399396</v>
      </c>
      <c r="P359" s="857"/>
      <c r="T359" s="332" t="e">
        <f>#REF!</f>
        <v>#REF!</v>
      </c>
      <c r="U359" s="313" t="e">
        <f t="shared" si="79"/>
        <v>#REF!</v>
      </c>
      <c r="V359" s="313" t="e">
        <f t="shared" si="80"/>
        <v>#REF!</v>
      </c>
      <c r="W359" s="350" t="e">
        <f t="shared" si="83"/>
        <v>#REF!</v>
      </c>
      <c r="X359" s="351">
        <f t="shared" si="84"/>
        <v>4</v>
      </c>
      <c r="Y359" s="350" t="e">
        <f t="shared" si="85"/>
        <v>#REF!</v>
      </c>
      <c r="Z359" s="350">
        <f t="shared" si="81"/>
        <v>5</v>
      </c>
      <c r="AA359" s="350" t="e">
        <f t="shared" si="86"/>
        <v>#REF!</v>
      </c>
      <c r="AB359" s="351" t="e">
        <f t="shared" si="87"/>
        <v>#REF!</v>
      </c>
      <c r="AC359" s="351" t="e">
        <f t="shared" si="88"/>
        <v>#REF!</v>
      </c>
      <c r="AD359" s="351" t="e">
        <f t="shared" si="89"/>
        <v>#REF!</v>
      </c>
      <c r="AE359" s="332">
        <f t="shared" si="90"/>
        <v>2009</v>
      </c>
      <c r="AF359" s="352" t="e">
        <f t="shared" si="91"/>
        <v>#REF!</v>
      </c>
      <c r="AG359" s="353" t="e">
        <f t="shared" si="82"/>
        <v>#REF!</v>
      </c>
    </row>
    <row r="360" spans="1:33" s="313" customFormat="1" ht="35" customHeight="1">
      <c r="A360" s="921">
        <v>331</v>
      </c>
      <c r="B360" s="618" t="s">
        <v>2057</v>
      </c>
      <c r="C360" s="623" t="s">
        <v>775</v>
      </c>
      <c r="D360" s="272"/>
      <c r="E360" s="627"/>
      <c r="F360" s="608"/>
      <c r="G360" s="623" t="s">
        <v>2062</v>
      </c>
      <c r="H360" s="626">
        <v>2009</v>
      </c>
      <c r="I360" s="272"/>
      <c r="J360" s="272"/>
      <c r="K360" s="272"/>
      <c r="L360" s="272"/>
      <c r="M360" s="272"/>
      <c r="N360" s="616" t="s">
        <v>114</v>
      </c>
      <c r="O360" s="625">
        <v>26101290.829694323</v>
      </c>
      <c r="P360" s="857"/>
      <c r="T360" s="332" t="e">
        <f>#REF!</f>
        <v>#REF!</v>
      </c>
      <c r="U360" s="313" t="e">
        <f t="shared" si="79"/>
        <v>#REF!</v>
      </c>
      <c r="V360" s="313" t="e">
        <f t="shared" si="80"/>
        <v>#REF!</v>
      </c>
      <c r="W360" s="350" t="e">
        <f t="shared" si="83"/>
        <v>#REF!</v>
      </c>
      <c r="X360" s="351">
        <f t="shared" si="84"/>
        <v>4</v>
      </c>
      <c r="Y360" s="350" t="e">
        <f t="shared" si="85"/>
        <v>#REF!</v>
      </c>
      <c r="Z360" s="350">
        <f t="shared" si="81"/>
        <v>5</v>
      </c>
      <c r="AA360" s="350" t="e">
        <f t="shared" si="86"/>
        <v>#REF!</v>
      </c>
      <c r="AB360" s="351" t="e">
        <f t="shared" si="87"/>
        <v>#REF!</v>
      </c>
      <c r="AC360" s="351" t="e">
        <f t="shared" si="88"/>
        <v>#REF!</v>
      </c>
      <c r="AD360" s="351" t="e">
        <f t="shared" si="89"/>
        <v>#REF!</v>
      </c>
      <c r="AE360" s="332">
        <f t="shared" si="90"/>
        <v>2009</v>
      </c>
      <c r="AF360" s="352" t="e">
        <f t="shared" si="91"/>
        <v>#REF!</v>
      </c>
      <c r="AG360" s="353" t="e">
        <f t="shared" si="82"/>
        <v>#REF!</v>
      </c>
    </row>
    <row r="361" spans="1:33" s="313" customFormat="1" ht="35" customHeight="1">
      <c r="A361" s="921">
        <v>332</v>
      </c>
      <c r="B361" s="618" t="s">
        <v>2057</v>
      </c>
      <c r="C361" s="623" t="s">
        <v>776</v>
      </c>
      <c r="D361" s="272"/>
      <c r="E361" s="627"/>
      <c r="F361" s="608"/>
      <c r="G361" s="623" t="s">
        <v>2062</v>
      </c>
      <c r="H361" s="626">
        <v>2009</v>
      </c>
      <c r="I361" s="272"/>
      <c r="J361" s="272"/>
      <c r="K361" s="272"/>
      <c r="L361" s="272"/>
      <c r="M361" s="272"/>
      <c r="N361" s="616" t="s">
        <v>114</v>
      </c>
      <c r="O361" s="625">
        <v>4564709.5672886064</v>
      </c>
      <c r="P361" s="857"/>
      <c r="T361" s="332" t="e">
        <f>#REF!</f>
        <v>#REF!</v>
      </c>
      <c r="U361" s="313" t="e">
        <f t="shared" si="79"/>
        <v>#REF!</v>
      </c>
      <c r="V361" s="313" t="e">
        <f t="shared" si="80"/>
        <v>#REF!</v>
      </c>
      <c r="W361" s="350" t="e">
        <f t="shared" si="83"/>
        <v>#REF!</v>
      </c>
      <c r="X361" s="351">
        <f t="shared" si="84"/>
        <v>4</v>
      </c>
      <c r="Y361" s="350" t="e">
        <f t="shared" si="85"/>
        <v>#REF!</v>
      </c>
      <c r="Z361" s="350">
        <f t="shared" si="81"/>
        <v>5</v>
      </c>
      <c r="AA361" s="350" t="e">
        <f t="shared" si="86"/>
        <v>#REF!</v>
      </c>
      <c r="AB361" s="351" t="e">
        <f t="shared" si="87"/>
        <v>#REF!</v>
      </c>
      <c r="AC361" s="351" t="e">
        <f t="shared" si="88"/>
        <v>#REF!</v>
      </c>
      <c r="AD361" s="351" t="e">
        <f t="shared" si="89"/>
        <v>#REF!</v>
      </c>
      <c r="AE361" s="332">
        <f t="shared" si="90"/>
        <v>2009</v>
      </c>
      <c r="AF361" s="352" t="e">
        <f t="shared" si="91"/>
        <v>#REF!</v>
      </c>
      <c r="AG361" s="353" t="e">
        <f t="shared" si="82"/>
        <v>#REF!</v>
      </c>
    </row>
    <row r="362" spans="1:33" s="313" customFormat="1" ht="35" customHeight="1">
      <c r="A362" s="921">
        <v>333</v>
      </c>
      <c r="B362" s="613" t="s">
        <v>293</v>
      </c>
      <c r="C362" s="623" t="s">
        <v>474</v>
      </c>
      <c r="D362" s="272"/>
      <c r="E362" s="627" t="s">
        <v>359</v>
      </c>
      <c r="F362" s="608"/>
      <c r="G362" s="623" t="s">
        <v>2063</v>
      </c>
      <c r="H362" s="626">
        <v>2009</v>
      </c>
      <c r="I362" s="272"/>
      <c r="J362" s="272"/>
      <c r="K362" s="272"/>
      <c r="L362" s="272"/>
      <c r="M362" s="272"/>
      <c r="N362" s="616" t="s">
        <v>114</v>
      </c>
      <c r="O362" s="625">
        <v>19950000</v>
      </c>
      <c r="P362" s="857"/>
      <c r="T362" s="332" t="e">
        <f>#REF!</f>
        <v>#REF!</v>
      </c>
      <c r="U362" s="313" t="e">
        <f t="shared" si="79"/>
        <v>#REF!</v>
      </c>
      <c r="V362" s="313" t="e">
        <f t="shared" si="80"/>
        <v>#REF!</v>
      </c>
      <c r="W362" s="350" t="e">
        <f t="shared" si="83"/>
        <v>#REF!</v>
      </c>
      <c r="X362" s="351">
        <f t="shared" si="84"/>
        <v>4</v>
      </c>
      <c r="Y362" s="350" t="e">
        <f t="shared" si="85"/>
        <v>#REF!</v>
      </c>
      <c r="Z362" s="350">
        <f t="shared" si="81"/>
        <v>5</v>
      </c>
      <c r="AA362" s="350" t="e">
        <f t="shared" si="86"/>
        <v>#REF!</v>
      </c>
      <c r="AB362" s="351" t="e">
        <f t="shared" si="87"/>
        <v>#REF!</v>
      </c>
      <c r="AC362" s="351" t="e">
        <f t="shared" si="88"/>
        <v>#REF!</v>
      </c>
      <c r="AD362" s="351" t="e">
        <f t="shared" si="89"/>
        <v>#REF!</v>
      </c>
      <c r="AE362" s="332">
        <f t="shared" si="90"/>
        <v>2009</v>
      </c>
      <c r="AF362" s="352" t="e">
        <f t="shared" si="91"/>
        <v>#REF!</v>
      </c>
      <c r="AG362" s="353" t="e">
        <f t="shared" si="82"/>
        <v>#REF!</v>
      </c>
    </row>
    <row r="363" spans="1:33" s="313" customFormat="1" ht="35" customHeight="1">
      <c r="A363" s="921">
        <v>334</v>
      </c>
      <c r="B363" s="613" t="s">
        <v>293</v>
      </c>
      <c r="C363" s="623" t="s">
        <v>474</v>
      </c>
      <c r="D363" s="272"/>
      <c r="E363" s="627" t="s">
        <v>359</v>
      </c>
      <c r="F363" s="608"/>
      <c r="G363" s="623" t="s">
        <v>2063</v>
      </c>
      <c r="H363" s="626">
        <v>2009</v>
      </c>
      <c r="I363" s="272"/>
      <c r="J363" s="272"/>
      <c r="K363" s="272"/>
      <c r="L363" s="272"/>
      <c r="M363" s="272"/>
      <c r="N363" s="616" t="s">
        <v>114</v>
      </c>
      <c r="O363" s="625">
        <v>19950000</v>
      </c>
      <c r="P363" s="857"/>
      <c r="T363" s="332" t="e">
        <f>#REF!</f>
        <v>#REF!</v>
      </c>
      <c r="U363" s="313" t="e">
        <f t="shared" si="79"/>
        <v>#REF!</v>
      </c>
      <c r="V363" s="313" t="e">
        <f t="shared" si="80"/>
        <v>#REF!</v>
      </c>
      <c r="W363" s="350" t="e">
        <f t="shared" si="83"/>
        <v>#REF!</v>
      </c>
      <c r="X363" s="351">
        <f t="shared" si="84"/>
        <v>4</v>
      </c>
      <c r="Y363" s="350" t="e">
        <f t="shared" si="85"/>
        <v>#REF!</v>
      </c>
      <c r="Z363" s="350">
        <f t="shared" si="81"/>
        <v>5</v>
      </c>
      <c r="AA363" s="350" t="e">
        <f t="shared" si="86"/>
        <v>#REF!</v>
      </c>
      <c r="AB363" s="351" t="e">
        <f t="shared" si="87"/>
        <v>#REF!</v>
      </c>
      <c r="AC363" s="351" t="e">
        <f t="shared" si="88"/>
        <v>#REF!</v>
      </c>
      <c r="AD363" s="351" t="e">
        <f t="shared" si="89"/>
        <v>#REF!</v>
      </c>
      <c r="AE363" s="332">
        <f t="shared" si="90"/>
        <v>2009</v>
      </c>
      <c r="AF363" s="352" t="e">
        <f t="shared" si="91"/>
        <v>#REF!</v>
      </c>
      <c r="AG363" s="353" t="e">
        <f t="shared" si="82"/>
        <v>#REF!</v>
      </c>
    </row>
    <row r="364" spans="1:33" s="313" customFormat="1" ht="35" customHeight="1">
      <c r="A364" s="921">
        <v>335</v>
      </c>
      <c r="B364" s="613" t="s">
        <v>293</v>
      </c>
      <c r="C364" s="623" t="s">
        <v>474</v>
      </c>
      <c r="D364" s="272"/>
      <c r="E364" s="627" t="s">
        <v>359</v>
      </c>
      <c r="F364" s="608"/>
      <c r="G364" s="623" t="s">
        <v>2063</v>
      </c>
      <c r="H364" s="626">
        <v>2009</v>
      </c>
      <c r="I364" s="272"/>
      <c r="J364" s="272"/>
      <c r="K364" s="272"/>
      <c r="L364" s="272"/>
      <c r="M364" s="272"/>
      <c r="N364" s="616" t="s">
        <v>114</v>
      </c>
      <c r="O364" s="625">
        <v>19950000</v>
      </c>
      <c r="P364" s="857"/>
      <c r="T364" s="332" t="e">
        <f>#REF!</f>
        <v>#REF!</v>
      </c>
      <c r="U364" s="313" t="e">
        <f t="shared" si="79"/>
        <v>#REF!</v>
      </c>
      <c r="V364" s="313" t="e">
        <f t="shared" si="80"/>
        <v>#REF!</v>
      </c>
      <c r="W364" s="350" t="e">
        <f t="shared" si="83"/>
        <v>#REF!</v>
      </c>
      <c r="X364" s="351">
        <f t="shared" si="84"/>
        <v>4</v>
      </c>
      <c r="Y364" s="350" t="e">
        <f t="shared" si="85"/>
        <v>#REF!</v>
      </c>
      <c r="Z364" s="350">
        <f t="shared" si="81"/>
        <v>5</v>
      </c>
      <c r="AA364" s="350" t="e">
        <f t="shared" si="86"/>
        <v>#REF!</v>
      </c>
      <c r="AB364" s="351" t="e">
        <f t="shared" si="87"/>
        <v>#REF!</v>
      </c>
      <c r="AC364" s="351" t="e">
        <f t="shared" si="88"/>
        <v>#REF!</v>
      </c>
      <c r="AD364" s="351" t="e">
        <f t="shared" si="89"/>
        <v>#REF!</v>
      </c>
      <c r="AE364" s="332">
        <f t="shared" si="90"/>
        <v>2009</v>
      </c>
      <c r="AF364" s="352" t="e">
        <f t="shared" si="91"/>
        <v>#REF!</v>
      </c>
      <c r="AG364" s="353" t="e">
        <f t="shared" si="82"/>
        <v>#REF!</v>
      </c>
    </row>
    <row r="365" spans="1:33" s="313" customFormat="1" ht="35" customHeight="1">
      <c r="A365" s="921">
        <v>336</v>
      </c>
      <c r="B365" s="613" t="s">
        <v>293</v>
      </c>
      <c r="C365" s="623" t="s">
        <v>474</v>
      </c>
      <c r="D365" s="272"/>
      <c r="E365" s="627" t="s">
        <v>359</v>
      </c>
      <c r="F365" s="608"/>
      <c r="G365" s="623" t="s">
        <v>2063</v>
      </c>
      <c r="H365" s="626">
        <v>2009</v>
      </c>
      <c r="I365" s="272"/>
      <c r="J365" s="272"/>
      <c r="K365" s="272"/>
      <c r="L365" s="272"/>
      <c r="M365" s="272"/>
      <c r="N365" s="616" t="s">
        <v>114</v>
      </c>
      <c r="O365" s="625">
        <v>19950000</v>
      </c>
      <c r="P365" s="857"/>
      <c r="T365" s="332" t="e">
        <f>#REF!</f>
        <v>#REF!</v>
      </c>
      <c r="U365" s="313" t="e">
        <f t="shared" si="79"/>
        <v>#REF!</v>
      </c>
      <c r="V365" s="313" t="e">
        <f t="shared" si="80"/>
        <v>#REF!</v>
      </c>
      <c r="W365" s="350" t="e">
        <f t="shared" si="83"/>
        <v>#REF!</v>
      </c>
      <c r="X365" s="351">
        <f t="shared" si="84"/>
        <v>4</v>
      </c>
      <c r="Y365" s="350" t="e">
        <f t="shared" si="85"/>
        <v>#REF!</v>
      </c>
      <c r="Z365" s="350">
        <f t="shared" si="81"/>
        <v>5</v>
      </c>
      <c r="AA365" s="350" t="e">
        <f t="shared" si="86"/>
        <v>#REF!</v>
      </c>
      <c r="AB365" s="351" t="e">
        <f t="shared" si="87"/>
        <v>#REF!</v>
      </c>
      <c r="AC365" s="351" t="e">
        <f t="shared" si="88"/>
        <v>#REF!</v>
      </c>
      <c r="AD365" s="351" t="e">
        <f t="shared" si="89"/>
        <v>#REF!</v>
      </c>
      <c r="AE365" s="332">
        <f t="shared" si="90"/>
        <v>2009</v>
      </c>
      <c r="AF365" s="352" t="e">
        <f t="shared" si="91"/>
        <v>#REF!</v>
      </c>
      <c r="AG365" s="353" t="e">
        <f t="shared" si="82"/>
        <v>#REF!</v>
      </c>
    </row>
    <row r="366" spans="1:33" s="313" customFormat="1" ht="35" customHeight="1">
      <c r="A366" s="921">
        <v>337</v>
      </c>
      <c r="B366" s="618" t="s">
        <v>294</v>
      </c>
      <c r="C366" s="623" t="s">
        <v>758</v>
      </c>
      <c r="D366" s="272"/>
      <c r="E366" s="627" t="s">
        <v>359</v>
      </c>
      <c r="F366" s="608"/>
      <c r="G366" s="623" t="s">
        <v>2063</v>
      </c>
      <c r="H366" s="626">
        <v>2009</v>
      </c>
      <c r="I366" s="272"/>
      <c r="J366" s="272"/>
      <c r="K366" s="272"/>
      <c r="L366" s="272"/>
      <c r="M366" s="272"/>
      <c r="N366" s="616" t="s">
        <v>114</v>
      </c>
      <c r="O366" s="625">
        <v>24695000</v>
      </c>
      <c r="P366" s="857"/>
      <c r="T366" s="332" t="e">
        <f>#REF!</f>
        <v>#REF!</v>
      </c>
      <c r="U366" s="313" t="e">
        <f t="shared" si="79"/>
        <v>#REF!</v>
      </c>
      <c r="V366" s="313" t="e">
        <f t="shared" si="80"/>
        <v>#REF!</v>
      </c>
      <c r="W366" s="350" t="e">
        <f t="shared" si="83"/>
        <v>#REF!</v>
      </c>
      <c r="X366" s="351">
        <f t="shared" si="84"/>
        <v>4</v>
      </c>
      <c r="Y366" s="350" t="e">
        <f t="shared" si="85"/>
        <v>#REF!</v>
      </c>
      <c r="Z366" s="350">
        <f t="shared" si="81"/>
        <v>5</v>
      </c>
      <c r="AA366" s="350" t="e">
        <f t="shared" si="86"/>
        <v>#REF!</v>
      </c>
      <c r="AB366" s="351" t="e">
        <f t="shared" si="87"/>
        <v>#REF!</v>
      </c>
      <c r="AC366" s="351" t="e">
        <f t="shared" si="88"/>
        <v>#REF!</v>
      </c>
      <c r="AD366" s="351" t="e">
        <f t="shared" si="89"/>
        <v>#REF!</v>
      </c>
      <c r="AE366" s="332">
        <f t="shared" si="90"/>
        <v>2009</v>
      </c>
      <c r="AF366" s="352" t="e">
        <f t="shared" si="91"/>
        <v>#REF!</v>
      </c>
      <c r="AG366" s="353" t="e">
        <f t="shared" si="82"/>
        <v>#REF!</v>
      </c>
    </row>
    <row r="367" spans="1:33" s="313" customFormat="1" ht="35" customHeight="1">
      <c r="A367" s="921">
        <v>338</v>
      </c>
      <c r="B367" s="618" t="s">
        <v>294</v>
      </c>
      <c r="C367" s="623" t="s">
        <v>758</v>
      </c>
      <c r="D367" s="272"/>
      <c r="E367" s="627" t="s">
        <v>359</v>
      </c>
      <c r="F367" s="608"/>
      <c r="G367" s="623" t="s">
        <v>2063</v>
      </c>
      <c r="H367" s="626">
        <v>2009</v>
      </c>
      <c r="I367" s="272"/>
      <c r="J367" s="272"/>
      <c r="K367" s="272"/>
      <c r="L367" s="272"/>
      <c r="M367" s="272"/>
      <c r="N367" s="616" t="s">
        <v>114</v>
      </c>
      <c r="O367" s="625">
        <v>24695000</v>
      </c>
      <c r="P367" s="857"/>
      <c r="T367" s="332" t="e">
        <f>#REF!</f>
        <v>#REF!</v>
      </c>
      <c r="U367" s="313" t="e">
        <f t="shared" si="79"/>
        <v>#REF!</v>
      </c>
      <c r="V367" s="313" t="e">
        <f t="shared" si="80"/>
        <v>#REF!</v>
      </c>
      <c r="W367" s="350" t="e">
        <f t="shared" si="83"/>
        <v>#REF!</v>
      </c>
      <c r="X367" s="351">
        <f t="shared" si="84"/>
        <v>4</v>
      </c>
      <c r="Y367" s="350" t="e">
        <f t="shared" si="85"/>
        <v>#REF!</v>
      </c>
      <c r="Z367" s="350">
        <f t="shared" si="81"/>
        <v>5</v>
      </c>
      <c r="AA367" s="350" t="e">
        <f t="shared" si="86"/>
        <v>#REF!</v>
      </c>
      <c r="AB367" s="351" t="e">
        <f t="shared" si="87"/>
        <v>#REF!</v>
      </c>
      <c r="AC367" s="351" t="e">
        <f t="shared" si="88"/>
        <v>#REF!</v>
      </c>
      <c r="AD367" s="351" t="e">
        <f t="shared" si="89"/>
        <v>#REF!</v>
      </c>
      <c r="AE367" s="332">
        <f t="shared" si="90"/>
        <v>2009</v>
      </c>
      <c r="AF367" s="352" t="e">
        <f t="shared" si="91"/>
        <v>#REF!</v>
      </c>
      <c r="AG367" s="353" t="e">
        <f t="shared" si="82"/>
        <v>#REF!</v>
      </c>
    </row>
    <row r="368" spans="1:33" s="313" customFormat="1" ht="35" customHeight="1">
      <c r="A368" s="921">
        <v>339</v>
      </c>
      <c r="B368" s="618" t="s">
        <v>2088</v>
      </c>
      <c r="C368" s="623" t="s">
        <v>777</v>
      </c>
      <c r="D368" s="272"/>
      <c r="E368" s="627"/>
      <c r="F368" s="627"/>
      <c r="G368" s="623" t="s">
        <v>2063</v>
      </c>
      <c r="H368" s="626">
        <v>2011</v>
      </c>
      <c r="I368" s="272"/>
      <c r="J368" s="272"/>
      <c r="K368" s="272"/>
      <c r="L368" s="272"/>
      <c r="M368" s="272"/>
      <c r="N368" s="616" t="s">
        <v>114</v>
      </c>
      <c r="O368" s="625">
        <v>47119831.395421445</v>
      </c>
      <c r="P368" s="857"/>
      <c r="T368" s="332" t="e">
        <f>#REF!</f>
        <v>#REF!</v>
      </c>
      <c r="U368" s="313" t="e">
        <f t="shared" si="79"/>
        <v>#REF!</v>
      </c>
      <c r="V368" s="313" t="e">
        <f t="shared" si="80"/>
        <v>#REF!</v>
      </c>
      <c r="W368" s="350" t="e">
        <f t="shared" si="83"/>
        <v>#REF!</v>
      </c>
      <c r="X368" s="351">
        <f t="shared" si="84"/>
        <v>2</v>
      </c>
      <c r="Y368" s="350" t="e">
        <f t="shared" si="85"/>
        <v>#REF!</v>
      </c>
      <c r="Z368" s="350">
        <f t="shared" si="81"/>
        <v>3</v>
      </c>
      <c r="AA368" s="350" t="e">
        <f t="shared" si="86"/>
        <v>#REF!</v>
      </c>
      <c r="AB368" s="351" t="e">
        <f t="shared" si="87"/>
        <v>#REF!</v>
      </c>
      <c r="AC368" s="351" t="e">
        <f t="shared" si="88"/>
        <v>#REF!</v>
      </c>
      <c r="AD368" s="351" t="e">
        <f t="shared" si="89"/>
        <v>#REF!</v>
      </c>
      <c r="AE368" s="332">
        <f t="shared" si="90"/>
        <v>2011</v>
      </c>
      <c r="AF368" s="352" t="e">
        <f t="shared" si="91"/>
        <v>#REF!</v>
      </c>
      <c r="AG368" s="353" t="e">
        <f t="shared" si="82"/>
        <v>#REF!</v>
      </c>
    </row>
    <row r="369" spans="1:33" s="313" customFormat="1" ht="35" customHeight="1">
      <c r="A369" s="921">
        <v>340</v>
      </c>
      <c r="B369" s="618" t="s">
        <v>304</v>
      </c>
      <c r="C369" s="623" t="s">
        <v>778</v>
      </c>
      <c r="D369" s="272"/>
      <c r="E369" s="627" t="s">
        <v>348</v>
      </c>
      <c r="F369" s="627" t="s">
        <v>468</v>
      </c>
      <c r="G369" s="623" t="s">
        <v>2074</v>
      </c>
      <c r="H369" s="626">
        <v>2011</v>
      </c>
      <c r="I369" s="272"/>
      <c r="J369" s="272"/>
      <c r="K369" s="272"/>
      <c r="L369" s="272"/>
      <c r="M369" s="272"/>
      <c r="N369" s="616" t="s">
        <v>114</v>
      </c>
      <c r="O369" s="625">
        <v>5937579.7749441108</v>
      </c>
      <c r="P369" s="857"/>
      <c r="T369" s="332" t="e">
        <f>#REF!</f>
        <v>#REF!</v>
      </c>
      <c r="U369" s="313" t="e">
        <f t="shared" si="79"/>
        <v>#REF!</v>
      </c>
      <c r="V369" s="313" t="e">
        <f t="shared" si="80"/>
        <v>#REF!</v>
      </c>
      <c r="W369" s="350" t="e">
        <f t="shared" si="83"/>
        <v>#REF!</v>
      </c>
      <c r="X369" s="351">
        <f t="shared" si="84"/>
        <v>2</v>
      </c>
      <c r="Y369" s="350" t="e">
        <f t="shared" si="85"/>
        <v>#REF!</v>
      </c>
      <c r="Z369" s="350">
        <f t="shared" si="81"/>
        <v>3</v>
      </c>
      <c r="AA369" s="350" t="e">
        <f t="shared" si="86"/>
        <v>#REF!</v>
      </c>
      <c r="AB369" s="351" t="e">
        <f t="shared" si="87"/>
        <v>#REF!</v>
      </c>
      <c r="AC369" s="351" t="e">
        <f t="shared" si="88"/>
        <v>#REF!</v>
      </c>
      <c r="AD369" s="351" t="e">
        <f t="shared" si="89"/>
        <v>#REF!</v>
      </c>
      <c r="AE369" s="332">
        <f t="shared" si="90"/>
        <v>2011</v>
      </c>
      <c r="AF369" s="352" t="e">
        <f t="shared" si="91"/>
        <v>#REF!</v>
      </c>
      <c r="AG369" s="353" t="e">
        <f t="shared" si="82"/>
        <v>#REF!</v>
      </c>
    </row>
    <row r="370" spans="1:33" s="313" customFormat="1" ht="35" customHeight="1">
      <c r="A370" s="921">
        <v>341</v>
      </c>
      <c r="B370" s="618" t="s">
        <v>305</v>
      </c>
      <c r="C370" s="623" t="s">
        <v>779</v>
      </c>
      <c r="D370" s="272"/>
      <c r="E370" s="632" t="s">
        <v>363</v>
      </c>
      <c r="F370" s="627"/>
      <c r="G370" s="623" t="s">
        <v>2075</v>
      </c>
      <c r="H370" s="626">
        <v>2011</v>
      </c>
      <c r="I370" s="272"/>
      <c r="J370" s="272"/>
      <c r="K370" s="272"/>
      <c r="L370" s="272"/>
      <c r="M370" s="272"/>
      <c r="N370" s="616" t="s">
        <v>114</v>
      </c>
      <c r="O370" s="625">
        <v>5010615.8438346926</v>
      </c>
      <c r="P370" s="857"/>
      <c r="T370" s="332" t="e">
        <f>#REF!</f>
        <v>#REF!</v>
      </c>
      <c r="U370" s="313" t="e">
        <f t="shared" si="79"/>
        <v>#REF!</v>
      </c>
      <c r="V370" s="313" t="e">
        <f t="shared" si="80"/>
        <v>#REF!</v>
      </c>
      <c r="W370" s="350" t="e">
        <f t="shared" si="83"/>
        <v>#REF!</v>
      </c>
      <c r="X370" s="351">
        <f t="shared" si="84"/>
        <v>2</v>
      </c>
      <c r="Y370" s="350" t="e">
        <f t="shared" si="85"/>
        <v>#REF!</v>
      </c>
      <c r="Z370" s="350">
        <f t="shared" si="81"/>
        <v>3</v>
      </c>
      <c r="AA370" s="350" t="e">
        <f t="shared" si="86"/>
        <v>#REF!</v>
      </c>
      <c r="AB370" s="351" t="e">
        <f t="shared" si="87"/>
        <v>#REF!</v>
      </c>
      <c r="AC370" s="351" t="e">
        <f t="shared" si="88"/>
        <v>#REF!</v>
      </c>
      <c r="AD370" s="351" t="e">
        <f t="shared" si="89"/>
        <v>#REF!</v>
      </c>
      <c r="AE370" s="332">
        <f t="shared" si="90"/>
        <v>2011</v>
      </c>
      <c r="AF370" s="352" t="e">
        <f t="shared" si="91"/>
        <v>#REF!</v>
      </c>
      <c r="AG370" s="353" t="e">
        <f t="shared" si="82"/>
        <v>#REF!</v>
      </c>
    </row>
    <row r="371" spans="1:33" s="313" customFormat="1" ht="35" customHeight="1">
      <c r="A371" s="921">
        <v>342</v>
      </c>
      <c r="B371" s="618" t="s">
        <v>301</v>
      </c>
      <c r="C371" s="623" t="s">
        <v>122</v>
      </c>
      <c r="D371" s="272"/>
      <c r="E371" s="627" t="s">
        <v>366</v>
      </c>
      <c r="F371" s="627"/>
      <c r="G371" s="623" t="s">
        <v>2076</v>
      </c>
      <c r="H371" s="626">
        <v>2011</v>
      </c>
      <c r="I371" s="272"/>
      <c r="J371" s="272"/>
      <c r="K371" s="272"/>
      <c r="L371" s="272"/>
      <c r="M371" s="272"/>
      <c r="N371" s="616" t="s">
        <v>114</v>
      </c>
      <c r="O371" s="625">
        <v>13302467.195188627</v>
      </c>
      <c r="P371" s="857"/>
      <c r="T371" s="332" t="e">
        <f>#REF!</f>
        <v>#REF!</v>
      </c>
      <c r="U371" s="313" t="e">
        <f t="shared" si="79"/>
        <v>#REF!</v>
      </c>
      <c r="V371" s="313" t="e">
        <f t="shared" si="80"/>
        <v>#REF!</v>
      </c>
      <c r="W371" s="350" t="e">
        <f t="shared" si="83"/>
        <v>#REF!</v>
      </c>
      <c r="X371" s="351">
        <f t="shared" si="84"/>
        <v>2</v>
      </c>
      <c r="Y371" s="350" t="e">
        <f t="shared" si="85"/>
        <v>#REF!</v>
      </c>
      <c r="Z371" s="350">
        <f t="shared" si="81"/>
        <v>3</v>
      </c>
      <c r="AA371" s="350" t="e">
        <f t="shared" si="86"/>
        <v>#REF!</v>
      </c>
      <c r="AB371" s="351" t="e">
        <f t="shared" si="87"/>
        <v>#REF!</v>
      </c>
      <c r="AC371" s="351" t="e">
        <f t="shared" si="88"/>
        <v>#REF!</v>
      </c>
      <c r="AD371" s="351" t="e">
        <f t="shared" si="89"/>
        <v>#REF!</v>
      </c>
      <c r="AE371" s="332">
        <f t="shared" si="90"/>
        <v>2011</v>
      </c>
      <c r="AF371" s="352" t="e">
        <f t="shared" si="91"/>
        <v>#REF!</v>
      </c>
      <c r="AG371" s="353" t="e">
        <f t="shared" si="82"/>
        <v>#REF!</v>
      </c>
    </row>
    <row r="372" spans="1:33" s="313" customFormat="1" ht="35" customHeight="1">
      <c r="A372" s="921">
        <v>343</v>
      </c>
      <c r="B372" s="618" t="s">
        <v>301</v>
      </c>
      <c r="C372" s="623" t="s">
        <v>122</v>
      </c>
      <c r="D372" s="272"/>
      <c r="E372" s="627" t="s">
        <v>366</v>
      </c>
      <c r="F372" s="627"/>
      <c r="G372" s="623" t="s">
        <v>2076</v>
      </c>
      <c r="H372" s="626">
        <v>2011</v>
      </c>
      <c r="I372" s="272"/>
      <c r="J372" s="272"/>
      <c r="K372" s="272"/>
      <c r="L372" s="272"/>
      <c r="M372" s="272"/>
      <c r="N372" s="616" t="s">
        <v>114</v>
      </c>
      <c r="O372" s="625">
        <v>13302467.195188627</v>
      </c>
      <c r="P372" s="857"/>
      <c r="T372" s="332" t="e">
        <f>#REF!</f>
        <v>#REF!</v>
      </c>
      <c r="U372" s="313" t="e">
        <f t="shared" si="79"/>
        <v>#REF!</v>
      </c>
      <c r="V372" s="313" t="e">
        <f t="shared" si="80"/>
        <v>#REF!</v>
      </c>
      <c r="W372" s="350" t="e">
        <f t="shared" si="83"/>
        <v>#REF!</v>
      </c>
      <c r="X372" s="351">
        <f t="shared" si="84"/>
        <v>2</v>
      </c>
      <c r="Y372" s="350" t="e">
        <f t="shared" si="85"/>
        <v>#REF!</v>
      </c>
      <c r="Z372" s="350">
        <f t="shared" si="81"/>
        <v>3</v>
      </c>
      <c r="AA372" s="350" t="e">
        <f t="shared" si="86"/>
        <v>#REF!</v>
      </c>
      <c r="AB372" s="351" t="e">
        <f t="shared" si="87"/>
        <v>#REF!</v>
      </c>
      <c r="AC372" s="351" t="e">
        <f t="shared" si="88"/>
        <v>#REF!</v>
      </c>
      <c r="AD372" s="351" t="e">
        <f t="shared" si="89"/>
        <v>#REF!</v>
      </c>
      <c r="AE372" s="332">
        <f t="shared" si="90"/>
        <v>2011</v>
      </c>
      <c r="AF372" s="352" t="e">
        <f t="shared" si="91"/>
        <v>#REF!</v>
      </c>
      <c r="AG372" s="353" t="e">
        <f t="shared" si="82"/>
        <v>#REF!</v>
      </c>
    </row>
    <row r="373" spans="1:33" s="313" customFormat="1" ht="35" customHeight="1">
      <c r="A373" s="921">
        <v>344</v>
      </c>
      <c r="B373" s="618" t="s">
        <v>301</v>
      </c>
      <c r="C373" s="623" t="s">
        <v>122</v>
      </c>
      <c r="D373" s="272"/>
      <c r="E373" s="627" t="s">
        <v>366</v>
      </c>
      <c r="F373" s="627"/>
      <c r="G373" s="623" t="s">
        <v>2076</v>
      </c>
      <c r="H373" s="626">
        <v>2011</v>
      </c>
      <c r="I373" s="272"/>
      <c r="J373" s="272"/>
      <c r="K373" s="272"/>
      <c r="L373" s="272"/>
      <c r="M373" s="272"/>
      <c r="N373" s="616" t="s">
        <v>114</v>
      </c>
      <c r="O373" s="625">
        <v>13302467.195188627</v>
      </c>
      <c r="P373" s="857"/>
      <c r="T373" s="332" t="e">
        <f>#REF!</f>
        <v>#REF!</v>
      </c>
      <c r="U373" s="313" t="e">
        <f t="shared" si="79"/>
        <v>#REF!</v>
      </c>
      <c r="V373" s="313" t="e">
        <f t="shared" si="80"/>
        <v>#REF!</v>
      </c>
      <c r="W373" s="350" t="e">
        <f t="shared" si="83"/>
        <v>#REF!</v>
      </c>
      <c r="X373" s="351">
        <f t="shared" si="84"/>
        <v>2</v>
      </c>
      <c r="Y373" s="350" t="e">
        <f t="shared" si="85"/>
        <v>#REF!</v>
      </c>
      <c r="Z373" s="350">
        <f t="shared" si="81"/>
        <v>3</v>
      </c>
      <c r="AA373" s="350" t="e">
        <f t="shared" si="86"/>
        <v>#REF!</v>
      </c>
      <c r="AB373" s="351" t="e">
        <f t="shared" si="87"/>
        <v>#REF!</v>
      </c>
      <c r="AC373" s="351" t="e">
        <f t="shared" si="88"/>
        <v>#REF!</v>
      </c>
      <c r="AD373" s="351" t="e">
        <f t="shared" si="89"/>
        <v>#REF!</v>
      </c>
      <c r="AE373" s="332">
        <f t="shared" si="90"/>
        <v>2011</v>
      </c>
      <c r="AF373" s="352" t="e">
        <f t="shared" si="91"/>
        <v>#REF!</v>
      </c>
      <c r="AG373" s="353" t="e">
        <f t="shared" si="82"/>
        <v>#REF!</v>
      </c>
    </row>
    <row r="374" spans="1:33" s="313" customFormat="1" ht="35" customHeight="1">
      <c r="A374" s="921">
        <v>345</v>
      </c>
      <c r="B374" s="618" t="s">
        <v>294</v>
      </c>
      <c r="C374" s="623" t="s">
        <v>780</v>
      </c>
      <c r="D374" s="272"/>
      <c r="E374" s="627" t="s">
        <v>367</v>
      </c>
      <c r="F374" s="627"/>
      <c r="G374" s="623" t="s">
        <v>2063</v>
      </c>
      <c r="H374" s="626">
        <v>2011</v>
      </c>
      <c r="I374" s="272"/>
      <c r="J374" s="272"/>
      <c r="K374" s="272"/>
      <c r="L374" s="272"/>
      <c r="M374" s="272"/>
      <c r="N374" s="616" t="s">
        <v>114</v>
      </c>
      <c r="O374" s="625">
        <v>345376500</v>
      </c>
      <c r="P374" s="857"/>
      <c r="T374" s="332" t="e">
        <f>#REF!</f>
        <v>#REF!</v>
      </c>
      <c r="U374" s="313" t="e">
        <f t="shared" si="79"/>
        <v>#REF!</v>
      </c>
      <c r="V374" s="313" t="e">
        <f t="shared" si="80"/>
        <v>#REF!</v>
      </c>
      <c r="W374" s="350" t="e">
        <f t="shared" si="83"/>
        <v>#REF!</v>
      </c>
      <c r="X374" s="351">
        <f t="shared" si="84"/>
        <v>2</v>
      </c>
      <c r="Y374" s="350" t="e">
        <f t="shared" si="85"/>
        <v>#REF!</v>
      </c>
      <c r="Z374" s="350">
        <f t="shared" si="81"/>
        <v>3</v>
      </c>
      <c r="AA374" s="350" t="e">
        <f t="shared" si="86"/>
        <v>#REF!</v>
      </c>
      <c r="AB374" s="351" t="e">
        <f t="shared" si="87"/>
        <v>#REF!</v>
      </c>
      <c r="AC374" s="351" t="e">
        <f t="shared" si="88"/>
        <v>#REF!</v>
      </c>
      <c r="AD374" s="351" t="e">
        <f t="shared" si="89"/>
        <v>#REF!</v>
      </c>
      <c r="AE374" s="332">
        <f t="shared" si="90"/>
        <v>2011</v>
      </c>
      <c r="AF374" s="352" t="e">
        <f t="shared" si="91"/>
        <v>#REF!</v>
      </c>
      <c r="AG374" s="353" t="e">
        <f t="shared" si="82"/>
        <v>#REF!</v>
      </c>
    </row>
    <row r="375" spans="1:33" s="313" customFormat="1" ht="35" customHeight="1">
      <c r="A375" s="921">
        <v>346</v>
      </c>
      <c r="B375" s="618" t="s">
        <v>309</v>
      </c>
      <c r="C375" s="623" t="s">
        <v>781</v>
      </c>
      <c r="D375" s="272"/>
      <c r="E375" s="627"/>
      <c r="F375" s="627"/>
      <c r="G375" s="623" t="s">
        <v>2077</v>
      </c>
      <c r="H375" s="626">
        <v>2011</v>
      </c>
      <c r="I375" s="272"/>
      <c r="J375" s="272"/>
      <c r="K375" s="272"/>
      <c r="L375" s="272"/>
      <c r="M375" s="272"/>
      <c r="N375" s="616" t="s">
        <v>114</v>
      </c>
      <c r="O375" s="625">
        <v>39583865.166294068</v>
      </c>
      <c r="P375" s="857"/>
      <c r="T375" s="332" t="e">
        <f>#REF!</f>
        <v>#REF!</v>
      </c>
      <c r="U375" s="313" t="e">
        <f t="shared" si="79"/>
        <v>#REF!</v>
      </c>
      <c r="V375" s="313" t="e">
        <f t="shared" si="80"/>
        <v>#REF!</v>
      </c>
      <c r="W375" s="350" t="e">
        <f t="shared" si="83"/>
        <v>#REF!</v>
      </c>
      <c r="X375" s="351">
        <f t="shared" si="84"/>
        <v>2</v>
      </c>
      <c r="Y375" s="350" t="e">
        <f t="shared" si="85"/>
        <v>#REF!</v>
      </c>
      <c r="Z375" s="350">
        <f t="shared" si="81"/>
        <v>3</v>
      </c>
      <c r="AA375" s="350" t="e">
        <f t="shared" si="86"/>
        <v>#REF!</v>
      </c>
      <c r="AB375" s="351" t="e">
        <f t="shared" si="87"/>
        <v>#REF!</v>
      </c>
      <c r="AC375" s="351" t="e">
        <f t="shared" si="88"/>
        <v>#REF!</v>
      </c>
      <c r="AD375" s="351" t="e">
        <f t="shared" si="89"/>
        <v>#REF!</v>
      </c>
      <c r="AE375" s="332">
        <f t="shared" si="90"/>
        <v>2011</v>
      </c>
      <c r="AF375" s="352" t="e">
        <f t="shared" si="91"/>
        <v>#REF!</v>
      </c>
      <c r="AG375" s="353" t="e">
        <f t="shared" si="82"/>
        <v>#REF!</v>
      </c>
    </row>
    <row r="376" spans="1:33" s="313" customFormat="1" ht="35" customHeight="1">
      <c r="A376" s="921">
        <v>347</v>
      </c>
      <c r="B376" s="613" t="s">
        <v>2036</v>
      </c>
      <c r="C376" s="623" t="s">
        <v>782</v>
      </c>
      <c r="D376" s="272"/>
      <c r="E376" s="627"/>
      <c r="F376" s="627"/>
      <c r="G376" s="623" t="s">
        <v>2062</v>
      </c>
      <c r="H376" s="626">
        <v>2011</v>
      </c>
      <c r="I376" s="272"/>
      <c r="J376" s="272"/>
      <c r="K376" s="272"/>
      <c r="L376" s="272"/>
      <c r="M376" s="272"/>
      <c r="N376" s="616" t="s">
        <v>114</v>
      </c>
      <c r="O376" s="625">
        <v>8864953.8465172201</v>
      </c>
      <c r="P376" s="857"/>
      <c r="T376" s="332" t="e">
        <f>#REF!</f>
        <v>#REF!</v>
      </c>
      <c r="U376" s="313" t="e">
        <f t="shared" si="79"/>
        <v>#REF!</v>
      </c>
      <c r="V376" s="313" t="e">
        <f t="shared" si="80"/>
        <v>#REF!</v>
      </c>
      <c r="W376" s="350" t="e">
        <f t="shared" si="83"/>
        <v>#REF!</v>
      </c>
      <c r="X376" s="351">
        <f t="shared" si="84"/>
        <v>2</v>
      </c>
      <c r="Y376" s="350" t="e">
        <f t="shared" si="85"/>
        <v>#REF!</v>
      </c>
      <c r="Z376" s="350">
        <f t="shared" si="81"/>
        <v>3</v>
      </c>
      <c r="AA376" s="350" t="e">
        <f t="shared" si="86"/>
        <v>#REF!</v>
      </c>
      <c r="AB376" s="351" t="e">
        <f t="shared" si="87"/>
        <v>#REF!</v>
      </c>
      <c r="AC376" s="351" t="e">
        <f t="shared" si="88"/>
        <v>#REF!</v>
      </c>
      <c r="AD376" s="351" t="e">
        <f t="shared" si="89"/>
        <v>#REF!</v>
      </c>
      <c r="AE376" s="332">
        <f t="shared" si="90"/>
        <v>2011</v>
      </c>
      <c r="AF376" s="352" t="e">
        <f t="shared" si="91"/>
        <v>#REF!</v>
      </c>
      <c r="AG376" s="353" t="e">
        <f t="shared" si="82"/>
        <v>#REF!</v>
      </c>
    </row>
    <row r="377" spans="1:33" s="313" customFormat="1" ht="35" customHeight="1">
      <c r="A377" s="921">
        <v>348</v>
      </c>
      <c r="B377" s="618" t="s">
        <v>311</v>
      </c>
      <c r="C377" s="623" t="s">
        <v>783</v>
      </c>
      <c r="D377" s="272"/>
      <c r="E377" s="627"/>
      <c r="F377" s="627"/>
      <c r="G377" s="623" t="s">
        <v>2078</v>
      </c>
      <c r="H377" s="626">
        <v>2011</v>
      </c>
      <c r="I377" s="272"/>
      <c r="J377" s="272"/>
      <c r="K377" s="272"/>
      <c r="L377" s="272"/>
      <c r="M377" s="272"/>
      <c r="N377" s="616" t="s">
        <v>114</v>
      </c>
      <c r="O377" s="625">
        <v>7202774.7402952434</v>
      </c>
      <c r="P377" s="857"/>
      <c r="T377" s="332" t="e">
        <f>#REF!</f>
        <v>#REF!</v>
      </c>
      <c r="U377" s="313" t="e">
        <f t="shared" si="79"/>
        <v>#REF!</v>
      </c>
      <c r="V377" s="313" t="e">
        <f t="shared" si="80"/>
        <v>#REF!</v>
      </c>
      <c r="W377" s="350" t="e">
        <f t="shared" si="83"/>
        <v>#REF!</v>
      </c>
      <c r="X377" s="351">
        <f t="shared" si="84"/>
        <v>2</v>
      </c>
      <c r="Y377" s="350" t="e">
        <f t="shared" si="85"/>
        <v>#REF!</v>
      </c>
      <c r="Z377" s="350">
        <f t="shared" si="81"/>
        <v>3</v>
      </c>
      <c r="AA377" s="350" t="e">
        <f t="shared" si="86"/>
        <v>#REF!</v>
      </c>
      <c r="AB377" s="351" t="e">
        <f t="shared" si="87"/>
        <v>#REF!</v>
      </c>
      <c r="AC377" s="351" t="e">
        <f t="shared" si="88"/>
        <v>#REF!</v>
      </c>
      <c r="AD377" s="351" t="e">
        <f t="shared" si="89"/>
        <v>#REF!</v>
      </c>
      <c r="AE377" s="332">
        <f t="shared" si="90"/>
        <v>2011</v>
      </c>
      <c r="AF377" s="352" t="e">
        <f t="shared" si="91"/>
        <v>#REF!</v>
      </c>
      <c r="AG377" s="353" t="e">
        <f t="shared" si="82"/>
        <v>#REF!</v>
      </c>
    </row>
    <row r="378" spans="1:33" s="313" customFormat="1" ht="35" customHeight="1">
      <c r="A378" s="921">
        <v>349</v>
      </c>
      <c r="B378" s="618" t="s">
        <v>300</v>
      </c>
      <c r="C378" s="623" t="s">
        <v>137</v>
      </c>
      <c r="D378" s="272"/>
      <c r="E378" s="627"/>
      <c r="F378" s="627"/>
      <c r="G378" s="623" t="s">
        <v>2078</v>
      </c>
      <c r="H378" s="626">
        <v>2011</v>
      </c>
      <c r="I378" s="272"/>
      <c r="J378" s="272"/>
      <c r="K378" s="272"/>
      <c r="L378" s="272"/>
      <c r="M378" s="272"/>
      <c r="N378" s="616" t="s">
        <v>114</v>
      </c>
      <c r="O378" s="625">
        <v>4986536.3586659376</v>
      </c>
      <c r="P378" s="857"/>
      <c r="T378" s="332" t="e">
        <f>#REF!</f>
        <v>#REF!</v>
      </c>
      <c r="U378" s="313" t="e">
        <f t="shared" si="79"/>
        <v>#REF!</v>
      </c>
      <c r="V378" s="313" t="e">
        <f t="shared" si="80"/>
        <v>#REF!</v>
      </c>
      <c r="W378" s="350" t="e">
        <f t="shared" si="83"/>
        <v>#REF!</v>
      </c>
      <c r="X378" s="351">
        <f t="shared" si="84"/>
        <v>2</v>
      </c>
      <c r="Y378" s="350" t="e">
        <f t="shared" si="85"/>
        <v>#REF!</v>
      </c>
      <c r="Z378" s="350">
        <f t="shared" si="81"/>
        <v>3</v>
      </c>
      <c r="AA378" s="350" t="e">
        <f t="shared" si="86"/>
        <v>#REF!</v>
      </c>
      <c r="AB378" s="351" t="e">
        <f t="shared" si="87"/>
        <v>#REF!</v>
      </c>
      <c r="AC378" s="351" t="e">
        <f t="shared" si="88"/>
        <v>#REF!</v>
      </c>
      <c r="AD378" s="351" t="e">
        <f t="shared" si="89"/>
        <v>#REF!</v>
      </c>
      <c r="AE378" s="332">
        <f t="shared" si="90"/>
        <v>2011</v>
      </c>
      <c r="AF378" s="352" t="e">
        <f t="shared" si="91"/>
        <v>#REF!</v>
      </c>
      <c r="AG378" s="353" t="e">
        <f t="shared" si="82"/>
        <v>#REF!</v>
      </c>
    </row>
    <row r="379" spans="1:33" s="313" customFormat="1" ht="35" customHeight="1">
      <c r="A379" s="921">
        <v>350</v>
      </c>
      <c r="B379" s="618" t="s">
        <v>300</v>
      </c>
      <c r="C379" s="623" t="s">
        <v>137</v>
      </c>
      <c r="D379" s="272"/>
      <c r="E379" s="627"/>
      <c r="F379" s="627"/>
      <c r="G379" s="623" t="s">
        <v>2078</v>
      </c>
      <c r="H379" s="626">
        <v>2011</v>
      </c>
      <c r="I379" s="272"/>
      <c r="J379" s="272"/>
      <c r="K379" s="272"/>
      <c r="L379" s="272"/>
      <c r="M379" s="272"/>
      <c r="N379" s="616" t="s">
        <v>114</v>
      </c>
      <c r="O379" s="625">
        <v>4986536.3586659376</v>
      </c>
      <c r="P379" s="857"/>
      <c r="T379" s="332" t="e">
        <f>#REF!</f>
        <v>#REF!</v>
      </c>
      <c r="U379" s="313" t="e">
        <f t="shared" si="79"/>
        <v>#REF!</v>
      </c>
      <c r="V379" s="313" t="e">
        <f t="shared" si="80"/>
        <v>#REF!</v>
      </c>
      <c r="W379" s="350" t="e">
        <f t="shared" si="83"/>
        <v>#REF!</v>
      </c>
      <c r="X379" s="351">
        <f t="shared" si="84"/>
        <v>2</v>
      </c>
      <c r="Y379" s="350" t="e">
        <f t="shared" si="85"/>
        <v>#REF!</v>
      </c>
      <c r="Z379" s="350">
        <f t="shared" si="81"/>
        <v>3</v>
      </c>
      <c r="AA379" s="350" t="e">
        <f t="shared" si="86"/>
        <v>#REF!</v>
      </c>
      <c r="AB379" s="351" t="e">
        <f t="shared" si="87"/>
        <v>#REF!</v>
      </c>
      <c r="AC379" s="351" t="e">
        <f t="shared" si="88"/>
        <v>#REF!</v>
      </c>
      <c r="AD379" s="351" t="e">
        <f t="shared" si="89"/>
        <v>#REF!</v>
      </c>
      <c r="AE379" s="332">
        <f t="shared" si="90"/>
        <v>2011</v>
      </c>
      <c r="AF379" s="352" t="e">
        <f t="shared" si="91"/>
        <v>#REF!</v>
      </c>
      <c r="AG379" s="353" t="e">
        <f t="shared" si="82"/>
        <v>#REF!</v>
      </c>
    </row>
    <row r="380" spans="1:33" s="313" customFormat="1" ht="35" customHeight="1">
      <c r="A380" s="921">
        <v>351</v>
      </c>
      <c r="B380" s="618" t="s">
        <v>300</v>
      </c>
      <c r="C380" s="623" t="s">
        <v>137</v>
      </c>
      <c r="D380" s="272"/>
      <c r="E380" s="627"/>
      <c r="F380" s="627"/>
      <c r="G380" s="623" t="s">
        <v>2078</v>
      </c>
      <c r="H380" s="626">
        <v>2011</v>
      </c>
      <c r="I380" s="272"/>
      <c r="J380" s="272"/>
      <c r="K380" s="272"/>
      <c r="L380" s="272"/>
      <c r="M380" s="272"/>
      <c r="N380" s="616" t="s">
        <v>114</v>
      </c>
      <c r="O380" s="625">
        <v>4986536.3586659376</v>
      </c>
      <c r="P380" s="857"/>
      <c r="T380" s="332" t="e">
        <f>#REF!</f>
        <v>#REF!</v>
      </c>
      <c r="U380" s="313" t="e">
        <f t="shared" si="79"/>
        <v>#REF!</v>
      </c>
      <c r="V380" s="313" t="e">
        <f t="shared" si="80"/>
        <v>#REF!</v>
      </c>
      <c r="W380" s="350" t="e">
        <f t="shared" si="83"/>
        <v>#REF!</v>
      </c>
      <c r="X380" s="351">
        <f t="shared" si="84"/>
        <v>2</v>
      </c>
      <c r="Y380" s="350" t="e">
        <f t="shared" si="85"/>
        <v>#REF!</v>
      </c>
      <c r="Z380" s="350">
        <f t="shared" si="81"/>
        <v>3</v>
      </c>
      <c r="AA380" s="350" t="e">
        <f t="shared" si="86"/>
        <v>#REF!</v>
      </c>
      <c r="AB380" s="351" t="e">
        <f t="shared" si="87"/>
        <v>#REF!</v>
      </c>
      <c r="AC380" s="351" t="e">
        <f t="shared" si="88"/>
        <v>#REF!</v>
      </c>
      <c r="AD380" s="351" t="e">
        <f t="shared" si="89"/>
        <v>#REF!</v>
      </c>
      <c r="AE380" s="332">
        <f t="shared" si="90"/>
        <v>2011</v>
      </c>
      <c r="AF380" s="352" t="e">
        <f t="shared" si="91"/>
        <v>#REF!</v>
      </c>
      <c r="AG380" s="353" t="e">
        <f t="shared" si="82"/>
        <v>#REF!</v>
      </c>
    </row>
    <row r="381" spans="1:33" s="313" customFormat="1" ht="35" customHeight="1">
      <c r="A381" s="921">
        <v>352</v>
      </c>
      <c r="B381" s="618" t="s">
        <v>301</v>
      </c>
      <c r="C381" s="623" t="s">
        <v>122</v>
      </c>
      <c r="D381" s="272"/>
      <c r="E381" s="627"/>
      <c r="F381" s="627"/>
      <c r="G381" s="623" t="s">
        <v>2078</v>
      </c>
      <c r="H381" s="626">
        <v>2011</v>
      </c>
      <c r="I381" s="272"/>
      <c r="J381" s="272"/>
      <c r="K381" s="272"/>
      <c r="L381" s="272"/>
      <c r="M381" s="272"/>
      <c r="N381" s="616" t="s">
        <v>114</v>
      </c>
      <c r="O381" s="625">
        <v>39615261.071623839</v>
      </c>
      <c r="P381" s="857"/>
      <c r="T381" s="332" t="e">
        <f>#REF!</f>
        <v>#REF!</v>
      </c>
      <c r="U381" s="313" t="e">
        <f t="shared" si="79"/>
        <v>#REF!</v>
      </c>
      <c r="V381" s="313" t="e">
        <f t="shared" si="80"/>
        <v>#REF!</v>
      </c>
      <c r="W381" s="350" t="e">
        <f t="shared" si="83"/>
        <v>#REF!</v>
      </c>
      <c r="X381" s="351">
        <f t="shared" si="84"/>
        <v>2</v>
      </c>
      <c r="Y381" s="350" t="e">
        <f t="shared" si="85"/>
        <v>#REF!</v>
      </c>
      <c r="Z381" s="350">
        <f t="shared" si="81"/>
        <v>3</v>
      </c>
      <c r="AA381" s="350" t="e">
        <f t="shared" si="86"/>
        <v>#REF!</v>
      </c>
      <c r="AB381" s="351" t="e">
        <f t="shared" si="87"/>
        <v>#REF!</v>
      </c>
      <c r="AC381" s="351" t="e">
        <f t="shared" si="88"/>
        <v>#REF!</v>
      </c>
      <c r="AD381" s="351" t="e">
        <f t="shared" si="89"/>
        <v>#REF!</v>
      </c>
      <c r="AE381" s="332">
        <f t="shared" si="90"/>
        <v>2011</v>
      </c>
      <c r="AF381" s="352" t="e">
        <f t="shared" si="91"/>
        <v>#REF!</v>
      </c>
      <c r="AG381" s="353" t="e">
        <f t="shared" si="82"/>
        <v>#REF!</v>
      </c>
    </row>
    <row r="382" spans="1:33" s="313" customFormat="1" ht="35" customHeight="1">
      <c r="A382" s="921">
        <v>353</v>
      </c>
      <c r="B382" s="618" t="s">
        <v>2034</v>
      </c>
      <c r="C382" s="623" t="s">
        <v>471</v>
      </c>
      <c r="D382" s="272"/>
      <c r="E382" s="627" t="s">
        <v>472</v>
      </c>
      <c r="F382" s="627"/>
      <c r="G382" s="623" t="s">
        <v>2079</v>
      </c>
      <c r="H382" s="626">
        <v>2012</v>
      </c>
      <c r="I382" s="272"/>
      <c r="J382" s="272"/>
      <c r="K382" s="272"/>
      <c r="L382" s="272"/>
      <c r="M382" s="272"/>
      <c r="N382" s="616" t="s">
        <v>114</v>
      </c>
      <c r="O382" s="625">
        <v>29764819.0600329</v>
      </c>
      <c r="P382" s="857"/>
      <c r="T382" s="332" t="e">
        <f>#REF!</f>
        <v>#REF!</v>
      </c>
      <c r="U382" s="313" t="e">
        <f t="shared" si="79"/>
        <v>#REF!</v>
      </c>
      <c r="V382" s="313" t="e">
        <f t="shared" si="80"/>
        <v>#REF!</v>
      </c>
      <c r="W382" s="350" t="e">
        <f t="shared" si="83"/>
        <v>#REF!</v>
      </c>
      <c r="X382" s="351">
        <f t="shared" si="84"/>
        <v>1</v>
      </c>
      <c r="Y382" s="350" t="e">
        <f t="shared" si="85"/>
        <v>#REF!</v>
      </c>
      <c r="Z382" s="350">
        <f t="shared" si="81"/>
        <v>2</v>
      </c>
      <c r="AA382" s="350" t="e">
        <f t="shared" si="86"/>
        <v>#REF!</v>
      </c>
      <c r="AB382" s="351" t="e">
        <f t="shared" si="87"/>
        <v>#REF!</v>
      </c>
      <c r="AC382" s="351" t="e">
        <f t="shared" si="88"/>
        <v>#REF!</v>
      </c>
      <c r="AD382" s="351" t="e">
        <f t="shared" si="89"/>
        <v>#REF!</v>
      </c>
      <c r="AE382" s="332">
        <f t="shared" si="90"/>
        <v>2012</v>
      </c>
      <c r="AF382" s="352" t="e">
        <f t="shared" si="91"/>
        <v>#REF!</v>
      </c>
      <c r="AG382" s="353" t="e">
        <f t="shared" si="82"/>
        <v>#REF!</v>
      </c>
    </row>
    <row r="383" spans="1:33" s="313" customFormat="1" ht="35" customHeight="1">
      <c r="A383" s="921">
        <v>354</v>
      </c>
      <c r="B383" s="613" t="s">
        <v>293</v>
      </c>
      <c r="C383" s="623" t="s">
        <v>474</v>
      </c>
      <c r="D383" s="272"/>
      <c r="E383" s="632" t="s">
        <v>475</v>
      </c>
      <c r="F383" s="627"/>
      <c r="G383" s="623" t="s">
        <v>493</v>
      </c>
      <c r="H383" s="626">
        <v>2012</v>
      </c>
      <c r="I383" s="272"/>
      <c r="J383" s="272"/>
      <c r="K383" s="272" t="s">
        <v>477</v>
      </c>
      <c r="L383" s="272"/>
      <c r="M383" s="272"/>
      <c r="N383" s="616" t="s">
        <v>114</v>
      </c>
      <c r="O383" s="625">
        <v>58160289.929525599</v>
      </c>
      <c r="P383" s="857"/>
      <c r="T383" s="332" t="e">
        <f>#REF!</f>
        <v>#REF!</v>
      </c>
      <c r="U383" s="313" t="e">
        <f t="shared" si="79"/>
        <v>#REF!</v>
      </c>
      <c r="V383" s="313" t="e">
        <f t="shared" si="80"/>
        <v>#REF!</v>
      </c>
      <c r="W383" s="350" t="e">
        <f t="shared" si="83"/>
        <v>#REF!</v>
      </c>
      <c r="X383" s="351">
        <f t="shared" si="84"/>
        <v>1</v>
      </c>
      <c r="Y383" s="350" t="e">
        <f t="shared" si="85"/>
        <v>#REF!</v>
      </c>
      <c r="Z383" s="350">
        <f t="shared" si="81"/>
        <v>2</v>
      </c>
      <c r="AA383" s="350" t="e">
        <f t="shared" si="86"/>
        <v>#REF!</v>
      </c>
      <c r="AB383" s="351" t="e">
        <f t="shared" si="87"/>
        <v>#REF!</v>
      </c>
      <c r="AC383" s="351" t="e">
        <f t="shared" si="88"/>
        <v>#REF!</v>
      </c>
      <c r="AD383" s="351" t="e">
        <f t="shared" si="89"/>
        <v>#REF!</v>
      </c>
      <c r="AE383" s="332">
        <f t="shared" si="90"/>
        <v>2012</v>
      </c>
      <c r="AF383" s="352" t="e">
        <f t="shared" si="91"/>
        <v>#REF!</v>
      </c>
      <c r="AG383" s="353" t="e">
        <f t="shared" si="82"/>
        <v>#REF!</v>
      </c>
    </row>
    <row r="384" spans="1:33" s="313" customFormat="1" ht="35" customHeight="1">
      <c r="A384" s="921">
        <v>355</v>
      </c>
      <c r="B384" s="613" t="s">
        <v>2023</v>
      </c>
      <c r="C384" s="623" t="s">
        <v>129</v>
      </c>
      <c r="D384" s="272"/>
      <c r="E384" s="627" t="s">
        <v>348</v>
      </c>
      <c r="F384" s="627"/>
      <c r="G384" s="623" t="s">
        <v>493</v>
      </c>
      <c r="H384" s="626">
        <v>2012</v>
      </c>
      <c r="I384" s="272"/>
      <c r="J384" s="272" t="s">
        <v>478</v>
      </c>
      <c r="K384" s="272" t="s">
        <v>478</v>
      </c>
      <c r="L384" s="272"/>
      <c r="M384" s="272"/>
      <c r="N384" s="616" t="s">
        <v>114</v>
      </c>
      <c r="O384" s="625">
        <v>48017186.9252958</v>
      </c>
      <c r="P384" s="857"/>
      <c r="T384" s="332" t="e">
        <f>#REF!</f>
        <v>#REF!</v>
      </c>
      <c r="U384" s="313" t="e">
        <f t="shared" si="79"/>
        <v>#REF!</v>
      </c>
      <c r="V384" s="313" t="e">
        <f t="shared" si="80"/>
        <v>#REF!</v>
      </c>
      <c r="W384" s="350" t="e">
        <f t="shared" si="83"/>
        <v>#REF!</v>
      </c>
      <c r="X384" s="351">
        <f t="shared" si="84"/>
        <v>1</v>
      </c>
      <c r="Y384" s="350" t="e">
        <f t="shared" si="85"/>
        <v>#REF!</v>
      </c>
      <c r="Z384" s="350">
        <f t="shared" si="81"/>
        <v>2</v>
      </c>
      <c r="AA384" s="350" t="e">
        <f t="shared" si="86"/>
        <v>#REF!</v>
      </c>
      <c r="AB384" s="351" t="e">
        <f t="shared" si="87"/>
        <v>#REF!</v>
      </c>
      <c r="AC384" s="351" t="e">
        <f t="shared" si="88"/>
        <v>#REF!</v>
      </c>
      <c r="AD384" s="351" t="e">
        <f t="shared" si="89"/>
        <v>#REF!</v>
      </c>
      <c r="AE384" s="332">
        <f t="shared" si="90"/>
        <v>2012</v>
      </c>
      <c r="AF384" s="352" t="e">
        <f t="shared" si="91"/>
        <v>#REF!</v>
      </c>
      <c r="AG384" s="353" t="e">
        <f t="shared" si="82"/>
        <v>#REF!</v>
      </c>
    </row>
    <row r="385" spans="1:33" s="313" customFormat="1" ht="49" customHeight="1">
      <c r="A385" s="921">
        <v>356</v>
      </c>
      <c r="B385" s="613" t="s">
        <v>2083</v>
      </c>
      <c r="C385" s="623" t="s">
        <v>479</v>
      </c>
      <c r="D385" s="272"/>
      <c r="E385" s="632" t="s">
        <v>480</v>
      </c>
      <c r="F385" s="627"/>
      <c r="G385" s="623" t="s">
        <v>2080</v>
      </c>
      <c r="H385" s="626">
        <v>2012</v>
      </c>
      <c r="I385" s="272"/>
      <c r="J385" s="272"/>
      <c r="K385" s="272"/>
      <c r="L385" s="272"/>
      <c r="M385" s="272"/>
      <c r="N385" s="616" t="s">
        <v>114</v>
      </c>
      <c r="O385" s="625">
        <v>87378527.0927632</v>
      </c>
      <c r="P385" s="923" t="s">
        <v>479</v>
      </c>
      <c r="T385" s="332" t="e">
        <f>#REF!</f>
        <v>#REF!</v>
      </c>
      <c r="U385" s="313" t="e">
        <f t="shared" si="79"/>
        <v>#REF!</v>
      </c>
      <c r="V385" s="313" t="e">
        <f t="shared" si="80"/>
        <v>#REF!</v>
      </c>
      <c r="W385" s="350" t="e">
        <f t="shared" si="83"/>
        <v>#REF!</v>
      </c>
      <c r="X385" s="351">
        <f t="shared" si="84"/>
        <v>1</v>
      </c>
      <c r="Y385" s="350" t="e">
        <f t="shared" si="85"/>
        <v>#REF!</v>
      </c>
      <c r="Z385" s="350">
        <f t="shared" si="81"/>
        <v>2</v>
      </c>
      <c r="AA385" s="350" t="e">
        <f t="shared" si="86"/>
        <v>#REF!</v>
      </c>
      <c r="AB385" s="351" t="e">
        <f t="shared" si="87"/>
        <v>#REF!</v>
      </c>
      <c r="AC385" s="351" t="e">
        <f t="shared" si="88"/>
        <v>#REF!</v>
      </c>
      <c r="AD385" s="351" t="e">
        <f t="shared" si="89"/>
        <v>#REF!</v>
      </c>
      <c r="AE385" s="332">
        <f t="shared" si="90"/>
        <v>2012</v>
      </c>
      <c r="AF385" s="352" t="e">
        <f t="shared" si="91"/>
        <v>#REF!</v>
      </c>
      <c r="AG385" s="353" t="e">
        <f t="shared" si="82"/>
        <v>#REF!</v>
      </c>
    </row>
    <row r="386" spans="1:33" s="313" customFormat="1" ht="35" customHeight="1">
      <c r="A386" s="921">
        <v>357</v>
      </c>
      <c r="B386" s="613" t="s">
        <v>2031</v>
      </c>
      <c r="C386" s="623" t="s">
        <v>139</v>
      </c>
      <c r="D386" s="272"/>
      <c r="E386" s="627" t="s">
        <v>315</v>
      </c>
      <c r="F386" s="627"/>
      <c r="G386" s="623" t="s">
        <v>2081</v>
      </c>
      <c r="H386" s="626">
        <v>2012</v>
      </c>
      <c r="I386" s="272"/>
      <c r="J386" s="272"/>
      <c r="K386" s="272"/>
      <c r="L386" s="272"/>
      <c r="M386" s="272"/>
      <c r="N386" s="616" t="s">
        <v>114</v>
      </c>
      <c r="O386" s="625">
        <v>13705825.729070701</v>
      </c>
      <c r="P386" s="857"/>
      <c r="T386" s="332" t="e">
        <f>#REF!</f>
        <v>#REF!</v>
      </c>
      <c r="U386" s="313" t="e">
        <f t="shared" si="79"/>
        <v>#REF!</v>
      </c>
      <c r="V386" s="313" t="e">
        <f t="shared" si="80"/>
        <v>#REF!</v>
      </c>
      <c r="W386" s="350" t="e">
        <f t="shared" si="83"/>
        <v>#REF!</v>
      </c>
      <c r="X386" s="351">
        <f t="shared" si="84"/>
        <v>1</v>
      </c>
      <c r="Y386" s="350" t="e">
        <f t="shared" si="85"/>
        <v>#REF!</v>
      </c>
      <c r="Z386" s="350">
        <f t="shared" si="81"/>
        <v>2</v>
      </c>
      <c r="AA386" s="350" t="e">
        <f t="shared" si="86"/>
        <v>#REF!</v>
      </c>
      <c r="AB386" s="351" t="e">
        <f t="shared" si="87"/>
        <v>#REF!</v>
      </c>
      <c r="AC386" s="351" t="e">
        <f t="shared" si="88"/>
        <v>#REF!</v>
      </c>
      <c r="AD386" s="351" t="e">
        <f t="shared" si="89"/>
        <v>#REF!</v>
      </c>
      <c r="AE386" s="332">
        <f t="shared" si="90"/>
        <v>2012</v>
      </c>
      <c r="AF386" s="352" t="e">
        <f t="shared" si="91"/>
        <v>#REF!</v>
      </c>
      <c r="AG386" s="353" t="e">
        <f t="shared" si="82"/>
        <v>#REF!</v>
      </c>
    </row>
    <row r="387" spans="1:33" s="313" customFormat="1" ht="35" customHeight="1">
      <c r="A387" s="921">
        <v>358</v>
      </c>
      <c r="B387" s="618" t="s">
        <v>2034</v>
      </c>
      <c r="C387" s="623" t="s">
        <v>483</v>
      </c>
      <c r="D387" s="272"/>
      <c r="E387" s="627" t="s">
        <v>484</v>
      </c>
      <c r="F387" s="627"/>
      <c r="G387" s="623" t="s">
        <v>368</v>
      </c>
      <c r="H387" s="626">
        <v>2012</v>
      </c>
      <c r="I387" s="272"/>
      <c r="J387" s="272">
        <v>8021</v>
      </c>
      <c r="K387" s="272">
        <v>8021</v>
      </c>
      <c r="L387" s="272"/>
      <c r="M387" s="272"/>
      <c r="N387" s="616" t="s">
        <v>114</v>
      </c>
      <c r="O387" s="625">
        <v>396196831.83525199</v>
      </c>
      <c r="P387" s="857"/>
      <c r="T387" s="332" t="e">
        <f>#REF!</f>
        <v>#REF!</v>
      </c>
      <c r="U387" s="313" t="e">
        <f t="shared" si="79"/>
        <v>#REF!</v>
      </c>
      <c r="V387" s="313" t="e">
        <f t="shared" si="80"/>
        <v>#REF!</v>
      </c>
      <c r="W387" s="350" t="e">
        <f t="shared" si="83"/>
        <v>#REF!</v>
      </c>
      <c r="X387" s="351">
        <f t="shared" si="84"/>
        <v>1</v>
      </c>
      <c r="Y387" s="350" t="e">
        <f t="shared" si="85"/>
        <v>#REF!</v>
      </c>
      <c r="Z387" s="350">
        <f t="shared" si="81"/>
        <v>2</v>
      </c>
      <c r="AA387" s="350" t="e">
        <f t="shared" si="86"/>
        <v>#REF!</v>
      </c>
      <c r="AB387" s="351" t="e">
        <f t="shared" si="87"/>
        <v>#REF!</v>
      </c>
      <c r="AC387" s="351" t="e">
        <f t="shared" si="88"/>
        <v>#REF!</v>
      </c>
      <c r="AD387" s="351" t="e">
        <f t="shared" si="89"/>
        <v>#REF!</v>
      </c>
      <c r="AE387" s="332">
        <f t="shared" si="90"/>
        <v>2012</v>
      </c>
      <c r="AF387" s="352" t="e">
        <f t="shared" si="91"/>
        <v>#REF!</v>
      </c>
      <c r="AG387" s="353" t="e">
        <f t="shared" si="82"/>
        <v>#REF!</v>
      </c>
    </row>
    <row r="388" spans="1:33" s="313" customFormat="1" ht="35" customHeight="1">
      <c r="A388" s="921">
        <v>359</v>
      </c>
      <c r="B388" s="613" t="s">
        <v>304</v>
      </c>
      <c r="C388" s="623" t="s">
        <v>486</v>
      </c>
      <c r="D388" s="272"/>
      <c r="E388" s="627" t="s">
        <v>315</v>
      </c>
      <c r="F388" s="627"/>
      <c r="G388" s="623" t="s">
        <v>493</v>
      </c>
      <c r="H388" s="626">
        <v>2012</v>
      </c>
      <c r="I388" s="272"/>
      <c r="J388" s="272" t="s">
        <v>487</v>
      </c>
      <c r="K388" s="272"/>
      <c r="L388" s="272"/>
      <c r="M388" s="272"/>
      <c r="N388" s="616" t="s">
        <v>114</v>
      </c>
      <c r="O388" s="625">
        <v>36320861.698240198</v>
      </c>
      <c r="P388" s="857"/>
      <c r="T388" s="332" t="e">
        <f>#REF!</f>
        <v>#REF!</v>
      </c>
      <c r="U388" s="313" t="e">
        <f t="shared" si="79"/>
        <v>#REF!</v>
      </c>
      <c r="V388" s="313" t="e">
        <f t="shared" si="80"/>
        <v>#REF!</v>
      </c>
      <c r="W388" s="350" t="e">
        <f t="shared" si="83"/>
        <v>#REF!</v>
      </c>
      <c r="X388" s="351">
        <f t="shared" si="84"/>
        <v>1</v>
      </c>
      <c r="Y388" s="350" t="e">
        <f t="shared" si="85"/>
        <v>#REF!</v>
      </c>
      <c r="Z388" s="350">
        <f t="shared" si="81"/>
        <v>2</v>
      </c>
      <c r="AA388" s="350" t="e">
        <f t="shared" si="86"/>
        <v>#REF!</v>
      </c>
      <c r="AB388" s="351" t="e">
        <f t="shared" si="87"/>
        <v>#REF!</v>
      </c>
      <c r="AC388" s="351" t="e">
        <f t="shared" si="88"/>
        <v>#REF!</v>
      </c>
      <c r="AD388" s="351" t="e">
        <f t="shared" si="89"/>
        <v>#REF!</v>
      </c>
      <c r="AE388" s="332">
        <f t="shared" si="90"/>
        <v>2012</v>
      </c>
      <c r="AF388" s="352" t="e">
        <f t="shared" si="91"/>
        <v>#REF!</v>
      </c>
      <c r="AG388" s="353" t="e">
        <f t="shared" si="82"/>
        <v>#REF!</v>
      </c>
    </row>
    <row r="389" spans="1:33" s="313" customFormat="1" ht="35" customHeight="1">
      <c r="A389" s="921">
        <v>360</v>
      </c>
      <c r="B389" s="618" t="s">
        <v>301</v>
      </c>
      <c r="C389" s="623" t="s">
        <v>122</v>
      </c>
      <c r="D389" s="272"/>
      <c r="E389" s="627" t="s">
        <v>488</v>
      </c>
      <c r="F389" s="627"/>
      <c r="G389" s="623" t="s">
        <v>374</v>
      </c>
      <c r="H389" s="626">
        <v>2012</v>
      </c>
      <c r="I389" s="272"/>
      <c r="J389" s="272"/>
      <c r="K389" s="272"/>
      <c r="L389" s="272"/>
      <c r="M389" s="272"/>
      <c r="N389" s="616" t="s">
        <v>114</v>
      </c>
      <c r="O389" s="625">
        <v>87709640.357319102</v>
      </c>
      <c r="P389" s="857"/>
      <c r="T389" s="332" t="e">
        <f>#REF!</f>
        <v>#REF!</v>
      </c>
      <c r="U389" s="313" t="e">
        <f t="shared" si="79"/>
        <v>#REF!</v>
      </c>
      <c r="V389" s="313" t="e">
        <f t="shared" si="80"/>
        <v>#REF!</v>
      </c>
      <c r="W389" s="350" t="e">
        <f t="shared" si="83"/>
        <v>#REF!</v>
      </c>
      <c r="X389" s="351">
        <f t="shared" si="84"/>
        <v>1</v>
      </c>
      <c r="Y389" s="350" t="e">
        <f t="shared" si="85"/>
        <v>#REF!</v>
      </c>
      <c r="Z389" s="350">
        <f t="shared" si="81"/>
        <v>2</v>
      </c>
      <c r="AA389" s="350" t="e">
        <f t="shared" si="86"/>
        <v>#REF!</v>
      </c>
      <c r="AB389" s="351" t="e">
        <f t="shared" si="87"/>
        <v>#REF!</v>
      </c>
      <c r="AC389" s="351" t="e">
        <f t="shared" si="88"/>
        <v>#REF!</v>
      </c>
      <c r="AD389" s="351" t="e">
        <f t="shared" si="89"/>
        <v>#REF!</v>
      </c>
      <c r="AE389" s="332">
        <f t="shared" si="90"/>
        <v>2012</v>
      </c>
      <c r="AF389" s="352" t="e">
        <f t="shared" si="91"/>
        <v>#REF!</v>
      </c>
      <c r="AG389" s="353" t="e">
        <f t="shared" si="82"/>
        <v>#REF!</v>
      </c>
    </row>
    <row r="390" spans="1:33" s="313" customFormat="1" ht="35" customHeight="1">
      <c r="A390" s="921">
        <v>361</v>
      </c>
      <c r="B390" s="613" t="s">
        <v>2049</v>
      </c>
      <c r="C390" s="623" t="s">
        <v>145</v>
      </c>
      <c r="D390" s="272">
        <v>1</v>
      </c>
      <c r="E390" s="627"/>
      <c r="F390" s="627"/>
      <c r="G390" s="623" t="s">
        <v>747</v>
      </c>
      <c r="H390" s="626">
        <v>2013</v>
      </c>
      <c r="I390" s="272"/>
      <c r="J390" s="272"/>
      <c r="K390" s="272"/>
      <c r="L390" s="272"/>
      <c r="M390" s="272"/>
      <c r="N390" s="616" t="s">
        <v>114</v>
      </c>
      <c r="O390" s="625">
        <v>4649263.431673497</v>
      </c>
      <c r="P390" s="915"/>
      <c r="T390" s="332" t="e">
        <f>#REF!</f>
        <v>#REF!</v>
      </c>
      <c r="U390" s="313" t="e">
        <f t="shared" si="79"/>
        <v>#REF!</v>
      </c>
      <c r="V390" s="313" t="e">
        <f t="shared" si="80"/>
        <v>#REF!</v>
      </c>
      <c r="W390" s="350" t="e">
        <f t="shared" si="83"/>
        <v>#REF!</v>
      </c>
      <c r="X390" s="351">
        <f t="shared" si="84"/>
        <v>0</v>
      </c>
      <c r="Y390" s="350" t="e">
        <f t="shared" si="85"/>
        <v>#REF!</v>
      </c>
      <c r="Z390" s="350">
        <f t="shared" si="81"/>
        <v>1</v>
      </c>
      <c r="AA390" s="350" t="e">
        <f t="shared" si="86"/>
        <v>#REF!</v>
      </c>
      <c r="AB390" s="351" t="e">
        <f t="shared" si="87"/>
        <v>#REF!</v>
      </c>
      <c r="AC390" s="351" t="e">
        <f t="shared" si="88"/>
        <v>#REF!</v>
      </c>
      <c r="AD390" s="351" t="e">
        <f t="shared" si="89"/>
        <v>#REF!</v>
      </c>
      <c r="AE390" s="332">
        <f t="shared" si="90"/>
        <v>2013</v>
      </c>
      <c r="AF390" s="352" t="e">
        <f t="shared" si="91"/>
        <v>#REF!</v>
      </c>
      <c r="AG390" s="353" t="e">
        <f t="shared" si="82"/>
        <v>#REF!</v>
      </c>
    </row>
    <row r="391" spans="1:33" s="313" customFormat="1" ht="35" customHeight="1">
      <c r="A391" s="921">
        <v>362</v>
      </c>
      <c r="B391" s="618" t="s">
        <v>303</v>
      </c>
      <c r="C391" s="623" t="s">
        <v>774</v>
      </c>
      <c r="D391" s="272">
        <v>1</v>
      </c>
      <c r="E391" s="627" t="s">
        <v>557</v>
      </c>
      <c r="F391" s="627"/>
      <c r="G391" s="623" t="s">
        <v>747</v>
      </c>
      <c r="H391" s="626">
        <v>2013</v>
      </c>
      <c r="I391" s="272"/>
      <c r="J391" s="272"/>
      <c r="K391" s="272"/>
      <c r="L391" s="272"/>
      <c r="M391" s="272"/>
      <c r="N391" s="616" t="s">
        <v>114</v>
      </c>
      <c r="O391" s="625">
        <v>42341506.252740771</v>
      </c>
      <c r="P391" s="915"/>
      <c r="T391" s="332" t="e">
        <f>#REF!</f>
        <v>#REF!</v>
      </c>
      <c r="U391" s="313" t="e">
        <f t="shared" si="79"/>
        <v>#REF!</v>
      </c>
      <c r="V391" s="313" t="e">
        <f t="shared" si="80"/>
        <v>#REF!</v>
      </c>
      <c r="W391" s="350" t="e">
        <f t="shared" si="83"/>
        <v>#REF!</v>
      </c>
      <c r="X391" s="351">
        <f t="shared" si="84"/>
        <v>0</v>
      </c>
      <c r="Y391" s="350" t="e">
        <f t="shared" si="85"/>
        <v>#REF!</v>
      </c>
      <c r="Z391" s="350">
        <f t="shared" si="81"/>
        <v>1</v>
      </c>
      <c r="AA391" s="350" t="e">
        <f t="shared" si="86"/>
        <v>#REF!</v>
      </c>
      <c r="AB391" s="351" t="e">
        <f t="shared" si="87"/>
        <v>#REF!</v>
      </c>
      <c r="AC391" s="351" t="e">
        <f t="shared" si="88"/>
        <v>#REF!</v>
      </c>
      <c r="AD391" s="351" t="e">
        <f t="shared" si="89"/>
        <v>#REF!</v>
      </c>
      <c r="AE391" s="332">
        <f t="shared" si="90"/>
        <v>2013</v>
      </c>
      <c r="AF391" s="352" t="e">
        <f t="shared" si="91"/>
        <v>#REF!</v>
      </c>
      <c r="AG391" s="353" t="e">
        <f t="shared" si="82"/>
        <v>#REF!</v>
      </c>
    </row>
    <row r="392" spans="1:33" s="313" customFormat="1" ht="35" customHeight="1">
      <c r="A392" s="921">
        <v>363</v>
      </c>
      <c r="B392" s="618" t="s">
        <v>562</v>
      </c>
      <c r="C392" s="623" t="s">
        <v>784</v>
      </c>
      <c r="D392" s="272">
        <v>4</v>
      </c>
      <c r="E392" s="627" t="s">
        <v>558</v>
      </c>
      <c r="F392" s="627"/>
      <c r="G392" s="623"/>
      <c r="H392" s="626">
        <v>2013</v>
      </c>
      <c r="I392" s="272"/>
      <c r="J392" s="272"/>
      <c r="K392" s="272"/>
      <c r="L392" s="272"/>
      <c r="M392" s="272"/>
      <c r="N392" s="616" t="s">
        <v>114</v>
      </c>
      <c r="O392" s="625">
        <v>21408751.140000001</v>
      </c>
      <c r="P392" s="915"/>
      <c r="T392" s="332" t="e">
        <f>#REF!</f>
        <v>#REF!</v>
      </c>
      <c r="U392" s="313" t="e">
        <f t="shared" si="79"/>
        <v>#REF!</v>
      </c>
      <c r="V392" s="313" t="e">
        <f t="shared" si="80"/>
        <v>#REF!</v>
      </c>
      <c r="W392" s="350" t="e">
        <f t="shared" si="83"/>
        <v>#REF!</v>
      </c>
      <c r="X392" s="351">
        <f t="shared" si="84"/>
        <v>0</v>
      </c>
      <c r="Y392" s="350" t="e">
        <f t="shared" si="85"/>
        <v>#REF!</v>
      </c>
      <c r="Z392" s="350">
        <f t="shared" si="81"/>
        <v>1</v>
      </c>
      <c r="AA392" s="350" t="e">
        <f t="shared" si="86"/>
        <v>#REF!</v>
      </c>
      <c r="AB392" s="351" t="e">
        <f t="shared" si="87"/>
        <v>#REF!</v>
      </c>
      <c r="AC392" s="351" t="e">
        <f t="shared" si="88"/>
        <v>#REF!</v>
      </c>
      <c r="AD392" s="351" t="e">
        <f t="shared" si="89"/>
        <v>#REF!</v>
      </c>
      <c r="AE392" s="332">
        <f t="shared" si="90"/>
        <v>2013</v>
      </c>
      <c r="AF392" s="352" t="e">
        <f t="shared" si="91"/>
        <v>#REF!</v>
      </c>
      <c r="AG392" s="353" t="e">
        <f t="shared" si="82"/>
        <v>#REF!</v>
      </c>
    </row>
    <row r="393" spans="1:33" s="313" customFormat="1" ht="35" customHeight="1">
      <c r="A393" s="921">
        <v>364</v>
      </c>
      <c r="B393" s="618" t="s">
        <v>2083</v>
      </c>
      <c r="C393" s="623" t="s">
        <v>785</v>
      </c>
      <c r="D393" s="272">
        <v>3</v>
      </c>
      <c r="E393" s="627" t="s">
        <v>559</v>
      </c>
      <c r="F393" s="627"/>
      <c r="G393" s="623"/>
      <c r="H393" s="626">
        <v>2013</v>
      </c>
      <c r="I393" s="272"/>
      <c r="J393" s="272"/>
      <c r="K393" s="272"/>
      <c r="L393" s="272"/>
      <c r="M393" s="272"/>
      <c r="N393" s="616" t="s">
        <v>114</v>
      </c>
      <c r="O393" s="625">
        <v>24973186.432989068</v>
      </c>
      <c r="P393" s="923" t="s">
        <v>785</v>
      </c>
      <c r="T393" s="332" t="e">
        <f>#REF!</f>
        <v>#REF!</v>
      </c>
      <c r="U393" s="313" t="e">
        <f t="shared" si="79"/>
        <v>#REF!</v>
      </c>
      <c r="V393" s="313" t="e">
        <f t="shared" si="80"/>
        <v>#REF!</v>
      </c>
      <c r="W393" s="350" t="e">
        <f t="shared" si="83"/>
        <v>#REF!</v>
      </c>
      <c r="X393" s="351">
        <f t="shared" si="84"/>
        <v>0</v>
      </c>
      <c r="Y393" s="350" t="e">
        <f t="shared" si="85"/>
        <v>#REF!</v>
      </c>
      <c r="Z393" s="350">
        <f t="shared" si="81"/>
        <v>1</v>
      </c>
      <c r="AA393" s="350" t="e">
        <f t="shared" si="86"/>
        <v>#REF!</v>
      </c>
      <c r="AB393" s="351" t="e">
        <f t="shared" si="87"/>
        <v>#REF!</v>
      </c>
      <c r="AC393" s="351" t="e">
        <f t="shared" si="88"/>
        <v>#REF!</v>
      </c>
      <c r="AD393" s="351" t="e">
        <f t="shared" si="89"/>
        <v>#REF!</v>
      </c>
      <c r="AE393" s="332">
        <f t="shared" si="90"/>
        <v>2013</v>
      </c>
      <c r="AF393" s="352" t="e">
        <f t="shared" si="91"/>
        <v>#REF!</v>
      </c>
      <c r="AG393" s="353" t="e">
        <f t="shared" si="82"/>
        <v>#REF!</v>
      </c>
    </row>
    <row r="394" spans="1:33" s="313" customFormat="1" ht="35" customHeight="1">
      <c r="A394" s="921">
        <v>365</v>
      </c>
      <c r="B394" s="618" t="s">
        <v>2022</v>
      </c>
      <c r="C394" s="623" t="s">
        <v>786</v>
      </c>
      <c r="D394" s="272">
        <v>1</v>
      </c>
      <c r="E394" s="627" t="s">
        <v>604</v>
      </c>
      <c r="F394" s="627"/>
      <c r="G394" s="623"/>
      <c r="H394" s="626">
        <v>2013</v>
      </c>
      <c r="I394" s="272"/>
      <c r="J394" s="272"/>
      <c r="K394" s="272"/>
      <c r="L394" s="272"/>
      <c r="M394" s="272"/>
      <c r="N394" s="616" t="s">
        <v>114</v>
      </c>
      <c r="O394" s="625">
        <v>2767418.7093294621</v>
      </c>
      <c r="P394" s="915"/>
      <c r="T394" s="332" t="e">
        <f>#REF!</f>
        <v>#REF!</v>
      </c>
      <c r="U394" s="313" t="e">
        <f t="shared" si="79"/>
        <v>#REF!</v>
      </c>
      <c r="V394" s="313" t="e">
        <f t="shared" si="80"/>
        <v>#REF!</v>
      </c>
      <c r="W394" s="350" t="e">
        <f t="shared" si="83"/>
        <v>#REF!</v>
      </c>
      <c r="X394" s="351">
        <f t="shared" si="84"/>
        <v>0</v>
      </c>
      <c r="Y394" s="350" t="e">
        <f t="shared" si="85"/>
        <v>#REF!</v>
      </c>
      <c r="Z394" s="350">
        <f t="shared" si="81"/>
        <v>1</v>
      </c>
      <c r="AA394" s="350" t="e">
        <f t="shared" si="86"/>
        <v>#REF!</v>
      </c>
      <c r="AB394" s="351" t="e">
        <f t="shared" si="87"/>
        <v>#REF!</v>
      </c>
      <c r="AC394" s="351" t="e">
        <f t="shared" si="88"/>
        <v>#REF!</v>
      </c>
      <c r="AD394" s="351" t="e">
        <f t="shared" si="89"/>
        <v>#REF!</v>
      </c>
      <c r="AE394" s="332">
        <f t="shared" si="90"/>
        <v>2013</v>
      </c>
      <c r="AF394" s="352" t="e">
        <f t="shared" si="91"/>
        <v>#REF!</v>
      </c>
      <c r="AG394" s="353" t="e">
        <f t="shared" si="82"/>
        <v>#REF!</v>
      </c>
    </row>
    <row r="395" spans="1:33" s="313" customFormat="1" ht="35" customHeight="1">
      <c r="A395" s="921">
        <v>366</v>
      </c>
      <c r="B395" s="618" t="s">
        <v>2022</v>
      </c>
      <c r="C395" s="623" t="s">
        <v>787</v>
      </c>
      <c r="D395" s="272">
        <v>3</v>
      </c>
      <c r="E395" s="627" t="s">
        <v>604</v>
      </c>
      <c r="F395" s="627"/>
      <c r="G395" s="623"/>
      <c r="H395" s="626">
        <v>2013</v>
      </c>
      <c r="I395" s="272"/>
      <c r="J395" s="272"/>
      <c r="K395" s="272"/>
      <c r="L395" s="272"/>
      <c r="M395" s="272"/>
      <c r="N395" s="616" t="s">
        <v>114</v>
      </c>
      <c r="O395" s="625">
        <v>6143669.5347114075</v>
      </c>
      <c r="P395" s="915"/>
      <c r="T395" s="332" t="e">
        <f>#REF!</f>
        <v>#REF!</v>
      </c>
      <c r="U395" s="313" t="e">
        <f t="shared" si="79"/>
        <v>#REF!</v>
      </c>
      <c r="V395" s="313" t="e">
        <f t="shared" si="80"/>
        <v>#REF!</v>
      </c>
      <c r="W395" s="350" t="e">
        <f t="shared" si="83"/>
        <v>#REF!</v>
      </c>
      <c r="X395" s="351">
        <f t="shared" si="84"/>
        <v>0</v>
      </c>
      <c r="Y395" s="350" t="e">
        <f t="shared" si="85"/>
        <v>#REF!</v>
      </c>
      <c r="Z395" s="350">
        <f t="shared" si="81"/>
        <v>1</v>
      </c>
      <c r="AA395" s="350" t="e">
        <f t="shared" si="86"/>
        <v>#REF!</v>
      </c>
      <c r="AB395" s="351" t="e">
        <f t="shared" si="87"/>
        <v>#REF!</v>
      </c>
      <c r="AC395" s="351" t="e">
        <f t="shared" si="88"/>
        <v>#REF!</v>
      </c>
      <c r="AD395" s="351" t="e">
        <f t="shared" si="89"/>
        <v>#REF!</v>
      </c>
      <c r="AE395" s="332">
        <f t="shared" si="90"/>
        <v>2013</v>
      </c>
      <c r="AF395" s="352" t="e">
        <f t="shared" si="91"/>
        <v>#REF!</v>
      </c>
      <c r="AG395" s="353" t="e">
        <f t="shared" si="82"/>
        <v>#REF!</v>
      </c>
    </row>
    <row r="396" spans="1:33" s="313" customFormat="1" ht="35" customHeight="1">
      <c r="A396" s="921">
        <v>367</v>
      </c>
      <c r="B396" s="618" t="s">
        <v>2022</v>
      </c>
      <c r="C396" s="623" t="s">
        <v>788</v>
      </c>
      <c r="D396" s="272">
        <v>3</v>
      </c>
      <c r="E396" s="627" t="s">
        <v>604</v>
      </c>
      <c r="F396" s="627"/>
      <c r="G396" s="623"/>
      <c r="H396" s="626">
        <v>2013</v>
      </c>
      <c r="I396" s="272"/>
      <c r="J396" s="272"/>
      <c r="K396" s="272"/>
      <c r="L396" s="272"/>
      <c r="M396" s="272"/>
      <c r="N396" s="616" t="s">
        <v>114</v>
      </c>
      <c r="O396" s="625">
        <v>11291068.334064206</v>
      </c>
      <c r="P396" s="915"/>
      <c r="T396" s="332" t="e">
        <f>#REF!</f>
        <v>#REF!</v>
      </c>
      <c r="U396" s="313" t="e">
        <f t="shared" si="79"/>
        <v>#REF!</v>
      </c>
      <c r="V396" s="313" t="e">
        <f t="shared" si="80"/>
        <v>#REF!</v>
      </c>
      <c r="W396" s="350" t="e">
        <f t="shared" si="83"/>
        <v>#REF!</v>
      </c>
      <c r="X396" s="351">
        <f t="shared" si="84"/>
        <v>0</v>
      </c>
      <c r="Y396" s="350" t="e">
        <f t="shared" si="85"/>
        <v>#REF!</v>
      </c>
      <c r="Z396" s="350">
        <f t="shared" si="81"/>
        <v>1</v>
      </c>
      <c r="AA396" s="350" t="e">
        <f t="shared" si="86"/>
        <v>#REF!</v>
      </c>
      <c r="AB396" s="351" t="e">
        <f t="shared" si="87"/>
        <v>#REF!</v>
      </c>
      <c r="AC396" s="351" t="e">
        <f t="shared" si="88"/>
        <v>#REF!</v>
      </c>
      <c r="AD396" s="351" t="e">
        <f t="shared" si="89"/>
        <v>#REF!</v>
      </c>
      <c r="AE396" s="332">
        <f t="shared" si="90"/>
        <v>2013</v>
      </c>
      <c r="AF396" s="352" t="e">
        <f t="shared" si="91"/>
        <v>#REF!</v>
      </c>
      <c r="AG396" s="353" t="e">
        <f t="shared" si="82"/>
        <v>#REF!</v>
      </c>
    </row>
    <row r="397" spans="1:33" s="313" customFormat="1" ht="35" customHeight="1">
      <c r="A397" s="921">
        <v>368</v>
      </c>
      <c r="B397" s="618" t="s">
        <v>2022</v>
      </c>
      <c r="C397" s="623" t="s">
        <v>789</v>
      </c>
      <c r="D397" s="272"/>
      <c r="E397" s="627"/>
      <c r="F397" s="627"/>
      <c r="G397" s="623"/>
      <c r="H397" s="626">
        <v>2013</v>
      </c>
      <c r="I397" s="272"/>
      <c r="J397" s="272"/>
      <c r="K397" s="272"/>
      <c r="L397" s="272"/>
      <c r="M397" s="272"/>
      <c r="N397" s="616" t="s">
        <v>114</v>
      </c>
      <c r="O397" s="625">
        <v>178192581.19260991</v>
      </c>
      <c r="P397" s="915"/>
      <c r="T397" s="332" t="e">
        <f>#REF!</f>
        <v>#REF!</v>
      </c>
      <c r="U397" s="313" t="e">
        <f t="shared" si="79"/>
        <v>#REF!</v>
      </c>
      <c r="V397" s="313" t="e">
        <f t="shared" si="80"/>
        <v>#REF!</v>
      </c>
      <c r="W397" s="350" t="e">
        <f t="shared" si="83"/>
        <v>#REF!</v>
      </c>
      <c r="X397" s="351">
        <f t="shared" si="84"/>
        <v>0</v>
      </c>
      <c r="Y397" s="350" t="e">
        <f t="shared" si="85"/>
        <v>#REF!</v>
      </c>
      <c r="Z397" s="350">
        <f t="shared" si="81"/>
        <v>1</v>
      </c>
      <c r="AA397" s="350" t="e">
        <f t="shared" si="86"/>
        <v>#REF!</v>
      </c>
      <c r="AB397" s="351" t="e">
        <f t="shared" si="87"/>
        <v>#REF!</v>
      </c>
      <c r="AC397" s="351" t="e">
        <f t="shared" si="88"/>
        <v>#REF!</v>
      </c>
      <c r="AD397" s="351" t="e">
        <f t="shared" si="89"/>
        <v>#REF!</v>
      </c>
      <c r="AE397" s="332">
        <f t="shared" si="90"/>
        <v>2013</v>
      </c>
      <c r="AF397" s="352" t="e">
        <f t="shared" si="91"/>
        <v>#REF!</v>
      </c>
      <c r="AG397" s="353" t="e">
        <f t="shared" si="82"/>
        <v>#REF!</v>
      </c>
    </row>
    <row r="398" spans="1:33" s="313" customFormat="1" ht="35" customHeight="1">
      <c r="A398" s="921">
        <v>369</v>
      </c>
      <c r="B398" s="613" t="s">
        <v>2083</v>
      </c>
      <c r="C398" s="623" t="s">
        <v>802</v>
      </c>
      <c r="D398" s="268">
        <v>2</v>
      </c>
      <c r="E398" s="627"/>
      <c r="F398" s="627"/>
      <c r="G398" s="623"/>
      <c r="H398" s="626">
        <v>2013</v>
      </c>
      <c r="I398" s="272"/>
      <c r="J398" s="272"/>
      <c r="K398" s="272"/>
      <c r="L398" s="272"/>
      <c r="M398" s="272"/>
      <c r="N398" s="616" t="s">
        <v>114</v>
      </c>
      <c r="O398" s="625">
        <v>996270.73535860644</v>
      </c>
      <c r="P398" s="923" t="s">
        <v>802</v>
      </c>
      <c r="T398" s="332" t="e">
        <f>#REF!</f>
        <v>#REF!</v>
      </c>
      <c r="U398" s="313" t="e">
        <f t="shared" si="79"/>
        <v>#REF!</v>
      </c>
      <c r="V398" s="313" t="e">
        <f t="shared" si="80"/>
        <v>#REF!</v>
      </c>
      <c r="W398" s="350" t="e">
        <f t="shared" si="83"/>
        <v>#REF!</v>
      </c>
      <c r="X398" s="351">
        <f t="shared" si="84"/>
        <v>0</v>
      </c>
      <c r="Y398" s="350" t="e">
        <f t="shared" si="85"/>
        <v>#REF!</v>
      </c>
      <c r="Z398" s="350">
        <f t="shared" si="81"/>
        <v>1</v>
      </c>
      <c r="AA398" s="350" t="e">
        <f t="shared" si="86"/>
        <v>#REF!</v>
      </c>
      <c r="AB398" s="351" t="e">
        <f t="shared" si="87"/>
        <v>#REF!</v>
      </c>
      <c r="AC398" s="351" t="e">
        <f t="shared" si="88"/>
        <v>#REF!</v>
      </c>
      <c r="AD398" s="351" t="e">
        <f t="shared" si="89"/>
        <v>#REF!</v>
      </c>
      <c r="AE398" s="332">
        <f t="shared" si="90"/>
        <v>2013</v>
      </c>
      <c r="AF398" s="352" t="e">
        <f t="shared" si="91"/>
        <v>#REF!</v>
      </c>
      <c r="AG398" s="353" t="e">
        <f t="shared" si="82"/>
        <v>#REF!</v>
      </c>
    </row>
    <row r="399" spans="1:33" s="313" customFormat="1" ht="35" customHeight="1">
      <c r="A399" s="921">
        <v>370</v>
      </c>
      <c r="B399" s="613" t="s">
        <v>2083</v>
      </c>
      <c r="C399" s="623" t="s">
        <v>803</v>
      </c>
      <c r="D399" s="268">
        <v>20</v>
      </c>
      <c r="E399" s="627"/>
      <c r="F399" s="627"/>
      <c r="G399" s="623"/>
      <c r="H399" s="626">
        <v>2013</v>
      </c>
      <c r="I399" s="272"/>
      <c r="J399" s="272"/>
      <c r="K399" s="272"/>
      <c r="L399" s="272"/>
      <c r="M399" s="272"/>
      <c r="N399" s="616" t="s">
        <v>114</v>
      </c>
      <c r="O399" s="625">
        <v>8855739.8698542789</v>
      </c>
      <c r="P399" s="923" t="s">
        <v>803</v>
      </c>
      <c r="T399" s="332" t="e">
        <f>#REF!</f>
        <v>#REF!</v>
      </c>
      <c r="U399" s="313" t="e">
        <f t="shared" si="79"/>
        <v>#REF!</v>
      </c>
      <c r="V399" s="313" t="e">
        <f t="shared" si="80"/>
        <v>#REF!</v>
      </c>
      <c r="W399" s="350" t="e">
        <f t="shared" si="83"/>
        <v>#REF!</v>
      </c>
      <c r="X399" s="351">
        <f t="shared" si="84"/>
        <v>0</v>
      </c>
      <c r="Y399" s="350" t="e">
        <f t="shared" si="85"/>
        <v>#REF!</v>
      </c>
      <c r="Z399" s="350">
        <f t="shared" si="81"/>
        <v>1</v>
      </c>
      <c r="AA399" s="350" t="e">
        <f t="shared" si="86"/>
        <v>#REF!</v>
      </c>
      <c r="AB399" s="351" t="e">
        <f t="shared" si="87"/>
        <v>#REF!</v>
      </c>
      <c r="AC399" s="351" t="e">
        <f t="shared" si="88"/>
        <v>#REF!</v>
      </c>
      <c r="AD399" s="351" t="e">
        <f t="shared" si="89"/>
        <v>#REF!</v>
      </c>
      <c r="AE399" s="332">
        <f t="shared" si="90"/>
        <v>2013</v>
      </c>
      <c r="AF399" s="352" t="e">
        <f t="shared" si="91"/>
        <v>#REF!</v>
      </c>
      <c r="AG399" s="353" t="e">
        <f t="shared" si="82"/>
        <v>#REF!</v>
      </c>
    </row>
    <row r="400" spans="1:33" s="313" customFormat="1" ht="35" customHeight="1">
      <c r="A400" s="921">
        <v>371</v>
      </c>
      <c r="B400" s="613" t="s">
        <v>2083</v>
      </c>
      <c r="C400" s="623" t="s">
        <v>804</v>
      </c>
      <c r="D400" s="268">
        <v>1</v>
      </c>
      <c r="E400" s="627"/>
      <c r="F400" s="627"/>
      <c r="G400" s="623"/>
      <c r="H400" s="626">
        <v>2013</v>
      </c>
      <c r="I400" s="272"/>
      <c r="J400" s="272"/>
      <c r="K400" s="272"/>
      <c r="L400" s="272"/>
      <c r="M400" s="272"/>
      <c r="N400" s="616" t="s">
        <v>114</v>
      </c>
      <c r="O400" s="625">
        <v>7416682.1410029586</v>
      </c>
      <c r="P400" s="923" t="s">
        <v>804</v>
      </c>
      <c r="T400" s="332" t="e">
        <f>#REF!</f>
        <v>#REF!</v>
      </c>
      <c r="U400" s="313" t="e">
        <f t="shared" si="79"/>
        <v>#REF!</v>
      </c>
      <c r="V400" s="313" t="e">
        <f t="shared" si="80"/>
        <v>#REF!</v>
      </c>
      <c r="W400" s="350" t="e">
        <f t="shared" si="83"/>
        <v>#REF!</v>
      </c>
      <c r="X400" s="351">
        <f t="shared" si="84"/>
        <v>0</v>
      </c>
      <c r="Y400" s="350" t="e">
        <f t="shared" si="85"/>
        <v>#REF!</v>
      </c>
      <c r="Z400" s="350">
        <f t="shared" si="81"/>
        <v>1</v>
      </c>
      <c r="AA400" s="350" t="e">
        <f t="shared" si="86"/>
        <v>#REF!</v>
      </c>
      <c r="AB400" s="351" t="e">
        <f t="shared" si="87"/>
        <v>#REF!</v>
      </c>
      <c r="AC400" s="351" t="e">
        <f t="shared" si="88"/>
        <v>#REF!</v>
      </c>
      <c r="AD400" s="351" t="e">
        <f t="shared" si="89"/>
        <v>#REF!</v>
      </c>
      <c r="AE400" s="332">
        <f t="shared" si="90"/>
        <v>2013</v>
      </c>
      <c r="AF400" s="352" t="e">
        <f t="shared" si="91"/>
        <v>#REF!</v>
      </c>
      <c r="AG400" s="353" t="e">
        <f t="shared" si="82"/>
        <v>#REF!</v>
      </c>
    </row>
    <row r="401" spans="1:33" s="313" customFormat="1" ht="35" customHeight="1">
      <c r="A401" s="921">
        <v>372</v>
      </c>
      <c r="B401" s="613" t="s">
        <v>2083</v>
      </c>
      <c r="C401" s="623" t="s">
        <v>805</v>
      </c>
      <c r="D401" s="268">
        <v>1</v>
      </c>
      <c r="E401" s="627"/>
      <c r="F401" s="627"/>
      <c r="G401" s="623"/>
      <c r="H401" s="626">
        <v>2013</v>
      </c>
      <c r="I401" s="272"/>
      <c r="J401" s="272"/>
      <c r="K401" s="272"/>
      <c r="L401" s="272"/>
      <c r="M401" s="272"/>
      <c r="N401" s="616" t="s">
        <v>114</v>
      </c>
      <c r="O401" s="625">
        <v>2435328.4642099268</v>
      </c>
      <c r="P401" s="923" t="s">
        <v>805</v>
      </c>
      <c r="T401" s="332" t="e">
        <f>#REF!</f>
        <v>#REF!</v>
      </c>
      <c r="U401" s="313" t="e">
        <f t="shared" si="79"/>
        <v>#REF!</v>
      </c>
      <c r="V401" s="313" t="e">
        <f t="shared" si="80"/>
        <v>#REF!</v>
      </c>
      <c r="W401" s="350" t="e">
        <f t="shared" si="83"/>
        <v>#REF!</v>
      </c>
      <c r="X401" s="351">
        <f t="shared" si="84"/>
        <v>0</v>
      </c>
      <c r="Y401" s="350" t="e">
        <f t="shared" si="85"/>
        <v>#REF!</v>
      </c>
      <c r="Z401" s="350">
        <f t="shared" si="81"/>
        <v>1</v>
      </c>
      <c r="AA401" s="350" t="e">
        <f t="shared" si="86"/>
        <v>#REF!</v>
      </c>
      <c r="AB401" s="351" t="e">
        <f t="shared" si="87"/>
        <v>#REF!</v>
      </c>
      <c r="AC401" s="351" t="e">
        <f t="shared" si="88"/>
        <v>#REF!</v>
      </c>
      <c r="AD401" s="351" t="e">
        <f t="shared" si="89"/>
        <v>#REF!</v>
      </c>
      <c r="AE401" s="332">
        <f t="shared" si="90"/>
        <v>2013</v>
      </c>
      <c r="AF401" s="352" t="e">
        <f t="shared" si="91"/>
        <v>#REF!</v>
      </c>
      <c r="AG401" s="353" t="e">
        <f t="shared" si="82"/>
        <v>#REF!</v>
      </c>
    </row>
    <row r="402" spans="1:33" s="313" customFormat="1" ht="48" customHeight="1">
      <c r="A402" s="921">
        <v>373</v>
      </c>
      <c r="B402" s="618" t="s">
        <v>2089</v>
      </c>
      <c r="C402" s="623" t="s">
        <v>806</v>
      </c>
      <c r="D402" s="268">
        <v>2</v>
      </c>
      <c r="E402" s="627"/>
      <c r="F402" s="627"/>
      <c r="G402" s="623"/>
      <c r="H402" s="626">
        <v>2013</v>
      </c>
      <c r="I402" s="272"/>
      <c r="J402" s="272"/>
      <c r="K402" s="272"/>
      <c r="L402" s="272"/>
      <c r="M402" s="272"/>
      <c r="N402" s="616" t="s">
        <v>114</v>
      </c>
      <c r="O402" s="625">
        <v>19623514.484336186</v>
      </c>
      <c r="P402" s="915"/>
      <c r="T402" s="332" t="e">
        <f>#REF!</f>
        <v>#REF!</v>
      </c>
      <c r="U402" s="313" t="e">
        <f t="shared" ref="U402:U463" si="92">VLOOKUP(T402,kelompok,2,0)</f>
        <v>#REF!</v>
      </c>
      <c r="V402" s="313" t="e">
        <f t="shared" ref="V402:V463" si="93">VLOOKUP(T402,MASAMANFAAT,4,0)</f>
        <v>#REF!</v>
      </c>
      <c r="W402" s="350" t="e">
        <f t="shared" si="83"/>
        <v>#REF!</v>
      </c>
      <c r="X402" s="351">
        <f t="shared" si="84"/>
        <v>0</v>
      </c>
      <c r="Y402" s="350" t="e">
        <f t="shared" si="85"/>
        <v>#REF!</v>
      </c>
      <c r="Z402" s="350">
        <f t="shared" ref="Z402:Z447" si="94">2014-AE402</f>
        <v>1</v>
      </c>
      <c r="AA402" s="350" t="e">
        <f t="shared" si="86"/>
        <v>#REF!</v>
      </c>
      <c r="AB402" s="351" t="e">
        <f t="shared" si="87"/>
        <v>#REF!</v>
      </c>
      <c r="AC402" s="351" t="e">
        <f t="shared" si="88"/>
        <v>#REF!</v>
      </c>
      <c r="AD402" s="351" t="e">
        <f t="shared" si="89"/>
        <v>#REF!</v>
      </c>
      <c r="AE402" s="332">
        <f t="shared" si="90"/>
        <v>2013</v>
      </c>
      <c r="AF402" s="352" t="e">
        <f t="shared" si="91"/>
        <v>#REF!</v>
      </c>
      <c r="AG402" s="353" t="e">
        <f t="shared" ref="AG402:AG463" si="95">AD402+AC402+AB402+AA402+Y402</f>
        <v>#REF!</v>
      </c>
    </row>
    <row r="403" spans="1:33" s="313" customFormat="1" ht="35" customHeight="1">
      <c r="A403" s="921">
        <v>374</v>
      </c>
      <c r="B403" s="613" t="s">
        <v>2083</v>
      </c>
      <c r="C403" s="623" t="s">
        <v>479</v>
      </c>
      <c r="D403" s="268">
        <v>486</v>
      </c>
      <c r="E403" s="627"/>
      <c r="F403" s="627"/>
      <c r="G403" s="623"/>
      <c r="H403" s="626">
        <v>2013</v>
      </c>
      <c r="I403" s="272"/>
      <c r="J403" s="272"/>
      <c r="K403" s="272"/>
      <c r="L403" s="272"/>
      <c r="M403" s="272"/>
      <c r="N403" s="616" t="s">
        <v>114</v>
      </c>
      <c r="O403" s="625">
        <v>145256273.21528482</v>
      </c>
      <c r="P403" s="923" t="s">
        <v>479</v>
      </c>
      <c r="T403" s="332" t="e">
        <f>#REF!</f>
        <v>#REF!</v>
      </c>
      <c r="U403" s="313" t="e">
        <f t="shared" si="92"/>
        <v>#REF!</v>
      </c>
      <c r="V403" s="313" t="e">
        <f t="shared" si="93"/>
        <v>#REF!</v>
      </c>
      <c r="W403" s="350" t="e">
        <f t="shared" ref="W403:W464" si="96">(O403-10)/V403</f>
        <v>#REF!</v>
      </c>
      <c r="X403" s="351">
        <f t="shared" ref="X403:X426" si="97">2013-AE403</f>
        <v>0</v>
      </c>
      <c r="Y403" s="350" t="e">
        <f t="shared" ref="Y403:Y464" si="98">IF(X403&gt;V403,O403-10,W403*X403)</f>
        <v>#REF!</v>
      </c>
      <c r="Z403" s="350">
        <f t="shared" si="94"/>
        <v>1</v>
      </c>
      <c r="AA403" s="350" t="e">
        <f t="shared" ref="AA403:AA447" si="99">IF(O403-10=Y403,0,W403)</f>
        <v>#REF!</v>
      </c>
      <c r="AB403" s="351" t="e">
        <f t="shared" ref="AB403:AB462" si="100">IF(O403-10=Y403+AA403,0,W403)</f>
        <v>#REF!</v>
      </c>
      <c r="AC403" s="351" t="e">
        <f t="shared" ref="AC403:AC464" si="101">IF(O403-10=Y403+AA403+AB403,0,W403)</f>
        <v>#REF!</v>
      </c>
      <c r="AD403" s="351" t="e">
        <f t="shared" ref="AD403:AD464" si="102">IF(O403-10=Y403+AA403+AB403+AC403,0,W403)</f>
        <v>#REF!</v>
      </c>
      <c r="AE403" s="332">
        <f t="shared" ref="AE403:AE464" si="103">H403</f>
        <v>2013</v>
      </c>
      <c r="AF403" s="352" t="e">
        <f t="shared" ref="AF403:AF464" si="104">O403-(AA403+AB403+Y403+AC403+AD403)</f>
        <v>#REF!</v>
      </c>
      <c r="AG403" s="353" t="e">
        <f t="shared" si="95"/>
        <v>#REF!</v>
      </c>
    </row>
    <row r="404" spans="1:33" s="313" customFormat="1" ht="35" customHeight="1">
      <c r="A404" s="921">
        <v>375</v>
      </c>
      <c r="B404" s="618" t="s">
        <v>2036</v>
      </c>
      <c r="C404" s="623" t="s">
        <v>807</v>
      </c>
      <c r="D404" s="268"/>
      <c r="E404" s="627"/>
      <c r="F404" s="627"/>
      <c r="G404" s="623"/>
      <c r="H404" s="626">
        <v>2013</v>
      </c>
      <c r="I404" s="272"/>
      <c r="J404" s="272"/>
      <c r="K404" s="272"/>
      <c r="L404" s="272"/>
      <c r="M404" s="272"/>
      <c r="N404" s="616" t="s">
        <v>114</v>
      </c>
      <c r="O404" s="625">
        <v>16831911.731836826</v>
      </c>
      <c r="P404" s="915"/>
      <c r="T404" s="332" t="e">
        <f>#REF!</f>
        <v>#REF!</v>
      </c>
      <c r="U404" s="313" t="e">
        <f t="shared" si="92"/>
        <v>#REF!</v>
      </c>
      <c r="V404" s="313" t="e">
        <f t="shared" si="93"/>
        <v>#REF!</v>
      </c>
      <c r="W404" s="350" t="e">
        <f t="shared" si="96"/>
        <v>#REF!</v>
      </c>
      <c r="X404" s="351">
        <f t="shared" si="97"/>
        <v>0</v>
      </c>
      <c r="Y404" s="350" t="e">
        <f t="shared" si="98"/>
        <v>#REF!</v>
      </c>
      <c r="Z404" s="350">
        <f t="shared" si="94"/>
        <v>1</v>
      </c>
      <c r="AA404" s="350" t="e">
        <f t="shared" si="99"/>
        <v>#REF!</v>
      </c>
      <c r="AB404" s="351" t="e">
        <f t="shared" si="100"/>
        <v>#REF!</v>
      </c>
      <c r="AC404" s="351" t="e">
        <f t="shared" si="101"/>
        <v>#REF!</v>
      </c>
      <c r="AD404" s="351" t="e">
        <f t="shared" si="102"/>
        <v>#REF!</v>
      </c>
      <c r="AE404" s="332">
        <f t="shared" si="103"/>
        <v>2013</v>
      </c>
      <c r="AF404" s="352" t="e">
        <f t="shared" si="104"/>
        <v>#REF!</v>
      </c>
      <c r="AG404" s="353" t="e">
        <f t="shared" si="95"/>
        <v>#REF!</v>
      </c>
    </row>
    <row r="405" spans="1:33" s="313" customFormat="1" ht="35" customHeight="1">
      <c r="A405" s="921">
        <v>376</v>
      </c>
      <c r="B405" s="618" t="s">
        <v>292</v>
      </c>
      <c r="C405" s="623" t="s">
        <v>808</v>
      </c>
      <c r="D405" s="268"/>
      <c r="E405" s="627"/>
      <c r="F405" s="627"/>
      <c r="G405" s="623"/>
      <c r="H405" s="626">
        <v>2013</v>
      </c>
      <c r="I405" s="272"/>
      <c r="J405" s="272"/>
      <c r="K405" s="272"/>
      <c r="L405" s="272"/>
      <c r="M405" s="272"/>
      <c r="N405" s="616" t="s">
        <v>114</v>
      </c>
      <c r="O405" s="625">
        <v>152039088.26816317</v>
      </c>
      <c r="P405" s="915"/>
      <c r="T405" s="332" t="e">
        <f>#REF!</f>
        <v>#REF!</v>
      </c>
      <c r="U405" s="313" t="e">
        <f t="shared" si="92"/>
        <v>#REF!</v>
      </c>
      <c r="V405" s="313" t="e">
        <f t="shared" si="93"/>
        <v>#REF!</v>
      </c>
      <c r="W405" s="350" t="e">
        <f t="shared" si="96"/>
        <v>#REF!</v>
      </c>
      <c r="X405" s="351">
        <f t="shared" si="97"/>
        <v>0</v>
      </c>
      <c r="Y405" s="350" t="e">
        <f t="shared" si="98"/>
        <v>#REF!</v>
      </c>
      <c r="Z405" s="350">
        <f t="shared" si="94"/>
        <v>1</v>
      </c>
      <c r="AA405" s="350" t="e">
        <f t="shared" si="99"/>
        <v>#REF!</v>
      </c>
      <c r="AB405" s="351" t="e">
        <f t="shared" si="100"/>
        <v>#REF!</v>
      </c>
      <c r="AC405" s="351" t="e">
        <f t="shared" si="101"/>
        <v>#REF!</v>
      </c>
      <c r="AD405" s="351" t="e">
        <f t="shared" si="102"/>
        <v>#REF!</v>
      </c>
      <c r="AE405" s="332">
        <f t="shared" si="103"/>
        <v>2013</v>
      </c>
      <c r="AF405" s="352" t="e">
        <f t="shared" si="104"/>
        <v>#REF!</v>
      </c>
      <c r="AG405" s="353" t="e">
        <f t="shared" si="95"/>
        <v>#REF!</v>
      </c>
    </row>
    <row r="406" spans="1:33" s="313" customFormat="1" ht="35" customHeight="1">
      <c r="A406" s="921">
        <v>377</v>
      </c>
      <c r="B406" s="613" t="s">
        <v>293</v>
      </c>
      <c r="C406" s="623" t="s">
        <v>692</v>
      </c>
      <c r="D406" s="268">
        <v>5</v>
      </c>
      <c r="E406" s="627" t="s">
        <v>560</v>
      </c>
      <c r="F406" s="627"/>
      <c r="G406" s="623"/>
      <c r="H406" s="626">
        <v>2013</v>
      </c>
      <c r="I406" s="272"/>
      <c r="J406" s="272"/>
      <c r="K406" s="272"/>
      <c r="L406" s="272"/>
      <c r="M406" s="272"/>
      <c r="N406" s="616" t="s">
        <v>114</v>
      </c>
      <c r="O406" s="625">
        <v>58784446.537226334</v>
      </c>
      <c r="P406" s="915"/>
      <c r="T406" s="332" t="e">
        <f>#REF!</f>
        <v>#REF!</v>
      </c>
      <c r="U406" s="313" t="e">
        <f t="shared" si="92"/>
        <v>#REF!</v>
      </c>
      <c r="V406" s="313" t="e">
        <f t="shared" si="93"/>
        <v>#REF!</v>
      </c>
      <c r="W406" s="350" t="e">
        <f t="shared" si="96"/>
        <v>#REF!</v>
      </c>
      <c r="X406" s="351">
        <f t="shared" si="97"/>
        <v>0</v>
      </c>
      <c r="Y406" s="350" t="e">
        <f t="shared" si="98"/>
        <v>#REF!</v>
      </c>
      <c r="Z406" s="350">
        <f t="shared" si="94"/>
        <v>1</v>
      </c>
      <c r="AA406" s="350" t="e">
        <f t="shared" si="99"/>
        <v>#REF!</v>
      </c>
      <c r="AB406" s="351" t="e">
        <f t="shared" si="100"/>
        <v>#REF!</v>
      </c>
      <c r="AC406" s="351" t="e">
        <f t="shared" si="101"/>
        <v>#REF!</v>
      </c>
      <c r="AD406" s="351" t="e">
        <f t="shared" si="102"/>
        <v>#REF!</v>
      </c>
      <c r="AE406" s="332">
        <f t="shared" si="103"/>
        <v>2013</v>
      </c>
      <c r="AF406" s="352" t="e">
        <f t="shared" si="104"/>
        <v>#REF!</v>
      </c>
      <c r="AG406" s="353" t="e">
        <f t="shared" si="95"/>
        <v>#REF!</v>
      </c>
    </row>
    <row r="407" spans="1:33" s="313" customFormat="1" ht="35" customHeight="1">
      <c r="A407" s="921">
        <v>378</v>
      </c>
      <c r="B407" s="618" t="s">
        <v>294</v>
      </c>
      <c r="C407" s="623" t="s">
        <v>827</v>
      </c>
      <c r="D407" s="268">
        <v>5</v>
      </c>
      <c r="E407" s="627" t="s">
        <v>560</v>
      </c>
      <c r="F407" s="627"/>
      <c r="G407" s="623"/>
      <c r="H407" s="626">
        <v>2013</v>
      </c>
      <c r="I407" s="272"/>
      <c r="J407" s="272"/>
      <c r="K407" s="272"/>
      <c r="L407" s="272"/>
      <c r="M407" s="272"/>
      <c r="N407" s="616" t="s">
        <v>114</v>
      </c>
      <c r="O407" s="625">
        <v>60267443.057533056</v>
      </c>
      <c r="P407" s="915"/>
      <c r="T407" s="332" t="e">
        <f>#REF!</f>
        <v>#REF!</v>
      </c>
      <c r="U407" s="313" t="e">
        <f t="shared" si="92"/>
        <v>#REF!</v>
      </c>
      <c r="V407" s="313" t="e">
        <f t="shared" si="93"/>
        <v>#REF!</v>
      </c>
      <c r="W407" s="350" t="e">
        <f t="shared" si="96"/>
        <v>#REF!</v>
      </c>
      <c r="X407" s="351">
        <f t="shared" si="97"/>
        <v>0</v>
      </c>
      <c r="Y407" s="350" t="e">
        <f t="shared" si="98"/>
        <v>#REF!</v>
      </c>
      <c r="Z407" s="350">
        <f t="shared" si="94"/>
        <v>1</v>
      </c>
      <c r="AA407" s="350" t="e">
        <f t="shared" si="99"/>
        <v>#REF!</v>
      </c>
      <c r="AB407" s="351" t="e">
        <f t="shared" si="100"/>
        <v>#REF!</v>
      </c>
      <c r="AC407" s="351" t="e">
        <f t="shared" si="101"/>
        <v>#REF!</v>
      </c>
      <c r="AD407" s="351" t="e">
        <f t="shared" si="102"/>
        <v>#REF!</v>
      </c>
      <c r="AE407" s="332">
        <f t="shared" si="103"/>
        <v>2013</v>
      </c>
      <c r="AF407" s="352" t="e">
        <f t="shared" si="104"/>
        <v>#REF!</v>
      </c>
      <c r="AG407" s="353" t="e">
        <f t="shared" si="95"/>
        <v>#REF!</v>
      </c>
    </row>
    <row r="408" spans="1:33" s="313" customFormat="1" ht="35" customHeight="1">
      <c r="A408" s="921">
        <v>379</v>
      </c>
      <c r="B408" s="613" t="s">
        <v>2039</v>
      </c>
      <c r="C408" s="623" t="s">
        <v>828</v>
      </c>
      <c r="D408" s="268">
        <v>5</v>
      </c>
      <c r="E408" s="627" t="s">
        <v>491</v>
      </c>
      <c r="F408" s="627"/>
      <c r="G408" s="623"/>
      <c r="H408" s="626">
        <v>2013</v>
      </c>
      <c r="I408" s="272"/>
      <c r="J408" s="272"/>
      <c r="K408" s="272"/>
      <c r="L408" s="272"/>
      <c r="M408" s="272"/>
      <c r="N408" s="616" t="s">
        <v>114</v>
      </c>
      <c r="O408" s="625">
        <v>9834448.9953582808</v>
      </c>
      <c r="P408" s="915"/>
      <c r="T408" s="332" t="e">
        <f>#REF!</f>
        <v>#REF!</v>
      </c>
      <c r="U408" s="313" t="e">
        <f t="shared" si="92"/>
        <v>#REF!</v>
      </c>
      <c r="V408" s="313" t="e">
        <f t="shared" si="93"/>
        <v>#REF!</v>
      </c>
      <c r="W408" s="350" t="e">
        <f t="shared" si="96"/>
        <v>#REF!</v>
      </c>
      <c r="X408" s="351">
        <f t="shared" si="97"/>
        <v>0</v>
      </c>
      <c r="Y408" s="350" t="e">
        <f t="shared" si="98"/>
        <v>#REF!</v>
      </c>
      <c r="Z408" s="350">
        <f t="shared" si="94"/>
        <v>1</v>
      </c>
      <c r="AA408" s="350" t="e">
        <f t="shared" si="99"/>
        <v>#REF!</v>
      </c>
      <c r="AB408" s="351" t="e">
        <f t="shared" si="100"/>
        <v>#REF!</v>
      </c>
      <c r="AC408" s="351" t="e">
        <f t="shared" si="101"/>
        <v>#REF!</v>
      </c>
      <c r="AD408" s="351" t="e">
        <f t="shared" si="102"/>
        <v>#REF!</v>
      </c>
      <c r="AE408" s="332">
        <f t="shared" si="103"/>
        <v>2013</v>
      </c>
      <c r="AF408" s="352" t="e">
        <f t="shared" si="104"/>
        <v>#REF!</v>
      </c>
      <c r="AG408" s="353" t="e">
        <f t="shared" si="95"/>
        <v>#REF!</v>
      </c>
    </row>
    <row r="409" spans="1:33" s="313" customFormat="1" ht="35" customHeight="1">
      <c r="A409" s="921">
        <v>380</v>
      </c>
      <c r="B409" s="613" t="s">
        <v>2039</v>
      </c>
      <c r="C409" s="623" t="s">
        <v>135</v>
      </c>
      <c r="D409" s="268">
        <v>2</v>
      </c>
      <c r="E409" s="627" t="s">
        <v>337</v>
      </c>
      <c r="F409" s="627"/>
      <c r="G409" s="623"/>
      <c r="H409" s="626">
        <v>2013</v>
      </c>
      <c r="I409" s="272"/>
      <c r="J409" s="272"/>
      <c r="K409" s="272"/>
      <c r="L409" s="272"/>
      <c r="M409" s="272"/>
      <c r="N409" s="616" t="s">
        <v>114</v>
      </c>
      <c r="O409" s="625">
        <v>29336661.409882329</v>
      </c>
      <c r="P409" s="915"/>
      <c r="T409" s="332" t="e">
        <f>#REF!</f>
        <v>#REF!</v>
      </c>
      <c r="U409" s="313" t="e">
        <f t="shared" si="92"/>
        <v>#REF!</v>
      </c>
      <c r="V409" s="313" t="e">
        <f t="shared" si="93"/>
        <v>#REF!</v>
      </c>
      <c r="W409" s="350" t="e">
        <f t="shared" si="96"/>
        <v>#REF!</v>
      </c>
      <c r="X409" s="351">
        <f t="shared" si="97"/>
        <v>0</v>
      </c>
      <c r="Y409" s="350" t="e">
        <f t="shared" si="98"/>
        <v>#REF!</v>
      </c>
      <c r="Z409" s="350">
        <f t="shared" si="94"/>
        <v>1</v>
      </c>
      <c r="AA409" s="350" t="e">
        <f t="shared" si="99"/>
        <v>#REF!</v>
      </c>
      <c r="AB409" s="351" t="e">
        <f t="shared" si="100"/>
        <v>#REF!</v>
      </c>
      <c r="AC409" s="351" t="e">
        <f t="shared" si="101"/>
        <v>#REF!</v>
      </c>
      <c r="AD409" s="351" t="e">
        <f t="shared" si="102"/>
        <v>#REF!</v>
      </c>
      <c r="AE409" s="332">
        <f t="shared" si="103"/>
        <v>2013</v>
      </c>
      <c r="AF409" s="352" t="e">
        <f t="shared" si="104"/>
        <v>#REF!</v>
      </c>
      <c r="AG409" s="353" t="e">
        <f t="shared" si="95"/>
        <v>#REF!</v>
      </c>
    </row>
    <row r="410" spans="1:33" s="313" customFormat="1" ht="51" customHeight="1">
      <c r="A410" s="921">
        <v>381</v>
      </c>
      <c r="B410" s="613" t="s">
        <v>2083</v>
      </c>
      <c r="C410" s="623" t="s">
        <v>829</v>
      </c>
      <c r="D410" s="268">
        <v>400</v>
      </c>
      <c r="E410" s="627"/>
      <c r="F410" s="627"/>
      <c r="G410" s="623"/>
      <c r="H410" s="626">
        <v>2013</v>
      </c>
      <c r="I410" s="272"/>
      <c r="J410" s="272"/>
      <c r="K410" s="272"/>
      <c r="L410" s="272"/>
      <c r="M410" s="272"/>
      <c r="N410" s="616" t="s">
        <v>114</v>
      </c>
      <c r="O410" s="625">
        <v>28091078.475372694</v>
      </c>
      <c r="P410" s="923" t="s">
        <v>829</v>
      </c>
      <c r="T410" s="332" t="e">
        <f>#REF!</f>
        <v>#REF!</v>
      </c>
      <c r="U410" s="313" t="e">
        <f t="shared" si="92"/>
        <v>#REF!</v>
      </c>
      <c r="V410" s="313" t="e">
        <f t="shared" si="93"/>
        <v>#REF!</v>
      </c>
      <c r="W410" s="350" t="e">
        <f t="shared" si="96"/>
        <v>#REF!</v>
      </c>
      <c r="X410" s="351">
        <f t="shared" si="97"/>
        <v>0</v>
      </c>
      <c r="Y410" s="350" t="e">
        <f t="shared" si="98"/>
        <v>#REF!</v>
      </c>
      <c r="Z410" s="350">
        <f t="shared" si="94"/>
        <v>1</v>
      </c>
      <c r="AA410" s="350" t="e">
        <f t="shared" si="99"/>
        <v>#REF!</v>
      </c>
      <c r="AB410" s="351" t="e">
        <f t="shared" si="100"/>
        <v>#REF!</v>
      </c>
      <c r="AC410" s="351" t="e">
        <f t="shared" si="101"/>
        <v>#REF!</v>
      </c>
      <c r="AD410" s="351" t="e">
        <f t="shared" si="102"/>
        <v>#REF!</v>
      </c>
      <c r="AE410" s="332">
        <f t="shared" si="103"/>
        <v>2013</v>
      </c>
      <c r="AF410" s="352" t="e">
        <f t="shared" si="104"/>
        <v>#REF!</v>
      </c>
      <c r="AG410" s="353" t="e">
        <f t="shared" si="95"/>
        <v>#REF!</v>
      </c>
    </row>
    <row r="411" spans="1:33" s="313" customFormat="1" ht="51" customHeight="1">
      <c r="A411" s="921">
        <v>382</v>
      </c>
      <c r="B411" s="613" t="s">
        <v>2083</v>
      </c>
      <c r="C411" s="623" t="s">
        <v>830</v>
      </c>
      <c r="D411" s="268">
        <v>550</v>
      </c>
      <c r="E411" s="627"/>
      <c r="F411" s="627"/>
      <c r="G411" s="623"/>
      <c r="H411" s="626">
        <v>2013</v>
      </c>
      <c r="I411" s="272"/>
      <c r="J411" s="272"/>
      <c r="K411" s="272"/>
      <c r="L411" s="272"/>
      <c r="M411" s="272"/>
      <c r="N411" s="616" t="s">
        <v>114</v>
      </c>
      <c r="O411" s="625">
        <v>20376588.670736521</v>
      </c>
      <c r="P411" s="923" t="s">
        <v>830</v>
      </c>
      <c r="T411" s="332" t="e">
        <f>#REF!</f>
        <v>#REF!</v>
      </c>
      <c r="U411" s="313" t="e">
        <f t="shared" si="92"/>
        <v>#REF!</v>
      </c>
      <c r="V411" s="313" t="e">
        <f t="shared" si="93"/>
        <v>#REF!</v>
      </c>
      <c r="W411" s="350" t="e">
        <f t="shared" si="96"/>
        <v>#REF!</v>
      </c>
      <c r="X411" s="351">
        <f t="shared" si="97"/>
        <v>0</v>
      </c>
      <c r="Y411" s="350" t="e">
        <f t="shared" si="98"/>
        <v>#REF!</v>
      </c>
      <c r="Z411" s="350">
        <f t="shared" si="94"/>
        <v>1</v>
      </c>
      <c r="AA411" s="350" t="e">
        <f t="shared" si="99"/>
        <v>#REF!</v>
      </c>
      <c r="AB411" s="351" t="e">
        <f t="shared" si="100"/>
        <v>#REF!</v>
      </c>
      <c r="AC411" s="351" t="e">
        <f t="shared" si="101"/>
        <v>#REF!</v>
      </c>
      <c r="AD411" s="351" t="e">
        <f t="shared" si="102"/>
        <v>#REF!</v>
      </c>
      <c r="AE411" s="332">
        <f t="shared" si="103"/>
        <v>2013</v>
      </c>
      <c r="AF411" s="352" t="e">
        <f t="shared" si="104"/>
        <v>#REF!</v>
      </c>
      <c r="AG411" s="353" t="e">
        <f t="shared" si="95"/>
        <v>#REF!</v>
      </c>
    </row>
    <row r="412" spans="1:33" s="313" customFormat="1" ht="35" customHeight="1">
      <c r="A412" s="921">
        <v>383</v>
      </c>
      <c r="B412" s="613" t="s">
        <v>2083</v>
      </c>
      <c r="C412" s="623" t="s">
        <v>831</v>
      </c>
      <c r="D412" s="268">
        <v>1</v>
      </c>
      <c r="E412" s="627"/>
      <c r="F412" s="627"/>
      <c r="G412" s="623"/>
      <c r="H412" s="626">
        <v>2013</v>
      </c>
      <c r="I412" s="272"/>
      <c r="J412" s="272"/>
      <c r="K412" s="272"/>
      <c r="L412" s="272"/>
      <c r="M412" s="272"/>
      <c r="N412" s="616" t="s">
        <v>114</v>
      </c>
      <c r="O412" s="625">
        <v>12165427.686185025</v>
      </c>
      <c r="P412" s="923" t="s">
        <v>831</v>
      </c>
      <c r="T412" s="332" t="e">
        <f>#REF!</f>
        <v>#REF!</v>
      </c>
      <c r="U412" s="313" t="e">
        <f t="shared" si="92"/>
        <v>#REF!</v>
      </c>
      <c r="V412" s="313" t="e">
        <f t="shared" si="93"/>
        <v>#REF!</v>
      </c>
      <c r="W412" s="350" t="e">
        <f t="shared" si="96"/>
        <v>#REF!</v>
      </c>
      <c r="X412" s="351">
        <f t="shared" si="97"/>
        <v>0</v>
      </c>
      <c r="Y412" s="350" t="e">
        <f t="shared" si="98"/>
        <v>#REF!</v>
      </c>
      <c r="Z412" s="350">
        <f t="shared" si="94"/>
        <v>1</v>
      </c>
      <c r="AA412" s="350" t="e">
        <f t="shared" si="99"/>
        <v>#REF!</v>
      </c>
      <c r="AB412" s="351" t="e">
        <f t="shared" si="100"/>
        <v>#REF!</v>
      </c>
      <c r="AC412" s="351" t="e">
        <f t="shared" si="101"/>
        <v>#REF!</v>
      </c>
      <c r="AD412" s="351" t="e">
        <f t="shared" si="102"/>
        <v>#REF!</v>
      </c>
      <c r="AE412" s="332">
        <f t="shared" si="103"/>
        <v>2013</v>
      </c>
      <c r="AF412" s="352" t="e">
        <f t="shared" si="104"/>
        <v>#REF!</v>
      </c>
      <c r="AG412" s="353" t="e">
        <f t="shared" si="95"/>
        <v>#REF!</v>
      </c>
    </row>
    <row r="413" spans="1:33" s="313" customFormat="1" ht="45" customHeight="1">
      <c r="A413" s="921">
        <v>384</v>
      </c>
      <c r="B413" s="613" t="s">
        <v>2083</v>
      </c>
      <c r="C413" s="623" t="s">
        <v>832</v>
      </c>
      <c r="D413" s="268">
        <v>1</v>
      </c>
      <c r="E413" s="627"/>
      <c r="F413" s="627"/>
      <c r="G413" s="623"/>
      <c r="H413" s="626">
        <v>2013</v>
      </c>
      <c r="I413" s="272"/>
      <c r="J413" s="272"/>
      <c r="K413" s="272"/>
      <c r="L413" s="272"/>
      <c r="M413" s="272"/>
      <c r="N413" s="616" t="s">
        <v>114</v>
      </c>
      <c r="O413" s="625">
        <v>19907063.486484587</v>
      </c>
      <c r="P413" s="923" t="s">
        <v>832</v>
      </c>
      <c r="T413" s="332" t="e">
        <f>#REF!</f>
        <v>#REF!</v>
      </c>
      <c r="U413" s="313" t="e">
        <f t="shared" si="92"/>
        <v>#REF!</v>
      </c>
      <c r="V413" s="313" t="e">
        <f t="shared" si="93"/>
        <v>#REF!</v>
      </c>
      <c r="W413" s="350" t="e">
        <f t="shared" si="96"/>
        <v>#REF!</v>
      </c>
      <c r="X413" s="351">
        <f t="shared" si="97"/>
        <v>0</v>
      </c>
      <c r="Y413" s="350" t="e">
        <f t="shared" si="98"/>
        <v>#REF!</v>
      </c>
      <c r="Z413" s="350">
        <f t="shared" si="94"/>
        <v>1</v>
      </c>
      <c r="AA413" s="350" t="e">
        <f t="shared" si="99"/>
        <v>#REF!</v>
      </c>
      <c r="AB413" s="351" t="e">
        <f t="shared" si="100"/>
        <v>#REF!</v>
      </c>
      <c r="AC413" s="351" t="e">
        <f t="shared" si="101"/>
        <v>#REF!</v>
      </c>
      <c r="AD413" s="351" t="e">
        <f t="shared" si="102"/>
        <v>#REF!</v>
      </c>
      <c r="AE413" s="332">
        <f t="shared" si="103"/>
        <v>2013</v>
      </c>
      <c r="AF413" s="352" t="e">
        <f t="shared" si="104"/>
        <v>#REF!</v>
      </c>
      <c r="AG413" s="353" t="e">
        <f t="shared" si="95"/>
        <v>#REF!</v>
      </c>
    </row>
    <row r="414" spans="1:33" s="313" customFormat="1" ht="35" customHeight="1">
      <c r="A414" s="921">
        <v>385</v>
      </c>
      <c r="B414" s="613" t="s">
        <v>2083</v>
      </c>
      <c r="C414" s="623" t="s">
        <v>833</v>
      </c>
      <c r="D414" s="268">
        <v>1</v>
      </c>
      <c r="E414" s="627"/>
      <c r="F414" s="627"/>
      <c r="G414" s="623"/>
      <c r="H414" s="626">
        <v>2013</v>
      </c>
      <c r="I414" s="272"/>
      <c r="J414" s="272"/>
      <c r="K414" s="272"/>
      <c r="L414" s="272"/>
      <c r="M414" s="272"/>
      <c r="N414" s="616" t="s">
        <v>114</v>
      </c>
      <c r="O414" s="625">
        <v>6635687.8288281951</v>
      </c>
      <c r="P414" s="923" t="s">
        <v>833</v>
      </c>
      <c r="T414" s="332" t="e">
        <f>#REF!</f>
        <v>#REF!</v>
      </c>
      <c r="U414" s="313" t="e">
        <f t="shared" si="92"/>
        <v>#REF!</v>
      </c>
      <c r="V414" s="313" t="e">
        <f t="shared" si="93"/>
        <v>#REF!</v>
      </c>
      <c r="W414" s="350" t="e">
        <f t="shared" si="96"/>
        <v>#REF!</v>
      </c>
      <c r="X414" s="351">
        <f t="shared" si="97"/>
        <v>0</v>
      </c>
      <c r="Y414" s="350" t="e">
        <f t="shared" si="98"/>
        <v>#REF!</v>
      </c>
      <c r="Z414" s="350">
        <f t="shared" si="94"/>
        <v>1</v>
      </c>
      <c r="AA414" s="350" t="e">
        <f t="shared" si="99"/>
        <v>#REF!</v>
      </c>
      <c r="AB414" s="351" t="e">
        <f t="shared" si="100"/>
        <v>#REF!</v>
      </c>
      <c r="AC414" s="351" t="e">
        <f t="shared" si="101"/>
        <v>#REF!</v>
      </c>
      <c r="AD414" s="351" t="e">
        <f t="shared" si="102"/>
        <v>#REF!</v>
      </c>
      <c r="AE414" s="332">
        <f t="shared" si="103"/>
        <v>2013</v>
      </c>
      <c r="AF414" s="352" t="e">
        <f t="shared" si="104"/>
        <v>#REF!</v>
      </c>
      <c r="AG414" s="353" t="e">
        <f t="shared" si="95"/>
        <v>#REF!</v>
      </c>
    </row>
    <row r="415" spans="1:33" s="313" customFormat="1" ht="35" customHeight="1">
      <c r="A415" s="921">
        <v>386</v>
      </c>
      <c r="B415" s="613" t="s">
        <v>2083</v>
      </c>
      <c r="C415" s="623" t="s">
        <v>834</v>
      </c>
      <c r="D415" s="268">
        <v>1</v>
      </c>
      <c r="E415" s="627"/>
      <c r="F415" s="627"/>
      <c r="G415" s="623"/>
      <c r="H415" s="626">
        <v>2013</v>
      </c>
      <c r="I415" s="272"/>
      <c r="J415" s="272"/>
      <c r="K415" s="272"/>
      <c r="L415" s="272"/>
      <c r="M415" s="272"/>
      <c r="N415" s="616" t="s">
        <v>114</v>
      </c>
      <c r="O415" s="625">
        <v>3760223.1030026441</v>
      </c>
      <c r="P415" s="923" t="s">
        <v>834</v>
      </c>
      <c r="T415" s="332" t="e">
        <f>#REF!</f>
        <v>#REF!</v>
      </c>
      <c r="U415" s="313" t="e">
        <f t="shared" si="92"/>
        <v>#REF!</v>
      </c>
      <c r="V415" s="313" t="e">
        <f t="shared" si="93"/>
        <v>#REF!</v>
      </c>
      <c r="W415" s="350" t="e">
        <f t="shared" si="96"/>
        <v>#REF!</v>
      </c>
      <c r="X415" s="351">
        <f t="shared" si="97"/>
        <v>0</v>
      </c>
      <c r="Y415" s="350" t="e">
        <f t="shared" si="98"/>
        <v>#REF!</v>
      </c>
      <c r="Z415" s="350">
        <f t="shared" si="94"/>
        <v>1</v>
      </c>
      <c r="AA415" s="350" t="e">
        <f t="shared" si="99"/>
        <v>#REF!</v>
      </c>
      <c r="AB415" s="351" t="e">
        <f t="shared" si="100"/>
        <v>#REF!</v>
      </c>
      <c r="AC415" s="351" t="e">
        <f t="shared" si="101"/>
        <v>#REF!</v>
      </c>
      <c r="AD415" s="351" t="e">
        <f t="shared" si="102"/>
        <v>#REF!</v>
      </c>
      <c r="AE415" s="332">
        <f t="shared" si="103"/>
        <v>2013</v>
      </c>
      <c r="AF415" s="352" t="e">
        <f t="shared" si="104"/>
        <v>#REF!</v>
      </c>
      <c r="AG415" s="353" t="e">
        <f t="shared" si="95"/>
        <v>#REF!</v>
      </c>
    </row>
    <row r="416" spans="1:33" s="313" customFormat="1" ht="35" customHeight="1">
      <c r="A416" s="921">
        <v>387</v>
      </c>
      <c r="B416" s="618" t="s">
        <v>2053</v>
      </c>
      <c r="C416" s="623" t="s">
        <v>835</v>
      </c>
      <c r="D416" s="268">
        <v>1</v>
      </c>
      <c r="E416" s="627"/>
      <c r="F416" s="627"/>
      <c r="G416" s="623"/>
      <c r="H416" s="626">
        <v>2013</v>
      </c>
      <c r="I416" s="272"/>
      <c r="J416" s="272"/>
      <c r="K416" s="272"/>
      <c r="L416" s="272"/>
      <c r="M416" s="272"/>
      <c r="N416" s="616" t="s">
        <v>114</v>
      </c>
      <c r="O416" s="625">
        <v>16589219.572070489</v>
      </c>
      <c r="P416" s="923" t="s">
        <v>836</v>
      </c>
      <c r="T416" s="332" t="e">
        <f>#REF!</f>
        <v>#REF!</v>
      </c>
      <c r="U416" s="313" t="e">
        <f t="shared" si="92"/>
        <v>#REF!</v>
      </c>
      <c r="V416" s="313" t="e">
        <f t="shared" si="93"/>
        <v>#REF!</v>
      </c>
      <c r="W416" s="350" t="e">
        <f t="shared" si="96"/>
        <v>#REF!</v>
      </c>
      <c r="X416" s="351">
        <f t="shared" si="97"/>
        <v>0</v>
      </c>
      <c r="Y416" s="350" t="e">
        <f t="shared" si="98"/>
        <v>#REF!</v>
      </c>
      <c r="Z416" s="350">
        <f t="shared" si="94"/>
        <v>1</v>
      </c>
      <c r="AA416" s="350" t="e">
        <f t="shared" si="99"/>
        <v>#REF!</v>
      </c>
      <c r="AB416" s="351" t="e">
        <f t="shared" si="100"/>
        <v>#REF!</v>
      </c>
      <c r="AC416" s="351" t="e">
        <f t="shared" si="101"/>
        <v>#REF!</v>
      </c>
      <c r="AD416" s="351" t="e">
        <f t="shared" si="102"/>
        <v>#REF!</v>
      </c>
      <c r="AE416" s="332">
        <f t="shared" si="103"/>
        <v>2013</v>
      </c>
      <c r="AF416" s="352" t="e">
        <f t="shared" si="104"/>
        <v>#REF!</v>
      </c>
      <c r="AG416" s="353" t="e">
        <f t="shared" si="95"/>
        <v>#REF!</v>
      </c>
    </row>
    <row r="417" spans="1:33" s="313" customFormat="1" ht="35" customHeight="1">
      <c r="A417" s="921">
        <v>388</v>
      </c>
      <c r="B417" s="613" t="s">
        <v>2083</v>
      </c>
      <c r="C417" s="623" t="s">
        <v>836</v>
      </c>
      <c r="D417" s="268">
        <v>2</v>
      </c>
      <c r="E417" s="627"/>
      <c r="F417" s="627"/>
      <c r="G417" s="623"/>
      <c r="H417" s="626">
        <v>2013</v>
      </c>
      <c r="I417" s="272"/>
      <c r="J417" s="272"/>
      <c r="K417" s="272"/>
      <c r="L417" s="272"/>
      <c r="M417" s="272"/>
      <c r="N417" s="616" t="s">
        <v>114</v>
      </c>
      <c r="O417" s="625">
        <v>9953531.7432422936</v>
      </c>
      <c r="P417" s="923" t="s">
        <v>836</v>
      </c>
      <c r="T417" s="332" t="e">
        <f>#REF!</f>
        <v>#REF!</v>
      </c>
      <c r="U417" s="313" t="e">
        <f t="shared" si="92"/>
        <v>#REF!</v>
      </c>
      <c r="V417" s="313" t="e">
        <f t="shared" si="93"/>
        <v>#REF!</v>
      </c>
      <c r="W417" s="350" t="e">
        <f t="shared" si="96"/>
        <v>#REF!</v>
      </c>
      <c r="X417" s="351">
        <f t="shared" si="97"/>
        <v>0</v>
      </c>
      <c r="Y417" s="350" t="e">
        <f t="shared" si="98"/>
        <v>#REF!</v>
      </c>
      <c r="Z417" s="350">
        <f t="shared" si="94"/>
        <v>1</v>
      </c>
      <c r="AA417" s="350" t="e">
        <f t="shared" si="99"/>
        <v>#REF!</v>
      </c>
      <c r="AB417" s="351" t="e">
        <f t="shared" si="100"/>
        <v>#REF!</v>
      </c>
      <c r="AC417" s="351" t="e">
        <f t="shared" si="101"/>
        <v>#REF!</v>
      </c>
      <c r="AD417" s="351" t="e">
        <f t="shared" si="102"/>
        <v>#REF!</v>
      </c>
      <c r="AE417" s="332">
        <f t="shared" si="103"/>
        <v>2013</v>
      </c>
      <c r="AF417" s="352" t="e">
        <f t="shared" si="104"/>
        <v>#REF!</v>
      </c>
      <c r="AG417" s="353" t="e">
        <f t="shared" si="95"/>
        <v>#REF!</v>
      </c>
    </row>
    <row r="418" spans="1:33" s="313" customFormat="1" ht="35" customHeight="1">
      <c r="A418" s="921">
        <v>389</v>
      </c>
      <c r="B418" s="618" t="s">
        <v>2053</v>
      </c>
      <c r="C418" s="623" t="s">
        <v>837</v>
      </c>
      <c r="D418" s="268">
        <v>1</v>
      </c>
      <c r="E418" s="627"/>
      <c r="F418" s="627"/>
      <c r="G418" s="623"/>
      <c r="H418" s="626">
        <v>2013</v>
      </c>
      <c r="I418" s="272"/>
      <c r="J418" s="272"/>
      <c r="K418" s="272"/>
      <c r="L418" s="272"/>
      <c r="M418" s="272"/>
      <c r="N418" s="616" t="s">
        <v>114</v>
      </c>
      <c r="O418" s="625">
        <v>11059479.714713659</v>
      </c>
      <c r="P418" s="915"/>
      <c r="T418" s="332" t="e">
        <f>#REF!</f>
        <v>#REF!</v>
      </c>
      <c r="U418" s="313" t="e">
        <f t="shared" si="92"/>
        <v>#REF!</v>
      </c>
      <c r="V418" s="313" t="e">
        <f t="shared" si="93"/>
        <v>#REF!</v>
      </c>
      <c r="W418" s="350" t="e">
        <f t="shared" si="96"/>
        <v>#REF!</v>
      </c>
      <c r="X418" s="351">
        <f t="shared" si="97"/>
        <v>0</v>
      </c>
      <c r="Y418" s="350" t="e">
        <f t="shared" si="98"/>
        <v>#REF!</v>
      </c>
      <c r="Z418" s="350">
        <f t="shared" si="94"/>
        <v>1</v>
      </c>
      <c r="AA418" s="350" t="e">
        <f t="shared" si="99"/>
        <v>#REF!</v>
      </c>
      <c r="AB418" s="351" t="e">
        <f t="shared" si="100"/>
        <v>#REF!</v>
      </c>
      <c r="AC418" s="351" t="e">
        <f t="shared" si="101"/>
        <v>#REF!</v>
      </c>
      <c r="AD418" s="351" t="e">
        <f t="shared" si="102"/>
        <v>#REF!</v>
      </c>
      <c r="AE418" s="332">
        <f t="shared" si="103"/>
        <v>2013</v>
      </c>
      <c r="AF418" s="352" t="e">
        <f t="shared" si="104"/>
        <v>#REF!</v>
      </c>
      <c r="AG418" s="353" t="e">
        <f t="shared" si="95"/>
        <v>#REF!</v>
      </c>
    </row>
    <row r="419" spans="1:33" s="313" customFormat="1" ht="35" customHeight="1">
      <c r="A419" s="921">
        <v>390</v>
      </c>
      <c r="B419" s="618" t="s">
        <v>2053</v>
      </c>
      <c r="C419" s="623" t="s">
        <v>838</v>
      </c>
      <c r="D419" s="268">
        <v>2</v>
      </c>
      <c r="E419" s="627"/>
      <c r="F419" s="627"/>
      <c r="G419" s="623"/>
      <c r="H419" s="626">
        <v>2013</v>
      </c>
      <c r="I419" s="272"/>
      <c r="J419" s="272"/>
      <c r="K419" s="272"/>
      <c r="L419" s="272"/>
      <c r="M419" s="272"/>
      <c r="N419" s="616" t="s">
        <v>114</v>
      </c>
      <c r="O419" s="625">
        <v>7741635.8002995616</v>
      </c>
      <c r="P419" s="915"/>
      <c r="T419" s="332" t="e">
        <f>#REF!</f>
        <v>#REF!</v>
      </c>
      <c r="U419" s="313" t="e">
        <f t="shared" si="92"/>
        <v>#REF!</v>
      </c>
      <c r="V419" s="313" t="e">
        <f t="shared" si="93"/>
        <v>#REF!</v>
      </c>
      <c r="W419" s="350" t="e">
        <f t="shared" si="96"/>
        <v>#REF!</v>
      </c>
      <c r="X419" s="351">
        <f t="shared" si="97"/>
        <v>0</v>
      </c>
      <c r="Y419" s="350" t="e">
        <f t="shared" si="98"/>
        <v>#REF!</v>
      </c>
      <c r="Z419" s="350">
        <f t="shared" si="94"/>
        <v>1</v>
      </c>
      <c r="AA419" s="350" t="e">
        <f t="shared" si="99"/>
        <v>#REF!</v>
      </c>
      <c r="AB419" s="351" t="e">
        <f t="shared" si="100"/>
        <v>#REF!</v>
      </c>
      <c r="AC419" s="351" t="e">
        <f t="shared" si="101"/>
        <v>#REF!</v>
      </c>
      <c r="AD419" s="351" t="e">
        <f t="shared" si="102"/>
        <v>#REF!</v>
      </c>
      <c r="AE419" s="332">
        <f t="shared" si="103"/>
        <v>2013</v>
      </c>
      <c r="AF419" s="352" t="e">
        <f t="shared" si="104"/>
        <v>#REF!</v>
      </c>
      <c r="AG419" s="353" t="e">
        <f t="shared" si="95"/>
        <v>#REF!</v>
      </c>
    </row>
    <row r="420" spans="1:33" s="313" customFormat="1" ht="35" customHeight="1">
      <c r="A420" s="921">
        <v>391</v>
      </c>
      <c r="B420" s="613" t="s">
        <v>2119</v>
      </c>
      <c r="C420" s="623" t="s">
        <v>162</v>
      </c>
      <c r="D420" s="268">
        <v>1</v>
      </c>
      <c r="E420" s="627"/>
      <c r="F420" s="627"/>
      <c r="G420" s="623"/>
      <c r="H420" s="626">
        <v>2013</v>
      </c>
      <c r="I420" s="272"/>
      <c r="J420" s="272"/>
      <c r="K420" s="272"/>
      <c r="L420" s="272"/>
      <c r="M420" s="272"/>
      <c r="N420" s="616" t="s">
        <v>114</v>
      </c>
      <c r="O420" s="625">
        <v>2986059.5229726899</v>
      </c>
      <c r="P420" s="923" t="s">
        <v>162</v>
      </c>
      <c r="T420" s="332" t="e">
        <f>#REF!</f>
        <v>#REF!</v>
      </c>
      <c r="U420" s="313" t="e">
        <f t="shared" si="92"/>
        <v>#REF!</v>
      </c>
      <c r="V420" s="313" t="e">
        <f t="shared" si="93"/>
        <v>#REF!</v>
      </c>
      <c r="W420" s="350" t="e">
        <f t="shared" si="96"/>
        <v>#REF!</v>
      </c>
      <c r="X420" s="351">
        <f t="shared" si="97"/>
        <v>0</v>
      </c>
      <c r="Y420" s="350" t="e">
        <f t="shared" si="98"/>
        <v>#REF!</v>
      </c>
      <c r="Z420" s="350">
        <f t="shared" si="94"/>
        <v>1</v>
      </c>
      <c r="AA420" s="350" t="e">
        <f t="shared" si="99"/>
        <v>#REF!</v>
      </c>
      <c r="AB420" s="351" t="e">
        <f t="shared" si="100"/>
        <v>#REF!</v>
      </c>
      <c r="AC420" s="351" t="e">
        <f t="shared" si="101"/>
        <v>#REF!</v>
      </c>
      <c r="AD420" s="351" t="e">
        <f t="shared" si="102"/>
        <v>#REF!</v>
      </c>
      <c r="AE420" s="332">
        <f t="shared" si="103"/>
        <v>2013</v>
      </c>
      <c r="AF420" s="352" t="e">
        <f t="shared" si="104"/>
        <v>#REF!</v>
      </c>
      <c r="AG420" s="353" t="e">
        <f t="shared" si="95"/>
        <v>#REF!</v>
      </c>
    </row>
    <row r="421" spans="1:33" s="313" customFormat="1" ht="35" customHeight="1">
      <c r="A421" s="921">
        <v>392</v>
      </c>
      <c r="B421" s="613" t="s">
        <v>2083</v>
      </c>
      <c r="C421" s="623" t="s">
        <v>839</v>
      </c>
      <c r="D421" s="268">
        <v>1</v>
      </c>
      <c r="E421" s="627"/>
      <c r="F421" s="627"/>
      <c r="G421" s="623"/>
      <c r="H421" s="626">
        <v>2013</v>
      </c>
      <c r="I421" s="272"/>
      <c r="J421" s="272"/>
      <c r="K421" s="272"/>
      <c r="L421" s="272"/>
      <c r="M421" s="272"/>
      <c r="N421" s="616" t="s">
        <v>114</v>
      </c>
      <c r="O421" s="625">
        <v>995353.17432422936</v>
      </c>
      <c r="P421" s="923" t="s">
        <v>839</v>
      </c>
      <c r="T421" s="332" t="e">
        <f>#REF!</f>
        <v>#REF!</v>
      </c>
      <c r="U421" s="313" t="e">
        <f t="shared" si="92"/>
        <v>#REF!</v>
      </c>
      <c r="V421" s="313" t="e">
        <f t="shared" si="93"/>
        <v>#REF!</v>
      </c>
      <c r="W421" s="350" t="e">
        <f t="shared" si="96"/>
        <v>#REF!</v>
      </c>
      <c r="X421" s="351">
        <f t="shared" si="97"/>
        <v>0</v>
      </c>
      <c r="Y421" s="350" t="e">
        <f t="shared" si="98"/>
        <v>#REF!</v>
      </c>
      <c r="Z421" s="350">
        <f t="shared" si="94"/>
        <v>1</v>
      </c>
      <c r="AA421" s="350" t="e">
        <f t="shared" si="99"/>
        <v>#REF!</v>
      </c>
      <c r="AB421" s="351" t="e">
        <f t="shared" si="100"/>
        <v>#REF!</v>
      </c>
      <c r="AC421" s="351" t="e">
        <f t="shared" si="101"/>
        <v>#REF!</v>
      </c>
      <c r="AD421" s="351" t="e">
        <f t="shared" si="102"/>
        <v>#REF!</v>
      </c>
      <c r="AE421" s="332">
        <f t="shared" si="103"/>
        <v>2013</v>
      </c>
      <c r="AF421" s="352" t="e">
        <f t="shared" si="104"/>
        <v>#REF!</v>
      </c>
      <c r="AG421" s="353" t="e">
        <f t="shared" si="95"/>
        <v>#REF!</v>
      </c>
    </row>
    <row r="422" spans="1:33" s="313" customFormat="1" ht="35" customHeight="1">
      <c r="A422" s="921">
        <v>393</v>
      </c>
      <c r="B422" s="613" t="s">
        <v>2083</v>
      </c>
      <c r="C422" s="623" t="s">
        <v>840</v>
      </c>
      <c r="D422" s="268">
        <v>1</v>
      </c>
      <c r="E422" s="627"/>
      <c r="F422" s="627"/>
      <c r="G422" s="623"/>
      <c r="H422" s="626">
        <v>2013</v>
      </c>
      <c r="I422" s="272"/>
      <c r="J422" s="272"/>
      <c r="K422" s="272"/>
      <c r="L422" s="272"/>
      <c r="M422" s="272"/>
      <c r="N422" s="616" t="s">
        <v>114</v>
      </c>
      <c r="O422" s="625">
        <v>1880111.5515013221</v>
      </c>
      <c r="P422" s="923" t="s">
        <v>840</v>
      </c>
      <c r="T422" s="332" t="e">
        <f>#REF!</f>
        <v>#REF!</v>
      </c>
      <c r="U422" s="313" t="e">
        <f t="shared" si="92"/>
        <v>#REF!</v>
      </c>
      <c r="V422" s="313" t="e">
        <f t="shared" si="93"/>
        <v>#REF!</v>
      </c>
      <c r="W422" s="350" t="e">
        <f t="shared" si="96"/>
        <v>#REF!</v>
      </c>
      <c r="X422" s="351">
        <f t="shared" si="97"/>
        <v>0</v>
      </c>
      <c r="Y422" s="350" t="e">
        <f t="shared" si="98"/>
        <v>#REF!</v>
      </c>
      <c r="Z422" s="350">
        <f t="shared" si="94"/>
        <v>1</v>
      </c>
      <c r="AA422" s="350" t="e">
        <f t="shared" si="99"/>
        <v>#REF!</v>
      </c>
      <c r="AB422" s="351" t="e">
        <f t="shared" si="100"/>
        <v>#REF!</v>
      </c>
      <c r="AC422" s="351" t="e">
        <f t="shared" si="101"/>
        <v>#REF!</v>
      </c>
      <c r="AD422" s="351" t="e">
        <f t="shared" si="102"/>
        <v>#REF!</v>
      </c>
      <c r="AE422" s="332">
        <f t="shared" si="103"/>
        <v>2013</v>
      </c>
      <c r="AF422" s="352" t="e">
        <f t="shared" si="104"/>
        <v>#REF!</v>
      </c>
      <c r="AG422" s="353" t="e">
        <f t="shared" si="95"/>
        <v>#REF!</v>
      </c>
    </row>
    <row r="423" spans="1:33" s="313" customFormat="1" ht="35" customHeight="1">
      <c r="A423" s="921">
        <v>394</v>
      </c>
      <c r="B423" s="613" t="s">
        <v>2083</v>
      </c>
      <c r="C423" s="623" t="s">
        <v>841</v>
      </c>
      <c r="D423" s="268">
        <v>4</v>
      </c>
      <c r="E423" s="627"/>
      <c r="F423" s="627"/>
      <c r="G423" s="623"/>
      <c r="H423" s="626">
        <v>2013</v>
      </c>
      <c r="I423" s="272"/>
      <c r="J423" s="272"/>
      <c r="K423" s="272"/>
      <c r="L423" s="272"/>
      <c r="M423" s="272"/>
      <c r="N423" s="616" t="s">
        <v>114</v>
      </c>
      <c r="O423" s="625">
        <v>3981412.6972969174</v>
      </c>
      <c r="P423" s="923" t="s">
        <v>841</v>
      </c>
      <c r="T423" s="332" t="e">
        <f>#REF!</f>
        <v>#REF!</v>
      </c>
      <c r="U423" s="313" t="e">
        <f t="shared" si="92"/>
        <v>#REF!</v>
      </c>
      <c r="V423" s="313" t="e">
        <f t="shared" si="93"/>
        <v>#REF!</v>
      </c>
      <c r="W423" s="350" t="e">
        <f t="shared" si="96"/>
        <v>#REF!</v>
      </c>
      <c r="X423" s="351">
        <f t="shared" si="97"/>
        <v>0</v>
      </c>
      <c r="Y423" s="350" t="e">
        <f t="shared" si="98"/>
        <v>#REF!</v>
      </c>
      <c r="Z423" s="350">
        <f t="shared" si="94"/>
        <v>1</v>
      </c>
      <c r="AA423" s="350" t="e">
        <f t="shared" si="99"/>
        <v>#REF!</v>
      </c>
      <c r="AB423" s="351" t="e">
        <f t="shared" si="100"/>
        <v>#REF!</v>
      </c>
      <c r="AC423" s="351" t="e">
        <f t="shared" si="101"/>
        <v>#REF!</v>
      </c>
      <c r="AD423" s="351" t="e">
        <f t="shared" si="102"/>
        <v>#REF!</v>
      </c>
      <c r="AE423" s="332">
        <f t="shared" si="103"/>
        <v>2013</v>
      </c>
      <c r="AF423" s="352" t="e">
        <f t="shared" si="104"/>
        <v>#REF!</v>
      </c>
      <c r="AG423" s="353" t="e">
        <f t="shared" si="95"/>
        <v>#REF!</v>
      </c>
    </row>
    <row r="424" spans="1:33" s="313" customFormat="1" ht="35" customHeight="1">
      <c r="A424" s="921">
        <v>395</v>
      </c>
      <c r="B424" s="613" t="s">
        <v>2083</v>
      </c>
      <c r="C424" s="623" t="s">
        <v>842</v>
      </c>
      <c r="D424" s="268">
        <v>10</v>
      </c>
      <c r="E424" s="627"/>
      <c r="F424" s="627"/>
      <c r="G424" s="623"/>
      <c r="H424" s="626">
        <v>2013</v>
      </c>
      <c r="I424" s="272"/>
      <c r="J424" s="272"/>
      <c r="K424" s="272"/>
      <c r="L424" s="272"/>
      <c r="M424" s="272"/>
      <c r="N424" s="616" t="s">
        <v>114</v>
      </c>
      <c r="O424" s="625">
        <v>9179368.1632123366</v>
      </c>
      <c r="P424" s="923" t="s">
        <v>842</v>
      </c>
      <c r="T424" s="332" t="e">
        <f>#REF!</f>
        <v>#REF!</v>
      </c>
      <c r="U424" s="313" t="e">
        <f t="shared" si="92"/>
        <v>#REF!</v>
      </c>
      <c r="V424" s="313" t="e">
        <f t="shared" si="93"/>
        <v>#REF!</v>
      </c>
      <c r="W424" s="350" t="e">
        <f t="shared" si="96"/>
        <v>#REF!</v>
      </c>
      <c r="X424" s="351">
        <f t="shared" si="97"/>
        <v>0</v>
      </c>
      <c r="Y424" s="350" t="e">
        <f t="shared" si="98"/>
        <v>#REF!</v>
      </c>
      <c r="Z424" s="350">
        <f t="shared" si="94"/>
        <v>1</v>
      </c>
      <c r="AA424" s="350" t="e">
        <f t="shared" si="99"/>
        <v>#REF!</v>
      </c>
      <c r="AB424" s="351" t="e">
        <f t="shared" si="100"/>
        <v>#REF!</v>
      </c>
      <c r="AC424" s="351" t="e">
        <f t="shared" si="101"/>
        <v>#REF!</v>
      </c>
      <c r="AD424" s="351" t="e">
        <f t="shared" si="102"/>
        <v>#REF!</v>
      </c>
      <c r="AE424" s="332">
        <f t="shared" si="103"/>
        <v>2013</v>
      </c>
      <c r="AF424" s="352" t="e">
        <f t="shared" si="104"/>
        <v>#REF!</v>
      </c>
      <c r="AG424" s="353" t="e">
        <f t="shared" si="95"/>
        <v>#REF!</v>
      </c>
    </row>
    <row r="425" spans="1:33" s="313" customFormat="1" ht="35" customHeight="1">
      <c r="A425" s="921">
        <v>396</v>
      </c>
      <c r="B425" s="618" t="s">
        <v>294</v>
      </c>
      <c r="C425" s="623" t="s">
        <v>827</v>
      </c>
      <c r="D425" s="268">
        <v>2</v>
      </c>
      <c r="E425" s="627"/>
      <c r="F425" s="627"/>
      <c r="G425" s="623"/>
      <c r="H425" s="626">
        <v>2013</v>
      </c>
      <c r="I425" s="272"/>
      <c r="J425" s="272"/>
      <c r="K425" s="272"/>
      <c r="L425" s="272"/>
      <c r="M425" s="272"/>
      <c r="N425" s="616" t="s">
        <v>114</v>
      </c>
      <c r="O425" s="625">
        <v>27095725.301048465</v>
      </c>
      <c r="P425" s="915"/>
      <c r="T425" s="332" t="e">
        <f>#REF!</f>
        <v>#REF!</v>
      </c>
      <c r="U425" s="313" t="e">
        <f t="shared" si="92"/>
        <v>#REF!</v>
      </c>
      <c r="V425" s="313" t="e">
        <f t="shared" si="93"/>
        <v>#REF!</v>
      </c>
      <c r="W425" s="350" t="e">
        <f t="shared" si="96"/>
        <v>#REF!</v>
      </c>
      <c r="X425" s="351">
        <f t="shared" si="97"/>
        <v>0</v>
      </c>
      <c r="Y425" s="350" t="e">
        <f t="shared" si="98"/>
        <v>#REF!</v>
      </c>
      <c r="Z425" s="350">
        <f t="shared" si="94"/>
        <v>1</v>
      </c>
      <c r="AA425" s="350" t="e">
        <f t="shared" si="99"/>
        <v>#REF!</v>
      </c>
      <c r="AB425" s="351" t="e">
        <f t="shared" si="100"/>
        <v>#REF!</v>
      </c>
      <c r="AC425" s="351" t="e">
        <f t="shared" si="101"/>
        <v>#REF!</v>
      </c>
      <c r="AD425" s="351" t="e">
        <f t="shared" si="102"/>
        <v>#REF!</v>
      </c>
      <c r="AE425" s="332">
        <f t="shared" si="103"/>
        <v>2013</v>
      </c>
      <c r="AF425" s="352" t="e">
        <f t="shared" si="104"/>
        <v>#REF!</v>
      </c>
      <c r="AG425" s="353" t="e">
        <f t="shared" si="95"/>
        <v>#REF!</v>
      </c>
    </row>
    <row r="426" spans="1:33" s="313" customFormat="1" ht="35" customHeight="1">
      <c r="A426" s="921">
        <v>397</v>
      </c>
      <c r="B426" s="618" t="s">
        <v>2053</v>
      </c>
      <c r="C426" s="623" t="s">
        <v>843</v>
      </c>
      <c r="D426" s="268">
        <v>10</v>
      </c>
      <c r="E426" s="627"/>
      <c r="F426" s="627"/>
      <c r="G426" s="623"/>
      <c r="H426" s="626">
        <v>2013</v>
      </c>
      <c r="I426" s="272"/>
      <c r="J426" s="272"/>
      <c r="K426" s="272"/>
      <c r="L426" s="272"/>
      <c r="M426" s="272"/>
      <c r="N426" s="616" t="s">
        <v>114</v>
      </c>
      <c r="O426" s="625">
        <v>3539033.5087083708</v>
      </c>
      <c r="P426" s="915"/>
      <c r="T426" s="332" t="e">
        <f>#REF!</f>
        <v>#REF!</v>
      </c>
      <c r="U426" s="313" t="e">
        <f t="shared" si="92"/>
        <v>#REF!</v>
      </c>
      <c r="V426" s="313" t="e">
        <f t="shared" si="93"/>
        <v>#REF!</v>
      </c>
      <c r="W426" s="350" t="e">
        <f t="shared" si="96"/>
        <v>#REF!</v>
      </c>
      <c r="X426" s="351">
        <f t="shared" si="97"/>
        <v>0</v>
      </c>
      <c r="Y426" s="350" t="e">
        <f t="shared" si="98"/>
        <v>#REF!</v>
      </c>
      <c r="Z426" s="350">
        <f t="shared" si="94"/>
        <v>1</v>
      </c>
      <c r="AA426" s="350" t="e">
        <f t="shared" si="99"/>
        <v>#REF!</v>
      </c>
      <c r="AB426" s="351" t="e">
        <f t="shared" si="100"/>
        <v>#REF!</v>
      </c>
      <c r="AC426" s="351" t="e">
        <f t="shared" si="101"/>
        <v>#REF!</v>
      </c>
      <c r="AD426" s="351" t="e">
        <f t="shared" si="102"/>
        <v>#REF!</v>
      </c>
      <c r="AE426" s="332">
        <f t="shared" si="103"/>
        <v>2013</v>
      </c>
      <c r="AF426" s="352" t="e">
        <f t="shared" si="104"/>
        <v>#REF!</v>
      </c>
      <c r="AG426" s="353" t="e">
        <f t="shared" si="95"/>
        <v>#REF!</v>
      </c>
    </row>
    <row r="427" spans="1:33" s="313" customFormat="1" ht="35" customHeight="1">
      <c r="A427" s="921">
        <v>398</v>
      </c>
      <c r="B427" s="613" t="s">
        <v>2083</v>
      </c>
      <c r="C427" s="623" t="s">
        <v>844</v>
      </c>
      <c r="D427" s="634" t="s">
        <v>643</v>
      </c>
      <c r="E427" s="627" t="s">
        <v>644</v>
      </c>
      <c r="F427" s="627"/>
      <c r="G427" s="623"/>
      <c r="H427" s="626">
        <v>2014</v>
      </c>
      <c r="I427" s="272"/>
      <c r="J427" s="272"/>
      <c r="K427" s="272"/>
      <c r="L427" s="272"/>
      <c r="M427" s="272"/>
      <c r="N427" s="616" t="s">
        <v>114</v>
      </c>
      <c r="O427" s="625">
        <v>1200000</v>
      </c>
      <c r="P427" s="923" t="s">
        <v>844</v>
      </c>
      <c r="T427" s="332" t="e">
        <f>#REF!</f>
        <v>#REF!</v>
      </c>
      <c r="U427" s="313" t="e">
        <f t="shared" si="92"/>
        <v>#REF!</v>
      </c>
      <c r="V427" s="313" t="e">
        <f t="shared" si="93"/>
        <v>#REF!</v>
      </c>
      <c r="W427" s="350" t="e">
        <f t="shared" si="96"/>
        <v>#REF!</v>
      </c>
      <c r="X427" s="351"/>
      <c r="Y427" s="350" t="e">
        <f t="shared" si="98"/>
        <v>#REF!</v>
      </c>
      <c r="Z427" s="350">
        <f t="shared" si="94"/>
        <v>0</v>
      </c>
      <c r="AA427" s="350" t="e">
        <f t="shared" si="99"/>
        <v>#REF!</v>
      </c>
      <c r="AB427" s="351" t="e">
        <f t="shared" si="100"/>
        <v>#REF!</v>
      </c>
      <c r="AC427" s="351" t="e">
        <f t="shared" si="101"/>
        <v>#REF!</v>
      </c>
      <c r="AD427" s="351" t="e">
        <f t="shared" si="102"/>
        <v>#REF!</v>
      </c>
      <c r="AE427" s="332">
        <f t="shared" si="103"/>
        <v>2014</v>
      </c>
      <c r="AF427" s="352" t="e">
        <f t="shared" si="104"/>
        <v>#REF!</v>
      </c>
      <c r="AG427" s="353" t="e">
        <f t="shared" si="95"/>
        <v>#REF!</v>
      </c>
    </row>
    <row r="428" spans="1:33" s="313" customFormat="1" ht="35" customHeight="1">
      <c r="A428" s="921">
        <v>399</v>
      </c>
      <c r="B428" s="613" t="s">
        <v>2083</v>
      </c>
      <c r="C428" s="623" t="s">
        <v>845</v>
      </c>
      <c r="D428" s="634" t="s">
        <v>643</v>
      </c>
      <c r="E428" s="627" t="s">
        <v>644</v>
      </c>
      <c r="F428" s="627"/>
      <c r="G428" s="623"/>
      <c r="H428" s="626">
        <v>2014</v>
      </c>
      <c r="I428" s="272"/>
      <c r="J428" s="272"/>
      <c r="K428" s="272"/>
      <c r="L428" s="272"/>
      <c r="M428" s="272"/>
      <c r="N428" s="616" t="s">
        <v>114</v>
      </c>
      <c r="O428" s="625">
        <v>1000000</v>
      </c>
      <c r="P428" s="923" t="s">
        <v>845</v>
      </c>
      <c r="T428" s="332" t="e">
        <f>#REF!</f>
        <v>#REF!</v>
      </c>
      <c r="U428" s="313" t="e">
        <f t="shared" si="92"/>
        <v>#REF!</v>
      </c>
      <c r="V428" s="313" t="e">
        <f t="shared" si="93"/>
        <v>#REF!</v>
      </c>
      <c r="W428" s="350" t="e">
        <f t="shared" si="96"/>
        <v>#REF!</v>
      </c>
      <c r="X428" s="351"/>
      <c r="Y428" s="350" t="e">
        <f t="shared" si="98"/>
        <v>#REF!</v>
      </c>
      <c r="Z428" s="350">
        <f t="shared" si="94"/>
        <v>0</v>
      </c>
      <c r="AA428" s="350" t="e">
        <f t="shared" si="99"/>
        <v>#REF!</v>
      </c>
      <c r="AB428" s="351" t="e">
        <f t="shared" si="100"/>
        <v>#REF!</v>
      </c>
      <c r="AC428" s="351" t="e">
        <f t="shared" si="101"/>
        <v>#REF!</v>
      </c>
      <c r="AD428" s="351" t="e">
        <f t="shared" si="102"/>
        <v>#REF!</v>
      </c>
      <c r="AE428" s="332">
        <f t="shared" si="103"/>
        <v>2014</v>
      </c>
      <c r="AF428" s="352" t="e">
        <f t="shared" si="104"/>
        <v>#REF!</v>
      </c>
      <c r="AG428" s="353" t="e">
        <f t="shared" si="95"/>
        <v>#REF!</v>
      </c>
    </row>
    <row r="429" spans="1:33" s="313" customFormat="1" ht="35" customHeight="1">
      <c r="A429" s="921">
        <v>400</v>
      </c>
      <c r="B429" s="613" t="s">
        <v>303</v>
      </c>
      <c r="C429" s="623" t="s">
        <v>846</v>
      </c>
      <c r="D429" s="634" t="s">
        <v>623</v>
      </c>
      <c r="E429" s="627" t="s">
        <v>645</v>
      </c>
      <c r="F429" s="627"/>
      <c r="G429" s="623"/>
      <c r="H429" s="626">
        <v>2014</v>
      </c>
      <c r="I429" s="272"/>
      <c r="J429" s="272"/>
      <c r="K429" s="272"/>
      <c r="L429" s="272"/>
      <c r="M429" s="272"/>
      <c r="N429" s="616" t="s">
        <v>114</v>
      </c>
      <c r="O429" s="625">
        <v>49940000</v>
      </c>
      <c r="P429" s="915"/>
      <c r="T429" s="332" t="e">
        <f>#REF!</f>
        <v>#REF!</v>
      </c>
      <c r="U429" s="313" t="e">
        <f t="shared" si="92"/>
        <v>#REF!</v>
      </c>
      <c r="V429" s="313" t="e">
        <f t="shared" si="93"/>
        <v>#REF!</v>
      </c>
      <c r="W429" s="350" t="e">
        <f t="shared" si="96"/>
        <v>#REF!</v>
      </c>
      <c r="X429" s="351"/>
      <c r="Y429" s="350" t="e">
        <f t="shared" si="98"/>
        <v>#REF!</v>
      </c>
      <c r="Z429" s="350">
        <f t="shared" si="94"/>
        <v>0</v>
      </c>
      <c r="AA429" s="350" t="e">
        <f t="shared" si="99"/>
        <v>#REF!</v>
      </c>
      <c r="AB429" s="351" t="e">
        <f t="shared" si="100"/>
        <v>#REF!</v>
      </c>
      <c r="AC429" s="351" t="e">
        <f t="shared" si="101"/>
        <v>#REF!</v>
      </c>
      <c r="AD429" s="351" t="e">
        <f t="shared" si="102"/>
        <v>#REF!</v>
      </c>
      <c r="AE429" s="332">
        <f t="shared" si="103"/>
        <v>2014</v>
      </c>
      <c r="AF429" s="352" t="e">
        <f t="shared" si="104"/>
        <v>#REF!</v>
      </c>
      <c r="AG429" s="353" t="e">
        <f t="shared" si="95"/>
        <v>#REF!</v>
      </c>
    </row>
    <row r="430" spans="1:33" s="313" customFormat="1" ht="35" customHeight="1">
      <c r="A430" s="921">
        <v>401</v>
      </c>
      <c r="B430" s="613" t="s">
        <v>2083</v>
      </c>
      <c r="C430" s="623" t="s">
        <v>847</v>
      </c>
      <c r="D430" s="634" t="s">
        <v>641</v>
      </c>
      <c r="E430" s="627" t="s">
        <v>645</v>
      </c>
      <c r="F430" s="627"/>
      <c r="G430" s="623"/>
      <c r="H430" s="626">
        <v>2014</v>
      </c>
      <c r="I430" s="272"/>
      <c r="J430" s="272"/>
      <c r="K430" s="272"/>
      <c r="L430" s="272"/>
      <c r="M430" s="272"/>
      <c r="N430" s="616" t="s">
        <v>114</v>
      </c>
      <c r="O430" s="625">
        <v>18000000</v>
      </c>
      <c r="P430" s="923" t="s">
        <v>847</v>
      </c>
      <c r="T430" s="332" t="e">
        <f>#REF!</f>
        <v>#REF!</v>
      </c>
      <c r="U430" s="313" t="e">
        <f t="shared" si="92"/>
        <v>#REF!</v>
      </c>
      <c r="V430" s="313" t="e">
        <f t="shared" si="93"/>
        <v>#REF!</v>
      </c>
      <c r="W430" s="350" t="e">
        <f t="shared" si="96"/>
        <v>#REF!</v>
      </c>
      <c r="X430" s="351"/>
      <c r="Y430" s="350" t="e">
        <f t="shared" si="98"/>
        <v>#REF!</v>
      </c>
      <c r="Z430" s="350">
        <f t="shared" si="94"/>
        <v>0</v>
      </c>
      <c r="AA430" s="350" t="e">
        <f t="shared" si="99"/>
        <v>#REF!</v>
      </c>
      <c r="AB430" s="351" t="e">
        <f t="shared" si="100"/>
        <v>#REF!</v>
      </c>
      <c r="AC430" s="351" t="e">
        <f t="shared" si="101"/>
        <v>#REF!</v>
      </c>
      <c r="AD430" s="351" t="e">
        <f t="shared" si="102"/>
        <v>#REF!</v>
      </c>
      <c r="AE430" s="332">
        <f t="shared" si="103"/>
        <v>2014</v>
      </c>
      <c r="AF430" s="352" t="e">
        <f t="shared" si="104"/>
        <v>#REF!</v>
      </c>
      <c r="AG430" s="353" t="e">
        <f t="shared" si="95"/>
        <v>#REF!</v>
      </c>
    </row>
    <row r="431" spans="1:33" s="313" customFormat="1" ht="35" customHeight="1">
      <c r="A431" s="921">
        <v>402</v>
      </c>
      <c r="B431" s="618" t="s">
        <v>562</v>
      </c>
      <c r="C431" s="623" t="s">
        <v>848</v>
      </c>
      <c r="D431" s="634" t="s">
        <v>641</v>
      </c>
      <c r="E431" s="627" t="s">
        <v>645</v>
      </c>
      <c r="F431" s="627"/>
      <c r="G431" s="623"/>
      <c r="H431" s="626">
        <v>2014</v>
      </c>
      <c r="I431" s="272"/>
      <c r="J431" s="272"/>
      <c r="K431" s="272"/>
      <c r="L431" s="272"/>
      <c r="M431" s="272"/>
      <c r="N431" s="616" t="s">
        <v>114</v>
      </c>
      <c r="O431" s="625">
        <v>15000000</v>
      </c>
      <c r="P431" s="915"/>
      <c r="T431" s="332" t="e">
        <f>#REF!</f>
        <v>#REF!</v>
      </c>
      <c r="U431" s="313" t="e">
        <f t="shared" si="92"/>
        <v>#REF!</v>
      </c>
      <c r="V431" s="313" t="e">
        <f t="shared" si="93"/>
        <v>#REF!</v>
      </c>
      <c r="W431" s="350" t="e">
        <f t="shared" si="96"/>
        <v>#REF!</v>
      </c>
      <c r="X431" s="351"/>
      <c r="Y431" s="350" t="e">
        <f t="shared" si="98"/>
        <v>#REF!</v>
      </c>
      <c r="Z431" s="350">
        <f t="shared" si="94"/>
        <v>0</v>
      </c>
      <c r="AA431" s="350" t="e">
        <f t="shared" si="99"/>
        <v>#REF!</v>
      </c>
      <c r="AB431" s="351" t="e">
        <f t="shared" si="100"/>
        <v>#REF!</v>
      </c>
      <c r="AC431" s="351" t="e">
        <f t="shared" si="101"/>
        <v>#REF!</v>
      </c>
      <c r="AD431" s="351" t="e">
        <f t="shared" si="102"/>
        <v>#REF!</v>
      </c>
      <c r="AE431" s="332">
        <f t="shared" si="103"/>
        <v>2014</v>
      </c>
      <c r="AF431" s="352" t="e">
        <f t="shared" si="104"/>
        <v>#REF!</v>
      </c>
      <c r="AG431" s="353" t="e">
        <f t="shared" si="95"/>
        <v>#REF!</v>
      </c>
    </row>
    <row r="432" spans="1:33" s="313" customFormat="1" ht="35" customHeight="1">
      <c r="A432" s="921">
        <v>403</v>
      </c>
      <c r="B432" s="613" t="s">
        <v>2023</v>
      </c>
      <c r="C432" s="623" t="s">
        <v>129</v>
      </c>
      <c r="D432" s="634" t="s">
        <v>643</v>
      </c>
      <c r="E432" s="627" t="s">
        <v>645</v>
      </c>
      <c r="F432" s="627"/>
      <c r="G432" s="623"/>
      <c r="H432" s="626">
        <v>2014</v>
      </c>
      <c r="I432" s="272"/>
      <c r="J432" s="272"/>
      <c r="K432" s="272"/>
      <c r="L432" s="272"/>
      <c r="M432" s="272"/>
      <c r="N432" s="616" t="s">
        <v>114</v>
      </c>
      <c r="O432" s="625">
        <v>12000000</v>
      </c>
      <c r="P432" s="915"/>
      <c r="T432" s="332" t="e">
        <f>#REF!</f>
        <v>#REF!</v>
      </c>
      <c r="U432" s="313" t="e">
        <f t="shared" si="92"/>
        <v>#REF!</v>
      </c>
      <c r="V432" s="313" t="e">
        <f t="shared" si="93"/>
        <v>#REF!</v>
      </c>
      <c r="W432" s="350" t="e">
        <f t="shared" si="96"/>
        <v>#REF!</v>
      </c>
      <c r="X432" s="351"/>
      <c r="Y432" s="350" t="e">
        <f t="shared" si="98"/>
        <v>#REF!</v>
      </c>
      <c r="Z432" s="350">
        <f t="shared" si="94"/>
        <v>0</v>
      </c>
      <c r="AA432" s="350" t="e">
        <f t="shared" si="99"/>
        <v>#REF!</v>
      </c>
      <c r="AB432" s="351" t="e">
        <f t="shared" si="100"/>
        <v>#REF!</v>
      </c>
      <c r="AC432" s="351" t="e">
        <f t="shared" si="101"/>
        <v>#REF!</v>
      </c>
      <c r="AD432" s="351" t="e">
        <f t="shared" si="102"/>
        <v>#REF!</v>
      </c>
      <c r="AE432" s="332">
        <f t="shared" si="103"/>
        <v>2014</v>
      </c>
      <c r="AF432" s="352" t="e">
        <f t="shared" si="104"/>
        <v>#REF!</v>
      </c>
      <c r="AG432" s="353" t="e">
        <f t="shared" si="95"/>
        <v>#REF!</v>
      </c>
    </row>
    <row r="433" spans="1:33" s="313" customFormat="1" ht="35" customHeight="1">
      <c r="A433" s="921">
        <v>404</v>
      </c>
      <c r="B433" s="613" t="s">
        <v>2083</v>
      </c>
      <c r="C433" s="623" t="s">
        <v>849</v>
      </c>
      <c r="D433" s="634" t="s">
        <v>641</v>
      </c>
      <c r="E433" s="627" t="s">
        <v>406</v>
      </c>
      <c r="F433" s="627"/>
      <c r="G433" s="623"/>
      <c r="H433" s="626">
        <v>2014</v>
      </c>
      <c r="I433" s="272"/>
      <c r="J433" s="272"/>
      <c r="K433" s="272"/>
      <c r="L433" s="272"/>
      <c r="M433" s="272"/>
      <c r="N433" s="616" t="s">
        <v>114</v>
      </c>
      <c r="O433" s="625">
        <v>1216200</v>
      </c>
      <c r="P433" s="923" t="s">
        <v>849</v>
      </c>
      <c r="T433" s="332" t="e">
        <f>#REF!</f>
        <v>#REF!</v>
      </c>
      <c r="U433" s="313" t="e">
        <f t="shared" si="92"/>
        <v>#REF!</v>
      </c>
      <c r="V433" s="313" t="e">
        <f t="shared" si="93"/>
        <v>#REF!</v>
      </c>
      <c r="W433" s="350" t="e">
        <f t="shared" si="96"/>
        <v>#REF!</v>
      </c>
      <c r="X433" s="351"/>
      <c r="Y433" s="350" t="e">
        <f t="shared" si="98"/>
        <v>#REF!</v>
      </c>
      <c r="Z433" s="350">
        <f t="shared" si="94"/>
        <v>0</v>
      </c>
      <c r="AA433" s="350" t="e">
        <f t="shared" si="99"/>
        <v>#REF!</v>
      </c>
      <c r="AB433" s="351" t="e">
        <f t="shared" si="100"/>
        <v>#REF!</v>
      </c>
      <c r="AC433" s="351" t="e">
        <f t="shared" si="101"/>
        <v>#REF!</v>
      </c>
      <c r="AD433" s="351" t="e">
        <f t="shared" si="102"/>
        <v>#REF!</v>
      </c>
      <c r="AE433" s="332">
        <f t="shared" si="103"/>
        <v>2014</v>
      </c>
      <c r="AF433" s="352" t="e">
        <f t="shared" si="104"/>
        <v>#REF!</v>
      </c>
      <c r="AG433" s="353" t="e">
        <f t="shared" si="95"/>
        <v>#REF!</v>
      </c>
    </row>
    <row r="434" spans="1:33" s="313" customFormat="1" ht="35" customHeight="1">
      <c r="A434" s="921">
        <v>405</v>
      </c>
      <c r="B434" s="613" t="s">
        <v>2083</v>
      </c>
      <c r="C434" s="623" t="s">
        <v>479</v>
      </c>
      <c r="D434" s="634" t="s">
        <v>623</v>
      </c>
      <c r="E434" s="627" t="s">
        <v>406</v>
      </c>
      <c r="F434" s="627"/>
      <c r="G434" s="623"/>
      <c r="H434" s="626">
        <v>2014</v>
      </c>
      <c r="I434" s="272"/>
      <c r="J434" s="272"/>
      <c r="K434" s="272"/>
      <c r="L434" s="272"/>
      <c r="M434" s="272"/>
      <c r="N434" s="616" t="s">
        <v>114</v>
      </c>
      <c r="O434" s="625">
        <v>145411000</v>
      </c>
      <c r="P434" s="923" t="s">
        <v>479</v>
      </c>
      <c r="T434" s="332" t="e">
        <f>#REF!</f>
        <v>#REF!</v>
      </c>
      <c r="U434" s="313" t="e">
        <f t="shared" si="92"/>
        <v>#REF!</v>
      </c>
      <c r="V434" s="313" t="e">
        <f t="shared" si="93"/>
        <v>#REF!</v>
      </c>
      <c r="W434" s="350" t="e">
        <f t="shared" si="96"/>
        <v>#REF!</v>
      </c>
      <c r="X434" s="351"/>
      <c r="Y434" s="350" t="e">
        <f t="shared" si="98"/>
        <v>#REF!</v>
      </c>
      <c r="Z434" s="350">
        <f t="shared" si="94"/>
        <v>0</v>
      </c>
      <c r="AA434" s="350" t="e">
        <f t="shared" si="99"/>
        <v>#REF!</v>
      </c>
      <c r="AB434" s="351" t="e">
        <f t="shared" si="100"/>
        <v>#REF!</v>
      </c>
      <c r="AC434" s="351" t="e">
        <f t="shared" si="101"/>
        <v>#REF!</v>
      </c>
      <c r="AD434" s="351" t="e">
        <f t="shared" si="102"/>
        <v>#REF!</v>
      </c>
      <c r="AE434" s="332">
        <f t="shared" si="103"/>
        <v>2014</v>
      </c>
      <c r="AF434" s="352" t="e">
        <f t="shared" si="104"/>
        <v>#REF!</v>
      </c>
      <c r="AG434" s="353" t="e">
        <f t="shared" si="95"/>
        <v>#REF!</v>
      </c>
    </row>
    <row r="435" spans="1:33" s="313" customFormat="1" ht="48" customHeight="1">
      <c r="A435" s="921">
        <v>406</v>
      </c>
      <c r="B435" s="613" t="s">
        <v>2083</v>
      </c>
      <c r="C435" s="623" t="s">
        <v>852</v>
      </c>
      <c r="D435" s="634" t="s">
        <v>623</v>
      </c>
      <c r="E435" s="627"/>
      <c r="F435" s="627"/>
      <c r="G435" s="623"/>
      <c r="H435" s="626">
        <v>2014</v>
      </c>
      <c r="I435" s="272"/>
      <c r="J435" s="272"/>
      <c r="K435" s="272"/>
      <c r="L435" s="272"/>
      <c r="M435" s="272"/>
      <c r="N435" s="616" t="s">
        <v>114</v>
      </c>
      <c r="O435" s="625">
        <v>76318000</v>
      </c>
      <c r="P435" s="923" t="s">
        <v>852</v>
      </c>
      <c r="T435" s="332" t="e">
        <f>#REF!</f>
        <v>#REF!</v>
      </c>
      <c r="U435" s="313" t="e">
        <f t="shared" si="92"/>
        <v>#REF!</v>
      </c>
      <c r="V435" s="313" t="e">
        <f t="shared" si="93"/>
        <v>#REF!</v>
      </c>
      <c r="W435" s="350" t="e">
        <f t="shared" si="96"/>
        <v>#REF!</v>
      </c>
      <c r="X435" s="351"/>
      <c r="Y435" s="350" t="e">
        <f t="shared" si="98"/>
        <v>#REF!</v>
      </c>
      <c r="Z435" s="350">
        <f t="shared" si="94"/>
        <v>0</v>
      </c>
      <c r="AA435" s="350" t="e">
        <f t="shared" si="99"/>
        <v>#REF!</v>
      </c>
      <c r="AB435" s="351" t="e">
        <f t="shared" si="100"/>
        <v>#REF!</v>
      </c>
      <c r="AC435" s="351" t="e">
        <f t="shared" si="101"/>
        <v>#REF!</v>
      </c>
      <c r="AD435" s="351" t="e">
        <f t="shared" si="102"/>
        <v>#REF!</v>
      </c>
      <c r="AE435" s="332">
        <f t="shared" si="103"/>
        <v>2014</v>
      </c>
      <c r="AF435" s="352" t="e">
        <f t="shared" si="104"/>
        <v>#REF!</v>
      </c>
      <c r="AG435" s="353" t="e">
        <f t="shared" si="95"/>
        <v>#REF!</v>
      </c>
    </row>
    <row r="436" spans="1:33" s="313" customFormat="1" ht="35" customHeight="1">
      <c r="A436" s="921">
        <v>407</v>
      </c>
      <c r="B436" s="613" t="s">
        <v>304</v>
      </c>
      <c r="C436" s="623" t="s">
        <v>119</v>
      </c>
      <c r="D436" s="634" t="s">
        <v>641</v>
      </c>
      <c r="E436" s="627" t="s">
        <v>645</v>
      </c>
      <c r="F436" s="627"/>
      <c r="G436" s="623"/>
      <c r="H436" s="626">
        <v>2014</v>
      </c>
      <c r="I436" s="272"/>
      <c r="J436" s="272"/>
      <c r="K436" s="272"/>
      <c r="L436" s="272"/>
      <c r="M436" s="272"/>
      <c r="N436" s="616" t="s">
        <v>114</v>
      </c>
      <c r="O436" s="625">
        <v>14280000</v>
      </c>
      <c r="P436" s="915"/>
      <c r="T436" s="332" t="e">
        <f>#REF!</f>
        <v>#REF!</v>
      </c>
      <c r="U436" s="313" t="e">
        <f t="shared" si="92"/>
        <v>#REF!</v>
      </c>
      <c r="V436" s="313" t="e">
        <f t="shared" si="93"/>
        <v>#REF!</v>
      </c>
      <c r="W436" s="350" t="e">
        <f t="shared" si="96"/>
        <v>#REF!</v>
      </c>
      <c r="X436" s="351"/>
      <c r="Y436" s="350" t="e">
        <f t="shared" si="98"/>
        <v>#REF!</v>
      </c>
      <c r="Z436" s="350">
        <f t="shared" si="94"/>
        <v>0</v>
      </c>
      <c r="AA436" s="350" t="e">
        <f t="shared" si="99"/>
        <v>#REF!</v>
      </c>
      <c r="AB436" s="351" t="e">
        <f t="shared" si="100"/>
        <v>#REF!</v>
      </c>
      <c r="AC436" s="351" t="e">
        <f t="shared" si="101"/>
        <v>#REF!</v>
      </c>
      <c r="AD436" s="351" t="e">
        <f t="shared" si="102"/>
        <v>#REF!</v>
      </c>
      <c r="AE436" s="332">
        <f t="shared" si="103"/>
        <v>2014</v>
      </c>
      <c r="AF436" s="352" t="e">
        <f t="shared" si="104"/>
        <v>#REF!</v>
      </c>
      <c r="AG436" s="353" t="e">
        <f t="shared" si="95"/>
        <v>#REF!</v>
      </c>
    </row>
    <row r="437" spans="1:33" s="313" customFormat="1" ht="35" customHeight="1">
      <c r="A437" s="921">
        <v>408</v>
      </c>
      <c r="B437" s="613" t="s">
        <v>2083</v>
      </c>
      <c r="C437" s="623" t="s">
        <v>853</v>
      </c>
      <c r="D437" s="634" t="s">
        <v>641</v>
      </c>
      <c r="E437" s="627" t="s">
        <v>645</v>
      </c>
      <c r="F437" s="627"/>
      <c r="G437" s="623"/>
      <c r="H437" s="626">
        <v>2014</v>
      </c>
      <c r="I437" s="272"/>
      <c r="J437" s="272"/>
      <c r="K437" s="272"/>
      <c r="L437" s="272"/>
      <c r="M437" s="272"/>
      <c r="N437" s="616" t="s">
        <v>114</v>
      </c>
      <c r="O437" s="625">
        <v>5130000</v>
      </c>
      <c r="P437" s="923" t="s">
        <v>853</v>
      </c>
      <c r="T437" s="332" t="e">
        <f>#REF!</f>
        <v>#REF!</v>
      </c>
      <c r="U437" s="313" t="e">
        <f t="shared" si="92"/>
        <v>#REF!</v>
      </c>
      <c r="V437" s="313" t="e">
        <f t="shared" si="93"/>
        <v>#REF!</v>
      </c>
      <c r="W437" s="350" t="e">
        <f t="shared" si="96"/>
        <v>#REF!</v>
      </c>
      <c r="X437" s="351"/>
      <c r="Y437" s="350" t="e">
        <f t="shared" si="98"/>
        <v>#REF!</v>
      </c>
      <c r="Z437" s="350">
        <f t="shared" si="94"/>
        <v>0</v>
      </c>
      <c r="AA437" s="350" t="e">
        <f t="shared" si="99"/>
        <v>#REF!</v>
      </c>
      <c r="AB437" s="351" t="e">
        <f t="shared" si="100"/>
        <v>#REF!</v>
      </c>
      <c r="AC437" s="351" t="e">
        <f t="shared" si="101"/>
        <v>#REF!</v>
      </c>
      <c r="AD437" s="351" t="e">
        <f t="shared" si="102"/>
        <v>#REF!</v>
      </c>
      <c r="AE437" s="332">
        <f t="shared" si="103"/>
        <v>2014</v>
      </c>
      <c r="AF437" s="352" t="e">
        <f t="shared" si="104"/>
        <v>#REF!</v>
      </c>
      <c r="AG437" s="353" t="e">
        <f t="shared" si="95"/>
        <v>#REF!</v>
      </c>
    </row>
    <row r="438" spans="1:33" s="313" customFormat="1" ht="35" customHeight="1">
      <c r="A438" s="921">
        <v>409</v>
      </c>
      <c r="B438" s="613" t="s">
        <v>2083</v>
      </c>
      <c r="C438" s="623" t="s">
        <v>854</v>
      </c>
      <c r="D438" s="634" t="s">
        <v>641</v>
      </c>
      <c r="E438" s="627" t="s">
        <v>645</v>
      </c>
      <c r="F438" s="627"/>
      <c r="G438" s="623"/>
      <c r="H438" s="626">
        <v>2014</v>
      </c>
      <c r="I438" s="272"/>
      <c r="J438" s="272"/>
      <c r="K438" s="272"/>
      <c r="L438" s="272"/>
      <c r="M438" s="272"/>
      <c r="N438" s="616" t="s">
        <v>114</v>
      </c>
      <c r="O438" s="625">
        <v>1380000</v>
      </c>
      <c r="P438" s="923" t="s">
        <v>854</v>
      </c>
      <c r="T438" s="332" t="e">
        <f>#REF!</f>
        <v>#REF!</v>
      </c>
      <c r="U438" s="313" t="e">
        <f t="shared" si="92"/>
        <v>#REF!</v>
      </c>
      <c r="V438" s="313" t="e">
        <f t="shared" si="93"/>
        <v>#REF!</v>
      </c>
      <c r="W438" s="350" t="e">
        <f t="shared" si="96"/>
        <v>#REF!</v>
      </c>
      <c r="X438" s="351"/>
      <c r="Y438" s="350" t="e">
        <f t="shared" si="98"/>
        <v>#REF!</v>
      </c>
      <c r="Z438" s="350">
        <f t="shared" si="94"/>
        <v>0</v>
      </c>
      <c r="AA438" s="350" t="e">
        <f t="shared" si="99"/>
        <v>#REF!</v>
      </c>
      <c r="AB438" s="351" t="e">
        <f t="shared" si="100"/>
        <v>#REF!</v>
      </c>
      <c r="AC438" s="351" t="e">
        <f t="shared" si="101"/>
        <v>#REF!</v>
      </c>
      <c r="AD438" s="351" t="e">
        <f t="shared" si="102"/>
        <v>#REF!</v>
      </c>
      <c r="AE438" s="332">
        <f t="shared" si="103"/>
        <v>2014</v>
      </c>
      <c r="AF438" s="352" t="e">
        <f t="shared" si="104"/>
        <v>#REF!</v>
      </c>
      <c r="AG438" s="353" t="e">
        <f t="shared" si="95"/>
        <v>#REF!</v>
      </c>
    </row>
    <row r="439" spans="1:33" s="313" customFormat="1" ht="35" customHeight="1">
      <c r="A439" s="921">
        <v>410</v>
      </c>
      <c r="B439" s="618" t="s">
        <v>2085</v>
      </c>
      <c r="C439" s="623" t="s">
        <v>855</v>
      </c>
      <c r="D439" s="634" t="s">
        <v>641</v>
      </c>
      <c r="E439" s="627" t="s">
        <v>645</v>
      </c>
      <c r="F439" s="627"/>
      <c r="G439" s="623"/>
      <c r="H439" s="626">
        <v>2014</v>
      </c>
      <c r="I439" s="272"/>
      <c r="J439" s="272"/>
      <c r="K439" s="272"/>
      <c r="L439" s="272"/>
      <c r="M439" s="272"/>
      <c r="N439" s="616" t="s">
        <v>114</v>
      </c>
      <c r="O439" s="625">
        <v>29040000</v>
      </c>
      <c r="P439" s="915"/>
      <c r="T439" s="332" t="e">
        <f>#REF!</f>
        <v>#REF!</v>
      </c>
      <c r="U439" s="313" t="e">
        <f t="shared" si="92"/>
        <v>#REF!</v>
      </c>
      <c r="V439" s="313" t="e">
        <f t="shared" si="93"/>
        <v>#REF!</v>
      </c>
      <c r="W439" s="350" t="e">
        <f t="shared" si="96"/>
        <v>#REF!</v>
      </c>
      <c r="X439" s="351"/>
      <c r="Y439" s="350" t="e">
        <f t="shared" si="98"/>
        <v>#REF!</v>
      </c>
      <c r="Z439" s="350">
        <f t="shared" si="94"/>
        <v>0</v>
      </c>
      <c r="AA439" s="350" t="e">
        <f t="shared" si="99"/>
        <v>#REF!</v>
      </c>
      <c r="AB439" s="351" t="e">
        <f t="shared" si="100"/>
        <v>#REF!</v>
      </c>
      <c r="AC439" s="351" t="e">
        <f t="shared" si="101"/>
        <v>#REF!</v>
      </c>
      <c r="AD439" s="351" t="e">
        <f t="shared" si="102"/>
        <v>#REF!</v>
      </c>
      <c r="AE439" s="332">
        <f t="shared" si="103"/>
        <v>2014</v>
      </c>
      <c r="AF439" s="352" t="e">
        <f t="shared" si="104"/>
        <v>#REF!</v>
      </c>
      <c r="AG439" s="353" t="e">
        <f t="shared" si="95"/>
        <v>#REF!</v>
      </c>
    </row>
    <row r="440" spans="1:33" s="313" customFormat="1" ht="35" customHeight="1">
      <c r="A440" s="921">
        <v>411</v>
      </c>
      <c r="B440" s="618" t="s">
        <v>291</v>
      </c>
      <c r="C440" s="623" t="s">
        <v>856</v>
      </c>
      <c r="D440" s="634" t="s">
        <v>623</v>
      </c>
      <c r="E440" s="627" t="s">
        <v>645</v>
      </c>
      <c r="F440" s="627"/>
      <c r="G440" s="623"/>
      <c r="H440" s="626">
        <v>2014</v>
      </c>
      <c r="I440" s="272"/>
      <c r="J440" s="272"/>
      <c r="K440" s="272"/>
      <c r="L440" s="272"/>
      <c r="M440" s="272"/>
      <c r="N440" s="616" t="s">
        <v>114</v>
      </c>
      <c r="O440" s="625">
        <v>11473000</v>
      </c>
      <c r="P440" s="915"/>
      <c r="T440" s="332" t="e">
        <f>#REF!</f>
        <v>#REF!</v>
      </c>
      <c r="U440" s="313" t="e">
        <f t="shared" si="92"/>
        <v>#REF!</v>
      </c>
      <c r="V440" s="313" t="e">
        <f t="shared" si="93"/>
        <v>#REF!</v>
      </c>
      <c r="W440" s="350" t="e">
        <f t="shared" si="96"/>
        <v>#REF!</v>
      </c>
      <c r="X440" s="351"/>
      <c r="Y440" s="350" t="e">
        <f t="shared" si="98"/>
        <v>#REF!</v>
      </c>
      <c r="Z440" s="350">
        <f t="shared" si="94"/>
        <v>0</v>
      </c>
      <c r="AA440" s="350" t="e">
        <f t="shared" si="99"/>
        <v>#REF!</v>
      </c>
      <c r="AB440" s="351" t="e">
        <f t="shared" si="100"/>
        <v>#REF!</v>
      </c>
      <c r="AC440" s="351" t="e">
        <f t="shared" si="101"/>
        <v>#REF!</v>
      </c>
      <c r="AD440" s="351" t="e">
        <f t="shared" si="102"/>
        <v>#REF!</v>
      </c>
      <c r="AE440" s="332">
        <f t="shared" si="103"/>
        <v>2014</v>
      </c>
      <c r="AF440" s="352" t="e">
        <f t="shared" si="104"/>
        <v>#REF!</v>
      </c>
      <c r="AG440" s="353" t="e">
        <f t="shared" si="95"/>
        <v>#REF!</v>
      </c>
    </row>
    <row r="441" spans="1:33" s="313" customFormat="1" ht="35" customHeight="1">
      <c r="A441" s="921">
        <v>412</v>
      </c>
      <c r="B441" s="618" t="s">
        <v>291</v>
      </c>
      <c r="C441" s="623" t="s">
        <v>857</v>
      </c>
      <c r="D441" s="634" t="s">
        <v>643</v>
      </c>
      <c r="E441" s="627" t="s">
        <v>645</v>
      </c>
      <c r="F441" s="627"/>
      <c r="G441" s="623"/>
      <c r="H441" s="626">
        <v>2014</v>
      </c>
      <c r="I441" s="272"/>
      <c r="J441" s="272"/>
      <c r="K441" s="272"/>
      <c r="L441" s="272"/>
      <c r="M441" s="272"/>
      <c r="N441" s="616" t="s">
        <v>114</v>
      </c>
      <c r="O441" s="625">
        <v>16500000</v>
      </c>
      <c r="P441" s="915"/>
      <c r="T441" s="332" t="e">
        <f>#REF!</f>
        <v>#REF!</v>
      </c>
      <c r="U441" s="313" t="e">
        <f t="shared" si="92"/>
        <v>#REF!</v>
      </c>
      <c r="V441" s="313" t="e">
        <f t="shared" si="93"/>
        <v>#REF!</v>
      </c>
      <c r="W441" s="350" t="e">
        <f t="shared" si="96"/>
        <v>#REF!</v>
      </c>
      <c r="X441" s="351"/>
      <c r="Y441" s="350" t="e">
        <f t="shared" si="98"/>
        <v>#REF!</v>
      </c>
      <c r="Z441" s="350">
        <f t="shared" si="94"/>
        <v>0</v>
      </c>
      <c r="AA441" s="350" t="e">
        <f t="shared" si="99"/>
        <v>#REF!</v>
      </c>
      <c r="AB441" s="351" t="e">
        <f t="shared" si="100"/>
        <v>#REF!</v>
      </c>
      <c r="AC441" s="351" t="e">
        <f t="shared" si="101"/>
        <v>#REF!</v>
      </c>
      <c r="AD441" s="351" t="e">
        <f t="shared" si="102"/>
        <v>#REF!</v>
      </c>
      <c r="AE441" s="332">
        <f t="shared" si="103"/>
        <v>2014</v>
      </c>
      <c r="AF441" s="352" t="e">
        <f t="shared" si="104"/>
        <v>#REF!</v>
      </c>
      <c r="AG441" s="353" t="e">
        <f t="shared" si="95"/>
        <v>#REF!</v>
      </c>
    </row>
    <row r="442" spans="1:33" s="313" customFormat="1" ht="35" customHeight="1">
      <c r="A442" s="921">
        <v>413</v>
      </c>
      <c r="B442" s="618" t="s">
        <v>291</v>
      </c>
      <c r="C442" s="623" t="s">
        <v>858</v>
      </c>
      <c r="D442" s="634" t="s">
        <v>651</v>
      </c>
      <c r="E442" s="627" t="s">
        <v>645</v>
      </c>
      <c r="F442" s="627"/>
      <c r="G442" s="623"/>
      <c r="H442" s="626">
        <v>2014</v>
      </c>
      <c r="I442" s="272"/>
      <c r="J442" s="272"/>
      <c r="K442" s="272"/>
      <c r="L442" s="272"/>
      <c r="M442" s="272"/>
      <c r="N442" s="616" t="s">
        <v>114</v>
      </c>
      <c r="O442" s="625">
        <v>37818000</v>
      </c>
      <c r="P442" s="915"/>
      <c r="T442" s="332" t="e">
        <f>#REF!</f>
        <v>#REF!</v>
      </c>
      <c r="U442" s="313" t="e">
        <f t="shared" si="92"/>
        <v>#REF!</v>
      </c>
      <c r="V442" s="313" t="e">
        <f t="shared" si="93"/>
        <v>#REF!</v>
      </c>
      <c r="W442" s="350" t="e">
        <f t="shared" si="96"/>
        <v>#REF!</v>
      </c>
      <c r="X442" s="351"/>
      <c r="Y442" s="350" t="e">
        <f t="shared" si="98"/>
        <v>#REF!</v>
      </c>
      <c r="Z442" s="350">
        <f t="shared" si="94"/>
        <v>0</v>
      </c>
      <c r="AA442" s="350" t="e">
        <f t="shared" si="99"/>
        <v>#REF!</v>
      </c>
      <c r="AB442" s="351" t="e">
        <f t="shared" si="100"/>
        <v>#REF!</v>
      </c>
      <c r="AC442" s="351" t="e">
        <f t="shared" si="101"/>
        <v>#REF!</v>
      </c>
      <c r="AD442" s="351" t="e">
        <f t="shared" si="102"/>
        <v>#REF!</v>
      </c>
      <c r="AE442" s="332">
        <f t="shared" si="103"/>
        <v>2014</v>
      </c>
      <c r="AF442" s="352" t="e">
        <f t="shared" si="104"/>
        <v>#REF!</v>
      </c>
      <c r="AG442" s="353" t="e">
        <f t="shared" si="95"/>
        <v>#REF!</v>
      </c>
    </row>
    <row r="443" spans="1:33" s="313" customFormat="1" ht="35" customHeight="1">
      <c r="A443" s="921">
        <v>414</v>
      </c>
      <c r="B443" s="618" t="s">
        <v>291</v>
      </c>
      <c r="C443" s="623" t="s">
        <v>859</v>
      </c>
      <c r="D443" s="634" t="s">
        <v>641</v>
      </c>
      <c r="E443" s="627" t="s">
        <v>645</v>
      </c>
      <c r="F443" s="627"/>
      <c r="G443" s="623"/>
      <c r="H443" s="626">
        <v>2014</v>
      </c>
      <c r="I443" s="272"/>
      <c r="J443" s="272"/>
      <c r="K443" s="272"/>
      <c r="L443" s="272"/>
      <c r="M443" s="272"/>
      <c r="N443" s="616" t="s">
        <v>114</v>
      </c>
      <c r="O443" s="625">
        <v>13200000</v>
      </c>
      <c r="P443" s="915"/>
      <c r="T443" s="332" t="e">
        <f>#REF!</f>
        <v>#REF!</v>
      </c>
      <c r="U443" s="313" t="e">
        <f t="shared" si="92"/>
        <v>#REF!</v>
      </c>
      <c r="V443" s="313" t="e">
        <f t="shared" si="93"/>
        <v>#REF!</v>
      </c>
      <c r="W443" s="350" t="e">
        <f t="shared" si="96"/>
        <v>#REF!</v>
      </c>
      <c r="X443" s="351"/>
      <c r="Y443" s="350" t="e">
        <f t="shared" si="98"/>
        <v>#REF!</v>
      </c>
      <c r="Z443" s="350">
        <f t="shared" si="94"/>
        <v>0</v>
      </c>
      <c r="AA443" s="350" t="e">
        <f t="shared" si="99"/>
        <v>#REF!</v>
      </c>
      <c r="AB443" s="351" t="e">
        <f t="shared" si="100"/>
        <v>#REF!</v>
      </c>
      <c r="AC443" s="351" t="e">
        <f t="shared" si="101"/>
        <v>#REF!</v>
      </c>
      <c r="AD443" s="351" t="e">
        <f t="shared" si="102"/>
        <v>#REF!</v>
      </c>
      <c r="AE443" s="332">
        <f t="shared" si="103"/>
        <v>2014</v>
      </c>
      <c r="AF443" s="352" t="e">
        <f t="shared" si="104"/>
        <v>#REF!</v>
      </c>
      <c r="AG443" s="353" t="e">
        <f t="shared" si="95"/>
        <v>#REF!</v>
      </c>
    </row>
    <row r="444" spans="1:33" s="313" customFormat="1" ht="35" customHeight="1">
      <c r="A444" s="921">
        <v>415</v>
      </c>
      <c r="B444" s="613" t="s">
        <v>293</v>
      </c>
      <c r="C444" s="623" t="s">
        <v>860</v>
      </c>
      <c r="D444" s="634" t="s">
        <v>643</v>
      </c>
      <c r="E444" s="627" t="s">
        <v>645</v>
      </c>
      <c r="F444" s="627"/>
      <c r="G444" s="623"/>
      <c r="H444" s="626">
        <v>2014</v>
      </c>
      <c r="I444" s="272"/>
      <c r="J444" s="272"/>
      <c r="K444" s="272"/>
      <c r="L444" s="272"/>
      <c r="M444" s="272"/>
      <c r="N444" s="616" t="s">
        <v>114</v>
      </c>
      <c r="O444" s="625">
        <v>23900000</v>
      </c>
      <c r="P444" s="915"/>
      <c r="T444" s="332" t="e">
        <f>#REF!</f>
        <v>#REF!</v>
      </c>
      <c r="U444" s="313" t="e">
        <f t="shared" si="92"/>
        <v>#REF!</v>
      </c>
      <c r="V444" s="313" t="e">
        <f t="shared" si="93"/>
        <v>#REF!</v>
      </c>
      <c r="W444" s="350" t="e">
        <f t="shared" si="96"/>
        <v>#REF!</v>
      </c>
      <c r="X444" s="351"/>
      <c r="Y444" s="350" t="e">
        <f t="shared" si="98"/>
        <v>#REF!</v>
      </c>
      <c r="Z444" s="350">
        <f t="shared" si="94"/>
        <v>0</v>
      </c>
      <c r="AA444" s="350" t="e">
        <f t="shared" si="99"/>
        <v>#REF!</v>
      </c>
      <c r="AB444" s="351" t="e">
        <f t="shared" si="100"/>
        <v>#REF!</v>
      </c>
      <c r="AC444" s="351" t="e">
        <f t="shared" si="101"/>
        <v>#REF!</v>
      </c>
      <c r="AD444" s="351" t="e">
        <f t="shared" si="102"/>
        <v>#REF!</v>
      </c>
      <c r="AE444" s="332">
        <f t="shared" si="103"/>
        <v>2014</v>
      </c>
      <c r="AF444" s="352" t="e">
        <f t="shared" si="104"/>
        <v>#REF!</v>
      </c>
      <c r="AG444" s="353" t="e">
        <f t="shared" si="95"/>
        <v>#REF!</v>
      </c>
    </row>
    <row r="445" spans="1:33" s="313" customFormat="1" ht="35" customHeight="1">
      <c r="A445" s="921">
        <v>416</v>
      </c>
      <c r="B445" s="613" t="s">
        <v>2039</v>
      </c>
      <c r="C445" s="623" t="s">
        <v>828</v>
      </c>
      <c r="D445" s="634" t="s">
        <v>641</v>
      </c>
      <c r="E445" s="627" t="s">
        <v>645</v>
      </c>
      <c r="F445" s="627"/>
      <c r="G445" s="623"/>
      <c r="H445" s="626">
        <v>2014</v>
      </c>
      <c r="I445" s="272"/>
      <c r="J445" s="272"/>
      <c r="K445" s="272"/>
      <c r="L445" s="272"/>
      <c r="M445" s="272"/>
      <c r="N445" s="616" t="s">
        <v>114</v>
      </c>
      <c r="O445" s="625">
        <v>6000000</v>
      </c>
      <c r="P445" s="915"/>
      <c r="T445" s="332" t="e">
        <f>#REF!</f>
        <v>#REF!</v>
      </c>
      <c r="U445" s="313" t="e">
        <f t="shared" si="92"/>
        <v>#REF!</v>
      </c>
      <c r="V445" s="313" t="e">
        <f t="shared" si="93"/>
        <v>#REF!</v>
      </c>
      <c r="W445" s="350" t="e">
        <f t="shared" si="96"/>
        <v>#REF!</v>
      </c>
      <c r="X445" s="351"/>
      <c r="Y445" s="350" t="e">
        <f t="shared" si="98"/>
        <v>#REF!</v>
      </c>
      <c r="Z445" s="350">
        <f t="shared" si="94"/>
        <v>0</v>
      </c>
      <c r="AA445" s="350" t="e">
        <f t="shared" si="99"/>
        <v>#REF!</v>
      </c>
      <c r="AB445" s="351" t="e">
        <f t="shared" si="100"/>
        <v>#REF!</v>
      </c>
      <c r="AC445" s="351" t="e">
        <f t="shared" si="101"/>
        <v>#REF!</v>
      </c>
      <c r="AD445" s="351" t="e">
        <f t="shared" si="102"/>
        <v>#REF!</v>
      </c>
      <c r="AE445" s="332">
        <f t="shared" si="103"/>
        <v>2014</v>
      </c>
      <c r="AF445" s="352" t="e">
        <f t="shared" si="104"/>
        <v>#REF!</v>
      </c>
      <c r="AG445" s="353" t="e">
        <f t="shared" si="95"/>
        <v>#REF!</v>
      </c>
    </row>
    <row r="446" spans="1:33" s="313" customFormat="1" ht="35" customHeight="1">
      <c r="A446" s="921">
        <v>417</v>
      </c>
      <c r="B446" s="613" t="s">
        <v>2039</v>
      </c>
      <c r="C446" s="623" t="s">
        <v>861</v>
      </c>
      <c r="D446" s="634" t="s">
        <v>643</v>
      </c>
      <c r="E446" s="627" t="s">
        <v>645</v>
      </c>
      <c r="F446" s="627"/>
      <c r="G446" s="623"/>
      <c r="H446" s="626">
        <v>2014</v>
      </c>
      <c r="I446" s="272"/>
      <c r="J446" s="272"/>
      <c r="K446" s="272"/>
      <c r="L446" s="272"/>
      <c r="M446" s="272"/>
      <c r="N446" s="616" t="s">
        <v>114</v>
      </c>
      <c r="O446" s="625">
        <v>29750000</v>
      </c>
      <c r="P446" s="915"/>
      <c r="T446" s="332" t="e">
        <f>#REF!</f>
        <v>#REF!</v>
      </c>
      <c r="U446" s="313" t="e">
        <f t="shared" si="92"/>
        <v>#REF!</v>
      </c>
      <c r="V446" s="313" t="e">
        <f t="shared" si="93"/>
        <v>#REF!</v>
      </c>
      <c r="W446" s="350" t="e">
        <f t="shared" si="96"/>
        <v>#REF!</v>
      </c>
      <c r="X446" s="351"/>
      <c r="Y446" s="350" t="e">
        <f t="shared" si="98"/>
        <v>#REF!</v>
      </c>
      <c r="Z446" s="350">
        <f t="shared" si="94"/>
        <v>0</v>
      </c>
      <c r="AA446" s="350" t="e">
        <f t="shared" si="99"/>
        <v>#REF!</v>
      </c>
      <c r="AB446" s="351" t="e">
        <f t="shared" si="100"/>
        <v>#REF!</v>
      </c>
      <c r="AC446" s="351" t="e">
        <f t="shared" si="101"/>
        <v>#REF!</v>
      </c>
      <c r="AD446" s="351" t="e">
        <f t="shared" si="102"/>
        <v>#REF!</v>
      </c>
      <c r="AE446" s="332">
        <f t="shared" si="103"/>
        <v>2014</v>
      </c>
      <c r="AF446" s="352" t="e">
        <f t="shared" si="104"/>
        <v>#REF!</v>
      </c>
      <c r="AG446" s="353" t="e">
        <f t="shared" si="95"/>
        <v>#REF!</v>
      </c>
    </row>
    <row r="447" spans="1:33" s="313" customFormat="1" ht="35" customHeight="1">
      <c r="A447" s="921">
        <v>418</v>
      </c>
      <c r="B447" s="613" t="s">
        <v>2039</v>
      </c>
      <c r="C447" s="623" t="s">
        <v>861</v>
      </c>
      <c r="D447" s="634" t="s">
        <v>643</v>
      </c>
      <c r="E447" s="627" t="s">
        <v>645</v>
      </c>
      <c r="F447" s="627"/>
      <c r="G447" s="623"/>
      <c r="H447" s="626">
        <v>2014</v>
      </c>
      <c r="I447" s="272"/>
      <c r="J447" s="272"/>
      <c r="K447" s="272"/>
      <c r="L447" s="272"/>
      <c r="M447" s="272"/>
      <c r="N447" s="616" t="s">
        <v>114</v>
      </c>
      <c r="O447" s="625">
        <v>4000000</v>
      </c>
      <c r="P447" s="915"/>
      <c r="T447" s="332" t="e">
        <f>#REF!</f>
        <v>#REF!</v>
      </c>
      <c r="U447" s="313" t="e">
        <f t="shared" si="92"/>
        <v>#REF!</v>
      </c>
      <c r="V447" s="313" t="e">
        <f t="shared" si="93"/>
        <v>#REF!</v>
      </c>
      <c r="W447" s="350" t="e">
        <f t="shared" si="96"/>
        <v>#REF!</v>
      </c>
      <c r="X447" s="351"/>
      <c r="Y447" s="350" t="e">
        <f t="shared" si="98"/>
        <v>#REF!</v>
      </c>
      <c r="Z447" s="350">
        <f t="shared" si="94"/>
        <v>0</v>
      </c>
      <c r="AA447" s="350" t="e">
        <f t="shared" si="99"/>
        <v>#REF!</v>
      </c>
      <c r="AB447" s="351" t="e">
        <f t="shared" si="100"/>
        <v>#REF!</v>
      </c>
      <c r="AC447" s="351" t="e">
        <f t="shared" si="101"/>
        <v>#REF!</v>
      </c>
      <c r="AD447" s="351" t="e">
        <f t="shared" si="102"/>
        <v>#REF!</v>
      </c>
      <c r="AE447" s="332">
        <f t="shared" si="103"/>
        <v>2014</v>
      </c>
      <c r="AF447" s="352" t="e">
        <f t="shared" si="104"/>
        <v>#REF!</v>
      </c>
      <c r="AG447" s="353" t="e">
        <f t="shared" si="95"/>
        <v>#REF!</v>
      </c>
    </row>
    <row r="448" spans="1:33" s="313" customFormat="1" ht="35" customHeight="1">
      <c r="A448" s="921">
        <v>419</v>
      </c>
      <c r="B448" s="613" t="s">
        <v>2049</v>
      </c>
      <c r="C448" s="623" t="s">
        <v>145</v>
      </c>
      <c r="D448" s="634" t="s">
        <v>643</v>
      </c>
      <c r="E448" s="627" t="s">
        <v>696</v>
      </c>
      <c r="F448" s="627"/>
      <c r="G448" s="623"/>
      <c r="H448" s="626">
        <v>2015</v>
      </c>
      <c r="I448" s="272"/>
      <c r="J448" s="272"/>
      <c r="K448" s="272"/>
      <c r="L448" s="272"/>
      <c r="M448" s="272"/>
      <c r="N448" s="616" t="s">
        <v>114</v>
      </c>
      <c r="O448" s="625">
        <v>9790000</v>
      </c>
      <c r="P448" s="915"/>
      <c r="T448" s="332" t="e">
        <f>#REF!</f>
        <v>#REF!</v>
      </c>
      <c r="U448" s="313" t="e">
        <f t="shared" si="92"/>
        <v>#REF!</v>
      </c>
      <c r="V448" s="313" t="e">
        <f t="shared" si="93"/>
        <v>#REF!</v>
      </c>
      <c r="W448" s="350" t="e">
        <f t="shared" si="96"/>
        <v>#REF!</v>
      </c>
      <c r="X448" s="351"/>
      <c r="Y448" s="350" t="e">
        <f t="shared" si="98"/>
        <v>#REF!</v>
      </c>
      <c r="Z448" s="350"/>
      <c r="AA448" s="350"/>
      <c r="AB448" s="351" t="e">
        <f t="shared" si="100"/>
        <v>#REF!</v>
      </c>
      <c r="AC448" s="351" t="e">
        <f t="shared" si="101"/>
        <v>#REF!</v>
      </c>
      <c r="AD448" s="351" t="e">
        <f t="shared" si="102"/>
        <v>#REF!</v>
      </c>
      <c r="AE448" s="332">
        <f t="shared" si="103"/>
        <v>2015</v>
      </c>
      <c r="AF448" s="352" t="e">
        <f t="shared" si="104"/>
        <v>#REF!</v>
      </c>
      <c r="AG448" s="353" t="e">
        <f t="shared" si="95"/>
        <v>#REF!</v>
      </c>
    </row>
    <row r="449" spans="1:33" s="313" customFormat="1" ht="35" customHeight="1">
      <c r="A449" s="921">
        <v>420</v>
      </c>
      <c r="B449" s="618" t="s">
        <v>562</v>
      </c>
      <c r="C449" s="623" t="s">
        <v>685</v>
      </c>
      <c r="D449" s="634" t="s">
        <v>643</v>
      </c>
      <c r="E449" s="632" t="s">
        <v>697</v>
      </c>
      <c r="F449" s="627"/>
      <c r="G449" s="623"/>
      <c r="H449" s="626">
        <v>2015</v>
      </c>
      <c r="I449" s="272"/>
      <c r="J449" s="272"/>
      <c r="K449" s="272"/>
      <c r="L449" s="272"/>
      <c r="M449" s="272"/>
      <c r="N449" s="616" t="s">
        <v>114</v>
      </c>
      <c r="O449" s="625">
        <v>19140000</v>
      </c>
      <c r="P449" s="915"/>
      <c r="T449" s="332" t="e">
        <f>#REF!</f>
        <v>#REF!</v>
      </c>
      <c r="U449" s="313" t="e">
        <f t="shared" si="92"/>
        <v>#REF!</v>
      </c>
      <c r="V449" s="313" t="e">
        <f t="shared" si="93"/>
        <v>#REF!</v>
      </c>
      <c r="W449" s="350" t="e">
        <f t="shared" si="96"/>
        <v>#REF!</v>
      </c>
      <c r="X449" s="351"/>
      <c r="Y449" s="350" t="e">
        <f t="shared" si="98"/>
        <v>#REF!</v>
      </c>
      <c r="Z449" s="350"/>
      <c r="AA449" s="350"/>
      <c r="AB449" s="351" t="e">
        <f t="shared" si="100"/>
        <v>#REF!</v>
      </c>
      <c r="AC449" s="351" t="e">
        <f t="shared" si="101"/>
        <v>#REF!</v>
      </c>
      <c r="AD449" s="351" t="e">
        <f t="shared" si="102"/>
        <v>#REF!</v>
      </c>
      <c r="AE449" s="332">
        <f t="shared" si="103"/>
        <v>2015</v>
      </c>
      <c r="AF449" s="352" t="e">
        <f t="shared" si="104"/>
        <v>#REF!</v>
      </c>
      <c r="AG449" s="353" t="e">
        <f t="shared" si="95"/>
        <v>#REF!</v>
      </c>
    </row>
    <row r="450" spans="1:33" s="313" customFormat="1" ht="35" customHeight="1">
      <c r="A450" s="921">
        <v>421</v>
      </c>
      <c r="B450" s="613" t="s">
        <v>2023</v>
      </c>
      <c r="C450" s="623" t="s">
        <v>862</v>
      </c>
      <c r="D450" s="634" t="s">
        <v>639</v>
      </c>
      <c r="E450" s="627" t="s">
        <v>348</v>
      </c>
      <c r="F450" s="627"/>
      <c r="G450" s="623"/>
      <c r="H450" s="626">
        <v>2015</v>
      </c>
      <c r="I450" s="272"/>
      <c r="J450" s="272"/>
      <c r="K450" s="272"/>
      <c r="L450" s="272"/>
      <c r="M450" s="272"/>
      <c r="N450" s="616" t="s">
        <v>114</v>
      </c>
      <c r="O450" s="625">
        <v>89320000</v>
      </c>
      <c r="P450" s="915"/>
      <c r="T450" s="332" t="e">
        <f>#REF!</f>
        <v>#REF!</v>
      </c>
      <c r="U450" s="313" t="e">
        <f t="shared" si="92"/>
        <v>#REF!</v>
      </c>
      <c r="V450" s="313" t="e">
        <f t="shared" si="93"/>
        <v>#REF!</v>
      </c>
      <c r="W450" s="350" t="e">
        <f t="shared" si="96"/>
        <v>#REF!</v>
      </c>
      <c r="X450" s="351"/>
      <c r="Y450" s="350" t="e">
        <f t="shared" si="98"/>
        <v>#REF!</v>
      </c>
      <c r="Z450" s="350"/>
      <c r="AA450" s="350"/>
      <c r="AB450" s="351" t="e">
        <f t="shared" si="100"/>
        <v>#REF!</v>
      </c>
      <c r="AC450" s="351" t="e">
        <f t="shared" si="101"/>
        <v>#REF!</v>
      </c>
      <c r="AD450" s="351" t="e">
        <f t="shared" si="102"/>
        <v>#REF!</v>
      </c>
      <c r="AE450" s="332">
        <f t="shared" si="103"/>
        <v>2015</v>
      </c>
      <c r="AF450" s="352" t="e">
        <f t="shared" si="104"/>
        <v>#REF!</v>
      </c>
      <c r="AG450" s="353" t="e">
        <f t="shared" si="95"/>
        <v>#REF!</v>
      </c>
    </row>
    <row r="451" spans="1:33" s="313" customFormat="1" ht="35" customHeight="1">
      <c r="A451" s="921">
        <v>422</v>
      </c>
      <c r="B451" s="613" t="s">
        <v>2083</v>
      </c>
      <c r="C451" s="623" t="s">
        <v>686</v>
      </c>
      <c r="D451" s="634">
        <v>400</v>
      </c>
      <c r="E451" s="627"/>
      <c r="F451" s="627"/>
      <c r="G451" s="623"/>
      <c r="H451" s="626">
        <v>2015</v>
      </c>
      <c r="I451" s="272"/>
      <c r="J451" s="272"/>
      <c r="K451" s="272"/>
      <c r="L451" s="272"/>
      <c r="M451" s="272"/>
      <c r="N451" s="616" t="s">
        <v>114</v>
      </c>
      <c r="O451" s="625">
        <v>29117000</v>
      </c>
      <c r="P451" s="923" t="s">
        <v>686</v>
      </c>
      <c r="T451" s="332" t="e">
        <f>#REF!</f>
        <v>#REF!</v>
      </c>
      <c r="U451" s="313" t="e">
        <f t="shared" si="92"/>
        <v>#REF!</v>
      </c>
      <c r="V451" s="313" t="e">
        <f t="shared" si="93"/>
        <v>#REF!</v>
      </c>
      <c r="W451" s="350" t="e">
        <f t="shared" si="96"/>
        <v>#REF!</v>
      </c>
      <c r="X451" s="351"/>
      <c r="Y451" s="350" t="e">
        <f t="shared" si="98"/>
        <v>#REF!</v>
      </c>
      <c r="Z451" s="350"/>
      <c r="AA451" s="350"/>
      <c r="AB451" s="351" t="e">
        <f t="shared" si="100"/>
        <v>#REF!</v>
      </c>
      <c r="AC451" s="351" t="e">
        <f t="shared" si="101"/>
        <v>#REF!</v>
      </c>
      <c r="AD451" s="351" t="e">
        <f t="shared" si="102"/>
        <v>#REF!</v>
      </c>
      <c r="AE451" s="332">
        <f t="shared" si="103"/>
        <v>2015</v>
      </c>
      <c r="AF451" s="352" t="e">
        <f t="shared" si="104"/>
        <v>#REF!</v>
      </c>
      <c r="AG451" s="353" t="e">
        <f t="shared" si="95"/>
        <v>#REF!</v>
      </c>
    </row>
    <row r="452" spans="1:33" s="313" customFormat="1" ht="35" customHeight="1">
      <c r="A452" s="921">
        <v>423</v>
      </c>
      <c r="B452" s="618" t="s">
        <v>2053</v>
      </c>
      <c r="C452" s="623" t="s">
        <v>652</v>
      </c>
      <c r="D452" s="634">
        <v>1</v>
      </c>
      <c r="E452" s="627" t="s">
        <v>698</v>
      </c>
      <c r="F452" s="627"/>
      <c r="G452" s="623"/>
      <c r="H452" s="626">
        <v>2015</v>
      </c>
      <c r="I452" s="272"/>
      <c r="J452" s="272"/>
      <c r="K452" s="272"/>
      <c r="L452" s="272"/>
      <c r="M452" s="272"/>
      <c r="N452" s="616" t="s">
        <v>114</v>
      </c>
      <c r="O452" s="625">
        <v>10560000</v>
      </c>
      <c r="P452" s="915"/>
      <c r="T452" s="332" t="e">
        <f>#REF!</f>
        <v>#REF!</v>
      </c>
      <c r="U452" s="313" t="e">
        <f t="shared" si="92"/>
        <v>#REF!</v>
      </c>
      <c r="V452" s="313" t="e">
        <f t="shared" si="93"/>
        <v>#REF!</v>
      </c>
      <c r="W452" s="350" t="e">
        <f t="shared" si="96"/>
        <v>#REF!</v>
      </c>
      <c r="X452" s="351"/>
      <c r="Y452" s="350" t="e">
        <f t="shared" si="98"/>
        <v>#REF!</v>
      </c>
      <c r="Z452" s="350"/>
      <c r="AA452" s="350"/>
      <c r="AB452" s="351" t="e">
        <f t="shared" si="100"/>
        <v>#REF!</v>
      </c>
      <c r="AC452" s="351" t="e">
        <f t="shared" si="101"/>
        <v>#REF!</v>
      </c>
      <c r="AD452" s="351" t="e">
        <f t="shared" si="102"/>
        <v>#REF!</v>
      </c>
      <c r="AE452" s="332">
        <f t="shared" si="103"/>
        <v>2015</v>
      </c>
      <c r="AF452" s="352" t="e">
        <f t="shared" si="104"/>
        <v>#REF!</v>
      </c>
      <c r="AG452" s="353" t="e">
        <f t="shared" si="95"/>
        <v>#REF!</v>
      </c>
    </row>
    <row r="453" spans="1:33" s="313" customFormat="1" ht="35" customHeight="1">
      <c r="A453" s="921">
        <v>424</v>
      </c>
      <c r="B453" s="618" t="s">
        <v>2057</v>
      </c>
      <c r="C453" s="623" t="s">
        <v>695</v>
      </c>
      <c r="D453" s="634"/>
      <c r="E453" s="627"/>
      <c r="F453" s="627"/>
      <c r="G453" s="623"/>
      <c r="H453" s="626">
        <v>2015</v>
      </c>
      <c r="I453" s="272"/>
      <c r="J453" s="272"/>
      <c r="K453" s="272"/>
      <c r="L453" s="272"/>
      <c r="M453" s="272"/>
      <c r="N453" s="616" t="s">
        <v>114</v>
      </c>
      <c r="O453" s="625">
        <v>91960000</v>
      </c>
      <c r="P453" s="915"/>
      <c r="T453" s="332" t="e">
        <f>#REF!</f>
        <v>#REF!</v>
      </c>
      <c r="U453" s="313" t="e">
        <f t="shared" si="92"/>
        <v>#REF!</v>
      </c>
      <c r="V453" s="313" t="e">
        <f t="shared" si="93"/>
        <v>#REF!</v>
      </c>
      <c r="W453" s="350" t="e">
        <f t="shared" si="96"/>
        <v>#REF!</v>
      </c>
      <c r="X453" s="351"/>
      <c r="Y453" s="350" t="e">
        <f t="shared" si="98"/>
        <v>#REF!</v>
      </c>
      <c r="Z453" s="350"/>
      <c r="AA453" s="350"/>
      <c r="AB453" s="351" t="e">
        <f t="shared" si="100"/>
        <v>#REF!</v>
      </c>
      <c r="AC453" s="351" t="e">
        <f t="shared" si="101"/>
        <v>#REF!</v>
      </c>
      <c r="AD453" s="351" t="e">
        <f t="shared" si="102"/>
        <v>#REF!</v>
      </c>
      <c r="AE453" s="332">
        <f t="shared" si="103"/>
        <v>2015</v>
      </c>
      <c r="AF453" s="352" t="e">
        <f t="shared" si="104"/>
        <v>#REF!</v>
      </c>
      <c r="AG453" s="353" t="e">
        <f t="shared" si="95"/>
        <v>#REF!</v>
      </c>
    </row>
    <row r="454" spans="1:33" s="313" customFormat="1" ht="35" customHeight="1">
      <c r="A454" s="921">
        <v>425</v>
      </c>
      <c r="B454" s="613" t="s">
        <v>2027</v>
      </c>
      <c r="C454" s="623" t="s">
        <v>138</v>
      </c>
      <c r="D454" s="634" t="s">
        <v>639</v>
      </c>
      <c r="E454" s="627" t="s">
        <v>699</v>
      </c>
      <c r="F454" s="627"/>
      <c r="G454" s="623"/>
      <c r="H454" s="626">
        <v>2015</v>
      </c>
      <c r="I454" s="272"/>
      <c r="J454" s="272"/>
      <c r="K454" s="272"/>
      <c r="L454" s="272"/>
      <c r="M454" s="272"/>
      <c r="N454" s="616" t="s">
        <v>114</v>
      </c>
      <c r="O454" s="625">
        <v>17435000</v>
      </c>
      <c r="P454" s="915"/>
      <c r="T454" s="332" t="e">
        <f>#REF!</f>
        <v>#REF!</v>
      </c>
      <c r="U454" s="313" t="e">
        <f t="shared" si="92"/>
        <v>#REF!</v>
      </c>
      <c r="V454" s="313" t="e">
        <f t="shared" si="93"/>
        <v>#REF!</v>
      </c>
      <c r="W454" s="350" t="e">
        <f t="shared" si="96"/>
        <v>#REF!</v>
      </c>
      <c r="X454" s="351"/>
      <c r="Y454" s="350" t="e">
        <f t="shared" si="98"/>
        <v>#REF!</v>
      </c>
      <c r="Z454" s="350"/>
      <c r="AA454" s="350"/>
      <c r="AB454" s="351" t="e">
        <f t="shared" si="100"/>
        <v>#REF!</v>
      </c>
      <c r="AC454" s="351" t="e">
        <f t="shared" si="101"/>
        <v>#REF!</v>
      </c>
      <c r="AD454" s="351" t="e">
        <f t="shared" si="102"/>
        <v>#REF!</v>
      </c>
      <c r="AE454" s="332">
        <f t="shared" si="103"/>
        <v>2015</v>
      </c>
      <c r="AF454" s="352" t="e">
        <f t="shared" si="104"/>
        <v>#REF!</v>
      </c>
      <c r="AG454" s="353" t="e">
        <f t="shared" si="95"/>
        <v>#REF!</v>
      </c>
    </row>
    <row r="455" spans="1:33" s="313" customFormat="1" ht="35" customHeight="1">
      <c r="A455" s="921">
        <v>426</v>
      </c>
      <c r="B455" s="613" t="s">
        <v>2036</v>
      </c>
      <c r="C455" s="623" t="s">
        <v>687</v>
      </c>
      <c r="D455" s="634" t="s">
        <v>702</v>
      </c>
      <c r="E455" s="627"/>
      <c r="F455" s="627"/>
      <c r="G455" s="623"/>
      <c r="H455" s="626">
        <v>2015</v>
      </c>
      <c r="I455" s="272"/>
      <c r="J455" s="272"/>
      <c r="K455" s="272"/>
      <c r="L455" s="272"/>
      <c r="M455" s="272"/>
      <c r="N455" s="616" t="s">
        <v>114</v>
      </c>
      <c r="O455" s="625">
        <v>23743947.185649686</v>
      </c>
      <c r="P455" s="915"/>
      <c r="T455" s="332" t="e">
        <f>#REF!</f>
        <v>#REF!</v>
      </c>
      <c r="U455" s="313" t="e">
        <f t="shared" si="92"/>
        <v>#REF!</v>
      </c>
      <c r="V455" s="313" t="e">
        <f t="shared" si="93"/>
        <v>#REF!</v>
      </c>
      <c r="W455" s="350" t="e">
        <f t="shared" si="96"/>
        <v>#REF!</v>
      </c>
      <c r="X455" s="351"/>
      <c r="Y455" s="350" t="e">
        <f t="shared" si="98"/>
        <v>#REF!</v>
      </c>
      <c r="Z455" s="350"/>
      <c r="AA455" s="350"/>
      <c r="AB455" s="351" t="e">
        <f t="shared" si="100"/>
        <v>#REF!</v>
      </c>
      <c r="AC455" s="351" t="e">
        <f t="shared" si="101"/>
        <v>#REF!</v>
      </c>
      <c r="AD455" s="351" t="e">
        <f t="shared" si="102"/>
        <v>#REF!</v>
      </c>
      <c r="AE455" s="332">
        <f t="shared" si="103"/>
        <v>2015</v>
      </c>
      <c r="AF455" s="352" t="e">
        <f t="shared" si="104"/>
        <v>#REF!</v>
      </c>
      <c r="AG455" s="353" t="e">
        <f t="shared" si="95"/>
        <v>#REF!</v>
      </c>
    </row>
    <row r="456" spans="1:33" s="313" customFormat="1" ht="35" customHeight="1">
      <c r="A456" s="921">
        <v>427</v>
      </c>
      <c r="B456" s="618" t="s">
        <v>2056</v>
      </c>
      <c r="C456" s="623" t="s">
        <v>688</v>
      </c>
      <c r="D456" s="634" t="s">
        <v>703</v>
      </c>
      <c r="E456" s="627"/>
      <c r="F456" s="627"/>
      <c r="G456" s="623"/>
      <c r="H456" s="626">
        <v>2015</v>
      </c>
      <c r="I456" s="272"/>
      <c r="J456" s="272"/>
      <c r="K456" s="272"/>
      <c r="L456" s="272"/>
      <c r="M456" s="272"/>
      <c r="N456" s="616" t="s">
        <v>114</v>
      </c>
      <c r="O456" s="625">
        <v>98434290.853673771</v>
      </c>
      <c r="P456" s="915"/>
      <c r="T456" s="332" t="e">
        <f>#REF!</f>
        <v>#REF!</v>
      </c>
      <c r="U456" s="313" t="e">
        <f t="shared" si="92"/>
        <v>#REF!</v>
      </c>
      <c r="V456" s="313" t="e">
        <f t="shared" si="93"/>
        <v>#REF!</v>
      </c>
      <c r="W456" s="350" t="e">
        <f t="shared" si="96"/>
        <v>#REF!</v>
      </c>
      <c r="X456" s="351"/>
      <c r="Y456" s="350" t="e">
        <f t="shared" si="98"/>
        <v>#REF!</v>
      </c>
      <c r="Z456" s="350"/>
      <c r="AA456" s="350"/>
      <c r="AB456" s="351" t="e">
        <f t="shared" si="100"/>
        <v>#REF!</v>
      </c>
      <c r="AC456" s="351" t="e">
        <f t="shared" si="101"/>
        <v>#REF!</v>
      </c>
      <c r="AD456" s="351" t="e">
        <f t="shared" si="102"/>
        <v>#REF!</v>
      </c>
      <c r="AE456" s="332">
        <f t="shared" si="103"/>
        <v>2015</v>
      </c>
      <c r="AF456" s="352" t="e">
        <f t="shared" si="104"/>
        <v>#REF!</v>
      </c>
      <c r="AG456" s="353" t="e">
        <f t="shared" si="95"/>
        <v>#REF!</v>
      </c>
    </row>
    <row r="457" spans="1:33" s="313" customFormat="1" ht="35" customHeight="1">
      <c r="A457" s="921">
        <v>428</v>
      </c>
      <c r="B457" s="618" t="s">
        <v>2034</v>
      </c>
      <c r="C457" s="623" t="s">
        <v>689</v>
      </c>
      <c r="D457" s="634" t="s">
        <v>650</v>
      </c>
      <c r="E457" s="627"/>
      <c r="F457" s="627"/>
      <c r="G457" s="623"/>
      <c r="H457" s="626">
        <v>2015</v>
      </c>
      <c r="I457" s="272"/>
      <c r="J457" s="272"/>
      <c r="K457" s="272"/>
      <c r="L457" s="272"/>
      <c r="M457" s="272"/>
      <c r="N457" s="616" t="s">
        <v>114</v>
      </c>
      <c r="O457" s="625">
        <v>134626628.65066081</v>
      </c>
      <c r="P457" s="915"/>
      <c r="T457" s="332" t="e">
        <f>#REF!</f>
        <v>#REF!</v>
      </c>
      <c r="U457" s="313" t="e">
        <f t="shared" si="92"/>
        <v>#REF!</v>
      </c>
      <c r="V457" s="313" t="e">
        <f t="shared" si="93"/>
        <v>#REF!</v>
      </c>
      <c r="W457" s="350" t="e">
        <f t="shared" si="96"/>
        <v>#REF!</v>
      </c>
      <c r="X457" s="351"/>
      <c r="Y457" s="350" t="e">
        <f t="shared" si="98"/>
        <v>#REF!</v>
      </c>
      <c r="Z457" s="350"/>
      <c r="AA457" s="350"/>
      <c r="AB457" s="351" t="e">
        <f t="shared" si="100"/>
        <v>#REF!</v>
      </c>
      <c r="AC457" s="351" t="e">
        <f t="shared" si="101"/>
        <v>#REF!</v>
      </c>
      <c r="AD457" s="351" t="e">
        <f t="shared" si="102"/>
        <v>#REF!</v>
      </c>
      <c r="AE457" s="332">
        <f t="shared" si="103"/>
        <v>2015</v>
      </c>
      <c r="AF457" s="352" t="e">
        <f t="shared" si="104"/>
        <v>#REF!</v>
      </c>
      <c r="AG457" s="353" t="e">
        <f t="shared" si="95"/>
        <v>#REF!</v>
      </c>
    </row>
    <row r="458" spans="1:33" s="313" customFormat="1" ht="35" customHeight="1">
      <c r="A458" s="921">
        <v>429</v>
      </c>
      <c r="B458" s="618" t="s">
        <v>286</v>
      </c>
      <c r="C458" s="623" t="s">
        <v>690</v>
      </c>
      <c r="D458" s="634" t="s">
        <v>641</v>
      </c>
      <c r="E458" s="627"/>
      <c r="F458" s="627"/>
      <c r="G458" s="623"/>
      <c r="H458" s="626">
        <v>2015</v>
      </c>
      <c r="I458" s="272"/>
      <c r="J458" s="272"/>
      <c r="K458" s="272"/>
      <c r="L458" s="272"/>
      <c r="M458" s="272"/>
      <c r="N458" s="616" t="s">
        <v>114</v>
      </c>
      <c r="O458" s="625">
        <v>165276495.11579683</v>
      </c>
      <c r="P458" s="915"/>
      <c r="T458" s="332" t="e">
        <f>#REF!</f>
        <v>#REF!</v>
      </c>
      <c r="U458" s="313" t="e">
        <f t="shared" si="92"/>
        <v>#REF!</v>
      </c>
      <c r="V458" s="313" t="e">
        <f t="shared" si="93"/>
        <v>#REF!</v>
      </c>
      <c r="W458" s="350" t="e">
        <f t="shared" si="96"/>
        <v>#REF!</v>
      </c>
      <c r="X458" s="351"/>
      <c r="Y458" s="350" t="e">
        <f t="shared" si="98"/>
        <v>#REF!</v>
      </c>
      <c r="Z458" s="350"/>
      <c r="AA458" s="350"/>
      <c r="AB458" s="351" t="e">
        <f t="shared" si="100"/>
        <v>#REF!</v>
      </c>
      <c r="AC458" s="351" t="e">
        <f t="shared" si="101"/>
        <v>#REF!</v>
      </c>
      <c r="AD458" s="351" t="e">
        <f t="shared" si="102"/>
        <v>#REF!</v>
      </c>
      <c r="AE458" s="332">
        <f t="shared" si="103"/>
        <v>2015</v>
      </c>
      <c r="AF458" s="352" t="e">
        <f t="shared" si="104"/>
        <v>#REF!</v>
      </c>
      <c r="AG458" s="353" t="e">
        <f t="shared" si="95"/>
        <v>#REF!</v>
      </c>
    </row>
    <row r="459" spans="1:33" s="313" customFormat="1" ht="35" customHeight="1">
      <c r="A459" s="921">
        <v>430</v>
      </c>
      <c r="B459" s="618" t="s">
        <v>289</v>
      </c>
      <c r="C459" s="623" t="s">
        <v>691</v>
      </c>
      <c r="D459" s="634" t="s">
        <v>641</v>
      </c>
      <c r="E459" s="627"/>
      <c r="F459" s="627"/>
      <c r="G459" s="623"/>
      <c r="H459" s="626">
        <v>2015</v>
      </c>
      <c r="I459" s="272"/>
      <c r="J459" s="272"/>
      <c r="K459" s="272"/>
      <c r="L459" s="272"/>
      <c r="M459" s="272"/>
      <c r="N459" s="616" t="s">
        <v>114</v>
      </c>
      <c r="O459" s="625">
        <v>21615638.194218904</v>
      </c>
      <c r="P459" s="915"/>
      <c r="T459" s="332" t="e">
        <f>#REF!</f>
        <v>#REF!</v>
      </c>
      <c r="U459" s="313" t="e">
        <f t="shared" si="92"/>
        <v>#REF!</v>
      </c>
      <c r="V459" s="313" t="e">
        <f t="shared" si="93"/>
        <v>#REF!</v>
      </c>
      <c r="W459" s="350" t="e">
        <f t="shared" si="96"/>
        <v>#REF!</v>
      </c>
      <c r="X459" s="351"/>
      <c r="Y459" s="350" t="e">
        <f t="shared" si="98"/>
        <v>#REF!</v>
      </c>
      <c r="Z459" s="350"/>
      <c r="AA459" s="350"/>
      <c r="AB459" s="351" t="e">
        <f t="shared" si="100"/>
        <v>#REF!</v>
      </c>
      <c r="AC459" s="351" t="e">
        <f t="shared" si="101"/>
        <v>#REF!</v>
      </c>
      <c r="AD459" s="351" t="e">
        <f t="shared" si="102"/>
        <v>#REF!</v>
      </c>
      <c r="AE459" s="332">
        <f t="shared" si="103"/>
        <v>2015</v>
      </c>
      <c r="AF459" s="352" t="e">
        <f t="shared" si="104"/>
        <v>#REF!</v>
      </c>
      <c r="AG459" s="353" t="e">
        <f t="shared" si="95"/>
        <v>#REF!</v>
      </c>
    </row>
    <row r="460" spans="1:33" s="313" customFormat="1" ht="35" customHeight="1">
      <c r="A460" s="921">
        <v>431</v>
      </c>
      <c r="B460" s="613" t="s">
        <v>293</v>
      </c>
      <c r="C460" s="623" t="s">
        <v>692</v>
      </c>
      <c r="D460" s="634" t="s">
        <v>639</v>
      </c>
      <c r="E460" s="627" t="s">
        <v>700</v>
      </c>
      <c r="F460" s="627"/>
      <c r="G460" s="623"/>
      <c r="H460" s="626">
        <v>2015</v>
      </c>
      <c r="I460" s="272"/>
      <c r="J460" s="272"/>
      <c r="K460" s="272"/>
      <c r="L460" s="272"/>
      <c r="M460" s="272"/>
      <c r="N460" s="616" t="s">
        <v>114</v>
      </c>
      <c r="O460" s="625">
        <v>81003652.658713505</v>
      </c>
      <c r="P460" s="915"/>
      <c r="T460" s="332" t="e">
        <f>#REF!</f>
        <v>#REF!</v>
      </c>
      <c r="U460" s="313" t="e">
        <f t="shared" si="92"/>
        <v>#REF!</v>
      </c>
      <c r="V460" s="313" t="e">
        <f t="shared" si="93"/>
        <v>#REF!</v>
      </c>
      <c r="W460" s="350" t="e">
        <f t="shared" si="96"/>
        <v>#REF!</v>
      </c>
      <c r="X460" s="351"/>
      <c r="Y460" s="350" t="e">
        <f t="shared" si="98"/>
        <v>#REF!</v>
      </c>
      <c r="Z460" s="350"/>
      <c r="AA460" s="350"/>
      <c r="AB460" s="351" t="e">
        <f t="shared" si="100"/>
        <v>#REF!</v>
      </c>
      <c r="AC460" s="351" t="e">
        <f t="shared" si="101"/>
        <v>#REF!</v>
      </c>
      <c r="AD460" s="351" t="e">
        <f t="shared" si="102"/>
        <v>#REF!</v>
      </c>
      <c r="AE460" s="332">
        <f t="shared" si="103"/>
        <v>2015</v>
      </c>
      <c r="AF460" s="352" t="e">
        <f t="shared" si="104"/>
        <v>#REF!</v>
      </c>
      <c r="AG460" s="353" t="e">
        <f t="shared" si="95"/>
        <v>#REF!</v>
      </c>
    </row>
    <row r="461" spans="1:33" s="313" customFormat="1" ht="35" customHeight="1">
      <c r="A461" s="921">
        <v>432</v>
      </c>
      <c r="B461" s="613" t="s">
        <v>2120</v>
      </c>
      <c r="C461" s="623" t="s">
        <v>693</v>
      </c>
      <c r="D461" s="634" t="s">
        <v>702</v>
      </c>
      <c r="E461" s="627" t="s">
        <v>353</v>
      </c>
      <c r="F461" s="627"/>
      <c r="G461" s="623"/>
      <c r="H461" s="626">
        <v>2015</v>
      </c>
      <c r="I461" s="272"/>
      <c r="J461" s="272"/>
      <c r="K461" s="272"/>
      <c r="L461" s="272"/>
      <c r="M461" s="272"/>
      <c r="N461" s="616" t="s">
        <v>114</v>
      </c>
      <c r="O461" s="625">
        <v>72600784.125651941</v>
      </c>
      <c r="P461" s="915"/>
      <c r="T461" s="332" t="e">
        <f>#REF!</f>
        <v>#REF!</v>
      </c>
      <c r="U461" s="313" t="e">
        <f t="shared" si="92"/>
        <v>#REF!</v>
      </c>
      <c r="V461" s="313" t="e">
        <f t="shared" si="93"/>
        <v>#REF!</v>
      </c>
      <c r="W461" s="350" t="e">
        <f t="shared" si="96"/>
        <v>#REF!</v>
      </c>
      <c r="X461" s="351"/>
      <c r="Y461" s="350" t="e">
        <f t="shared" si="98"/>
        <v>#REF!</v>
      </c>
      <c r="Z461" s="350"/>
      <c r="AA461" s="350"/>
      <c r="AB461" s="351" t="e">
        <f t="shared" si="100"/>
        <v>#REF!</v>
      </c>
      <c r="AC461" s="351" t="e">
        <f t="shared" si="101"/>
        <v>#REF!</v>
      </c>
      <c r="AD461" s="351" t="e">
        <f t="shared" si="102"/>
        <v>#REF!</v>
      </c>
      <c r="AE461" s="332">
        <f t="shared" si="103"/>
        <v>2015</v>
      </c>
      <c r="AF461" s="352" t="e">
        <f t="shared" si="104"/>
        <v>#REF!</v>
      </c>
      <c r="AG461" s="353" t="e">
        <f t="shared" si="95"/>
        <v>#REF!</v>
      </c>
    </row>
    <row r="462" spans="1:33" s="313" customFormat="1" ht="35" customHeight="1">
      <c r="A462" s="921">
        <v>433</v>
      </c>
      <c r="B462" s="613" t="s">
        <v>2039</v>
      </c>
      <c r="C462" s="623" t="s">
        <v>694</v>
      </c>
      <c r="D462" s="634" t="s">
        <v>641</v>
      </c>
      <c r="E462" s="627" t="s">
        <v>701</v>
      </c>
      <c r="F462" s="627"/>
      <c r="G462" s="623"/>
      <c r="H462" s="626">
        <v>2015</v>
      </c>
      <c r="I462" s="272"/>
      <c r="J462" s="272"/>
      <c r="K462" s="272"/>
      <c r="L462" s="272"/>
      <c r="M462" s="272"/>
      <c r="N462" s="616" t="s">
        <v>114</v>
      </c>
      <c r="O462" s="625">
        <v>33286563.215634555</v>
      </c>
      <c r="P462" s="915"/>
      <c r="T462" s="332" t="e">
        <f>#REF!</f>
        <v>#REF!</v>
      </c>
      <c r="U462" s="313" t="e">
        <f t="shared" si="92"/>
        <v>#REF!</v>
      </c>
      <c r="V462" s="313" t="e">
        <f t="shared" si="93"/>
        <v>#REF!</v>
      </c>
      <c r="W462" s="350" t="e">
        <f t="shared" si="96"/>
        <v>#REF!</v>
      </c>
      <c r="X462" s="351"/>
      <c r="Y462" s="350" t="e">
        <f t="shared" si="98"/>
        <v>#REF!</v>
      </c>
      <c r="Z462" s="350"/>
      <c r="AA462" s="350"/>
      <c r="AB462" s="351" t="e">
        <f t="shared" si="100"/>
        <v>#REF!</v>
      </c>
      <c r="AC462" s="351" t="e">
        <f t="shared" si="101"/>
        <v>#REF!</v>
      </c>
      <c r="AD462" s="351" t="e">
        <f t="shared" si="102"/>
        <v>#REF!</v>
      </c>
      <c r="AE462" s="332">
        <f t="shared" si="103"/>
        <v>2015</v>
      </c>
      <c r="AF462" s="352" t="e">
        <f t="shared" si="104"/>
        <v>#REF!</v>
      </c>
      <c r="AG462" s="353" t="e">
        <f t="shared" si="95"/>
        <v>#REF!</v>
      </c>
    </row>
    <row r="463" spans="1:33" s="313" customFormat="1" ht="35" customHeight="1">
      <c r="A463" s="921">
        <v>434</v>
      </c>
      <c r="B463" s="618" t="s">
        <v>2022</v>
      </c>
      <c r="C463" s="623" t="s">
        <v>707</v>
      </c>
      <c r="D463" s="634" t="s">
        <v>702</v>
      </c>
      <c r="E463" s="627"/>
      <c r="F463" s="627"/>
      <c r="G463" s="623"/>
      <c r="H463" s="626">
        <v>2016</v>
      </c>
      <c r="I463" s="272"/>
      <c r="J463" s="272"/>
      <c r="K463" s="272"/>
      <c r="L463" s="272"/>
      <c r="M463" s="272"/>
      <c r="N463" s="616" t="s">
        <v>114</v>
      </c>
      <c r="O463" s="625">
        <v>37046493.741517119</v>
      </c>
      <c r="P463" s="915"/>
      <c r="T463" s="332" t="e">
        <f>#REF!</f>
        <v>#REF!</v>
      </c>
      <c r="U463" s="313" t="e">
        <f t="shared" si="92"/>
        <v>#REF!</v>
      </c>
      <c r="V463" s="313" t="e">
        <f t="shared" si="93"/>
        <v>#REF!</v>
      </c>
      <c r="W463" s="350" t="e">
        <f t="shared" si="96"/>
        <v>#REF!</v>
      </c>
      <c r="X463" s="351"/>
      <c r="Y463" s="350" t="e">
        <f t="shared" si="98"/>
        <v>#REF!</v>
      </c>
      <c r="Z463" s="350"/>
      <c r="AA463" s="350"/>
      <c r="AB463" s="351"/>
      <c r="AC463" s="351" t="e">
        <f t="shared" si="101"/>
        <v>#REF!</v>
      </c>
      <c r="AD463" s="351" t="e">
        <f t="shared" si="102"/>
        <v>#REF!</v>
      </c>
      <c r="AE463" s="332">
        <f t="shared" si="103"/>
        <v>2016</v>
      </c>
      <c r="AF463" s="352" t="e">
        <f t="shared" si="104"/>
        <v>#REF!</v>
      </c>
      <c r="AG463" s="353" t="e">
        <f t="shared" si="95"/>
        <v>#REF!</v>
      </c>
    </row>
    <row r="464" spans="1:33" s="313" customFormat="1" ht="35" customHeight="1">
      <c r="A464" s="921">
        <v>435</v>
      </c>
      <c r="B464" s="618" t="s">
        <v>2022</v>
      </c>
      <c r="C464" s="623" t="s">
        <v>708</v>
      </c>
      <c r="D464" s="634" t="s">
        <v>651</v>
      </c>
      <c r="E464" s="627"/>
      <c r="F464" s="627"/>
      <c r="G464" s="623"/>
      <c r="H464" s="626">
        <v>2016</v>
      </c>
      <c r="I464" s="272"/>
      <c r="J464" s="272"/>
      <c r="K464" s="272"/>
      <c r="L464" s="272"/>
      <c r="M464" s="272"/>
      <c r="N464" s="616" t="s">
        <v>114</v>
      </c>
      <c r="O464" s="625">
        <v>55569740.612275675</v>
      </c>
      <c r="P464" s="915"/>
      <c r="T464" s="332" t="e">
        <f>#REF!</f>
        <v>#REF!</v>
      </c>
      <c r="U464" s="313" t="e">
        <f t="shared" ref="U464:U467" si="105">VLOOKUP(T464,kelompok,2,0)</f>
        <v>#REF!</v>
      </c>
      <c r="V464" s="313" t="e">
        <f t="shared" ref="V464:V467" si="106">VLOOKUP(T464,MASAMANFAAT,4,0)</f>
        <v>#REF!</v>
      </c>
      <c r="W464" s="350" t="e">
        <f t="shared" si="96"/>
        <v>#REF!</v>
      </c>
      <c r="X464" s="351"/>
      <c r="Y464" s="350" t="e">
        <f t="shared" si="98"/>
        <v>#REF!</v>
      </c>
      <c r="Z464" s="350"/>
      <c r="AA464" s="350"/>
      <c r="AB464" s="351"/>
      <c r="AC464" s="351" t="e">
        <f t="shared" si="101"/>
        <v>#REF!</v>
      </c>
      <c r="AD464" s="351" t="e">
        <f t="shared" si="102"/>
        <v>#REF!</v>
      </c>
      <c r="AE464" s="332">
        <f t="shared" si="103"/>
        <v>2016</v>
      </c>
      <c r="AF464" s="352" t="e">
        <f t="shared" si="104"/>
        <v>#REF!</v>
      </c>
      <c r="AG464" s="353" t="e">
        <f t="shared" ref="AG464:AG467" si="107">AD464+AC464+AB464+AA464+Y464</f>
        <v>#REF!</v>
      </c>
    </row>
    <row r="465" spans="1:33" s="313" customFormat="1" ht="35" customHeight="1">
      <c r="A465" s="921">
        <v>436</v>
      </c>
      <c r="B465" s="613" t="s">
        <v>2027</v>
      </c>
      <c r="C465" s="623" t="s">
        <v>863</v>
      </c>
      <c r="D465" s="634" t="s">
        <v>709</v>
      </c>
      <c r="E465" s="627"/>
      <c r="F465" s="627"/>
      <c r="G465" s="623"/>
      <c r="H465" s="626">
        <v>2016</v>
      </c>
      <c r="I465" s="272"/>
      <c r="J465" s="272"/>
      <c r="K465" s="272"/>
      <c r="L465" s="272"/>
      <c r="M465" s="272"/>
      <c r="N465" s="616" t="s">
        <v>114</v>
      </c>
      <c r="O465" s="625">
        <v>56265765.646207206</v>
      </c>
      <c r="P465" s="915"/>
      <c r="T465" s="332" t="e">
        <f>#REF!</f>
        <v>#REF!</v>
      </c>
      <c r="U465" s="313" t="e">
        <f t="shared" si="105"/>
        <v>#REF!</v>
      </c>
      <c r="V465" s="313" t="e">
        <f t="shared" si="106"/>
        <v>#REF!</v>
      </c>
      <c r="W465" s="350" t="e">
        <f t="shared" ref="W465:W467" si="108">(O465-10)/V465</f>
        <v>#REF!</v>
      </c>
      <c r="X465" s="351"/>
      <c r="Y465" s="350" t="e">
        <f t="shared" ref="Y465:Y467" si="109">IF(X465&gt;V465,O465-10,W465*X465)</f>
        <v>#REF!</v>
      </c>
      <c r="Z465" s="350"/>
      <c r="AA465" s="350"/>
      <c r="AB465" s="351"/>
      <c r="AC465" s="351" t="e">
        <f t="shared" ref="AC465:AC467" si="110">IF(O465-10=Y465+AA465+AB465,0,W465)</f>
        <v>#REF!</v>
      </c>
      <c r="AD465" s="351" t="e">
        <f t="shared" ref="AD465:AD467" si="111">IF(O465-10=Y465+AA465+AB465+AC465,0,W465)</f>
        <v>#REF!</v>
      </c>
      <c r="AE465" s="332">
        <f t="shared" ref="AE465:AE468" si="112">H465</f>
        <v>2016</v>
      </c>
      <c r="AF465" s="352" t="e">
        <f t="shared" ref="AF465:AF467" si="113">O465-(AA465+AB465+Y465+AC465+AD465)</f>
        <v>#REF!</v>
      </c>
      <c r="AG465" s="353" t="e">
        <f t="shared" si="107"/>
        <v>#REF!</v>
      </c>
    </row>
    <row r="466" spans="1:33" s="313" customFormat="1" ht="35" customHeight="1">
      <c r="A466" s="921">
        <v>437</v>
      </c>
      <c r="B466" s="618" t="s">
        <v>293</v>
      </c>
      <c r="C466" s="623" t="s">
        <v>864</v>
      </c>
      <c r="D466" s="634" t="s">
        <v>702</v>
      </c>
      <c r="E466" s="627"/>
      <c r="F466" s="627"/>
      <c r="G466" s="623"/>
      <c r="H466" s="626">
        <v>2016</v>
      </c>
      <c r="I466" s="272"/>
      <c r="J466" s="272"/>
      <c r="K466" s="272"/>
      <c r="L466" s="272"/>
      <c r="M466" s="272"/>
      <c r="N466" s="616" t="s">
        <v>114</v>
      </c>
      <c r="O466" s="625">
        <v>97731278.382728904</v>
      </c>
      <c r="P466" s="915"/>
      <c r="T466" s="332" t="e">
        <f>#REF!</f>
        <v>#REF!</v>
      </c>
      <c r="U466" s="313" t="e">
        <f t="shared" si="105"/>
        <v>#REF!</v>
      </c>
      <c r="V466" s="313" t="e">
        <f t="shared" si="106"/>
        <v>#REF!</v>
      </c>
      <c r="W466" s="350" t="e">
        <f t="shared" si="108"/>
        <v>#REF!</v>
      </c>
      <c r="X466" s="351"/>
      <c r="Y466" s="350" t="e">
        <f t="shared" si="109"/>
        <v>#REF!</v>
      </c>
      <c r="Z466" s="350"/>
      <c r="AA466" s="350"/>
      <c r="AB466" s="351"/>
      <c r="AC466" s="351" t="e">
        <f t="shared" si="110"/>
        <v>#REF!</v>
      </c>
      <c r="AD466" s="351" t="e">
        <f t="shared" si="111"/>
        <v>#REF!</v>
      </c>
      <c r="AE466" s="332">
        <f t="shared" si="112"/>
        <v>2016</v>
      </c>
      <c r="AF466" s="352" t="e">
        <f t="shared" si="113"/>
        <v>#REF!</v>
      </c>
      <c r="AG466" s="353" t="e">
        <f t="shared" si="107"/>
        <v>#REF!</v>
      </c>
    </row>
    <row r="467" spans="1:33" s="313" customFormat="1" ht="35" customHeight="1">
      <c r="A467" s="921">
        <v>438</v>
      </c>
      <c r="B467" s="613" t="s">
        <v>2039</v>
      </c>
      <c r="C467" s="623" t="s">
        <v>135</v>
      </c>
      <c r="D467" s="634" t="s">
        <v>710</v>
      </c>
      <c r="E467" s="627"/>
      <c r="F467" s="627"/>
      <c r="G467" s="623"/>
      <c r="H467" s="626">
        <v>2016</v>
      </c>
      <c r="I467" s="272"/>
      <c r="J467" s="272"/>
      <c r="K467" s="272"/>
      <c r="L467" s="272"/>
      <c r="M467" s="272"/>
      <c r="N467" s="616" t="s">
        <v>114</v>
      </c>
      <c r="O467" s="625">
        <v>21439721.617271092</v>
      </c>
      <c r="P467" s="915"/>
      <c r="T467" s="332" t="e">
        <f>#REF!</f>
        <v>#REF!</v>
      </c>
      <c r="U467" s="313" t="e">
        <f t="shared" si="105"/>
        <v>#REF!</v>
      </c>
      <c r="V467" s="313" t="e">
        <f t="shared" si="106"/>
        <v>#REF!</v>
      </c>
      <c r="W467" s="350" t="e">
        <f t="shared" si="108"/>
        <v>#REF!</v>
      </c>
      <c r="X467" s="351"/>
      <c r="Y467" s="350" t="e">
        <f t="shared" si="109"/>
        <v>#REF!</v>
      </c>
      <c r="Z467" s="350"/>
      <c r="AA467" s="350"/>
      <c r="AB467" s="351"/>
      <c r="AC467" s="351" t="e">
        <f t="shared" si="110"/>
        <v>#REF!</v>
      </c>
      <c r="AD467" s="351" t="e">
        <f t="shared" si="111"/>
        <v>#REF!</v>
      </c>
      <c r="AE467" s="332">
        <f t="shared" si="112"/>
        <v>2016</v>
      </c>
      <c r="AF467" s="352" t="e">
        <f t="shared" si="113"/>
        <v>#REF!</v>
      </c>
      <c r="AG467" s="353" t="e">
        <f t="shared" si="107"/>
        <v>#REF!</v>
      </c>
    </row>
    <row r="468" spans="1:33" s="313" customFormat="1" ht="35" customHeight="1">
      <c r="A468" s="921">
        <v>439</v>
      </c>
      <c r="B468" s="613" t="s">
        <v>2023</v>
      </c>
      <c r="C468" s="623" t="s">
        <v>1966</v>
      </c>
      <c r="D468" s="634"/>
      <c r="E468" s="627"/>
      <c r="F468" s="627"/>
      <c r="G468" s="623"/>
      <c r="H468" s="626">
        <v>2017</v>
      </c>
      <c r="I468" s="272"/>
      <c r="J468" s="272"/>
      <c r="K468" s="272"/>
      <c r="L468" s="272"/>
      <c r="M468" s="272"/>
      <c r="N468" s="616" t="s">
        <v>114</v>
      </c>
      <c r="O468" s="625">
        <v>187771555.5204207</v>
      </c>
      <c r="P468" s="915"/>
      <c r="T468" s="332"/>
      <c r="W468" s="350"/>
      <c r="X468" s="408"/>
      <c r="Y468" s="350"/>
      <c r="Z468" s="350"/>
      <c r="AA468" s="350"/>
      <c r="AB468" s="408"/>
      <c r="AC468" s="408"/>
      <c r="AD468" s="408"/>
      <c r="AE468" s="332">
        <f t="shared" si="112"/>
        <v>2017</v>
      </c>
      <c r="AF468" s="352"/>
      <c r="AG468" s="353"/>
    </row>
    <row r="469" spans="1:33" s="313" customFormat="1" ht="35" customHeight="1">
      <c r="A469" s="921">
        <v>440</v>
      </c>
      <c r="B469" s="618" t="s">
        <v>2085</v>
      </c>
      <c r="C469" s="623" t="s">
        <v>1967</v>
      </c>
      <c r="D469" s="634"/>
      <c r="E469" s="627"/>
      <c r="F469" s="627"/>
      <c r="G469" s="623"/>
      <c r="H469" s="626">
        <v>2017</v>
      </c>
      <c r="I469" s="272"/>
      <c r="J469" s="272"/>
      <c r="K469" s="272"/>
      <c r="L469" s="272"/>
      <c r="M469" s="272"/>
      <c r="N469" s="616" t="s">
        <v>114</v>
      </c>
      <c r="O469" s="625">
        <v>191700477.21815607</v>
      </c>
      <c r="P469" s="915"/>
      <c r="T469" s="332"/>
      <c r="W469" s="350"/>
      <c r="X469" s="408"/>
      <c r="Y469" s="350"/>
      <c r="Z469" s="350"/>
      <c r="AA469" s="350"/>
      <c r="AB469" s="408"/>
      <c r="AC469" s="408"/>
      <c r="AD469" s="408"/>
      <c r="AE469" s="332"/>
      <c r="AF469" s="352"/>
      <c r="AG469" s="353"/>
    </row>
    <row r="470" spans="1:33" s="313" customFormat="1" ht="35" customHeight="1">
      <c r="A470" s="921">
        <v>441</v>
      </c>
      <c r="B470" s="618" t="s">
        <v>2030</v>
      </c>
      <c r="C470" s="623" t="s">
        <v>1968</v>
      </c>
      <c r="D470" s="634"/>
      <c r="E470" s="627"/>
      <c r="F470" s="627"/>
      <c r="G470" s="623"/>
      <c r="H470" s="626">
        <v>2017</v>
      </c>
      <c r="I470" s="272"/>
      <c r="J470" s="272"/>
      <c r="K470" s="272"/>
      <c r="L470" s="272"/>
      <c r="M470" s="272"/>
      <c r="N470" s="616" t="s">
        <v>114</v>
      </c>
      <c r="O470" s="625">
        <v>15031436.382908957</v>
      </c>
      <c r="P470" s="915"/>
      <c r="T470" s="332"/>
      <c r="W470" s="350"/>
      <c r="X470" s="408"/>
      <c r="Y470" s="350"/>
      <c r="Z470" s="350"/>
      <c r="AA470" s="350"/>
      <c r="AB470" s="408"/>
      <c r="AC470" s="408"/>
      <c r="AD470" s="408"/>
      <c r="AE470" s="332"/>
      <c r="AF470" s="352"/>
      <c r="AG470" s="353"/>
    </row>
    <row r="471" spans="1:33" s="313" customFormat="1" ht="35" customHeight="1">
      <c r="A471" s="921">
        <v>442</v>
      </c>
      <c r="B471" s="613" t="s">
        <v>2031</v>
      </c>
      <c r="C471" s="623" t="s">
        <v>1969</v>
      </c>
      <c r="D471" s="634"/>
      <c r="E471" s="627"/>
      <c r="F471" s="627"/>
      <c r="G471" s="623"/>
      <c r="H471" s="626">
        <v>2017</v>
      </c>
      <c r="I471" s="272"/>
      <c r="J471" s="272"/>
      <c r="K471" s="272"/>
      <c r="L471" s="272"/>
      <c r="M471" s="272"/>
      <c r="N471" s="616" t="s">
        <v>114</v>
      </c>
      <c r="O471" s="625">
        <v>78081800.594038814</v>
      </c>
      <c r="P471" s="915"/>
      <c r="T471" s="332"/>
      <c r="W471" s="350"/>
      <c r="X471" s="408"/>
      <c r="Y471" s="350"/>
      <c r="Z471" s="350"/>
      <c r="AA471" s="350"/>
      <c r="AB471" s="408"/>
      <c r="AC471" s="408"/>
      <c r="AD471" s="408"/>
      <c r="AE471" s="332"/>
      <c r="AF471" s="352"/>
      <c r="AG471" s="353"/>
    </row>
    <row r="472" spans="1:33" s="313" customFormat="1" ht="35" customHeight="1">
      <c r="A472" s="921">
        <v>443</v>
      </c>
      <c r="B472" s="613" t="s">
        <v>2083</v>
      </c>
      <c r="C472" s="623" t="s">
        <v>1970</v>
      </c>
      <c r="D472" s="634"/>
      <c r="E472" s="627"/>
      <c r="F472" s="627"/>
      <c r="G472" s="623"/>
      <c r="H472" s="626">
        <v>2017</v>
      </c>
      <c r="I472" s="272"/>
      <c r="J472" s="272"/>
      <c r="K472" s="272"/>
      <c r="L472" s="272"/>
      <c r="M472" s="272"/>
      <c r="N472" s="616" t="s">
        <v>114</v>
      </c>
      <c r="O472" s="625">
        <v>827722.26778133027</v>
      </c>
      <c r="P472" s="923" t="s">
        <v>1970</v>
      </c>
      <c r="T472" s="332"/>
      <c r="W472" s="350"/>
      <c r="X472" s="408"/>
      <c r="Y472" s="350"/>
      <c r="Z472" s="350"/>
      <c r="AA472" s="350"/>
      <c r="AB472" s="408"/>
      <c r="AC472" s="408"/>
      <c r="AD472" s="408"/>
      <c r="AE472" s="332"/>
      <c r="AF472" s="352"/>
      <c r="AG472" s="353"/>
    </row>
    <row r="473" spans="1:33" s="313" customFormat="1" ht="35" customHeight="1">
      <c r="A473" s="921">
        <v>444</v>
      </c>
      <c r="B473" s="613" t="s">
        <v>2083</v>
      </c>
      <c r="C473" s="623" t="s">
        <v>1971</v>
      </c>
      <c r="D473" s="634"/>
      <c r="E473" s="627"/>
      <c r="F473" s="627"/>
      <c r="G473" s="623"/>
      <c r="H473" s="626">
        <v>2017</v>
      </c>
      <c r="I473" s="272"/>
      <c r="J473" s="272"/>
      <c r="K473" s="272"/>
      <c r="L473" s="272"/>
      <c r="M473" s="272"/>
      <c r="N473" s="616" t="s">
        <v>114</v>
      </c>
      <c r="O473" s="625">
        <v>13596717.785421317</v>
      </c>
      <c r="P473" s="923" t="s">
        <v>1971</v>
      </c>
      <c r="T473" s="332"/>
      <c r="W473" s="350"/>
      <c r="X473" s="408"/>
      <c r="Y473" s="350"/>
      <c r="Z473" s="350"/>
      <c r="AA473" s="350"/>
      <c r="AB473" s="408"/>
      <c r="AC473" s="408"/>
      <c r="AD473" s="408"/>
      <c r="AE473" s="332"/>
      <c r="AF473" s="352"/>
      <c r="AG473" s="353"/>
    </row>
    <row r="474" spans="1:33" s="313" customFormat="1" ht="35" customHeight="1">
      <c r="A474" s="921">
        <v>445</v>
      </c>
      <c r="B474" s="618" t="s">
        <v>2083</v>
      </c>
      <c r="C474" s="623" t="s">
        <v>1972</v>
      </c>
      <c r="D474" s="634"/>
      <c r="E474" s="627"/>
      <c r="F474" s="627"/>
      <c r="G474" s="623"/>
      <c r="H474" s="626">
        <v>2017</v>
      </c>
      <c r="I474" s="272"/>
      <c r="J474" s="272"/>
      <c r="K474" s="272"/>
      <c r="L474" s="272"/>
      <c r="M474" s="272"/>
      <c r="N474" s="616" t="s">
        <v>114</v>
      </c>
      <c r="O474" s="625">
        <v>739431.89255132165</v>
      </c>
      <c r="P474" s="923" t="s">
        <v>1972</v>
      </c>
      <c r="T474" s="332"/>
      <c r="W474" s="350"/>
      <c r="X474" s="408"/>
      <c r="Y474" s="350"/>
      <c r="Z474" s="350"/>
      <c r="AA474" s="350"/>
      <c r="AB474" s="408"/>
      <c r="AC474" s="408"/>
      <c r="AD474" s="408"/>
      <c r="AE474" s="332"/>
      <c r="AF474" s="352"/>
      <c r="AG474" s="353"/>
    </row>
    <row r="475" spans="1:33" s="313" customFormat="1" ht="35" customHeight="1">
      <c r="A475" s="921">
        <v>446</v>
      </c>
      <c r="B475" s="613" t="s">
        <v>2083</v>
      </c>
      <c r="C475" s="623" t="s">
        <v>1973</v>
      </c>
      <c r="D475" s="634"/>
      <c r="E475" s="627"/>
      <c r="F475" s="627"/>
      <c r="G475" s="623"/>
      <c r="H475" s="626">
        <v>2017</v>
      </c>
      <c r="I475" s="272"/>
      <c r="J475" s="272"/>
      <c r="K475" s="272"/>
      <c r="L475" s="272"/>
      <c r="M475" s="272"/>
      <c r="N475" s="616" t="s">
        <v>114</v>
      </c>
      <c r="O475" s="625">
        <v>634587.07196568651</v>
      </c>
      <c r="P475" s="923" t="s">
        <v>1973</v>
      </c>
      <c r="T475" s="332"/>
      <c r="W475" s="350"/>
      <c r="X475" s="408"/>
      <c r="Y475" s="350"/>
      <c r="Z475" s="350"/>
      <c r="AA475" s="350"/>
      <c r="AB475" s="408"/>
      <c r="AC475" s="408"/>
      <c r="AD475" s="408"/>
      <c r="AE475" s="332"/>
      <c r="AF475" s="352"/>
      <c r="AG475" s="353"/>
    </row>
    <row r="476" spans="1:33" s="313" customFormat="1" ht="35" customHeight="1">
      <c r="A476" s="921">
        <v>447</v>
      </c>
      <c r="B476" s="613" t="s">
        <v>2083</v>
      </c>
      <c r="C476" s="623" t="s">
        <v>1974</v>
      </c>
      <c r="D476" s="634"/>
      <c r="E476" s="627"/>
      <c r="F476" s="627"/>
      <c r="G476" s="623"/>
      <c r="H476" s="626">
        <v>2017</v>
      </c>
      <c r="I476" s="272"/>
      <c r="J476" s="272"/>
      <c r="K476" s="272"/>
      <c r="L476" s="272"/>
      <c r="M476" s="272"/>
      <c r="N476" s="616" t="s">
        <v>114</v>
      </c>
      <c r="O476" s="625">
        <v>579405.58744693117</v>
      </c>
      <c r="P476" s="923" t="s">
        <v>1974</v>
      </c>
      <c r="T476" s="332"/>
      <c r="W476" s="350"/>
      <c r="X476" s="408"/>
      <c r="Y476" s="350"/>
      <c r="Z476" s="350"/>
      <c r="AA476" s="350"/>
      <c r="AB476" s="408"/>
      <c r="AC476" s="408"/>
      <c r="AD476" s="408"/>
      <c r="AE476" s="332"/>
      <c r="AF476" s="352"/>
      <c r="AG476" s="353"/>
    </row>
    <row r="477" spans="1:33" s="313" customFormat="1" ht="35" customHeight="1">
      <c r="A477" s="921">
        <v>448</v>
      </c>
      <c r="B477" s="613" t="s">
        <v>2083</v>
      </c>
      <c r="C477" s="623" t="s">
        <v>1975</v>
      </c>
      <c r="D477" s="634"/>
      <c r="E477" s="627"/>
      <c r="F477" s="627"/>
      <c r="G477" s="623"/>
      <c r="H477" s="626">
        <v>2017</v>
      </c>
      <c r="I477" s="272"/>
      <c r="J477" s="272"/>
      <c r="K477" s="272"/>
      <c r="L477" s="272"/>
      <c r="M477" s="272"/>
      <c r="N477" s="616" t="s">
        <v>114</v>
      </c>
      <c r="O477" s="625">
        <v>4133093.1904547755</v>
      </c>
      <c r="P477" s="923" t="s">
        <v>1975</v>
      </c>
      <c r="T477" s="332"/>
      <c r="W477" s="350"/>
      <c r="X477" s="408"/>
      <c r="Y477" s="350"/>
      <c r="Z477" s="350"/>
      <c r="AA477" s="350"/>
      <c r="AB477" s="408"/>
      <c r="AC477" s="408"/>
      <c r="AD477" s="408"/>
      <c r="AE477" s="332"/>
      <c r="AF477" s="352"/>
      <c r="AG477" s="353"/>
    </row>
    <row r="478" spans="1:33" s="313" customFormat="1" ht="35" customHeight="1">
      <c r="A478" s="921">
        <v>449</v>
      </c>
      <c r="B478" s="613" t="s">
        <v>2083</v>
      </c>
      <c r="C478" s="623" t="s">
        <v>1976</v>
      </c>
      <c r="D478" s="634"/>
      <c r="E478" s="627"/>
      <c r="F478" s="627"/>
      <c r="G478" s="623"/>
      <c r="H478" s="626">
        <v>2017</v>
      </c>
      <c r="I478" s="272"/>
      <c r="J478" s="272"/>
      <c r="K478" s="272"/>
      <c r="L478" s="272"/>
      <c r="M478" s="272"/>
      <c r="N478" s="616" t="s">
        <v>114</v>
      </c>
      <c r="O478" s="625">
        <v>606996.32970630878</v>
      </c>
      <c r="P478" s="923" t="s">
        <v>1976</v>
      </c>
      <c r="T478" s="332"/>
      <c r="W478" s="350"/>
      <c r="X478" s="408"/>
      <c r="Y478" s="350"/>
      <c r="Z478" s="350"/>
      <c r="AA478" s="350"/>
      <c r="AB478" s="408"/>
      <c r="AC478" s="408"/>
      <c r="AD478" s="408"/>
      <c r="AE478" s="332"/>
      <c r="AF478" s="352"/>
      <c r="AG478" s="353"/>
    </row>
    <row r="479" spans="1:33" s="313" customFormat="1" ht="35" customHeight="1">
      <c r="A479" s="921">
        <v>450</v>
      </c>
      <c r="B479" s="613" t="s">
        <v>2083</v>
      </c>
      <c r="C479" s="623" t="s">
        <v>1977</v>
      </c>
      <c r="D479" s="634"/>
      <c r="E479" s="627"/>
      <c r="F479" s="627"/>
      <c r="G479" s="623"/>
      <c r="H479" s="626">
        <v>2017</v>
      </c>
      <c r="I479" s="272"/>
      <c r="J479" s="272"/>
      <c r="K479" s="272"/>
      <c r="L479" s="272"/>
      <c r="M479" s="272"/>
      <c r="N479" s="616" t="s">
        <v>114</v>
      </c>
      <c r="O479" s="625">
        <v>1710626.0200814158</v>
      </c>
      <c r="P479" s="923" t="s">
        <v>1977</v>
      </c>
      <c r="T479" s="332"/>
      <c r="W479" s="350"/>
      <c r="X479" s="408"/>
      <c r="Y479" s="350"/>
      <c r="Z479" s="350"/>
      <c r="AA479" s="350"/>
      <c r="AB479" s="408"/>
      <c r="AC479" s="408"/>
      <c r="AD479" s="408"/>
      <c r="AE479" s="332"/>
      <c r="AF479" s="352"/>
      <c r="AG479" s="353"/>
    </row>
    <row r="480" spans="1:33" s="313" customFormat="1" ht="35" customHeight="1">
      <c r="A480" s="921">
        <v>451</v>
      </c>
      <c r="B480" s="613" t="s">
        <v>2083</v>
      </c>
      <c r="C480" s="623" t="s">
        <v>1978</v>
      </c>
      <c r="D480" s="634"/>
      <c r="E480" s="627"/>
      <c r="F480" s="627"/>
      <c r="G480" s="623"/>
      <c r="H480" s="626">
        <v>2017</v>
      </c>
      <c r="I480" s="272"/>
      <c r="J480" s="272"/>
      <c r="K480" s="272"/>
      <c r="L480" s="272"/>
      <c r="M480" s="272"/>
      <c r="N480" s="616" t="s">
        <v>114</v>
      </c>
      <c r="O480" s="625">
        <v>623550.77506193542</v>
      </c>
      <c r="P480" s="923" t="s">
        <v>1978</v>
      </c>
      <c r="T480" s="332"/>
      <c r="W480" s="350"/>
      <c r="X480" s="408"/>
      <c r="Y480" s="350"/>
      <c r="Z480" s="350"/>
      <c r="AA480" s="350"/>
      <c r="AB480" s="408"/>
      <c r="AC480" s="408"/>
      <c r="AD480" s="408"/>
      <c r="AE480" s="332"/>
      <c r="AF480" s="352"/>
      <c r="AG480" s="353"/>
    </row>
    <row r="481" spans="1:33" s="313" customFormat="1" ht="35" customHeight="1">
      <c r="A481" s="921">
        <v>452</v>
      </c>
      <c r="B481" s="618" t="s">
        <v>2092</v>
      </c>
      <c r="C481" s="623" t="s">
        <v>1979</v>
      </c>
      <c r="D481" s="634"/>
      <c r="E481" s="627"/>
      <c r="F481" s="627"/>
      <c r="G481" s="623"/>
      <c r="H481" s="626">
        <v>2017</v>
      </c>
      <c r="I481" s="272"/>
      <c r="J481" s="272"/>
      <c r="K481" s="272"/>
      <c r="L481" s="272"/>
      <c r="M481" s="272"/>
      <c r="N481" s="616" t="s">
        <v>114</v>
      </c>
      <c r="O481" s="625">
        <v>621895.33052637277</v>
      </c>
      <c r="P481" s="915"/>
      <c r="T481" s="332"/>
      <c r="W481" s="350"/>
      <c r="X481" s="408"/>
      <c r="Y481" s="350"/>
      <c r="Z481" s="350"/>
      <c r="AA481" s="350"/>
      <c r="AB481" s="408"/>
      <c r="AC481" s="408"/>
      <c r="AD481" s="408"/>
      <c r="AE481" s="332"/>
      <c r="AF481" s="352"/>
      <c r="AG481" s="353"/>
    </row>
    <row r="482" spans="1:33" s="313" customFormat="1" ht="35" customHeight="1">
      <c r="A482" s="921">
        <v>453</v>
      </c>
      <c r="B482" s="613" t="s">
        <v>2083</v>
      </c>
      <c r="C482" s="623" t="s">
        <v>1980</v>
      </c>
      <c r="D482" s="634"/>
      <c r="E482" s="627"/>
      <c r="F482" s="627"/>
      <c r="G482" s="623"/>
      <c r="H482" s="626">
        <v>2017</v>
      </c>
      <c r="I482" s="272"/>
      <c r="J482" s="272"/>
      <c r="K482" s="272"/>
      <c r="L482" s="272"/>
      <c r="M482" s="272"/>
      <c r="N482" s="616" t="s">
        <v>114</v>
      </c>
      <c r="O482" s="625">
        <v>2731483.4836783898</v>
      </c>
      <c r="P482" s="923" t="s">
        <v>1980</v>
      </c>
      <c r="T482" s="332"/>
      <c r="W482" s="350"/>
      <c r="X482" s="408"/>
      <c r="Y482" s="350"/>
      <c r="Z482" s="350"/>
      <c r="AA482" s="350"/>
      <c r="AB482" s="408"/>
      <c r="AC482" s="408"/>
      <c r="AD482" s="408"/>
      <c r="AE482" s="332"/>
      <c r="AF482" s="352"/>
      <c r="AG482" s="353"/>
    </row>
    <row r="483" spans="1:33" s="313" customFormat="1" ht="35" customHeight="1">
      <c r="A483" s="921">
        <v>454</v>
      </c>
      <c r="B483" s="613" t="s">
        <v>2083</v>
      </c>
      <c r="C483" s="623" t="s">
        <v>1981</v>
      </c>
      <c r="D483" s="634"/>
      <c r="E483" s="627"/>
      <c r="F483" s="627"/>
      <c r="G483" s="623"/>
      <c r="H483" s="626">
        <v>2017</v>
      </c>
      <c r="I483" s="272"/>
      <c r="J483" s="272"/>
      <c r="K483" s="272"/>
      <c r="L483" s="272"/>
      <c r="M483" s="272"/>
      <c r="N483" s="616" t="s">
        <v>114</v>
      </c>
      <c r="O483" s="625">
        <v>1380640.7426592589</v>
      </c>
      <c r="P483" s="923" t="s">
        <v>1981</v>
      </c>
      <c r="T483" s="332"/>
      <c r="W483" s="350"/>
      <c r="X483" s="408"/>
      <c r="Y483" s="350"/>
      <c r="Z483" s="350"/>
      <c r="AA483" s="350"/>
      <c r="AB483" s="408"/>
      <c r="AC483" s="408"/>
      <c r="AD483" s="408"/>
      <c r="AE483" s="332"/>
      <c r="AF483" s="352"/>
      <c r="AG483" s="353"/>
    </row>
    <row r="484" spans="1:33" s="313" customFormat="1" ht="35" customHeight="1">
      <c r="A484" s="921">
        <v>455</v>
      </c>
      <c r="B484" s="613" t="s">
        <v>2083</v>
      </c>
      <c r="C484" s="623" t="s">
        <v>1982</v>
      </c>
      <c r="D484" s="634"/>
      <c r="E484" s="627"/>
      <c r="F484" s="627"/>
      <c r="G484" s="623"/>
      <c r="H484" s="626">
        <v>2017</v>
      </c>
      <c r="I484" s="272"/>
      <c r="J484" s="272"/>
      <c r="K484" s="272"/>
      <c r="L484" s="272"/>
      <c r="M484" s="272"/>
      <c r="N484" s="616" t="s">
        <v>114</v>
      </c>
      <c r="O484" s="625">
        <v>689768.55648444185</v>
      </c>
      <c r="P484" s="923" t="s">
        <v>1982</v>
      </c>
      <c r="T484" s="332"/>
      <c r="W484" s="350"/>
      <c r="X484" s="408"/>
      <c r="Y484" s="350"/>
      <c r="Z484" s="350"/>
      <c r="AA484" s="350"/>
      <c r="AB484" s="408"/>
      <c r="AC484" s="408"/>
      <c r="AD484" s="408"/>
      <c r="AE484" s="332"/>
      <c r="AF484" s="352"/>
      <c r="AG484" s="353"/>
    </row>
    <row r="485" spans="1:33" s="313" customFormat="1" ht="35" customHeight="1">
      <c r="A485" s="921">
        <v>456</v>
      </c>
      <c r="B485" s="613" t="s">
        <v>2083</v>
      </c>
      <c r="C485" s="623" t="s">
        <v>1983</v>
      </c>
      <c r="D485" s="634"/>
      <c r="E485" s="627"/>
      <c r="F485" s="627"/>
      <c r="G485" s="623"/>
      <c r="H485" s="626">
        <v>2017</v>
      </c>
      <c r="I485" s="272"/>
      <c r="J485" s="272"/>
      <c r="K485" s="272"/>
      <c r="L485" s="272"/>
      <c r="M485" s="272"/>
      <c r="N485" s="616" t="s">
        <v>114</v>
      </c>
      <c r="O485" s="625">
        <v>689768.55648444185</v>
      </c>
      <c r="P485" s="923" t="s">
        <v>1983</v>
      </c>
      <c r="T485" s="332"/>
      <c r="W485" s="350"/>
      <c r="X485" s="408"/>
      <c r="Y485" s="350"/>
      <c r="Z485" s="350"/>
      <c r="AA485" s="350"/>
      <c r="AB485" s="408"/>
      <c r="AC485" s="408"/>
      <c r="AD485" s="408"/>
      <c r="AE485" s="332"/>
      <c r="AF485" s="352"/>
      <c r="AG485" s="353"/>
    </row>
    <row r="486" spans="1:33" s="313" customFormat="1" ht="35" customHeight="1">
      <c r="A486" s="921">
        <v>457</v>
      </c>
      <c r="B486" s="613" t="s">
        <v>2083</v>
      </c>
      <c r="C486" s="623" t="s">
        <v>1984</v>
      </c>
      <c r="D486" s="634"/>
      <c r="E486" s="627"/>
      <c r="F486" s="627"/>
      <c r="G486" s="623"/>
      <c r="H486" s="626">
        <v>2017</v>
      </c>
      <c r="I486" s="272"/>
      <c r="J486" s="272"/>
      <c r="K486" s="272"/>
      <c r="L486" s="272"/>
      <c r="M486" s="272"/>
      <c r="N486" s="616" t="s">
        <v>114</v>
      </c>
      <c r="O486" s="625">
        <v>3332961.6649328233</v>
      </c>
      <c r="P486" s="923" t="s">
        <v>1984</v>
      </c>
      <c r="T486" s="332"/>
      <c r="W486" s="350"/>
      <c r="X486" s="408"/>
      <c r="Y486" s="350"/>
      <c r="Z486" s="350"/>
      <c r="AA486" s="350"/>
      <c r="AB486" s="408"/>
      <c r="AC486" s="408"/>
      <c r="AD486" s="408"/>
      <c r="AE486" s="332"/>
      <c r="AF486" s="352"/>
      <c r="AG486" s="353"/>
    </row>
    <row r="487" spans="1:33" s="313" customFormat="1" ht="35" customHeight="1">
      <c r="A487" s="921">
        <v>458</v>
      </c>
      <c r="B487" s="613" t="s">
        <v>2083</v>
      </c>
      <c r="C487" s="623" t="s">
        <v>1985</v>
      </c>
      <c r="D487" s="634"/>
      <c r="E487" s="627"/>
      <c r="F487" s="627"/>
      <c r="G487" s="623"/>
      <c r="H487" s="626">
        <v>2017</v>
      </c>
      <c r="I487" s="272"/>
      <c r="J487" s="272"/>
      <c r="K487" s="272"/>
      <c r="L487" s="272"/>
      <c r="M487" s="272"/>
      <c r="N487" s="616" t="s">
        <v>114</v>
      </c>
      <c r="O487" s="625">
        <v>7559863.3790694829</v>
      </c>
      <c r="P487" s="923" t="s">
        <v>1985</v>
      </c>
      <c r="T487" s="332"/>
      <c r="W487" s="350"/>
      <c r="X487" s="408"/>
      <c r="Y487" s="350"/>
      <c r="Z487" s="350"/>
      <c r="AA487" s="350"/>
      <c r="AB487" s="408"/>
      <c r="AC487" s="408"/>
      <c r="AD487" s="408"/>
      <c r="AE487" s="332"/>
      <c r="AF487" s="352"/>
      <c r="AG487" s="353"/>
    </row>
    <row r="488" spans="1:33" s="313" customFormat="1" ht="35" customHeight="1">
      <c r="A488" s="921">
        <v>459</v>
      </c>
      <c r="B488" s="613" t="s">
        <v>2083</v>
      </c>
      <c r="C488" s="623" t="s">
        <v>1986</v>
      </c>
      <c r="D488" s="634"/>
      <c r="E488" s="627"/>
      <c r="F488" s="627"/>
      <c r="G488" s="623"/>
      <c r="H488" s="626">
        <v>2017</v>
      </c>
      <c r="I488" s="272"/>
      <c r="J488" s="272"/>
      <c r="K488" s="272"/>
      <c r="L488" s="272"/>
      <c r="M488" s="272"/>
      <c r="N488" s="616" t="s">
        <v>114</v>
      </c>
      <c r="O488" s="625">
        <v>4337264.6831741706</v>
      </c>
      <c r="P488" s="923" t="s">
        <v>1986</v>
      </c>
      <c r="T488" s="332"/>
      <c r="W488" s="350"/>
      <c r="X488" s="408"/>
      <c r="Y488" s="350"/>
      <c r="Z488" s="350"/>
      <c r="AA488" s="350"/>
      <c r="AB488" s="408"/>
      <c r="AC488" s="408"/>
      <c r="AD488" s="408"/>
      <c r="AE488" s="332"/>
      <c r="AF488" s="352"/>
      <c r="AG488" s="353"/>
    </row>
    <row r="489" spans="1:33" s="313" customFormat="1" ht="35" customHeight="1">
      <c r="A489" s="921">
        <v>460</v>
      </c>
      <c r="B489" s="613" t="s">
        <v>2083</v>
      </c>
      <c r="C489" s="623" t="s">
        <v>1987</v>
      </c>
      <c r="D489" s="634"/>
      <c r="E489" s="627"/>
      <c r="F489" s="627"/>
      <c r="G489" s="623"/>
      <c r="H489" s="626">
        <v>2017</v>
      </c>
      <c r="I489" s="272"/>
      <c r="J489" s="272"/>
      <c r="K489" s="272"/>
      <c r="L489" s="272"/>
      <c r="M489" s="272"/>
      <c r="N489" s="616" t="s">
        <v>114</v>
      </c>
      <c r="O489" s="625">
        <v>1020857.4635969739</v>
      </c>
      <c r="P489" s="923" t="s">
        <v>1987</v>
      </c>
      <c r="T489" s="332"/>
      <c r="W489" s="350"/>
      <c r="X489" s="408"/>
      <c r="Y489" s="350"/>
      <c r="Z489" s="350"/>
      <c r="AA489" s="350"/>
      <c r="AB489" s="408"/>
      <c r="AC489" s="408"/>
      <c r="AD489" s="408"/>
      <c r="AE489" s="332"/>
      <c r="AF489" s="352"/>
      <c r="AG489" s="353"/>
    </row>
    <row r="490" spans="1:33" s="313" customFormat="1" ht="35" customHeight="1">
      <c r="A490" s="921">
        <v>461</v>
      </c>
      <c r="B490" s="613" t="s">
        <v>2083</v>
      </c>
      <c r="C490" s="623" t="s">
        <v>1988</v>
      </c>
      <c r="D490" s="634"/>
      <c r="E490" s="627"/>
      <c r="F490" s="627"/>
      <c r="G490" s="623"/>
      <c r="H490" s="626">
        <v>2017</v>
      </c>
      <c r="I490" s="272"/>
      <c r="J490" s="272"/>
      <c r="K490" s="272"/>
      <c r="L490" s="272"/>
      <c r="M490" s="272"/>
      <c r="N490" s="616" t="s">
        <v>114</v>
      </c>
      <c r="O490" s="625">
        <v>910494.49455946323</v>
      </c>
      <c r="P490" s="923" t="s">
        <v>1988</v>
      </c>
      <c r="T490" s="332"/>
      <c r="W490" s="350"/>
      <c r="X490" s="408"/>
      <c r="Y490" s="350"/>
      <c r="Z490" s="350"/>
      <c r="AA490" s="350"/>
      <c r="AB490" s="408"/>
      <c r="AC490" s="408"/>
      <c r="AD490" s="408"/>
      <c r="AE490" s="332"/>
      <c r="AF490" s="352"/>
      <c r="AG490" s="353"/>
    </row>
    <row r="491" spans="1:33" s="313" customFormat="1" ht="35" customHeight="1">
      <c r="A491" s="921">
        <v>462</v>
      </c>
      <c r="B491" s="613" t="s">
        <v>2083</v>
      </c>
      <c r="C491" s="623" t="s">
        <v>1989</v>
      </c>
      <c r="D491" s="634"/>
      <c r="E491" s="627"/>
      <c r="F491" s="627"/>
      <c r="G491" s="623"/>
      <c r="H491" s="626">
        <v>2017</v>
      </c>
      <c r="I491" s="272"/>
      <c r="J491" s="272"/>
      <c r="K491" s="272"/>
      <c r="L491" s="272"/>
      <c r="M491" s="272"/>
      <c r="N491" s="616" t="s">
        <v>114</v>
      </c>
      <c r="O491" s="625">
        <v>1020857.4635969739</v>
      </c>
      <c r="P491" s="923" t="s">
        <v>1989</v>
      </c>
      <c r="T491" s="332"/>
      <c r="W491" s="350"/>
      <c r="X491" s="408"/>
      <c r="Y491" s="350"/>
      <c r="Z491" s="350"/>
      <c r="AA491" s="350"/>
      <c r="AB491" s="408"/>
      <c r="AC491" s="408"/>
      <c r="AD491" s="408"/>
      <c r="AE491" s="332"/>
      <c r="AF491" s="352"/>
      <c r="AG491" s="353"/>
    </row>
    <row r="492" spans="1:33" s="313" customFormat="1" ht="35" customHeight="1">
      <c r="A492" s="921">
        <v>463</v>
      </c>
      <c r="B492" s="613" t="s">
        <v>2083</v>
      </c>
      <c r="C492" s="623" t="s">
        <v>1990</v>
      </c>
      <c r="D492" s="634"/>
      <c r="E492" s="627"/>
      <c r="F492" s="627"/>
      <c r="G492" s="623"/>
      <c r="H492" s="626">
        <v>2017</v>
      </c>
      <c r="I492" s="272"/>
      <c r="J492" s="272"/>
      <c r="K492" s="272"/>
      <c r="L492" s="272"/>
      <c r="M492" s="272"/>
      <c r="N492" s="616" t="s">
        <v>114</v>
      </c>
      <c r="O492" s="625">
        <v>579405.58744693117</v>
      </c>
      <c r="P492" s="923" t="s">
        <v>1990</v>
      </c>
      <c r="T492" s="332"/>
      <c r="W492" s="350"/>
      <c r="X492" s="408"/>
      <c r="Y492" s="350"/>
      <c r="Z492" s="350"/>
      <c r="AA492" s="350"/>
      <c r="AB492" s="408"/>
      <c r="AC492" s="408"/>
      <c r="AD492" s="408"/>
      <c r="AE492" s="332"/>
      <c r="AF492" s="352"/>
      <c r="AG492" s="353"/>
    </row>
    <row r="493" spans="1:33" s="313" customFormat="1" ht="35" customHeight="1">
      <c r="A493" s="921">
        <v>464</v>
      </c>
      <c r="B493" s="613" t="s">
        <v>2083</v>
      </c>
      <c r="C493" s="623" t="s">
        <v>1991</v>
      </c>
      <c r="D493" s="634"/>
      <c r="E493" s="627"/>
      <c r="F493" s="627"/>
      <c r="G493" s="623"/>
      <c r="H493" s="626">
        <v>2017</v>
      </c>
      <c r="I493" s="272"/>
      <c r="J493" s="272"/>
      <c r="K493" s="272"/>
      <c r="L493" s="272"/>
      <c r="M493" s="272"/>
      <c r="N493" s="616" t="s">
        <v>114</v>
      </c>
      <c r="O493" s="625">
        <v>579405.58744693117</v>
      </c>
      <c r="P493" s="923" t="s">
        <v>1991</v>
      </c>
      <c r="T493" s="332"/>
      <c r="W493" s="350"/>
      <c r="X493" s="408"/>
      <c r="Y493" s="350"/>
      <c r="Z493" s="350"/>
      <c r="AA493" s="350"/>
      <c r="AB493" s="408"/>
      <c r="AC493" s="408"/>
      <c r="AD493" s="408"/>
      <c r="AE493" s="332"/>
      <c r="AF493" s="352"/>
      <c r="AG493" s="353"/>
    </row>
    <row r="494" spans="1:33" s="313" customFormat="1" ht="35" customHeight="1">
      <c r="A494" s="921">
        <v>465</v>
      </c>
      <c r="B494" s="613" t="s">
        <v>2083</v>
      </c>
      <c r="C494" s="623" t="s">
        <v>1992</v>
      </c>
      <c r="D494" s="634"/>
      <c r="E494" s="627"/>
      <c r="F494" s="627"/>
      <c r="G494" s="618"/>
      <c r="H494" s="626">
        <v>2017</v>
      </c>
      <c r="I494" s="272"/>
      <c r="J494" s="272"/>
      <c r="K494" s="272"/>
      <c r="L494" s="272"/>
      <c r="M494" s="272"/>
      <c r="N494" s="616" t="s">
        <v>114</v>
      </c>
      <c r="O494" s="625">
        <v>579405.58744693117</v>
      </c>
      <c r="P494" s="923" t="s">
        <v>1992</v>
      </c>
      <c r="T494" s="332"/>
      <c r="W494" s="350"/>
      <c r="X494" s="408"/>
      <c r="Y494" s="350"/>
      <c r="Z494" s="350"/>
      <c r="AA494" s="350"/>
      <c r="AB494" s="408"/>
      <c r="AC494" s="408"/>
      <c r="AD494" s="408"/>
      <c r="AE494" s="332"/>
      <c r="AF494" s="352"/>
      <c r="AG494" s="353"/>
    </row>
    <row r="495" spans="1:33" s="313" customFormat="1" ht="35" customHeight="1">
      <c r="A495" s="921">
        <v>466</v>
      </c>
      <c r="B495" s="613" t="s">
        <v>2083</v>
      </c>
      <c r="C495" s="623" t="s">
        <v>1993</v>
      </c>
      <c r="D495" s="634"/>
      <c r="E495" s="627"/>
      <c r="F495" s="627"/>
      <c r="G495" s="618"/>
      <c r="H495" s="626">
        <v>2017</v>
      </c>
      <c r="I495" s="272"/>
      <c r="J495" s="272"/>
      <c r="K495" s="272"/>
      <c r="L495" s="272"/>
      <c r="M495" s="272"/>
      <c r="N495" s="616" t="s">
        <v>114</v>
      </c>
      <c r="O495" s="625">
        <v>855313.01004070789</v>
      </c>
      <c r="P495" s="923" t="s">
        <v>1993</v>
      </c>
      <c r="T495" s="332"/>
      <c r="W495" s="350"/>
      <c r="X495" s="408"/>
      <c r="Y495" s="350"/>
      <c r="Z495" s="350"/>
      <c r="AA495" s="350"/>
      <c r="AB495" s="408"/>
      <c r="AC495" s="408"/>
      <c r="AD495" s="408"/>
      <c r="AE495" s="332"/>
      <c r="AF495" s="352"/>
      <c r="AG495" s="353"/>
    </row>
    <row r="496" spans="1:33" s="313" customFormat="1" ht="35" customHeight="1">
      <c r="A496" s="921">
        <v>467</v>
      </c>
      <c r="B496" s="613" t="s">
        <v>2083</v>
      </c>
      <c r="C496" s="623" t="s">
        <v>1994</v>
      </c>
      <c r="D496" s="634"/>
      <c r="E496" s="627"/>
      <c r="F496" s="627"/>
      <c r="G496" s="618"/>
      <c r="H496" s="626">
        <v>2017</v>
      </c>
      <c r="I496" s="272"/>
      <c r="J496" s="272"/>
      <c r="K496" s="272"/>
      <c r="L496" s="272"/>
      <c r="M496" s="272"/>
      <c r="N496" s="616" t="s">
        <v>114</v>
      </c>
      <c r="O496" s="625">
        <v>4469700.2460191837</v>
      </c>
      <c r="P496" s="923" t="s">
        <v>1994</v>
      </c>
      <c r="T496" s="332"/>
      <c r="W496" s="350"/>
      <c r="X496" s="408"/>
      <c r="Y496" s="350"/>
      <c r="Z496" s="350"/>
      <c r="AA496" s="350"/>
      <c r="AB496" s="408"/>
      <c r="AC496" s="408"/>
      <c r="AD496" s="408"/>
      <c r="AE496" s="332"/>
      <c r="AF496" s="352"/>
      <c r="AG496" s="353"/>
    </row>
    <row r="497" spans="1:33" s="313" customFormat="1" ht="35" customHeight="1">
      <c r="A497" s="921">
        <v>468</v>
      </c>
      <c r="B497" s="613" t="s">
        <v>2083</v>
      </c>
      <c r="C497" s="623" t="s">
        <v>1995</v>
      </c>
      <c r="D497" s="634"/>
      <c r="E497" s="627"/>
      <c r="F497" s="627"/>
      <c r="G497" s="618"/>
      <c r="H497" s="626">
        <v>2017</v>
      </c>
      <c r="I497" s="272"/>
      <c r="J497" s="272"/>
      <c r="K497" s="272"/>
      <c r="L497" s="272"/>
      <c r="M497" s="272"/>
      <c r="N497" s="616" t="s">
        <v>114</v>
      </c>
      <c r="O497" s="625">
        <v>1291246.7377388752</v>
      </c>
      <c r="P497" s="923" t="s">
        <v>1995</v>
      </c>
      <c r="T497" s="332"/>
      <c r="W497" s="350"/>
      <c r="X497" s="408"/>
      <c r="Y497" s="350"/>
      <c r="Z497" s="350"/>
      <c r="AA497" s="350"/>
      <c r="AB497" s="408"/>
      <c r="AC497" s="408"/>
      <c r="AD497" s="408"/>
      <c r="AE497" s="332"/>
      <c r="AF497" s="352"/>
      <c r="AG497" s="353"/>
    </row>
    <row r="498" spans="1:33" s="313" customFormat="1" ht="35" customHeight="1">
      <c r="A498" s="921">
        <v>469</v>
      </c>
      <c r="B498" s="613" t="s">
        <v>2083</v>
      </c>
      <c r="C498" s="623" t="s">
        <v>1996</v>
      </c>
      <c r="D498" s="634"/>
      <c r="E498" s="627"/>
      <c r="F498" s="627"/>
      <c r="G498" s="618"/>
      <c r="H498" s="626">
        <v>2017</v>
      </c>
      <c r="I498" s="272"/>
      <c r="J498" s="272"/>
      <c r="K498" s="272"/>
      <c r="L498" s="272"/>
      <c r="M498" s="272"/>
      <c r="N498" s="616" t="s">
        <v>114</v>
      </c>
      <c r="O498" s="625">
        <v>1147774.8779901112</v>
      </c>
      <c r="P498" s="923" t="s">
        <v>1996</v>
      </c>
      <c r="T498" s="332"/>
      <c r="W498" s="350"/>
      <c r="X498" s="408"/>
      <c r="Y498" s="350"/>
      <c r="Z498" s="350"/>
      <c r="AA498" s="350"/>
      <c r="AB498" s="408"/>
      <c r="AC498" s="408"/>
      <c r="AD498" s="408"/>
      <c r="AE498" s="332"/>
      <c r="AF498" s="352"/>
      <c r="AG498" s="353"/>
    </row>
    <row r="499" spans="1:33" s="313" customFormat="1" ht="35" customHeight="1">
      <c r="A499" s="921">
        <v>470</v>
      </c>
      <c r="B499" s="613" t="s">
        <v>2083</v>
      </c>
      <c r="C499" s="623" t="s">
        <v>1997</v>
      </c>
      <c r="D499" s="634"/>
      <c r="E499" s="627"/>
      <c r="F499" s="627"/>
      <c r="G499" s="618"/>
      <c r="H499" s="626">
        <v>2017</v>
      </c>
      <c r="I499" s="272"/>
      <c r="J499" s="272"/>
      <c r="K499" s="272"/>
      <c r="L499" s="272"/>
      <c r="M499" s="272"/>
      <c r="N499" s="616" t="s">
        <v>114</v>
      </c>
      <c r="O499" s="625">
        <v>2913582.3825902822</v>
      </c>
      <c r="P499" s="923" t="s">
        <v>1997</v>
      </c>
      <c r="T499" s="332"/>
      <c r="W499" s="350"/>
      <c r="X499" s="408"/>
      <c r="Y499" s="350"/>
      <c r="Z499" s="350"/>
      <c r="AA499" s="350"/>
      <c r="AB499" s="408"/>
      <c r="AC499" s="408"/>
      <c r="AD499" s="408"/>
      <c r="AE499" s="332"/>
      <c r="AF499" s="352"/>
      <c r="AG499" s="353"/>
    </row>
    <row r="500" spans="1:33" s="313" customFormat="1" ht="35" customHeight="1">
      <c r="A500" s="921">
        <v>471</v>
      </c>
      <c r="B500" s="613" t="s">
        <v>2083</v>
      </c>
      <c r="C500" s="623" t="s">
        <v>1998</v>
      </c>
      <c r="D500" s="634"/>
      <c r="E500" s="627"/>
      <c r="F500" s="627"/>
      <c r="G500" s="618"/>
      <c r="H500" s="626">
        <v>2017</v>
      </c>
      <c r="I500" s="272"/>
      <c r="J500" s="272"/>
      <c r="K500" s="272"/>
      <c r="L500" s="272"/>
      <c r="M500" s="272"/>
      <c r="N500" s="616" t="s">
        <v>114</v>
      </c>
      <c r="O500" s="625">
        <v>827722.26778133027</v>
      </c>
      <c r="P500" s="923" t="s">
        <v>1998</v>
      </c>
      <c r="T500" s="332"/>
      <c r="W500" s="350"/>
      <c r="X500" s="408"/>
      <c r="Y500" s="350"/>
      <c r="Z500" s="350"/>
      <c r="AA500" s="350"/>
      <c r="AB500" s="408"/>
      <c r="AC500" s="408"/>
      <c r="AD500" s="408"/>
      <c r="AE500" s="332"/>
      <c r="AF500" s="352"/>
      <c r="AG500" s="353"/>
    </row>
    <row r="501" spans="1:33" s="313" customFormat="1" ht="35" customHeight="1">
      <c r="A501" s="921">
        <v>472</v>
      </c>
      <c r="B501" s="613" t="s">
        <v>2083</v>
      </c>
      <c r="C501" s="623" t="s">
        <v>1999</v>
      </c>
      <c r="D501" s="634"/>
      <c r="E501" s="627"/>
      <c r="F501" s="627"/>
      <c r="G501" s="618"/>
      <c r="H501" s="626">
        <v>2017</v>
      </c>
      <c r="I501" s="272"/>
      <c r="J501" s="272"/>
      <c r="K501" s="272"/>
      <c r="L501" s="272"/>
      <c r="M501" s="272"/>
      <c r="N501" s="616" t="s">
        <v>114</v>
      </c>
      <c r="O501" s="625">
        <v>7769553.020240753</v>
      </c>
      <c r="P501" s="923" t="s">
        <v>1999</v>
      </c>
      <c r="T501" s="332"/>
      <c r="W501" s="350"/>
      <c r="X501" s="408"/>
      <c r="Y501" s="350"/>
      <c r="Z501" s="350"/>
      <c r="AA501" s="350"/>
      <c r="AB501" s="408"/>
      <c r="AC501" s="408"/>
      <c r="AD501" s="408"/>
      <c r="AE501" s="332"/>
      <c r="AF501" s="352"/>
      <c r="AG501" s="353"/>
    </row>
    <row r="502" spans="1:33" s="313" customFormat="1" ht="35" customHeight="1">
      <c r="A502" s="921">
        <v>473</v>
      </c>
      <c r="B502" s="618" t="s">
        <v>2083</v>
      </c>
      <c r="C502" s="623" t="s">
        <v>2000</v>
      </c>
      <c r="D502" s="634"/>
      <c r="E502" s="627"/>
      <c r="F502" s="627"/>
      <c r="G502" s="618"/>
      <c r="H502" s="626">
        <v>2017</v>
      </c>
      <c r="I502" s="272"/>
      <c r="J502" s="272"/>
      <c r="K502" s="272"/>
      <c r="L502" s="272"/>
      <c r="M502" s="272"/>
      <c r="N502" s="616" t="s">
        <v>114</v>
      </c>
      <c r="O502" s="625">
        <v>739431.89255132165</v>
      </c>
      <c r="P502" s="923" t="s">
        <v>2000</v>
      </c>
      <c r="T502" s="332"/>
      <c r="W502" s="350"/>
      <c r="X502" s="408"/>
      <c r="Y502" s="350"/>
      <c r="Z502" s="350"/>
      <c r="AA502" s="350"/>
      <c r="AB502" s="408"/>
      <c r="AC502" s="408"/>
      <c r="AD502" s="408"/>
      <c r="AE502" s="332"/>
      <c r="AF502" s="352"/>
      <c r="AG502" s="353"/>
    </row>
    <row r="503" spans="1:33" s="313" customFormat="1" ht="35" customHeight="1">
      <c r="A503" s="921">
        <v>474</v>
      </c>
      <c r="B503" s="613" t="s">
        <v>2083</v>
      </c>
      <c r="C503" s="623" t="s">
        <v>1973</v>
      </c>
      <c r="D503" s="634"/>
      <c r="E503" s="627"/>
      <c r="F503" s="627"/>
      <c r="G503" s="618"/>
      <c r="H503" s="626">
        <v>2017</v>
      </c>
      <c r="I503" s="272"/>
      <c r="J503" s="272"/>
      <c r="K503" s="272"/>
      <c r="L503" s="272"/>
      <c r="M503" s="272"/>
      <c r="N503" s="616" t="s">
        <v>114</v>
      </c>
      <c r="O503" s="625">
        <v>634587.07196568651</v>
      </c>
      <c r="P503" s="923" t="s">
        <v>1973</v>
      </c>
      <c r="T503" s="332"/>
      <c r="W503" s="350"/>
      <c r="X503" s="408"/>
      <c r="Y503" s="350"/>
      <c r="Z503" s="350"/>
      <c r="AA503" s="350"/>
      <c r="AB503" s="408"/>
      <c r="AC503" s="408"/>
      <c r="AD503" s="408"/>
      <c r="AE503" s="332"/>
      <c r="AF503" s="352"/>
      <c r="AG503" s="353"/>
    </row>
    <row r="504" spans="1:33" s="313" customFormat="1" ht="35" customHeight="1">
      <c r="A504" s="921">
        <v>475</v>
      </c>
      <c r="B504" s="613" t="s">
        <v>2083</v>
      </c>
      <c r="C504" s="623" t="s">
        <v>1974</v>
      </c>
      <c r="D504" s="634"/>
      <c r="E504" s="627"/>
      <c r="F504" s="627"/>
      <c r="G504" s="618"/>
      <c r="H504" s="626">
        <v>2017</v>
      </c>
      <c r="I504" s="272"/>
      <c r="J504" s="272"/>
      <c r="K504" s="272"/>
      <c r="L504" s="272"/>
      <c r="M504" s="272"/>
      <c r="N504" s="616" t="s">
        <v>114</v>
      </c>
      <c r="O504" s="625">
        <v>579405.58744693117</v>
      </c>
      <c r="P504" s="923" t="s">
        <v>1974</v>
      </c>
      <c r="T504" s="332"/>
      <c r="W504" s="350"/>
      <c r="X504" s="408"/>
      <c r="Y504" s="350"/>
      <c r="Z504" s="350"/>
      <c r="AA504" s="350"/>
      <c r="AB504" s="408"/>
      <c r="AC504" s="408"/>
      <c r="AD504" s="408"/>
      <c r="AE504" s="332"/>
      <c r="AF504" s="352"/>
      <c r="AG504" s="353"/>
    </row>
    <row r="505" spans="1:33" s="313" customFormat="1" ht="35" customHeight="1">
      <c r="A505" s="921">
        <v>476</v>
      </c>
      <c r="B505" s="613" t="s">
        <v>2083</v>
      </c>
      <c r="C505" s="623" t="s">
        <v>1975</v>
      </c>
      <c r="D505" s="634"/>
      <c r="E505" s="627"/>
      <c r="F505" s="627"/>
      <c r="G505" s="618"/>
      <c r="H505" s="626">
        <v>2017</v>
      </c>
      <c r="I505" s="272"/>
      <c r="J505" s="272"/>
      <c r="K505" s="272"/>
      <c r="L505" s="272"/>
      <c r="M505" s="272"/>
      <c r="N505" s="616" t="s">
        <v>114</v>
      </c>
      <c r="O505" s="625">
        <v>2361767.537402729</v>
      </c>
      <c r="P505" s="923" t="s">
        <v>1975</v>
      </c>
      <c r="T505" s="332"/>
      <c r="W505" s="350"/>
      <c r="X505" s="408"/>
      <c r="Y505" s="350"/>
      <c r="Z505" s="350"/>
      <c r="AA505" s="350"/>
      <c r="AB505" s="408"/>
      <c r="AC505" s="408"/>
      <c r="AD505" s="408"/>
      <c r="AE505" s="332"/>
      <c r="AF505" s="352"/>
      <c r="AG505" s="353"/>
    </row>
    <row r="506" spans="1:33" s="313" customFormat="1" ht="35" customHeight="1">
      <c r="A506" s="921">
        <v>477</v>
      </c>
      <c r="B506" s="613" t="s">
        <v>2083</v>
      </c>
      <c r="C506" s="623" t="s">
        <v>2001</v>
      </c>
      <c r="D506" s="634"/>
      <c r="E506" s="627"/>
      <c r="F506" s="627"/>
      <c r="G506" s="618"/>
      <c r="H506" s="626">
        <v>2017</v>
      </c>
      <c r="I506" s="272"/>
      <c r="J506" s="272"/>
      <c r="K506" s="272"/>
      <c r="L506" s="272"/>
      <c r="M506" s="272"/>
      <c r="N506" s="616" t="s">
        <v>114</v>
      </c>
      <c r="O506" s="625">
        <v>606996.32970630878</v>
      </c>
      <c r="P506" s="923" t="s">
        <v>2001</v>
      </c>
      <c r="T506" s="332"/>
      <c r="W506" s="350"/>
      <c r="X506" s="408"/>
      <c r="Y506" s="350"/>
      <c r="Z506" s="350"/>
      <c r="AA506" s="350"/>
      <c r="AB506" s="408"/>
      <c r="AC506" s="408"/>
      <c r="AD506" s="408"/>
      <c r="AE506" s="332"/>
      <c r="AF506" s="352"/>
      <c r="AG506" s="353"/>
    </row>
    <row r="507" spans="1:33" s="313" customFormat="1" ht="35" customHeight="1">
      <c r="A507" s="921">
        <v>478</v>
      </c>
      <c r="B507" s="613" t="s">
        <v>2083</v>
      </c>
      <c r="C507" s="623" t="s">
        <v>2002</v>
      </c>
      <c r="D507" s="634"/>
      <c r="E507" s="627"/>
      <c r="F507" s="627"/>
      <c r="G507" s="618"/>
      <c r="H507" s="626">
        <v>2017</v>
      </c>
      <c r="I507" s="272"/>
      <c r="J507" s="272"/>
      <c r="K507" s="272"/>
      <c r="L507" s="272"/>
      <c r="M507" s="272"/>
      <c r="N507" s="616" t="s">
        <v>114</v>
      </c>
      <c r="O507" s="625">
        <v>855313.01004070789</v>
      </c>
      <c r="P507" s="923" t="s">
        <v>2002</v>
      </c>
      <c r="T507" s="332"/>
      <c r="W507" s="350"/>
      <c r="X507" s="408"/>
      <c r="Y507" s="350"/>
      <c r="Z507" s="350"/>
      <c r="AA507" s="350"/>
      <c r="AB507" s="408"/>
      <c r="AC507" s="408"/>
      <c r="AD507" s="408"/>
      <c r="AE507" s="332"/>
      <c r="AF507" s="352"/>
      <c r="AG507" s="353"/>
    </row>
    <row r="508" spans="1:33" s="313" customFormat="1" ht="35" customHeight="1">
      <c r="A508" s="921">
        <v>479</v>
      </c>
      <c r="B508" s="613" t="s">
        <v>2083</v>
      </c>
      <c r="C508" s="623" t="s">
        <v>2003</v>
      </c>
      <c r="D508" s="634"/>
      <c r="E508" s="627"/>
      <c r="F508" s="627"/>
      <c r="G508" s="618"/>
      <c r="H508" s="626">
        <v>2017</v>
      </c>
      <c r="I508" s="272"/>
      <c r="J508" s="272"/>
      <c r="K508" s="272"/>
      <c r="L508" s="272"/>
      <c r="M508" s="272"/>
      <c r="N508" s="616" t="s">
        <v>114</v>
      </c>
      <c r="O508" s="625">
        <v>623550.77506193542</v>
      </c>
      <c r="P508" s="923" t="s">
        <v>2003</v>
      </c>
      <c r="T508" s="332"/>
      <c r="W508" s="350"/>
      <c r="X508" s="408"/>
      <c r="Y508" s="350"/>
      <c r="Z508" s="350"/>
      <c r="AA508" s="350"/>
      <c r="AB508" s="408"/>
      <c r="AC508" s="408"/>
      <c r="AD508" s="408"/>
      <c r="AE508" s="332"/>
      <c r="AF508" s="352"/>
      <c r="AG508" s="353"/>
    </row>
    <row r="509" spans="1:33" s="313" customFormat="1" ht="35" customHeight="1">
      <c r="A509" s="921">
        <v>480</v>
      </c>
      <c r="B509" s="618" t="s">
        <v>2092</v>
      </c>
      <c r="C509" s="623" t="s">
        <v>1979</v>
      </c>
      <c r="D509" s="634"/>
      <c r="E509" s="627"/>
      <c r="F509" s="627"/>
      <c r="G509" s="618"/>
      <c r="H509" s="626">
        <v>2017</v>
      </c>
      <c r="I509" s="272"/>
      <c r="J509" s="272"/>
      <c r="K509" s="272"/>
      <c r="L509" s="272"/>
      <c r="M509" s="272"/>
      <c r="N509" s="616" t="s">
        <v>114</v>
      </c>
      <c r="O509" s="625">
        <v>621895.33052637277</v>
      </c>
      <c r="P509" s="915"/>
      <c r="T509" s="332"/>
      <c r="W509" s="350"/>
      <c r="X509" s="408"/>
      <c r="Y509" s="350"/>
      <c r="Z509" s="350"/>
      <c r="AA509" s="350"/>
      <c r="AB509" s="408"/>
      <c r="AC509" s="408"/>
      <c r="AD509" s="408"/>
      <c r="AE509" s="332"/>
      <c r="AF509" s="352"/>
      <c r="AG509" s="353"/>
    </row>
    <row r="510" spans="1:33" s="313" customFormat="1" ht="35" customHeight="1">
      <c r="A510" s="921">
        <v>481</v>
      </c>
      <c r="B510" s="613" t="s">
        <v>2083</v>
      </c>
      <c r="C510" s="623" t="s">
        <v>1980</v>
      </c>
      <c r="D510" s="634"/>
      <c r="E510" s="627"/>
      <c r="F510" s="627"/>
      <c r="G510" s="618"/>
      <c r="H510" s="626">
        <v>2017</v>
      </c>
      <c r="I510" s="272"/>
      <c r="J510" s="272"/>
      <c r="K510" s="272"/>
      <c r="L510" s="272"/>
      <c r="M510" s="272"/>
      <c r="N510" s="616" t="s">
        <v>114</v>
      </c>
      <c r="O510" s="625">
        <v>1820988.9891189265</v>
      </c>
      <c r="P510" s="923" t="s">
        <v>1980</v>
      </c>
      <c r="T510" s="332"/>
      <c r="W510" s="350"/>
      <c r="X510" s="408"/>
      <c r="Y510" s="350"/>
      <c r="Z510" s="350"/>
      <c r="AA510" s="350"/>
      <c r="AB510" s="408"/>
      <c r="AC510" s="408"/>
      <c r="AD510" s="408"/>
      <c r="AE510" s="332"/>
      <c r="AF510" s="352"/>
      <c r="AG510" s="353"/>
    </row>
    <row r="511" spans="1:33" s="313" customFormat="1" ht="35" customHeight="1">
      <c r="A511" s="921">
        <v>482</v>
      </c>
      <c r="B511" s="613" t="s">
        <v>2083</v>
      </c>
      <c r="C511" s="623" t="s">
        <v>2004</v>
      </c>
      <c r="D511" s="634"/>
      <c r="E511" s="627"/>
      <c r="F511" s="627"/>
      <c r="G511" s="618"/>
      <c r="H511" s="626">
        <v>2017</v>
      </c>
      <c r="I511" s="272"/>
      <c r="J511" s="272"/>
      <c r="K511" s="272"/>
      <c r="L511" s="272"/>
      <c r="M511" s="272"/>
      <c r="N511" s="616" t="s">
        <v>114</v>
      </c>
      <c r="O511" s="625">
        <v>689768.55648444185</v>
      </c>
      <c r="P511" s="923" t="s">
        <v>2004</v>
      </c>
      <c r="T511" s="332"/>
      <c r="W511" s="350"/>
      <c r="X511" s="408"/>
      <c r="Y511" s="350"/>
      <c r="Z511" s="350"/>
      <c r="AA511" s="350"/>
      <c r="AB511" s="408"/>
      <c r="AC511" s="408"/>
      <c r="AD511" s="408"/>
      <c r="AE511" s="332"/>
      <c r="AF511" s="352"/>
      <c r="AG511" s="353"/>
    </row>
    <row r="512" spans="1:33" s="313" customFormat="1" ht="35" customHeight="1">
      <c r="A512" s="921">
        <v>483</v>
      </c>
      <c r="B512" s="613" t="s">
        <v>2083</v>
      </c>
      <c r="C512" s="623" t="s">
        <v>1983</v>
      </c>
      <c r="D512" s="634"/>
      <c r="E512" s="627"/>
      <c r="F512" s="627"/>
      <c r="G512" s="618"/>
      <c r="H512" s="626">
        <v>2017</v>
      </c>
      <c r="I512" s="272"/>
      <c r="J512" s="272"/>
      <c r="K512" s="272"/>
      <c r="L512" s="272"/>
      <c r="M512" s="272"/>
      <c r="N512" s="616" t="s">
        <v>114</v>
      </c>
      <c r="O512" s="625">
        <v>689768.55648444185</v>
      </c>
      <c r="P512" s="923" t="s">
        <v>1983</v>
      </c>
      <c r="T512" s="332"/>
      <c r="W512" s="350"/>
      <c r="X512" s="408"/>
      <c r="Y512" s="350"/>
      <c r="Z512" s="350"/>
      <c r="AA512" s="350"/>
      <c r="AB512" s="408"/>
      <c r="AC512" s="408"/>
      <c r="AD512" s="408"/>
      <c r="AE512" s="332"/>
      <c r="AF512" s="352"/>
      <c r="AG512" s="353"/>
    </row>
    <row r="513" spans="1:33" s="313" customFormat="1" ht="35" customHeight="1">
      <c r="A513" s="921">
        <v>484</v>
      </c>
      <c r="B513" s="613" t="s">
        <v>2083</v>
      </c>
      <c r="C513" s="623" t="s">
        <v>1985</v>
      </c>
      <c r="D513" s="634"/>
      <c r="E513" s="627"/>
      <c r="F513" s="627"/>
      <c r="G513" s="618"/>
      <c r="H513" s="626">
        <v>2017</v>
      </c>
      <c r="I513" s="272"/>
      <c r="J513" s="272"/>
      <c r="K513" s="272"/>
      <c r="L513" s="272"/>
      <c r="M513" s="272"/>
      <c r="N513" s="616" t="s">
        <v>114</v>
      </c>
      <c r="O513" s="625">
        <v>7173592.9874381954</v>
      </c>
      <c r="P513" s="923" t="s">
        <v>1985</v>
      </c>
      <c r="T513" s="332"/>
      <c r="W513" s="350"/>
      <c r="X513" s="408"/>
      <c r="Y513" s="350"/>
      <c r="Z513" s="350"/>
      <c r="AA513" s="350"/>
      <c r="AB513" s="408"/>
      <c r="AC513" s="408"/>
      <c r="AD513" s="408"/>
      <c r="AE513" s="332"/>
      <c r="AF513" s="352"/>
      <c r="AG513" s="353"/>
    </row>
    <row r="514" spans="1:33" s="313" customFormat="1" ht="35" customHeight="1">
      <c r="A514" s="921">
        <v>485</v>
      </c>
      <c r="B514" s="613" t="s">
        <v>2083</v>
      </c>
      <c r="C514" s="623" t="s">
        <v>2005</v>
      </c>
      <c r="D514" s="634"/>
      <c r="E514" s="627"/>
      <c r="F514" s="627"/>
      <c r="G514" s="618"/>
      <c r="H514" s="626">
        <v>2017</v>
      </c>
      <c r="I514" s="272"/>
      <c r="J514" s="272"/>
      <c r="K514" s="272"/>
      <c r="L514" s="272"/>
      <c r="M514" s="272"/>
      <c r="N514" s="616" t="s">
        <v>114</v>
      </c>
      <c r="O514" s="625">
        <v>2891509.7887827801</v>
      </c>
      <c r="P514" s="923" t="s">
        <v>2005</v>
      </c>
      <c r="T514" s="332"/>
      <c r="W514" s="350"/>
      <c r="X514" s="408"/>
      <c r="Y514" s="350"/>
      <c r="Z514" s="350"/>
      <c r="AA514" s="350"/>
      <c r="AB514" s="408"/>
      <c r="AC514" s="408"/>
      <c r="AD514" s="408"/>
      <c r="AE514" s="332"/>
      <c r="AF514" s="352"/>
      <c r="AG514" s="353"/>
    </row>
    <row r="515" spans="1:33" s="313" customFormat="1" ht="35" customHeight="1">
      <c r="A515" s="921">
        <v>486</v>
      </c>
      <c r="B515" s="613" t="s">
        <v>2083</v>
      </c>
      <c r="C515" s="623" t="s">
        <v>2006</v>
      </c>
      <c r="D515" s="634"/>
      <c r="E515" s="627"/>
      <c r="F515" s="627"/>
      <c r="G515" s="618"/>
      <c r="H515" s="626">
        <v>2017</v>
      </c>
      <c r="I515" s="272"/>
      <c r="J515" s="272"/>
      <c r="K515" s="272"/>
      <c r="L515" s="272"/>
      <c r="M515" s="272"/>
      <c r="N515" s="616" t="s">
        <v>114</v>
      </c>
      <c r="O515" s="625">
        <v>1020857.4635969739</v>
      </c>
      <c r="P515" s="923" t="s">
        <v>2006</v>
      </c>
      <c r="T515" s="332"/>
      <c r="W515" s="350"/>
      <c r="X515" s="408"/>
      <c r="Y515" s="350"/>
      <c r="Z515" s="350"/>
      <c r="AA515" s="350"/>
      <c r="AB515" s="408"/>
      <c r="AC515" s="408"/>
      <c r="AD515" s="408"/>
      <c r="AE515" s="332"/>
      <c r="AF515" s="352"/>
      <c r="AG515" s="353"/>
    </row>
    <row r="516" spans="1:33" s="313" customFormat="1" ht="35" customHeight="1">
      <c r="A516" s="921">
        <v>487</v>
      </c>
      <c r="B516" s="613" t="s">
        <v>2083</v>
      </c>
      <c r="C516" s="623" t="s">
        <v>1988</v>
      </c>
      <c r="D516" s="634"/>
      <c r="E516" s="627"/>
      <c r="F516" s="627"/>
      <c r="G516" s="618"/>
      <c r="H516" s="626">
        <v>2017</v>
      </c>
      <c r="I516" s="272"/>
      <c r="J516" s="272"/>
      <c r="K516" s="272"/>
      <c r="L516" s="272"/>
      <c r="M516" s="272"/>
      <c r="N516" s="616" t="s">
        <v>114</v>
      </c>
      <c r="O516" s="625">
        <v>910494.49455946323</v>
      </c>
      <c r="P516" s="923" t="s">
        <v>1988</v>
      </c>
      <c r="T516" s="332"/>
      <c r="W516" s="350"/>
      <c r="X516" s="408"/>
      <c r="Y516" s="350"/>
      <c r="Z516" s="350"/>
      <c r="AA516" s="350"/>
      <c r="AB516" s="408"/>
      <c r="AC516" s="408"/>
      <c r="AD516" s="408"/>
      <c r="AE516" s="332"/>
      <c r="AF516" s="352"/>
      <c r="AG516" s="353"/>
    </row>
    <row r="517" spans="1:33" s="313" customFormat="1" ht="35" customHeight="1">
      <c r="A517" s="921">
        <v>488</v>
      </c>
      <c r="B517" s="613" t="s">
        <v>2083</v>
      </c>
      <c r="C517" s="623" t="s">
        <v>1989</v>
      </c>
      <c r="D517" s="634"/>
      <c r="E517" s="627"/>
      <c r="F517" s="627"/>
      <c r="G517" s="618"/>
      <c r="H517" s="626">
        <v>2017</v>
      </c>
      <c r="I517" s="272"/>
      <c r="J517" s="272"/>
      <c r="K517" s="272"/>
      <c r="L517" s="272"/>
      <c r="M517" s="272"/>
      <c r="N517" s="616" t="s">
        <v>114</v>
      </c>
      <c r="O517" s="625">
        <v>1020857.4635969739</v>
      </c>
      <c r="P517" s="923" t="s">
        <v>1989</v>
      </c>
      <c r="T517" s="332"/>
      <c r="W517" s="350"/>
      <c r="X517" s="408"/>
      <c r="Y517" s="350"/>
      <c r="Z517" s="350"/>
      <c r="AA517" s="350"/>
      <c r="AB517" s="408"/>
      <c r="AC517" s="408"/>
      <c r="AD517" s="408"/>
      <c r="AE517" s="332"/>
      <c r="AF517" s="352"/>
      <c r="AG517" s="353"/>
    </row>
    <row r="518" spans="1:33" s="313" customFormat="1" ht="35" customHeight="1">
      <c r="A518" s="921">
        <v>489</v>
      </c>
      <c r="B518" s="613" t="s">
        <v>2083</v>
      </c>
      <c r="C518" s="623" t="s">
        <v>1990</v>
      </c>
      <c r="D518" s="634"/>
      <c r="E518" s="627"/>
      <c r="F518" s="627"/>
      <c r="G518" s="618"/>
      <c r="H518" s="626">
        <v>2017</v>
      </c>
      <c r="I518" s="272"/>
      <c r="J518" s="272"/>
      <c r="K518" s="272"/>
      <c r="L518" s="272"/>
      <c r="M518" s="272"/>
      <c r="N518" s="616" t="s">
        <v>114</v>
      </c>
      <c r="O518" s="625">
        <v>579405.58744693117</v>
      </c>
      <c r="P518" s="923" t="s">
        <v>1990</v>
      </c>
      <c r="T518" s="332"/>
      <c r="W518" s="350"/>
      <c r="X518" s="408"/>
      <c r="Y518" s="350"/>
      <c r="Z518" s="350"/>
      <c r="AA518" s="350"/>
      <c r="AB518" s="408"/>
      <c r="AC518" s="408"/>
      <c r="AD518" s="408"/>
      <c r="AE518" s="332"/>
      <c r="AF518" s="352"/>
      <c r="AG518" s="353"/>
    </row>
    <row r="519" spans="1:33" s="313" customFormat="1" ht="35" customHeight="1">
      <c r="A519" s="921">
        <v>490</v>
      </c>
      <c r="B519" s="613" t="s">
        <v>2083</v>
      </c>
      <c r="C519" s="623" t="s">
        <v>2007</v>
      </c>
      <c r="D519" s="634"/>
      <c r="E519" s="627"/>
      <c r="F519" s="627"/>
      <c r="G519" s="618"/>
      <c r="H519" s="626">
        <v>2017</v>
      </c>
      <c r="I519" s="272"/>
      <c r="J519" s="272"/>
      <c r="K519" s="272"/>
      <c r="L519" s="272"/>
      <c r="M519" s="272"/>
      <c r="N519" s="616" t="s">
        <v>114</v>
      </c>
      <c r="O519" s="625">
        <v>579405.58744693117</v>
      </c>
      <c r="P519" s="923" t="s">
        <v>2007</v>
      </c>
      <c r="T519" s="332"/>
      <c r="W519" s="350"/>
      <c r="X519" s="408"/>
      <c r="Y519" s="350"/>
      <c r="Z519" s="350"/>
      <c r="AA519" s="350"/>
      <c r="AB519" s="408"/>
      <c r="AC519" s="408"/>
      <c r="AD519" s="408"/>
      <c r="AE519" s="332"/>
      <c r="AF519" s="352"/>
      <c r="AG519" s="353"/>
    </row>
    <row r="520" spans="1:33" s="313" customFormat="1" ht="35" customHeight="1">
      <c r="A520" s="921">
        <v>491</v>
      </c>
      <c r="B520" s="613" t="s">
        <v>2083</v>
      </c>
      <c r="C520" s="623" t="s">
        <v>1993</v>
      </c>
      <c r="D520" s="634"/>
      <c r="E520" s="627"/>
      <c r="F520" s="627"/>
      <c r="G520" s="618"/>
      <c r="H520" s="626">
        <v>2017</v>
      </c>
      <c r="I520" s="272"/>
      <c r="J520" s="272"/>
      <c r="K520" s="272"/>
      <c r="L520" s="272"/>
      <c r="M520" s="272"/>
      <c r="N520" s="616" t="s">
        <v>114</v>
      </c>
      <c r="O520" s="625">
        <v>855313.01004070789</v>
      </c>
      <c r="P520" s="923" t="s">
        <v>1993</v>
      </c>
      <c r="T520" s="332"/>
      <c r="W520" s="350"/>
      <c r="X520" s="408"/>
      <c r="Y520" s="350"/>
      <c r="Z520" s="350"/>
      <c r="AA520" s="350"/>
      <c r="AB520" s="408"/>
      <c r="AC520" s="408"/>
      <c r="AD520" s="408"/>
      <c r="AE520" s="332"/>
      <c r="AF520" s="352"/>
      <c r="AG520" s="353"/>
    </row>
    <row r="521" spans="1:33" s="313" customFormat="1" ht="35" customHeight="1">
      <c r="A521" s="921">
        <v>492</v>
      </c>
      <c r="B521" s="613" t="s">
        <v>2083</v>
      </c>
      <c r="C521" s="623" t="s">
        <v>2005</v>
      </c>
      <c r="D521" s="634"/>
      <c r="E521" s="627"/>
      <c r="F521" s="627"/>
      <c r="G521" s="618"/>
      <c r="H521" s="626">
        <v>2017</v>
      </c>
      <c r="I521" s="272"/>
      <c r="J521" s="272"/>
      <c r="K521" s="272"/>
      <c r="L521" s="272"/>
      <c r="M521" s="272"/>
      <c r="N521" s="616" t="s">
        <v>114</v>
      </c>
      <c r="O521" s="625">
        <v>2979800.1640127888</v>
      </c>
      <c r="P521" s="923" t="s">
        <v>2005</v>
      </c>
      <c r="T521" s="332"/>
      <c r="W521" s="350"/>
      <c r="X521" s="408"/>
      <c r="Y521" s="350"/>
      <c r="Z521" s="350"/>
      <c r="AA521" s="350"/>
      <c r="AB521" s="408"/>
      <c r="AC521" s="408"/>
      <c r="AD521" s="408"/>
      <c r="AE521" s="332"/>
      <c r="AF521" s="352"/>
      <c r="AG521" s="353"/>
    </row>
    <row r="522" spans="1:33" s="313" customFormat="1" ht="35" customHeight="1">
      <c r="A522" s="921">
        <v>493</v>
      </c>
      <c r="B522" s="613" t="s">
        <v>2083</v>
      </c>
      <c r="C522" s="623" t="s">
        <v>2008</v>
      </c>
      <c r="D522" s="634"/>
      <c r="E522" s="627"/>
      <c r="F522" s="627"/>
      <c r="G522" s="618"/>
      <c r="H522" s="626">
        <v>2017</v>
      </c>
      <c r="I522" s="272"/>
      <c r="J522" s="272"/>
      <c r="K522" s="272"/>
      <c r="L522" s="272"/>
      <c r="M522" s="272"/>
      <c r="N522" s="616" t="s">
        <v>114</v>
      </c>
      <c r="O522" s="625">
        <v>3873740.2132166256</v>
      </c>
      <c r="P522" s="923" t="s">
        <v>2008</v>
      </c>
      <c r="T522" s="332"/>
      <c r="W522" s="350"/>
      <c r="X522" s="408"/>
      <c r="Y522" s="350"/>
      <c r="Z522" s="350"/>
      <c r="AA522" s="350"/>
      <c r="AB522" s="408"/>
      <c r="AC522" s="408"/>
      <c r="AD522" s="408"/>
      <c r="AE522" s="332"/>
      <c r="AF522" s="352"/>
      <c r="AG522" s="353"/>
    </row>
    <row r="523" spans="1:33" s="313" customFormat="1" ht="35" customHeight="1">
      <c r="A523" s="921">
        <v>494</v>
      </c>
      <c r="B523" s="613" t="s">
        <v>2083</v>
      </c>
      <c r="C523" s="623" t="s">
        <v>2009</v>
      </c>
      <c r="D523" s="634"/>
      <c r="E523" s="627"/>
      <c r="F523" s="627"/>
      <c r="G523" s="618"/>
      <c r="H523" s="626">
        <v>2017</v>
      </c>
      <c r="I523" s="272"/>
      <c r="J523" s="272"/>
      <c r="K523" s="272"/>
      <c r="L523" s="272"/>
      <c r="M523" s="272"/>
      <c r="N523" s="616" t="s">
        <v>114</v>
      </c>
      <c r="O523" s="625">
        <v>1147774.8779901112</v>
      </c>
      <c r="P523" s="923" t="s">
        <v>2009</v>
      </c>
      <c r="T523" s="332"/>
      <c r="W523" s="350"/>
      <c r="X523" s="408"/>
      <c r="Y523" s="350"/>
      <c r="Z523" s="350"/>
      <c r="AA523" s="350"/>
      <c r="AB523" s="408"/>
      <c r="AC523" s="408"/>
      <c r="AD523" s="408"/>
      <c r="AE523" s="332"/>
      <c r="AF523" s="352"/>
      <c r="AG523" s="353"/>
    </row>
    <row r="524" spans="1:33" s="313" customFormat="1" ht="35" customHeight="1">
      <c r="A524" s="921">
        <v>495</v>
      </c>
      <c r="B524" s="613" t="s">
        <v>2083</v>
      </c>
      <c r="C524" s="623" t="s">
        <v>1997</v>
      </c>
      <c r="D524" s="634"/>
      <c r="E524" s="627"/>
      <c r="F524" s="627"/>
      <c r="G524" s="618"/>
      <c r="H524" s="626">
        <v>2017</v>
      </c>
      <c r="I524" s="272"/>
      <c r="J524" s="272"/>
      <c r="K524" s="272"/>
      <c r="L524" s="272"/>
      <c r="M524" s="272"/>
      <c r="N524" s="616" t="s">
        <v>114</v>
      </c>
      <c r="O524" s="625">
        <v>1942388.2550601882</v>
      </c>
      <c r="P524" s="923" t="s">
        <v>1997</v>
      </c>
      <c r="T524" s="332"/>
      <c r="W524" s="350"/>
      <c r="X524" s="408"/>
      <c r="Y524" s="350"/>
      <c r="Z524" s="350"/>
      <c r="AA524" s="350"/>
      <c r="AB524" s="408"/>
      <c r="AC524" s="408"/>
      <c r="AD524" s="408"/>
      <c r="AE524" s="332"/>
      <c r="AF524" s="352"/>
      <c r="AG524" s="353"/>
    </row>
    <row r="525" spans="1:33" s="313" customFormat="1" ht="35" customHeight="1">
      <c r="A525" s="921">
        <v>496</v>
      </c>
      <c r="B525" s="613" t="s">
        <v>2083</v>
      </c>
      <c r="C525" s="623" t="s">
        <v>1998</v>
      </c>
      <c r="D525" s="634"/>
      <c r="E525" s="627"/>
      <c r="F525" s="627"/>
      <c r="G525" s="618"/>
      <c r="H525" s="626">
        <v>2017</v>
      </c>
      <c r="I525" s="272"/>
      <c r="J525" s="272"/>
      <c r="K525" s="272"/>
      <c r="L525" s="272"/>
      <c r="M525" s="272"/>
      <c r="N525" s="616" t="s">
        <v>114</v>
      </c>
      <c r="O525" s="625">
        <v>827722.26778133027</v>
      </c>
      <c r="P525" s="923" t="s">
        <v>1998</v>
      </c>
      <c r="T525" s="332"/>
      <c r="W525" s="350"/>
      <c r="X525" s="408"/>
      <c r="Y525" s="350"/>
      <c r="Z525" s="350"/>
      <c r="AA525" s="350"/>
      <c r="AB525" s="408"/>
      <c r="AC525" s="408"/>
      <c r="AD525" s="408"/>
      <c r="AE525" s="332"/>
      <c r="AF525" s="352"/>
      <c r="AG525" s="353"/>
    </row>
    <row r="526" spans="1:33" s="313" customFormat="1" ht="35" customHeight="1">
      <c r="A526" s="921">
        <v>497</v>
      </c>
      <c r="B526" s="613" t="s">
        <v>2083</v>
      </c>
      <c r="C526" s="623" t="s">
        <v>1999</v>
      </c>
      <c r="D526" s="634"/>
      <c r="E526" s="627"/>
      <c r="F526" s="627"/>
      <c r="G526" s="618"/>
      <c r="H526" s="626">
        <v>2017</v>
      </c>
      <c r="I526" s="272"/>
      <c r="J526" s="272"/>
      <c r="K526" s="272"/>
      <c r="L526" s="272"/>
      <c r="M526" s="272"/>
      <c r="N526" s="616" t="s">
        <v>114</v>
      </c>
      <c r="O526" s="625">
        <v>7769553.020240753</v>
      </c>
      <c r="P526" s="923" t="s">
        <v>1999</v>
      </c>
      <c r="T526" s="332"/>
      <c r="W526" s="350"/>
      <c r="X526" s="408"/>
      <c r="Y526" s="350"/>
      <c r="Z526" s="350"/>
      <c r="AA526" s="350"/>
      <c r="AB526" s="408"/>
      <c r="AC526" s="408"/>
      <c r="AD526" s="408"/>
      <c r="AE526" s="332"/>
      <c r="AF526" s="352"/>
      <c r="AG526" s="353"/>
    </row>
    <row r="527" spans="1:33" s="313" customFormat="1" ht="35" customHeight="1">
      <c r="A527" s="921">
        <v>498</v>
      </c>
      <c r="B527" s="618" t="s">
        <v>2083</v>
      </c>
      <c r="C527" s="623" t="s">
        <v>2000</v>
      </c>
      <c r="D527" s="634"/>
      <c r="E527" s="627"/>
      <c r="F527" s="627"/>
      <c r="G527" s="618"/>
      <c r="H527" s="626">
        <v>2017</v>
      </c>
      <c r="I527" s="272"/>
      <c r="J527" s="272"/>
      <c r="K527" s="272"/>
      <c r="L527" s="272"/>
      <c r="M527" s="272"/>
      <c r="N527" s="616" t="s">
        <v>114</v>
      </c>
      <c r="O527" s="625">
        <v>739431.892551322</v>
      </c>
      <c r="P527" s="923" t="s">
        <v>2000</v>
      </c>
      <c r="T527" s="332"/>
      <c r="W527" s="350"/>
      <c r="X527" s="408"/>
      <c r="Y527" s="350"/>
      <c r="Z527" s="350"/>
      <c r="AA527" s="350"/>
      <c r="AB527" s="408"/>
      <c r="AC527" s="408"/>
      <c r="AD527" s="408"/>
      <c r="AE527" s="332"/>
      <c r="AF527" s="352"/>
      <c r="AG527" s="353"/>
    </row>
    <row r="528" spans="1:33" s="313" customFormat="1" ht="35" customHeight="1">
      <c r="A528" s="921">
        <v>499</v>
      </c>
      <c r="B528" s="613" t="s">
        <v>2083</v>
      </c>
      <c r="C528" s="623" t="s">
        <v>1973</v>
      </c>
      <c r="D528" s="634"/>
      <c r="E528" s="627"/>
      <c r="F528" s="627"/>
      <c r="G528" s="618"/>
      <c r="H528" s="626">
        <v>2017</v>
      </c>
      <c r="I528" s="272"/>
      <c r="J528" s="272"/>
      <c r="K528" s="272"/>
      <c r="L528" s="272"/>
      <c r="M528" s="272"/>
      <c r="N528" s="616" t="s">
        <v>114</v>
      </c>
      <c r="O528" s="625">
        <v>634587.07196568651</v>
      </c>
      <c r="P528" s="923" t="s">
        <v>1973</v>
      </c>
      <c r="T528" s="332"/>
      <c r="W528" s="350"/>
      <c r="X528" s="408"/>
      <c r="Y528" s="350"/>
      <c r="Z528" s="350"/>
      <c r="AA528" s="350"/>
      <c r="AB528" s="408"/>
      <c r="AC528" s="408"/>
      <c r="AD528" s="408"/>
      <c r="AE528" s="332"/>
      <c r="AF528" s="352"/>
      <c r="AG528" s="353"/>
    </row>
    <row r="529" spans="1:33" s="313" customFormat="1" ht="35" customHeight="1">
      <c r="A529" s="921">
        <v>500</v>
      </c>
      <c r="B529" s="613" t="s">
        <v>2083</v>
      </c>
      <c r="C529" s="623" t="s">
        <v>1974</v>
      </c>
      <c r="D529" s="634"/>
      <c r="E529" s="627"/>
      <c r="F529" s="627"/>
      <c r="G529" s="618"/>
      <c r="H529" s="626">
        <v>2017</v>
      </c>
      <c r="I529" s="272"/>
      <c r="J529" s="272"/>
      <c r="K529" s="272"/>
      <c r="L529" s="272"/>
      <c r="M529" s="272"/>
      <c r="N529" s="616" t="s">
        <v>114</v>
      </c>
      <c r="O529" s="625">
        <v>579405.58744693117</v>
      </c>
      <c r="P529" s="923" t="s">
        <v>1974</v>
      </c>
      <c r="T529" s="332"/>
      <c r="W529" s="350"/>
      <c r="X529" s="408"/>
      <c r="Y529" s="350"/>
      <c r="Z529" s="350"/>
      <c r="AA529" s="350"/>
      <c r="AB529" s="408"/>
      <c r="AC529" s="408"/>
      <c r="AD529" s="408"/>
      <c r="AE529" s="332"/>
      <c r="AF529" s="352"/>
      <c r="AG529" s="353"/>
    </row>
    <row r="530" spans="1:33" s="313" customFormat="1" ht="35" customHeight="1">
      <c r="A530" s="921">
        <v>501</v>
      </c>
      <c r="B530" s="613" t="s">
        <v>2083</v>
      </c>
      <c r="C530" s="623" t="s">
        <v>1975</v>
      </c>
      <c r="D530" s="634"/>
      <c r="E530" s="627"/>
      <c r="F530" s="627"/>
      <c r="G530" s="618"/>
      <c r="H530" s="626">
        <v>2017</v>
      </c>
      <c r="I530" s="272"/>
      <c r="J530" s="272"/>
      <c r="K530" s="272"/>
      <c r="L530" s="272"/>
      <c r="M530" s="272"/>
      <c r="N530" s="616" t="s">
        <v>114</v>
      </c>
      <c r="O530" s="625">
        <v>2361767.537402729</v>
      </c>
      <c r="P530" s="923" t="s">
        <v>1975</v>
      </c>
      <c r="T530" s="332"/>
      <c r="W530" s="350"/>
      <c r="X530" s="408"/>
      <c r="Y530" s="350"/>
      <c r="Z530" s="350"/>
      <c r="AA530" s="350"/>
      <c r="AB530" s="408"/>
      <c r="AC530" s="408"/>
      <c r="AD530" s="408"/>
      <c r="AE530" s="332"/>
      <c r="AF530" s="352"/>
      <c r="AG530" s="353"/>
    </row>
    <row r="531" spans="1:33" s="313" customFormat="1" ht="35" customHeight="1">
      <c r="A531" s="921">
        <v>502</v>
      </c>
      <c r="B531" s="613" t="s">
        <v>2083</v>
      </c>
      <c r="C531" s="623" t="s">
        <v>1976</v>
      </c>
      <c r="D531" s="634"/>
      <c r="E531" s="627"/>
      <c r="F531" s="627"/>
      <c r="G531" s="618"/>
      <c r="H531" s="626">
        <v>2017</v>
      </c>
      <c r="I531" s="272"/>
      <c r="J531" s="272"/>
      <c r="K531" s="272"/>
      <c r="L531" s="272"/>
      <c r="M531" s="272"/>
      <c r="N531" s="616" t="s">
        <v>114</v>
      </c>
      <c r="O531" s="625">
        <v>606996.32970630878</v>
      </c>
      <c r="P531" s="923" t="s">
        <v>1976</v>
      </c>
      <c r="T531" s="332"/>
      <c r="W531" s="350"/>
      <c r="X531" s="408"/>
      <c r="Y531" s="350"/>
      <c r="Z531" s="350"/>
      <c r="AA531" s="350"/>
      <c r="AB531" s="408"/>
      <c r="AC531" s="408"/>
      <c r="AD531" s="408"/>
      <c r="AE531" s="332"/>
      <c r="AF531" s="352"/>
      <c r="AG531" s="353"/>
    </row>
    <row r="532" spans="1:33" s="313" customFormat="1" ht="35" customHeight="1">
      <c r="A532" s="921">
        <v>503</v>
      </c>
      <c r="B532" s="613" t="s">
        <v>2083</v>
      </c>
      <c r="C532" s="623" t="s">
        <v>2002</v>
      </c>
      <c r="D532" s="634"/>
      <c r="E532" s="627"/>
      <c r="F532" s="627"/>
      <c r="G532" s="618"/>
      <c r="H532" s="626">
        <v>2017</v>
      </c>
      <c r="I532" s="272"/>
      <c r="J532" s="272"/>
      <c r="K532" s="272"/>
      <c r="L532" s="272"/>
      <c r="M532" s="272"/>
      <c r="N532" s="616" t="s">
        <v>114</v>
      </c>
      <c r="O532" s="625">
        <v>855313.01004070789</v>
      </c>
      <c r="P532" s="923" t="s">
        <v>2002</v>
      </c>
      <c r="T532" s="332"/>
      <c r="W532" s="350"/>
      <c r="X532" s="408"/>
      <c r="Y532" s="350"/>
      <c r="Z532" s="350"/>
      <c r="AA532" s="350"/>
      <c r="AB532" s="408"/>
      <c r="AC532" s="408"/>
      <c r="AD532" s="408"/>
      <c r="AE532" s="332"/>
      <c r="AF532" s="352"/>
      <c r="AG532" s="353"/>
    </row>
    <row r="533" spans="1:33" s="313" customFormat="1" ht="35" customHeight="1">
      <c r="A533" s="921">
        <v>504</v>
      </c>
      <c r="B533" s="613" t="s">
        <v>2083</v>
      </c>
      <c r="C533" s="623" t="s">
        <v>2003</v>
      </c>
      <c r="D533" s="634"/>
      <c r="E533" s="627"/>
      <c r="F533" s="627"/>
      <c r="G533" s="618"/>
      <c r="H533" s="626">
        <v>2017</v>
      </c>
      <c r="I533" s="272"/>
      <c r="J533" s="272"/>
      <c r="K533" s="272"/>
      <c r="L533" s="272"/>
      <c r="M533" s="272"/>
      <c r="N533" s="616" t="s">
        <v>114</v>
      </c>
      <c r="O533" s="625">
        <v>623550.77506193542</v>
      </c>
      <c r="P533" s="923" t="s">
        <v>2003</v>
      </c>
      <c r="T533" s="332"/>
      <c r="W533" s="350"/>
      <c r="X533" s="408"/>
      <c r="Y533" s="350"/>
      <c r="Z533" s="350"/>
      <c r="AA533" s="350"/>
      <c r="AB533" s="408"/>
      <c r="AC533" s="408"/>
      <c r="AD533" s="408"/>
      <c r="AE533" s="332"/>
      <c r="AF533" s="352"/>
      <c r="AG533" s="353"/>
    </row>
    <row r="534" spans="1:33" s="313" customFormat="1" ht="35" customHeight="1">
      <c r="A534" s="921">
        <v>505</v>
      </c>
      <c r="B534" s="618" t="s">
        <v>2092</v>
      </c>
      <c r="C534" s="623" t="s">
        <v>1979</v>
      </c>
      <c r="D534" s="634"/>
      <c r="E534" s="627"/>
      <c r="F534" s="627"/>
      <c r="G534" s="618"/>
      <c r="H534" s="626">
        <v>2017</v>
      </c>
      <c r="I534" s="272"/>
      <c r="J534" s="272"/>
      <c r="K534" s="272"/>
      <c r="L534" s="272"/>
      <c r="M534" s="272"/>
      <c r="N534" s="616" t="s">
        <v>114</v>
      </c>
      <c r="O534" s="625">
        <v>621895.33052637277</v>
      </c>
      <c r="P534" s="915"/>
      <c r="T534" s="332"/>
      <c r="W534" s="350"/>
      <c r="X534" s="408"/>
      <c r="Y534" s="350"/>
      <c r="Z534" s="350"/>
      <c r="AA534" s="350"/>
      <c r="AB534" s="408"/>
      <c r="AC534" s="408"/>
      <c r="AD534" s="408"/>
      <c r="AE534" s="332"/>
      <c r="AF534" s="352"/>
      <c r="AG534" s="353"/>
    </row>
    <row r="535" spans="1:33" s="313" customFormat="1" ht="35" customHeight="1">
      <c r="A535" s="921">
        <v>506</v>
      </c>
      <c r="B535" s="613" t="s">
        <v>2083</v>
      </c>
      <c r="C535" s="623" t="s">
        <v>1980</v>
      </c>
      <c r="D535" s="634"/>
      <c r="E535" s="627"/>
      <c r="F535" s="627"/>
      <c r="G535" s="618"/>
      <c r="H535" s="626">
        <v>2017</v>
      </c>
      <c r="I535" s="272"/>
      <c r="J535" s="272"/>
      <c r="K535" s="272"/>
      <c r="L535" s="272"/>
      <c r="M535" s="272"/>
      <c r="N535" s="616" t="s">
        <v>114</v>
      </c>
      <c r="O535" s="625">
        <v>1820988.9891189265</v>
      </c>
      <c r="P535" s="923" t="s">
        <v>1980</v>
      </c>
      <c r="T535" s="332"/>
      <c r="W535" s="350"/>
      <c r="X535" s="408"/>
      <c r="Y535" s="350"/>
      <c r="Z535" s="350"/>
      <c r="AA535" s="350"/>
      <c r="AB535" s="408"/>
      <c r="AC535" s="408"/>
      <c r="AD535" s="408"/>
      <c r="AE535" s="332"/>
      <c r="AF535" s="352"/>
      <c r="AG535" s="353"/>
    </row>
    <row r="536" spans="1:33" s="313" customFormat="1" ht="35" customHeight="1">
      <c r="A536" s="921">
        <v>507</v>
      </c>
      <c r="B536" s="613" t="s">
        <v>2083</v>
      </c>
      <c r="C536" s="623" t="s">
        <v>2004</v>
      </c>
      <c r="D536" s="634"/>
      <c r="E536" s="627"/>
      <c r="F536" s="627"/>
      <c r="G536" s="618"/>
      <c r="H536" s="626">
        <v>2017</v>
      </c>
      <c r="I536" s="272"/>
      <c r="J536" s="272"/>
      <c r="K536" s="272"/>
      <c r="L536" s="272"/>
      <c r="M536" s="272"/>
      <c r="N536" s="616" t="s">
        <v>114</v>
      </c>
      <c r="O536" s="625">
        <v>689768.55648444185</v>
      </c>
      <c r="P536" s="923" t="s">
        <v>2004</v>
      </c>
      <c r="T536" s="332"/>
      <c r="W536" s="350"/>
      <c r="X536" s="408"/>
      <c r="Y536" s="350"/>
      <c r="Z536" s="350"/>
      <c r="AA536" s="350"/>
      <c r="AB536" s="408"/>
      <c r="AC536" s="408"/>
      <c r="AD536" s="408"/>
      <c r="AE536" s="332"/>
      <c r="AF536" s="352"/>
      <c r="AG536" s="353"/>
    </row>
    <row r="537" spans="1:33" s="313" customFormat="1" ht="35" customHeight="1">
      <c r="A537" s="921">
        <v>508</v>
      </c>
      <c r="B537" s="613" t="s">
        <v>2083</v>
      </c>
      <c r="C537" s="623" t="s">
        <v>1983</v>
      </c>
      <c r="D537" s="634"/>
      <c r="E537" s="627"/>
      <c r="F537" s="627"/>
      <c r="G537" s="618"/>
      <c r="H537" s="626">
        <v>2017</v>
      </c>
      <c r="I537" s="272"/>
      <c r="J537" s="272"/>
      <c r="K537" s="272"/>
      <c r="L537" s="272"/>
      <c r="M537" s="272"/>
      <c r="N537" s="616" t="s">
        <v>114</v>
      </c>
      <c r="O537" s="625">
        <v>689768.55648444185</v>
      </c>
      <c r="P537" s="923" t="s">
        <v>1983</v>
      </c>
      <c r="T537" s="332"/>
      <c r="W537" s="350"/>
      <c r="X537" s="408"/>
      <c r="Y537" s="350"/>
      <c r="Z537" s="350"/>
      <c r="AA537" s="350"/>
      <c r="AB537" s="408"/>
      <c r="AC537" s="408"/>
      <c r="AD537" s="408"/>
      <c r="AE537" s="332"/>
      <c r="AF537" s="352"/>
      <c r="AG537" s="353"/>
    </row>
    <row r="538" spans="1:33" s="313" customFormat="1" ht="35" customHeight="1">
      <c r="A538" s="921">
        <v>509</v>
      </c>
      <c r="B538" s="613" t="s">
        <v>2083</v>
      </c>
      <c r="C538" s="623" t="s">
        <v>1985</v>
      </c>
      <c r="D538" s="634"/>
      <c r="E538" s="627"/>
      <c r="F538" s="627"/>
      <c r="G538" s="618"/>
      <c r="H538" s="626">
        <v>2017</v>
      </c>
      <c r="I538" s="272"/>
      <c r="J538" s="272"/>
      <c r="K538" s="272"/>
      <c r="L538" s="272"/>
      <c r="M538" s="272"/>
      <c r="N538" s="616" t="s">
        <v>114</v>
      </c>
      <c r="O538" s="625">
        <v>7173592.9874381954</v>
      </c>
      <c r="P538" s="923" t="s">
        <v>1985</v>
      </c>
      <c r="T538" s="332"/>
      <c r="W538" s="350"/>
      <c r="X538" s="408"/>
      <c r="Y538" s="350"/>
      <c r="Z538" s="350"/>
      <c r="AA538" s="350"/>
      <c r="AB538" s="408"/>
      <c r="AC538" s="408"/>
      <c r="AD538" s="408"/>
      <c r="AE538" s="332"/>
      <c r="AF538" s="352"/>
      <c r="AG538" s="353"/>
    </row>
    <row r="539" spans="1:33" s="313" customFormat="1" ht="35" customHeight="1">
      <c r="A539" s="921">
        <v>510</v>
      </c>
      <c r="B539" s="613" t="s">
        <v>2083</v>
      </c>
      <c r="C539" s="623" t="s">
        <v>2005</v>
      </c>
      <c r="D539" s="634"/>
      <c r="E539" s="627"/>
      <c r="F539" s="627"/>
      <c r="G539" s="618"/>
      <c r="H539" s="626">
        <v>2017</v>
      </c>
      <c r="I539" s="272"/>
      <c r="J539" s="272"/>
      <c r="K539" s="272"/>
      <c r="L539" s="272"/>
      <c r="M539" s="272"/>
      <c r="N539" s="616" t="s">
        <v>114</v>
      </c>
      <c r="O539" s="625">
        <v>2891509.7887827801</v>
      </c>
      <c r="P539" s="923" t="s">
        <v>2005</v>
      </c>
      <c r="T539" s="332"/>
      <c r="W539" s="350"/>
      <c r="X539" s="408"/>
      <c r="Y539" s="350"/>
      <c r="Z539" s="350"/>
      <c r="AA539" s="350"/>
      <c r="AB539" s="408"/>
      <c r="AC539" s="408"/>
      <c r="AD539" s="408"/>
      <c r="AE539" s="332"/>
      <c r="AF539" s="352"/>
      <c r="AG539" s="353"/>
    </row>
    <row r="540" spans="1:33" s="313" customFormat="1" ht="35" customHeight="1">
      <c r="A540" s="921">
        <v>511</v>
      </c>
      <c r="B540" s="613" t="s">
        <v>2083</v>
      </c>
      <c r="C540" s="623" t="s">
        <v>2006</v>
      </c>
      <c r="D540" s="634"/>
      <c r="E540" s="627"/>
      <c r="F540" s="627"/>
      <c r="G540" s="618"/>
      <c r="H540" s="626">
        <v>2017</v>
      </c>
      <c r="I540" s="272"/>
      <c r="J540" s="272"/>
      <c r="K540" s="272"/>
      <c r="L540" s="272"/>
      <c r="M540" s="272"/>
      <c r="N540" s="616" t="s">
        <v>114</v>
      </c>
      <c r="O540" s="625">
        <v>1020857.4635969739</v>
      </c>
      <c r="P540" s="923" t="s">
        <v>2006</v>
      </c>
      <c r="T540" s="332"/>
      <c r="W540" s="350"/>
      <c r="X540" s="408"/>
      <c r="Y540" s="350"/>
      <c r="Z540" s="350"/>
      <c r="AA540" s="350"/>
      <c r="AB540" s="408"/>
      <c r="AC540" s="408"/>
      <c r="AD540" s="408"/>
      <c r="AE540" s="332"/>
      <c r="AF540" s="352"/>
      <c r="AG540" s="353"/>
    </row>
    <row r="541" spans="1:33" s="313" customFormat="1" ht="35" customHeight="1">
      <c r="A541" s="921">
        <v>512</v>
      </c>
      <c r="B541" s="613" t="s">
        <v>2083</v>
      </c>
      <c r="C541" s="623" t="s">
        <v>1988</v>
      </c>
      <c r="D541" s="634"/>
      <c r="E541" s="627"/>
      <c r="F541" s="627"/>
      <c r="G541" s="618"/>
      <c r="H541" s="626">
        <v>2017</v>
      </c>
      <c r="I541" s="272"/>
      <c r="J541" s="272"/>
      <c r="K541" s="272"/>
      <c r="L541" s="272"/>
      <c r="M541" s="272"/>
      <c r="N541" s="616" t="s">
        <v>114</v>
      </c>
      <c r="O541" s="625">
        <v>910494.49455946323</v>
      </c>
      <c r="P541" s="923" t="s">
        <v>1988</v>
      </c>
      <c r="T541" s="332"/>
      <c r="W541" s="350"/>
      <c r="X541" s="408"/>
      <c r="Y541" s="350"/>
      <c r="Z541" s="350"/>
      <c r="AA541" s="350"/>
      <c r="AB541" s="408"/>
      <c r="AC541" s="408"/>
      <c r="AD541" s="408"/>
      <c r="AE541" s="332"/>
      <c r="AF541" s="352"/>
      <c r="AG541" s="353"/>
    </row>
    <row r="542" spans="1:33" s="313" customFormat="1" ht="35" customHeight="1">
      <c r="A542" s="921">
        <v>513</v>
      </c>
      <c r="B542" s="613" t="s">
        <v>2083</v>
      </c>
      <c r="C542" s="623" t="s">
        <v>1989</v>
      </c>
      <c r="D542" s="634"/>
      <c r="E542" s="627"/>
      <c r="F542" s="627"/>
      <c r="G542" s="618"/>
      <c r="H542" s="626">
        <v>2017</v>
      </c>
      <c r="I542" s="272"/>
      <c r="J542" s="272"/>
      <c r="K542" s="272"/>
      <c r="L542" s="272"/>
      <c r="M542" s="272"/>
      <c r="N542" s="616" t="s">
        <v>114</v>
      </c>
      <c r="O542" s="625">
        <v>1020857.4635969739</v>
      </c>
      <c r="P542" s="923" t="s">
        <v>1989</v>
      </c>
      <c r="T542" s="332"/>
      <c r="W542" s="350"/>
      <c r="X542" s="408"/>
      <c r="Y542" s="350"/>
      <c r="Z542" s="350"/>
      <c r="AA542" s="350"/>
      <c r="AB542" s="408"/>
      <c r="AC542" s="408"/>
      <c r="AD542" s="408"/>
      <c r="AE542" s="332"/>
      <c r="AF542" s="352"/>
      <c r="AG542" s="353"/>
    </row>
    <row r="543" spans="1:33" s="313" customFormat="1" ht="35" customHeight="1">
      <c r="A543" s="921">
        <v>514</v>
      </c>
      <c r="B543" s="613" t="s">
        <v>2083</v>
      </c>
      <c r="C543" s="623" t="s">
        <v>1990</v>
      </c>
      <c r="D543" s="634"/>
      <c r="E543" s="627"/>
      <c r="F543" s="627"/>
      <c r="G543" s="618"/>
      <c r="H543" s="626">
        <v>2017</v>
      </c>
      <c r="I543" s="272"/>
      <c r="J543" s="272"/>
      <c r="K543" s="272"/>
      <c r="L543" s="272"/>
      <c r="M543" s="272"/>
      <c r="N543" s="616" t="s">
        <v>114</v>
      </c>
      <c r="O543" s="625">
        <v>579405.58744693117</v>
      </c>
      <c r="P543" s="923" t="s">
        <v>1990</v>
      </c>
      <c r="T543" s="332"/>
      <c r="W543" s="350"/>
      <c r="X543" s="408"/>
      <c r="Y543" s="350"/>
      <c r="Z543" s="350"/>
      <c r="AA543" s="350"/>
      <c r="AB543" s="408"/>
      <c r="AC543" s="408"/>
      <c r="AD543" s="408"/>
      <c r="AE543" s="332"/>
      <c r="AF543" s="352"/>
      <c r="AG543" s="353"/>
    </row>
    <row r="544" spans="1:33" s="313" customFormat="1" ht="39" customHeight="1">
      <c r="A544" s="921">
        <v>515</v>
      </c>
      <c r="B544" s="613" t="s">
        <v>2083</v>
      </c>
      <c r="C544" s="623" t="s">
        <v>2007</v>
      </c>
      <c r="D544" s="634"/>
      <c r="E544" s="627"/>
      <c r="F544" s="627"/>
      <c r="G544" s="618"/>
      <c r="H544" s="626">
        <v>2017</v>
      </c>
      <c r="I544" s="272"/>
      <c r="J544" s="272"/>
      <c r="K544" s="272"/>
      <c r="L544" s="272"/>
      <c r="M544" s="272"/>
      <c r="N544" s="616" t="s">
        <v>114</v>
      </c>
      <c r="O544" s="625">
        <v>579405.58744693117</v>
      </c>
      <c r="P544" s="923" t="s">
        <v>2007</v>
      </c>
      <c r="T544" s="332"/>
      <c r="W544" s="350"/>
      <c r="X544" s="408"/>
      <c r="Y544" s="350"/>
      <c r="Z544" s="350"/>
      <c r="AA544" s="350"/>
      <c r="AB544" s="408"/>
      <c r="AC544" s="408"/>
      <c r="AD544" s="408"/>
      <c r="AE544" s="332"/>
      <c r="AF544" s="352"/>
      <c r="AG544" s="353"/>
    </row>
    <row r="545" spans="1:35" s="313" customFormat="1" ht="39" customHeight="1">
      <c r="A545" s="921">
        <v>516</v>
      </c>
      <c r="B545" s="613" t="s">
        <v>2083</v>
      </c>
      <c r="C545" s="623" t="s">
        <v>1993</v>
      </c>
      <c r="D545" s="634"/>
      <c r="E545" s="627"/>
      <c r="F545" s="627"/>
      <c r="G545" s="618"/>
      <c r="H545" s="626">
        <v>2017</v>
      </c>
      <c r="I545" s="272"/>
      <c r="J545" s="272"/>
      <c r="K545" s="272"/>
      <c r="L545" s="272"/>
      <c r="M545" s="272"/>
      <c r="N545" s="616" t="s">
        <v>114</v>
      </c>
      <c r="O545" s="625">
        <v>855313.01004070789</v>
      </c>
      <c r="P545" s="923" t="s">
        <v>1993</v>
      </c>
      <c r="T545" s="332"/>
      <c r="W545" s="350"/>
      <c r="X545" s="408"/>
      <c r="Y545" s="350"/>
      <c r="Z545" s="350"/>
      <c r="AA545" s="350"/>
      <c r="AB545" s="408"/>
      <c r="AC545" s="408"/>
      <c r="AD545" s="408"/>
      <c r="AE545" s="332"/>
      <c r="AF545" s="352"/>
      <c r="AG545" s="353"/>
    </row>
    <row r="546" spans="1:35" s="313" customFormat="1" ht="35" customHeight="1">
      <c r="A546" s="921">
        <v>517</v>
      </c>
      <c r="B546" s="613" t="s">
        <v>2083</v>
      </c>
      <c r="C546" s="623" t="s">
        <v>2005</v>
      </c>
      <c r="D546" s="634"/>
      <c r="E546" s="627"/>
      <c r="F546" s="627"/>
      <c r="G546" s="618"/>
      <c r="H546" s="626">
        <v>2017</v>
      </c>
      <c r="I546" s="272"/>
      <c r="J546" s="272"/>
      <c r="K546" s="272"/>
      <c r="L546" s="272"/>
      <c r="M546" s="272"/>
      <c r="N546" s="616" t="s">
        <v>114</v>
      </c>
      <c r="O546" s="625">
        <v>2979800.1640127888</v>
      </c>
      <c r="P546" s="923" t="s">
        <v>2005</v>
      </c>
      <c r="T546" s="332"/>
      <c r="W546" s="350"/>
      <c r="X546" s="408"/>
      <c r="Y546" s="350"/>
      <c r="Z546" s="350"/>
      <c r="AA546" s="350"/>
      <c r="AB546" s="408"/>
      <c r="AC546" s="408"/>
      <c r="AD546" s="408"/>
      <c r="AE546" s="332"/>
      <c r="AF546" s="352"/>
      <c r="AG546" s="353"/>
    </row>
    <row r="547" spans="1:35" s="313" customFormat="1" ht="35" customHeight="1">
      <c r="A547" s="921">
        <v>518</v>
      </c>
      <c r="B547" s="613" t="s">
        <v>2083</v>
      </c>
      <c r="C547" s="623" t="s">
        <v>2008</v>
      </c>
      <c r="D547" s="634"/>
      <c r="E547" s="627"/>
      <c r="F547" s="627"/>
      <c r="G547" s="618"/>
      <c r="H547" s="626">
        <v>2017</v>
      </c>
      <c r="I547" s="272"/>
      <c r="J547" s="272"/>
      <c r="K547" s="272"/>
      <c r="L547" s="272"/>
      <c r="M547" s="272"/>
      <c r="N547" s="616" t="s">
        <v>114</v>
      </c>
      <c r="O547" s="625">
        <v>3873740.2132166256</v>
      </c>
      <c r="P547" s="923" t="s">
        <v>2008</v>
      </c>
      <c r="T547" s="332"/>
      <c r="W547" s="350"/>
      <c r="X547" s="408"/>
      <c r="Y547" s="350"/>
      <c r="Z547" s="350"/>
      <c r="AA547" s="350"/>
      <c r="AB547" s="408"/>
      <c r="AC547" s="408"/>
      <c r="AD547" s="408"/>
      <c r="AE547" s="332"/>
      <c r="AF547" s="352"/>
      <c r="AG547" s="353"/>
    </row>
    <row r="548" spans="1:35" s="313" customFormat="1" ht="35" customHeight="1">
      <c r="A548" s="921">
        <v>519</v>
      </c>
      <c r="B548" s="613" t="s">
        <v>2083</v>
      </c>
      <c r="C548" s="623" t="s">
        <v>2009</v>
      </c>
      <c r="D548" s="634"/>
      <c r="E548" s="627"/>
      <c r="F548" s="627"/>
      <c r="G548" s="618"/>
      <c r="H548" s="626">
        <v>2017</v>
      </c>
      <c r="I548" s="272"/>
      <c r="J548" s="272"/>
      <c r="K548" s="272"/>
      <c r="L548" s="272"/>
      <c r="M548" s="272"/>
      <c r="N548" s="616" t="s">
        <v>114</v>
      </c>
      <c r="O548" s="625">
        <v>1147774.8779901112</v>
      </c>
      <c r="P548" s="923" t="s">
        <v>2009</v>
      </c>
      <c r="T548" s="332"/>
      <c r="W548" s="350"/>
      <c r="X548" s="408"/>
      <c r="Y548" s="350"/>
      <c r="Z548" s="350"/>
      <c r="AA548" s="350"/>
      <c r="AB548" s="408"/>
      <c r="AC548" s="408"/>
      <c r="AD548" s="408"/>
      <c r="AE548" s="332"/>
      <c r="AF548" s="352"/>
      <c r="AG548" s="353"/>
    </row>
    <row r="549" spans="1:35" s="313" customFormat="1" ht="35" customHeight="1">
      <c r="A549" s="921">
        <v>520</v>
      </c>
      <c r="B549" s="613" t="s">
        <v>2083</v>
      </c>
      <c r="C549" s="623" t="s">
        <v>1997</v>
      </c>
      <c r="D549" s="634"/>
      <c r="E549" s="627"/>
      <c r="F549" s="627"/>
      <c r="G549" s="618"/>
      <c r="H549" s="626">
        <v>2017</v>
      </c>
      <c r="I549" s="272"/>
      <c r="J549" s="272"/>
      <c r="K549" s="272"/>
      <c r="L549" s="272"/>
      <c r="M549" s="272"/>
      <c r="N549" s="616" t="s">
        <v>114</v>
      </c>
      <c r="O549" s="625">
        <v>1942388.2550601882</v>
      </c>
      <c r="P549" s="923" t="s">
        <v>1997</v>
      </c>
      <c r="T549" s="332"/>
      <c r="W549" s="350"/>
      <c r="X549" s="408"/>
      <c r="Y549" s="350"/>
      <c r="Z549" s="350"/>
      <c r="AA549" s="350"/>
      <c r="AB549" s="408"/>
      <c r="AC549" s="408"/>
      <c r="AD549" s="408"/>
      <c r="AE549" s="332"/>
      <c r="AF549" s="352"/>
      <c r="AG549" s="353"/>
    </row>
    <row r="550" spans="1:35" s="313" customFormat="1" ht="35" customHeight="1">
      <c r="A550" s="921">
        <v>521</v>
      </c>
      <c r="B550" s="613" t="s">
        <v>2083</v>
      </c>
      <c r="C550" s="623" t="s">
        <v>2010</v>
      </c>
      <c r="D550" s="634"/>
      <c r="E550" s="627"/>
      <c r="F550" s="627"/>
      <c r="G550" s="618"/>
      <c r="H550" s="626">
        <v>2017</v>
      </c>
      <c r="I550" s="272"/>
      <c r="J550" s="272"/>
      <c r="K550" s="272"/>
      <c r="L550" s="272"/>
      <c r="M550" s="272"/>
      <c r="N550" s="616" t="s">
        <v>114</v>
      </c>
      <c r="O550" s="625">
        <v>882903.75230008562</v>
      </c>
      <c r="P550" s="923" t="s">
        <v>2010</v>
      </c>
      <c r="T550" s="332"/>
      <c r="W550" s="350"/>
      <c r="X550" s="408"/>
      <c r="Y550" s="350"/>
      <c r="Z550" s="350"/>
      <c r="AA550" s="350"/>
      <c r="AB550" s="408"/>
      <c r="AC550" s="408"/>
      <c r="AD550" s="408"/>
      <c r="AE550" s="332"/>
      <c r="AF550" s="352"/>
      <c r="AG550" s="353"/>
    </row>
    <row r="551" spans="1:35" s="313" customFormat="1" ht="35" customHeight="1">
      <c r="A551" s="921">
        <v>522</v>
      </c>
      <c r="B551" s="613" t="s">
        <v>2083</v>
      </c>
      <c r="C551" s="623" t="s">
        <v>2011</v>
      </c>
      <c r="D551" s="634"/>
      <c r="E551" s="627"/>
      <c r="F551" s="627"/>
      <c r="G551" s="618"/>
      <c r="H551" s="626">
        <v>2017</v>
      </c>
      <c r="I551" s="272"/>
      <c r="J551" s="272"/>
      <c r="K551" s="272"/>
      <c r="L551" s="272"/>
      <c r="M551" s="272"/>
      <c r="N551" s="616" t="s">
        <v>114</v>
      </c>
      <c r="O551" s="625">
        <v>6120716.6900000004</v>
      </c>
      <c r="P551" s="923" t="s">
        <v>2011</v>
      </c>
      <c r="T551" s="332"/>
      <c r="W551" s="350"/>
      <c r="X551" s="408"/>
      <c r="Y551" s="350"/>
      <c r="Z551" s="350"/>
      <c r="AA551" s="350"/>
      <c r="AB551" s="408"/>
      <c r="AC551" s="408"/>
      <c r="AD551" s="408"/>
      <c r="AE551" s="332"/>
      <c r="AF551" s="352"/>
      <c r="AG551" s="353"/>
    </row>
    <row r="552" spans="1:35" s="313" customFormat="1" ht="35" customHeight="1">
      <c r="A552" s="921">
        <v>523</v>
      </c>
      <c r="B552" s="613" t="s">
        <v>2083</v>
      </c>
      <c r="C552" s="623" t="s">
        <v>2012</v>
      </c>
      <c r="D552" s="634"/>
      <c r="E552" s="627"/>
      <c r="F552" s="627"/>
      <c r="G552" s="618"/>
      <c r="H552" s="626">
        <v>2017</v>
      </c>
      <c r="I552" s="272"/>
      <c r="J552" s="272"/>
      <c r="K552" s="272"/>
      <c r="L552" s="272"/>
      <c r="M552" s="272"/>
      <c r="N552" s="616" t="s">
        <v>114</v>
      </c>
      <c r="O552" s="625">
        <v>22261667.336619686</v>
      </c>
      <c r="P552" s="923" t="s">
        <v>2012</v>
      </c>
      <c r="T552" s="332"/>
      <c r="W552" s="350"/>
      <c r="X552" s="408"/>
      <c r="Y552" s="350"/>
      <c r="Z552" s="350"/>
      <c r="AA552" s="350"/>
      <c r="AB552" s="408"/>
      <c r="AC552" s="408"/>
      <c r="AD552" s="408"/>
      <c r="AE552" s="332"/>
      <c r="AF552" s="352"/>
      <c r="AG552" s="353"/>
    </row>
    <row r="553" spans="1:35" s="313" customFormat="1" ht="35" customHeight="1">
      <c r="A553" s="921">
        <v>524</v>
      </c>
      <c r="B553" s="618" t="s">
        <v>2086</v>
      </c>
      <c r="C553" s="623" t="s">
        <v>2013</v>
      </c>
      <c r="D553" s="634"/>
      <c r="E553" s="627"/>
      <c r="F553" s="627"/>
      <c r="G553" s="618"/>
      <c r="H553" s="626">
        <v>2017</v>
      </c>
      <c r="I553" s="272"/>
      <c r="J553" s="272"/>
      <c r="K553" s="272"/>
      <c r="L553" s="272"/>
      <c r="M553" s="272"/>
      <c r="N553" s="616" t="s">
        <v>114</v>
      </c>
      <c r="O553" s="625">
        <v>75762004.259389907</v>
      </c>
      <c r="P553" s="915"/>
      <c r="T553" s="332"/>
      <c r="W553" s="350"/>
      <c r="X553" s="408"/>
      <c r="Y553" s="350"/>
      <c r="Z553" s="350"/>
      <c r="AA553" s="350"/>
      <c r="AB553" s="408"/>
      <c r="AC553" s="408"/>
      <c r="AD553" s="408"/>
      <c r="AE553" s="332"/>
      <c r="AF553" s="352"/>
      <c r="AG553" s="353"/>
    </row>
    <row r="554" spans="1:35" s="313" customFormat="1" ht="40" customHeight="1">
      <c r="A554" s="921">
        <v>525</v>
      </c>
      <c r="B554" s="613" t="s">
        <v>304</v>
      </c>
      <c r="C554" s="623" t="s">
        <v>2014</v>
      </c>
      <c r="D554" s="634"/>
      <c r="E554" s="627"/>
      <c r="F554" s="627"/>
      <c r="G554" s="618"/>
      <c r="H554" s="626">
        <v>2017</v>
      </c>
      <c r="I554" s="272"/>
      <c r="J554" s="272"/>
      <c r="K554" s="272"/>
      <c r="L554" s="272"/>
      <c r="M554" s="272"/>
      <c r="N554" s="616" t="s">
        <v>114</v>
      </c>
      <c r="O554" s="625">
        <v>125261969.85757464</v>
      </c>
      <c r="P554" s="915"/>
      <c r="T554" s="332"/>
      <c r="W554" s="350"/>
      <c r="X554" s="408"/>
      <c r="Y554" s="350"/>
      <c r="Z554" s="350"/>
      <c r="AA554" s="350"/>
      <c r="AB554" s="408"/>
      <c r="AC554" s="408"/>
      <c r="AD554" s="408"/>
      <c r="AE554" s="332"/>
      <c r="AF554" s="352"/>
      <c r="AG554" s="353"/>
    </row>
    <row r="555" spans="1:35" s="313" customFormat="1" ht="35" customHeight="1">
      <c r="A555" s="921">
        <v>526</v>
      </c>
      <c r="B555" s="613" t="s">
        <v>2120</v>
      </c>
      <c r="C555" s="623" t="s">
        <v>2015</v>
      </c>
      <c r="D555" s="634"/>
      <c r="E555" s="627"/>
      <c r="F555" s="627"/>
      <c r="G555" s="618"/>
      <c r="H555" s="626">
        <v>2017</v>
      </c>
      <c r="I555" s="272"/>
      <c r="J555" s="272"/>
      <c r="K555" s="272"/>
      <c r="L555" s="272"/>
      <c r="M555" s="272"/>
      <c r="N555" s="616" t="s">
        <v>114</v>
      </c>
      <c r="O555" s="625">
        <v>45246503.496503495</v>
      </c>
      <c r="P555" s="915"/>
      <c r="T555" s="332"/>
      <c r="W555" s="350"/>
      <c r="X555" s="408"/>
      <c r="Y555" s="350"/>
      <c r="Z555" s="350"/>
      <c r="AA555" s="350"/>
      <c r="AB555" s="408"/>
      <c r="AC555" s="408"/>
      <c r="AD555" s="408"/>
      <c r="AE555" s="332"/>
      <c r="AF555" s="352"/>
      <c r="AG555" s="353"/>
    </row>
    <row r="556" spans="1:35" s="313" customFormat="1" ht="35" customHeight="1">
      <c r="A556" s="921">
        <v>527</v>
      </c>
      <c r="B556" s="613" t="s">
        <v>2120</v>
      </c>
      <c r="C556" s="623" t="s">
        <v>2016</v>
      </c>
      <c r="D556" s="634"/>
      <c r="E556" s="627"/>
      <c r="F556" s="627"/>
      <c r="G556" s="618"/>
      <c r="H556" s="626">
        <v>2017</v>
      </c>
      <c r="I556" s="272"/>
      <c r="J556" s="272"/>
      <c r="K556" s="272"/>
      <c r="L556" s="272"/>
      <c r="M556" s="272"/>
      <c r="N556" s="616" t="s">
        <v>114</v>
      </c>
      <c r="O556" s="625">
        <v>386103496.50349653</v>
      </c>
      <c r="P556" s="915"/>
      <c r="T556" s="332"/>
      <c r="W556" s="350"/>
      <c r="X556" s="408"/>
      <c r="Y556" s="350"/>
      <c r="Z556" s="350"/>
      <c r="AA556" s="350"/>
      <c r="AB556" s="408"/>
      <c r="AC556" s="408"/>
      <c r="AD556" s="408"/>
      <c r="AE556" s="332"/>
      <c r="AF556" s="352"/>
      <c r="AG556" s="353"/>
    </row>
    <row r="557" spans="1:35" s="313" customFormat="1" ht="35" customHeight="1">
      <c r="A557" s="921">
        <v>528</v>
      </c>
      <c r="B557" s="618" t="s">
        <v>2023</v>
      </c>
      <c r="C557" s="623" t="s">
        <v>2017</v>
      </c>
      <c r="D557" s="634"/>
      <c r="E557" s="627"/>
      <c r="F557" s="627"/>
      <c r="G557" s="618"/>
      <c r="H557" s="626">
        <v>2017</v>
      </c>
      <c r="I557" s="272"/>
      <c r="J557" s="272"/>
      <c r="K557" s="272"/>
      <c r="L557" s="272"/>
      <c r="M557" s="272"/>
      <c r="N557" s="616" t="s">
        <v>114</v>
      </c>
      <c r="O557" s="625">
        <v>200464667.82058179</v>
      </c>
      <c r="P557" s="915"/>
      <c r="T557" s="332"/>
      <c r="W557" s="350"/>
      <c r="X557" s="408"/>
      <c r="Y557" s="350"/>
      <c r="Z557" s="350"/>
      <c r="AA557" s="350"/>
      <c r="AB557" s="408"/>
      <c r="AC557" s="408"/>
      <c r="AD557" s="408"/>
      <c r="AE557" s="332"/>
      <c r="AF557" s="352"/>
      <c r="AG557" s="353"/>
    </row>
    <row r="558" spans="1:35" s="313" customFormat="1" ht="35" customHeight="1">
      <c r="A558" s="921">
        <v>529</v>
      </c>
      <c r="B558" s="613" t="s">
        <v>304</v>
      </c>
      <c r="C558" s="623" t="s">
        <v>2018</v>
      </c>
      <c r="D558" s="634"/>
      <c r="E558" s="627"/>
      <c r="F558" s="627"/>
      <c r="G558" s="618"/>
      <c r="H558" s="626">
        <v>2017</v>
      </c>
      <c r="I558" s="272"/>
      <c r="J558" s="272"/>
      <c r="K558" s="272"/>
      <c r="L558" s="272"/>
      <c r="M558" s="272"/>
      <c r="N558" s="616" t="s">
        <v>114</v>
      </c>
      <c r="O558" s="625">
        <v>25822605.179418221</v>
      </c>
      <c r="P558" s="915"/>
      <c r="T558" s="332"/>
      <c r="W558" s="350"/>
      <c r="X558" s="408"/>
      <c r="Y558" s="350"/>
      <c r="Z558" s="350"/>
      <c r="AA558" s="350"/>
      <c r="AB558" s="408"/>
      <c r="AC558" s="408"/>
      <c r="AD558" s="408"/>
      <c r="AE558" s="332"/>
      <c r="AF558" s="352"/>
      <c r="AG558" s="353"/>
    </row>
    <row r="559" spans="1:35" s="313" customFormat="1" ht="35" customHeight="1">
      <c r="A559" s="921"/>
      <c r="B559" s="613" t="s">
        <v>2175</v>
      </c>
      <c r="C559" s="623" t="s">
        <v>556</v>
      </c>
      <c r="D559" s="634"/>
      <c r="E559" s="627"/>
      <c r="F559" s="627"/>
      <c r="G559" s="618"/>
      <c r="H559" s="626">
        <v>2019</v>
      </c>
      <c r="I559" s="272"/>
      <c r="J559" s="272"/>
      <c r="K559" s="272"/>
      <c r="L559" s="272"/>
      <c r="M559" s="272"/>
      <c r="N559" s="616" t="s">
        <v>114</v>
      </c>
      <c r="O559" s="625">
        <v>15350000</v>
      </c>
      <c r="P559" s="915"/>
      <c r="T559" s="332"/>
      <c r="W559" s="350"/>
      <c r="X559" s="408"/>
      <c r="Y559" s="350"/>
      <c r="Z559" s="350"/>
      <c r="AA559" s="350"/>
      <c r="AB559" s="408"/>
      <c r="AC559" s="408"/>
      <c r="AD559" s="408"/>
      <c r="AE559" s="332"/>
      <c r="AF559" s="352"/>
      <c r="AG559" s="353"/>
      <c r="AI559" s="352">
        <f>SUM(O560:O567)</f>
        <v>453971100</v>
      </c>
    </row>
    <row r="560" spans="1:35" s="313" customFormat="1" ht="35" customHeight="1">
      <c r="A560" s="921"/>
      <c r="B560" s="661" t="s">
        <v>2083</v>
      </c>
      <c r="C560" s="623" t="s">
        <v>2168</v>
      </c>
      <c r="D560" s="634"/>
      <c r="E560" s="627"/>
      <c r="F560" s="627"/>
      <c r="G560" s="618"/>
      <c r="H560" s="626">
        <v>2019</v>
      </c>
      <c r="I560" s="272"/>
      <c r="J560" s="272"/>
      <c r="K560" s="272"/>
      <c r="L560" s="272"/>
      <c r="M560" s="272"/>
      <c r="N560" s="616" t="s">
        <v>114</v>
      </c>
      <c r="O560" s="625">
        <v>49990770.562510923</v>
      </c>
      <c r="P560" s="915"/>
      <c r="T560" s="332"/>
      <c r="W560" s="350"/>
      <c r="X560" s="408"/>
      <c r="Y560" s="350"/>
      <c r="Z560" s="350"/>
      <c r="AA560" s="350"/>
      <c r="AB560" s="408"/>
      <c r="AC560" s="408"/>
      <c r="AD560" s="408"/>
      <c r="AE560" s="332"/>
      <c r="AF560" s="352"/>
      <c r="AG560" s="353"/>
      <c r="AI560" s="313">
        <v>469321100</v>
      </c>
    </row>
    <row r="561" spans="1:35" s="313" customFormat="1" ht="35" customHeight="1">
      <c r="A561" s="921"/>
      <c r="B561" s="661" t="s">
        <v>2083</v>
      </c>
      <c r="C561" s="623" t="s">
        <v>2169</v>
      </c>
      <c r="D561" s="634"/>
      <c r="E561" s="627"/>
      <c r="F561" s="627"/>
      <c r="G561" s="618"/>
      <c r="H561" s="626">
        <v>2019</v>
      </c>
      <c r="I561" s="272"/>
      <c r="J561" s="272"/>
      <c r="K561" s="272"/>
      <c r="L561" s="272"/>
      <c r="M561" s="272"/>
      <c r="N561" s="616" t="s">
        <v>114</v>
      </c>
      <c r="O561" s="625">
        <v>73833626.104167163</v>
      </c>
      <c r="P561" s="915"/>
      <c r="T561" s="332"/>
      <c r="W561" s="350"/>
      <c r="X561" s="408"/>
      <c r="Y561" s="350"/>
      <c r="Z561" s="350"/>
      <c r="AA561" s="350"/>
      <c r="AB561" s="408"/>
      <c r="AC561" s="408"/>
      <c r="AD561" s="408"/>
      <c r="AE561" s="332"/>
      <c r="AF561" s="352"/>
      <c r="AG561" s="353"/>
      <c r="AI561" s="337">
        <f>AI560-AI559</f>
        <v>15350000</v>
      </c>
    </row>
    <row r="562" spans="1:35" s="313" customFormat="1" ht="35" customHeight="1">
      <c r="A562" s="921"/>
      <c r="B562" s="661" t="s">
        <v>2083</v>
      </c>
      <c r="C562" s="623" t="s">
        <v>2170</v>
      </c>
      <c r="D562" s="634"/>
      <c r="E562" s="627"/>
      <c r="F562" s="627"/>
      <c r="G562" s="618"/>
      <c r="H562" s="626">
        <v>2019</v>
      </c>
      <c r="I562" s="272"/>
      <c r="J562" s="272"/>
      <c r="K562" s="272"/>
      <c r="L562" s="272"/>
      <c r="M562" s="272"/>
      <c r="N562" s="616" t="s">
        <v>114</v>
      </c>
      <c r="O562" s="625">
        <v>73833626.104167163</v>
      </c>
      <c r="P562" s="915"/>
      <c r="T562" s="332"/>
      <c r="W562" s="350"/>
      <c r="X562" s="408"/>
      <c r="Y562" s="350"/>
      <c r="Z562" s="350"/>
      <c r="AA562" s="350"/>
      <c r="AB562" s="408"/>
      <c r="AC562" s="408"/>
      <c r="AD562" s="408"/>
      <c r="AE562" s="332"/>
      <c r="AF562" s="352"/>
      <c r="AG562" s="353"/>
    </row>
    <row r="563" spans="1:35" s="313" customFormat="1" ht="35" customHeight="1">
      <c r="A563" s="921"/>
      <c r="B563" s="661" t="s">
        <v>291</v>
      </c>
      <c r="C563" s="623" t="s">
        <v>2171</v>
      </c>
      <c r="D563" s="634"/>
      <c r="E563" s="627"/>
      <c r="F563" s="627"/>
      <c r="G563" s="618"/>
      <c r="H563" s="626">
        <v>2019</v>
      </c>
      <c r="I563" s="272"/>
      <c r="J563" s="272"/>
      <c r="K563" s="272"/>
      <c r="L563" s="272"/>
      <c r="M563" s="272"/>
      <c r="N563" s="616" t="s">
        <v>114</v>
      </c>
      <c r="O563" s="625">
        <v>124301077.22915474</v>
      </c>
      <c r="P563" s="915"/>
      <c r="T563" s="332"/>
      <c r="W563" s="350"/>
      <c r="X563" s="408"/>
      <c r="Y563" s="350"/>
      <c r="Z563" s="350"/>
      <c r="AA563" s="350"/>
      <c r="AB563" s="408"/>
      <c r="AC563" s="408"/>
      <c r="AD563" s="408"/>
      <c r="AE563" s="332"/>
      <c r="AF563" s="352"/>
      <c r="AG563" s="353"/>
    </row>
    <row r="564" spans="1:35" s="313" customFormat="1" ht="35" customHeight="1">
      <c r="A564" s="921"/>
      <c r="B564" s="662" t="s">
        <v>2176</v>
      </c>
      <c r="C564" s="623" t="s">
        <v>2172</v>
      </c>
      <c r="D564" s="634"/>
      <c r="E564" s="627"/>
      <c r="F564" s="627"/>
      <c r="G564" s="618"/>
      <c r="H564" s="626">
        <v>2019</v>
      </c>
      <c r="I564" s="272"/>
      <c r="J564" s="272"/>
      <c r="K564" s="272"/>
      <c r="L564" s="272"/>
      <c r="M564" s="272"/>
      <c r="N564" s="616" t="s">
        <v>114</v>
      </c>
      <c r="O564" s="625">
        <v>10112721.417069243</v>
      </c>
      <c r="P564" s="915"/>
      <c r="T564" s="332"/>
      <c r="W564" s="350"/>
      <c r="X564" s="408"/>
      <c r="Y564" s="350"/>
      <c r="Z564" s="350"/>
      <c r="AA564" s="350"/>
      <c r="AB564" s="408"/>
      <c r="AC564" s="408"/>
      <c r="AD564" s="408"/>
      <c r="AE564" s="332"/>
      <c r="AF564" s="352"/>
      <c r="AG564" s="353"/>
    </row>
    <row r="565" spans="1:35" s="313" customFormat="1" ht="35" customHeight="1">
      <c r="A565" s="921"/>
      <c r="B565" s="663" t="s">
        <v>2176</v>
      </c>
      <c r="C565" s="623" t="s">
        <v>204</v>
      </c>
      <c r="D565" s="634"/>
      <c r="E565" s="627"/>
      <c r="F565" s="627"/>
      <c r="G565" s="618"/>
      <c r="H565" s="626">
        <v>2019</v>
      </c>
      <c r="I565" s="272"/>
      <c r="J565" s="272"/>
      <c r="K565" s="272"/>
      <c r="L565" s="272"/>
      <c r="M565" s="272"/>
      <c r="N565" s="616" t="s">
        <v>114</v>
      </c>
      <c r="O565" s="625">
        <v>8140740.7407407407</v>
      </c>
      <c r="P565" s="915"/>
      <c r="T565" s="332"/>
      <c r="W565" s="350"/>
      <c r="X565" s="408"/>
      <c r="Y565" s="350"/>
      <c r="Z565" s="350"/>
      <c r="AA565" s="350"/>
      <c r="AB565" s="408"/>
      <c r="AC565" s="408"/>
      <c r="AD565" s="408"/>
      <c r="AE565" s="332"/>
      <c r="AF565" s="352"/>
      <c r="AG565" s="353"/>
    </row>
    <row r="566" spans="1:35" s="313" customFormat="1" ht="35" customHeight="1">
      <c r="A566" s="921"/>
      <c r="B566" s="662" t="s">
        <v>2176</v>
      </c>
      <c r="C566" s="623" t="s">
        <v>2173</v>
      </c>
      <c r="D566" s="634"/>
      <c r="E566" s="627"/>
      <c r="F566" s="627"/>
      <c r="G566" s="618"/>
      <c r="H566" s="626">
        <v>2019</v>
      </c>
      <c r="I566" s="272"/>
      <c r="J566" s="272"/>
      <c r="K566" s="272"/>
      <c r="L566" s="272"/>
      <c r="M566" s="272"/>
      <c r="N566" s="616" t="s">
        <v>114</v>
      </c>
      <c r="O566" s="625">
        <v>13146537.842190016</v>
      </c>
      <c r="P566" s="915"/>
      <c r="T566" s="332"/>
      <c r="W566" s="350"/>
      <c r="X566" s="408"/>
      <c r="Y566" s="350"/>
      <c r="Z566" s="350"/>
      <c r="AA566" s="350"/>
      <c r="AB566" s="408"/>
      <c r="AC566" s="408"/>
      <c r="AD566" s="408"/>
      <c r="AE566" s="332"/>
      <c r="AF566" s="352"/>
      <c r="AG566" s="353"/>
    </row>
    <row r="567" spans="1:35" s="313" customFormat="1" ht="35" customHeight="1">
      <c r="A567" s="921"/>
      <c r="B567" s="665" t="s">
        <v>2089</v>
      </c>
      <c r="C567" s="623" t="s">
        <v>2174</v>
      </c>
      <c r="D567" s="634"/>
      <c r="E567" s="627"/>
      <c r="F567" s="627"/>
      <c r="G567" s="618"/>
      <c r="H567" s="626">
        <v>2019</v>
      </c>
      <c r="I567" s="272"/>
      <c r="J567" s="272"/>
      <c r="K567" s="272"/>
      <c r="L567" s="272"/>
      <c r="M567" s="272"/>
      <c r="N567" s="616" t="s">
        <v>114</v>
      </c>
      <c r="O567" s="625">
        <v>100612000</v>
      </c>
      <c r="P567" s="915"/>
      <c r="T567" s="332"/>
      <c r="W567" s="350"/>
      <c r="X567" s="408"/>
      <c r="Y567" s="350"/>
      <c r="Z567" s="350"/>
      <c r="AA567" s="350"/>
      <c r="AB567" s="408"/>
      <c r="AC567" s="408"/>
      <c r="AD567" s="408"/>
      <c r="AE567" s="332"/>
      <c r="AF567" s="352"/>
      <c r="AG567" s="353"/>
    </row>
    <row r="568" spans="1:35" s="313" customFormat="1" ht="35" customHeight="1">
      <c r="A568" s="918"/>
      <c r="B568" s="618" t="s">
        <v>747</v>
      </c>
      <c r="C568" s="623" t="s">
        <v>747</v>
      </c>
      <c r="D568" s="634"/>
      <c r="E568" s="627"/>
      <c r="F568" s="627"/>
      <c r="G568" s="618"/>
      <c r="H568" s="626"/>
      <c r="I568" s="272"/>
      <c r="J568" s="272"/>
      <c r="K568" s="272"/>
      <c r="L568" s="272"/>
      <c r="M568" s="272"/>
      <c r="N568" s="616"/>
      <c r="O568" s="625"/>
      <c r="P568" s="915"/>
      <c r="U568" s="323"/>
      <c r="W568" s="409"/>
      <c r="X568" s="410"/>
      <c r="Y568" s="337"/>
    </row>
    <row r="569" spans="1:35" s="332" customFormat="1" ht="35" customHeight="1">
      <c r="A569" s="924" t="s">
        <v>34</v>
      </c>
      <c r="B569" s="605" t="s">
        <v>891</v>
      </c>
      <c r="C569" s="271" t="s">
        <v>747</v>
      </c>
      <c r="D569" s="271"/>
      <c r="E569" s="611"/>
      <c r="F569" s="271"/>
      <c r="G569" s="271"/>
      <c r="H569" s="271"/>
      <c r="I569" s="271"/>
      <c r="J569" s="271"/>
      <c r="K569" s="271"/>
      <c r="L569" s="271"/>
      <c r="M569" s="271"/>
      <c r="N569" s="271"/>
      <c r="O569" s="635">
        <f>SUBTOTAL(9,O570:O618)</f>
        <v>2260243423.0256972</v>
      </c>
      <c r="P569" s="925"/>
      <c r="T569" s="413"/>
      <c r="U569" s="323"/>
      <c r="V569" s="313"/>
      <c r="X569" s="413"/>
      <c r="AA569" s="414"/>
      <c r="AB569" s="414"/>
      <c r="AC569" s="414"/>
      <c r="AD569" s="414"/>
      <c r="AF569" s="414"/>
      <c r="AG569" s="414"/>
      <c r="AH569" s="330"/>
      <c r="AI569" s="579"/>
    </row>
    <row r="570" spans="1:35" s="313" customFormat="1" ht="35" customHeight="1">
      <c r="A570" s="921">
        <v>530</v>
      </c>
      <c r="B570" s="613" t="s">
        <v>443</v>
      </c>
      <c r="C570" s="622" t="s">
        <v>424</v>
      </c>
      <c r="D570" s="272"/>
      <c r="E570" s="618" t="s">
        <v>455</v>
      </c>
      <c r="F570" s="636"/>
      <c r="G570" s="618" t="s">
        <v>397</v>
      </c>
      <c r="H570" s="626">
        <v>2008</v>
      </c>
      <c r="I570" s="272"/>
      <c r="J570" s="272"/>
      <c r="K570" s="272"/>
      <c r="L570" s="272"/>
      <c r="M570" s="272"/>
      <c r="N570" s="616" t="s">
        <v>114</v>
      </c>
      <c r="O570" s="630">
        <v>6565480.0899999999</v>
      </c>
      <c r="P570" s="857"/>
      <c r="T570" s="332" t="e">
        <f>#REF!</f>
        <v>#REF!</v>
      </c>
      <c r="U570" s="313" t="e">
        <f t="shared" ref="U570:U618" si="114">VLOOKUP(T570,kelompok,2,0)</f>
        <v>#REF!</v>
      </c>
      <c r="V570" s="313" t="e">
        <f t="shared" ref="V570:V618" si="115">VLOOKUP(T570,MASAMANFAAT,4,0)</f>
        <v>#REF!</v>
      </c>
      <c r="W570" s="350" t="e">
        <f t="shared" ref="W570:W618" si="116">(O570-10)/V570</f>
        <v>#REF!</v>
      </c>
      <c r="X570" s="351"/>
      <c r="Y570" s="350" t="e">
        <f t="shared" ref="Y570:Y618" si="117">IF(X570&gt;V570,O570-10,W570*X570)</f>
        <v>#REF!</v>
      </c>
      <c r="Z570" s="350"/>
      <c r="AA570" s="350" t="e">
        <f t="shared" ref="AA570:AA606" si="118">IF(O570-10=Y570,0,W570)</f>
        <v>#REF!</v>
      </c>
      <c r="AB570" s="351" t="e">
        <f t="shared" ref="AB570:AB618" si="119">IF(O570-10=Y570+AA570,0,W570)</f>
        <v>#REF!</v>
      </c>
      <c r="AC570" s="351" t="e">
        <f t="shared" ref="AC570:AC618" si="120">IF(O570-10=Y570+AA570+AB570,0,W570)</f>
        <v>#REF!</v>
      </c>
      <c r="AD570" s="351" t="e">
        <f t="shared" ref="AD570:AD618" si="121">IF(O570-10=Y570+AA570+AB570+AC570,0,W570)</f>
        <v>#REF!</v>
      </c>
      <c r="AE570" s="332">
        <f t="shared" ref="AE570:AE618" si="122">H570</f>
        <v>2008</v>
      </c>
      <c r="AF570" s="352" t="e">
        <f t="shared" ref="AF570:AF618" si="123">O570-(AA570+AB570+Y570+AC570+AD570)</f>
        <v>#REF!</v>
      </c>
      <c r="AG570" s="353" t="e">
        <f t="shared" ref="AG570:AG618" si="124">AD570+AC570+AB570+AA570+Y570</f>
        <v>#REF!</v>
      </c>
    </row>
    <row r="571" spans="1:35" s="313" customFormat="1" ht="35" customHeight="1">
      <c r="A571" s="921">
        <v>531</v>
      </c>
      <c r="B571" s="613" t="s">
        <v>443</v>
      </c>
      <c r="C571" s="622" t="s">
        <v>865</v>
      </c>
      <c r="D571" s="272"/>
      <c r="E571" s="618"/>
      <c r="F571" s="636"/>
      <c r="G571" s="618" t="s">
        <v>397</v>
      </c>
      <c r="H571" s="626">
        <v>2008</v>
      </c>
      <c r="I571" s="272"/>
      <c r="J571" s="272"/>
      <c r="K571" s="272"/>
      <c r="L571" s="272"/>
      <c r="M571" s="272"/>
      <c r="N571" s="616" t="s">
        <v>114</v>
      </c>
      <c r="O571" s="625">
        <v>21534774.699999999</v>
      </c>
      <c r="P571" s="857"/>
      <c r="T571" s="332" t="e">
        <f>#REF!</f>
        <v>#REF!</v>
      </c>
      <c r="U571" s="313" t="e">
        <f t="shared" si="114"/>
        <v>#REF!</v>
      </c>
      <c r="V571" s="313" t="e">
        <f t="shared" si="115"/>
        <v>#REF!</v>
      </c>
      <c r="W571" s="350" t="e">
        <f t="shared" si="116"/>
        <v>#REF!</v>
      </c>
      <c r="X571" s="351"/>
      <c r="Y571" s="350" t="e">
        <f t="shared" si="117"/>
        <v>#REF!</v>
      </c>
      <c r="Z571" s="350"/>
      <c r="AA571" s="350" t="e">
        <f t="shared" si="118"/>
        <v>#REF!</v>
      </c>
      <c r="AB571" s="351" t="e">
        <f t="shared" si="119"/>
        <v>#REF!</v>
      </c>
      <c r="AC571" s="351" t="e">
        <f t="shared" si="120"/>
        <v>#REF!</v>
      </c>
      <c r="AD571" s="351" t="e">
        <f t="shared" si="121"/>
        <v>#REF!</v>
      </c>
      <c r="AE571" s="332">
        <f t="shared" si="122"/>
        <v>2008</v>
      </c>
      <c r="AF571" s="352" t="e">
        <f t="shared" si="123"/>
        <v>#REF!</v>
      </c>
      <c r="AG571" s="353" t="e">
        <f t="shared" si="124"/>
        <v>#REF!</v>
      </c>
    </row>
    <row r="572" spans="1:35" s="313" customFormat="1" ht="35" customHeight="1">
      <c r="A572" s="921">
        <v>532</v>
      </c>
      <c r="B572" s="618" t="s">
        <v>2096</v>
      </c>
      <c r="C572" s="623" t="s">
        <v>866</v>
      </c>
      <c r="D572" s="272"/>
      <c r="E572" s="627" t="s">
        <v>348</v>
      </c>
      <c r="F572" s="636"/>
      <c r="G572" s="618" t="s">
        <v>409</v>
      </c>
      <c r="H572" s="626">
        <v>2009</v>
      </c>
      <c r="I572" s="272"/>
      <c r="J572" s="272"/>
      <c r="K572" s="272"/>
      <c r="L572" s="272"/>
      <c r="M572" s="272"/>
      <c r="N572" s="616" t="s">
        <v>114</v>
      </c>
      <c r="O572" s="625">
        <f>38709541.48+0.34</f>
        <v>38709541.82</v>
      </c>
      <c r="P572" s="923" t="s">
        <v>866</v>
      </c>
      <c r="T572" s="332" t="e">
        <f>#REF!</f>
        <v>#REF!</v>
      </c>
      <c r="U572" s="313" t="e">
        <f t="shared" si="114"/>
        <v>#REF!</v>
      </c>
      <c r="V572" s="313" t="e">
        <f t="shared" si="115"/>
        <v>#REF!</v>
      </c>
      <c r="W572" s="350" t="e">
        <f t="shared" si="116"/>
        <v>#REF!</v>
      </c>
      <c r="X572" s="351"/>
      <c r="Y572" s="350" t="e">
        <f t="shared" si="117"/>
        <v>#REF!</v>
      </c>
      <c r="Z572" s="350"/>
      <c r="AA572" s="350" t="e">
        <f t="shared" si="118"/>
        <v>#REF!</v>
      </c>
      <c r="AB572" s="351" t="e">
        <f t="shared" si="119"/>
        <v>#REF!</v>
      </c>
      <c r="AC572" s="351" t="e">
        <f t="shared" si="120"/>
        <v>#REF!</v>
      </c>
      <c r="AD572" s="351" t="e">
        <f t="shared" si="121"/>
        <v>#REF!</v>
      </c>
      <c r="AE572" s="332">
        <f t="shared" si="122"/>
        <v>2009</v>
      </c>
      <c r="AF572" s="352" t="e">
        <f t="shared" si="123"/>
        <v>#REF!</v>
      </c>
      <c r="AG572" s="353" t="e">
        <f t="shared" si="124"/>
        <v>#REF!</v>
      </c>
    </row>
    <row r="573" spans="1:35" s="313" customFormat="1" ht="35" customHeight="1">
      <c r="A573" s="921">
        <v>533</v>
      </c>
      <c r="B573" s="618" t="s">
        <v>2096</v>
      </c>
      <c r="C573" s="623" t="s">
        <v>866</v>
      </c>
      <c r="D573" s="272"/>
      <c r="E573" s="627" t="s">
        <v>348</v>
      </c>
      <c r="F573" s="636"/>
      <c r="G573" s="618" t="s">
        <v>409</v>
      </c>
      <c r="H573" s="626">
        <v>2009</v>
      </c>
      <c r="I573" s="272"/>
      <c r="J573" s="272"/>
      <c r="K573" s="272"/>
      <c r="L573" s="272"/>
      <c r="M573" s="272"/>
      <c r="N573" s="616" t="s">
        <v>114</v>
      </c>
      <c r="O573" s="625">
        <f>38709541.48+0.34</f>
        <v>38709541.82</v>
      </c>
      <c r="P573" s="923" t="s">
        <v>866</v>
      </c>
      <c r="T573" s="332" t="e">
        <f>#REF!</f>
        <v>#REF!</v>
      </c>
      <c r="U573" s="313" t="e">
        <f t="shared" si="114"/>
        <v>#REF!</v>
      </c>
      <c r="V573" s="313" t="e">
        <f t="shared" si="115"/>
        <v>#REF!</v>
      </c>
      <c r="W573" s="350" t="e">
        <f t="shared" si="116"/>
        <v>#REF!</v>
      </c>
      <c r="X573" s="351"/>
      <c r="Y573" s="350" t="e">
        <f t="shared" si="117"/>
        <v>#REF!</v>
      </c>
      <c r="Z573" s="350"/>
      <c r="AA573" s="350" t="e">
        <f t="shared" si="118"/>
        <v>#REF!</v>
      </c>
      <c r="AB573" s="351" t="e">
        <f t="shared" si="119"/>
        <v>#REF!</v>
      </c>
      <c r="AC573" s="351" t="e">
        <f t="shared" si="120"/>
        <v>#REF!</v>
      </c>
      <c r="AD573" s="351" t="e">
        <f t="shared" si="121"/>
        <v>#REF!</v>
      </c>
      <c r="AE573" s="332">
        <f t="shared" si="122"/>
        <v>2009</v>
      </c>
      <c r="AF573" s="352" t="e">
        <f t="shared" si="123"/>
        <v>#REF!</v>
      </c>
      <c r="AG573" s="353" t="e">
        <f t="shared" si="124"/>
        <v>#REF!</v>
      </c>
    </row>
    <row r="574" spans="1:35" s="313" customFormat="1" ht="35" customHeight="1">
      <c r="A574" s="921">
        <v>534</v>
      </c>
      <c r="B574" s="618" t="s">
        <v>2095</v>
      </c>
      <c r="C574" s="623" t="s">
        <v>867</v>
      </c>
      <c r="D574" s="272"/>
      <c r="E574" s="627" t="s">
        <v>365</v>
      </c>
      <c r="F574" s="636"/>
      <c r="G574" s="618" t="s">
        <v>401</v>
      </c>
      <c r="H574" s="626">
        <v>2009</v>
      </c>
      <c r="I574" s="272"/>
      <c r="J574" s="272"/>
      <c r="K574" s="272"/>
      <c r="L574" s="272"/>
      <c r="M574" s="272"/>
      <c r="N574" s="616" t="s">
        <v>114</v>
      </c>
      <c r="O574" s="625">
        <v>5982383.5999999996</v>
      </c>
      <c r="P574" s="857"/>
      <c r="T574" s="332" t="e">
        <f>#REF!</f>
        <v>#REF!</v>
      </c>
      <c r="U574" s="313" t="e">
        <f t="shared" si="114"/>
        <v>#REF!</v>
      </c>
      <c r="V574" s="313" t="e">
        <f t="shared" si="115"/>
        <v>#REF!</v>
      </c>
      <c r="W574" s="350" t="e">
        <f t="shared" si="116"/>
        <v>#REF!</v>
      </c>
      <c r="X574" s="351"/>
      <c r="Y574" s="350" t="e">
        <f t="shared" si="117"/>
        <v>#REF!</v>
      </c>
      <c r="Z574" s="350"/>
      <c r="AA574" s="350" t="e">
        <f t="shared" si="118"/>
        <v>#REF!</v>
      </c>
      <c r="AB574" s="351" t="e">
        <f t="shared" si="119"/>
        <v>#REF!</v>
      </c>
      <c r="AC574" s="351" t="e">
        <f t="shared" si="120"/>
        <v>#REF!</v>
      </c>
      <c r="AD574" s="351" t="e">
        <f t="shared" si="121"/>
        <v>#REF!</v>
      </c>
      <c r="AE574" s="332">
        <f t="shared" si="122"/>
        <v>2009</v>
      </c>
      <c r="AF574" s="352" t="e">
        <f t="shared" si="123"/>
        <v>#REF!</v>
      </c>
      <c r="AG574" s="353" t="e">
        <f t="shared" si="124"/>
        <v>#REF!</v>
      </c>
    </row>
    <row r="575" spans="1:35" s="313" customFormat="1" ht="35" customHeight="1">
      <c r="A575" s="921">
        <v>535</v>
      </c>
      <c r="B575" s="618" t="s">
        <v>2095</v>
      </c>
      <c r="C575" s="623" t="s">
        <v>867</v>
      </c>
      <c r="D575" s="272"/>
      <c r="E575" s="627" t="s">
        <v>365</v>
      </c>
      <c r="F575" s="636"/>
      <c r="G575" s="618" t="s">
        <v>401</v>
      </c>
      <c r="H575" s="626">
        <v>2009</v>
      </c>
      <c r="I575" s="272"/>
      <c r="J575" s="272"/>
      <c r="K575" s="272"/>
      <c r="L575" s="272"/>
      <c r="M575" s="272"/>
      <c r="N575" s="616" t="s">
        <v>114</v>
      </c>
      <c r="O575" s="625">
        <v>5982383.5999999996</v>
      </c>
      <c r="P575" s="857"/>
      <c r="T575" s="332" t="e">
        <f>#REF!</f>
        <v>#REF!</v>
      </c>
      <c r="U575" s="313" t="e">
        <f t="shared" si="114"/>
        <v>#REF!</v>
      </c>
      <c r="V575" s="313" t="e">
        <f t="shared" si="115"/>
        <v>#REF!</v>
      </c>
      <c r="W575" s="350" t="e">
        <f t="shared" si="116"/>
        <v>#REF!</v>
      </c>
      <c r="X575" s="351"/>
      <c r="Y575" s="350" t="e">
        <f t="shared" si="117"/>
        <v>#REF!</v>
      </c>
      <c r="Z575" s="350"/>
      <c r="AA575" s="350" t="e">
        <f t="shared" si="118"/>
        <v>#REF!</v>
      </c>
      <c r="AB575" s="351" t="e">
        <f t="shared" si="119"/>
        <v>#REF!</v>
      </c>
      <c r="AC575" s="351" t="e">
        <f t="shared" si="120"/>
        <v>#REF!</v>
      </c>
      <c r="AD575" s="351" t="e">
        <f t="shared" si="121"/>
        <v>#REF!</v>
      </c>
      <c r="AE575" s="332">
        <f t="shared" si="122"/>
        <v>2009</v>
      </c>
      <c r="AF575" s="352" t="e">
        <f t="shared" si="123"/>
        <v>#REF!</v>
      </c>
      <c r="AG575" s="353" t="e">
        <f t="shared" si="124"/>
        <v>#REF!</v>
      </c>
    </row>
    <row r="576" spans="1:35" s="313" customFormat="1" ht="35" customHeight="1">
      <c r="A576" s="921">
        <v>536</v>
      </c>
      <c r="B576" s="618" t="s">
        <v>2095</v>
      </c>
      <c r="C576" s="623" t="s">
        <v>867</v>
      </c>
      <c r="D576" s="272"/>
      <c r="E576" s="627" t="s">
        <v>365</v>
      </c>
      <c r="F576" s="636"/>
      <c r="G576" s="618" t="s">
        <v>401</v>
      </c>
      <c r="H576" s="626">
        <v>2009</v>
      </c>
      <c r="I576" s="272"/>
      <c r="J576" s="272"/>
      <c r="K576" s="272"/>
      <c r="L576" s="272"/>
      <c r="M576" s="272"/>
      <c r="N576" s="616" t="s">
        <v>114</v>
      </c>
      <c r="O576" s="625">
        <v>5982383.5999999996</v>
      </c>
      <c r="P576" s="857"/>
      <c r="T576" s="332" t="e">
        <f>#REF!</f>
        <v>#REF!</v>
      </c>
      <c r="U576" s="313" t="e">
        <f t="shared" si="114"/>
        <v>#REF!</v>
      </c>
      <c r="V576" s="313" t="e">
        <f t="shared" si="115"/>
        <v>#REF!</v>
      </c>
      <c r="W576" s="350" t="e">
        <f t="shared" si="116"/>
        <v>#REF!</v>
      </c>
      <c r="X576" s="351"/>
      <c r="Y576" s="350" t="e">
        <f t="shared" si="117"/>
        <v>#REF!</v>
      </c>
      <c r="Z576" s="350"/>
      <c r="AA576" s="350" t="e">
        <f t="shared" si="118"/>
        <v>#REF!</v>
      </c>
      <c r="AB576" s="351" t="e">
        <f t="shared" si="119"/>
        <v>#REF!</v>
      </c>
      <c r="AC576" s="351" t="e">
        <f t="shared" si="120"/>
        <v>#REF!</v>
      </c>
      <c r="AD576" s="351" t="e">
        <f t="shared" si="121"/>
        <v>#REF!</v>
      </c>
      <c r="AE576" s="332">
        <f t="shared" si="122"/>
        <v>2009</v>
      </c>
      <c r="AF576" s="352" t="e">
        <f t="shared" si="123"/>
        <v>#REF!</v>
      </c>
      <c r="AG576" s="353" t="e">
        <f t="shared" si="124"/>
        <v>#REF!</v>
      </c>
    </row>
    <row r="577" spans="1:33" s="313" customFormat="1" ht="35" customHeight="1">
      <c r="A577" s="921">
        <v>537</v>
      </c>
      <c r="B577" s="618" t="s">
        <v>2095</v>
      </c>
      <c r="C577" s="623" t="s">
        <v>867</v>
      </c>
      <c r="D577" s="272"/>
      <c r="E577" s="627" t="s">
        <v>365</v>
      </c>
      <c r="F577" s="636"/>
      <c r="G577" s="618" t="s">
        <v>401</v>
      </c>
      <c r="H577" s="626">
        <v>2009</v>
      </c>
      <c r="I577" s="272"/>
      <c r="J577" s="272"/>
      <c r="K577" s="272"/>
      <c r="L577" s="272"/>
      <c r="M577" s="272"/>
      <c r="N577" s="616" t="s">
        <v>114</v>
      </c>
      <c r="O577" s="625">
        <v>5982383.5999999996</v>
      </c>
      <c r="P577" s="857"/>
      <c r="T577" s="332" t="e">
        <f>#REF!</f>
        <v>#REF!</v>
      </c>
      <c r="U577" s="313" t="e">
        <f t="shared" si="114"/>
        <v>#REF!</v>
      </c>
      <c r="V577" s="313" t="e">
        <f t="shared" si="115"/>
        <v>#REF!</v>
      </c>
      <c r="W577" s="350" t="e">
        <f t="shared" si="116"/>
        <v>#REF!</v>
      </c>
      <c r="X577" s="351"/>
      <c r="Y577" s="350" t="e">
        <f t="shared" si="117"/>
        <v>#REF!</v>
      </c>
      <c r="Z577" s="350"/>
      <c r="AA577" s="350" t="e">
        <f t="shared" si="118"/>
        <v>#REF!</v>
      </c>
      <c r="AB577" s="351" t="e">
        <f t="shared" si="119"/>
        <v>#REF!</v>
      </c>
      <c r="AC577" s="351" t="e">
        <f t="shared" si="120"/>
        <v>#REF!</v>
      </c>
      <c r="AD577" s="351" t="e">
        <f t="shared" si="121"/>
        <v>#REF!</v>
      </c>
      <c r="AE577" s="332">
        <f t="shared" si="122"/>
        <v>2009</v>
      </c>
      <c r="AF577" s="352" t="e">
        <f t="shared" si="123"/>
        <v>#REF!</v>
      </c>
      <c r="AG577" s="353" t="e">
        <f t="shared" si="124"/>
        <v>#REF!</v>
      </c>
    </row>
    <row r="578" spans="1:33" s="313" customFormat="1" ht="35" customHeight="1">
      <c r="A578" s="921">
        <v>538</v>
      </c>
      <c r="B578" s="618" t="s">
        <v>2095</v>
      </c>
      <c r="C578" s="623" t="s">
        <v>867</v>
      </c>
      <c r="D578" s="272"/>
      <c r="E578" s="627" t="s">
        <v>365</v>
      </c>
      <c r="F578" s="636"/>
      <c r="G578" s="618" t="s">
        <v>401</v>
      </c>
      <c r="H578" s="626">
        <v>2009</v>
      </c>
      <c r="I578" s="272"/>
      <c r="J578" s="272"/>
      <c r="K578" s="272"/>
      <c r="L578" s="272"/>
      <c r="M578" s="272"/>
      <c r="N578" s="616" t="s">
        <v>114</v>
      </c>
      <c r="O578" s="625">
        <v>5982383.5999999996</v>
      </c>
      <c r="P578" s="857"/>
      <c r="T578" s="332" t="e">
        <f>#REF!</f>
        <v>#REF!</v>
      </c>
      <c r="U578" s="313" t="e">
        <f t="shared" si="114"/>
        <v>#REF!</v>
      </c>
      <c r="V578" s="313" t="e">
        <f t="shared" si="115"/>
        <v>#REF!</v>
      </c>
      <c r="W578" s="350" t="e">
        <f t="shared" si="116"/>
        <v>#REF!</v>
      </c>
      <c r="X578" s="351"/>
      <c r="Y578" s="350" t="e">
        <f t="shared" si="117"/>
        <v>#REF!</v>
      </c>
      <c r="Z578" s="350"/>
      <c r="AA578" s="350" t="e">
        <f t="shared" si="118"/>
        <v>#REF!</v>
      </c>
      <c r="AB578" s="351" t="e">
        <f t="shared" si="119"/>
        <v>#REF!</v>
      </c>
      <c r="AC578" s="351" t="e">
        <f t="shared" si="120"/>
        <v>#REF!</v>
      </c>
      <c r="AD578" s="351" t="e">
        <f t="shared" si="121"/>
        <v>#REF!</v>
      </c>
      <c r="AE578" s="332">
        <f t="shared" si="122"/>
        <v>2009</v>
      </c>
      <c r="AF578" s="352" t="e">
        <f t="shared" si="123"/>
        <v>#REF!</v>
      </c>
      <c r="AG578" s="353" t="e">
        <f t="shared" si="124"/>
        <v>#REF!</v>
      </c>
    </row>
    <row r="579" spans="1:33" s="313" customFormat="1" ht="35" customHeight="1">
      <c r="A579" s="921">
        <v>539</v>
      </c>
      <c r="B579" s="618" t="s">
        <v>2095</v>
      </c>
      <c r="C579" s="623" t="s">
        <v>867</v>
      </c>
      <c r="D579" s="272"/>
      <c r="E579" s="627" t="s">
        <v>365</v>
      </c>
      <c r="F579" s="636"/>
      <c r="G579" s="618" t="s">
        <v>401</v>
      </c>
      <c r="H579" s="626">
        <v>2009</v>
      </c>
      <c r="I579" s="272"/>
      <c r="J579" s="272"/>
      <c r="K579" s="272"/>
      <c r="L579" s="272"/>
      <c r="M579" s="272"/>
      <c r="N579" s="616" t="s">
        <v>114</v>
      </c>
      <c r="O579" s="625">
        <v>5982383.5999999996</v>
      </c>
      <c r="P579" s="857"/>
      <c r="T579" s="332" t="e">
        <f>#REF!</f>
        <v>#REF!</v>
      </c>
      <c r="U579" s="313" t="e">
        <f t="shared" si="114"/>
        <v>#REF!</v>
      </c>
      <c r="V579" s="313" t="e">
        <f t="shared" si="115"/>
        <v>#REF!</v>
      </c>
      <c r="W579" s="350" t="e">
        <f t="shared" si="116"/>
        <v>#REF!</v>
      </c>
      <c r="X579" s="351"/>
      <c r="Y579" s="350" t="e">
        <f t="shared" si="117"/>
        <v>#REF!</v>
      </c>
      <c r="Z579" s="350"/>
      <c r="AA579" s="350" t="e">
        <f t="shared" si="118"/>
        <v>#REF!</v>
      </c>
      <c r="AB579" s="351" t="e">
        <f t="shared" si="119"/>
        <v>#REF!</v>
      </c>
      <c r="AC579" s="351" t="e">
        <f t="shared" si="120"/>
        <v>#REF!</v>
      </c>
      <c r="AD579" s="351" t="e">
        <f t="shared" si="121"/>
        <v>#REF!</v>
      </c>
      <c r="AE579" s="332">
        <f t="shared" si="122"/>
        <v>2009</v>
      </c>
      <c r="AF579" s="352" t="e">
        <f t="shared" si="123"/>
        <v>#REF!</v>
      </c>
      <c r="AG579" s="353" t="e">
        <f t="shared" si="124"/>
        <v>#REF!</v>
      </c>
    </row>
    <row r="580" spans="1:33" s="313" customFormat="1" ht="35" customHeight="1">
      <c r="A580" s="921">
        <v>540</v>
      </c>
      <c r="B580" s="618" t="s">
        <v>2095</v>
      </c>
      <c r="C580" s="623" t="s">
        <v>867</v>
      </c>
      <c r="D580" s="272"/>
      <c r="E580" s="627" t="s">
        <v>365</v>
      </c>
      <c r="F580" s="636"/>
      <c r="G580" s="618" t="s">
        <v>401</v>
      </c>
      <c r="H580" s="626">
        <v>2009</v>
      </c>
      <c r="I580" s="272"/>
      <c r="J580" s="272"/>
      <c r="K580" s="272"/>
      <c r="L580" s="272"/>
      <c r="M580" s="272"/>
      <c r="N580" s="616" t="s">
        <v>114</v>
      </c>
      <c r="O580" s="625">
        <v>5982383.5999999996</v>
      </c>
      <c r="P580" s="857"/>
      <c r="T580" s="332" t="e">
        <f>#REF!</f>
        <v>#REF!</v>
      </c>
      <c r="U580" s="313" t="e">
        <f t="shared" si="114"/>
        <v>#REF!</v>
      </c>
      <c r="V580" s="313" t="e">
        <f t="shared" si="115"/>
        <v>#REF!</v>
      </c>
      <c r="W580" s="350" t="e">
        <f t="shared" si="116"/>
        <v>#REF!</v>
      </c>
      <c r="X580" s="351"/>
      <c r="Y580" s="350" t="e">
        <f t="shared" si="117"/>
        <v>#REF!</v>
      </c>
      <c r="Z580" s="350"/>
      <c r="AA580" s="350" t="e">
        <f t="shared" si="118"/>
        <v>#REF!</v>
      </c>
      <c r="AB580" s="351" t="e">
        <f t="shared" si="119"/>
        <v>#REF!</v>
      </c>
      <c r="AC580" s="351" t="e">
        <f t="shared" si="120"/>
        <v>#REF!</v>
      </c>
      <c r="AD580" s="351" t="e">
        <f t="shared" si="121"/>
        <v>#REF!</v>
      </c>
      <c r="AE580" s="332">
        <f t="shared" si="122"/>
        <v>2009</v>
      </c>
      <c r="AF580" s="352" t="e">
        <f t="shared" si="123"/>
        <v>#REF!</v>
      </c>
      <c r="AG580" s="353" t="e">
        <f t="shared" si="124"/>
        <v>#REF!</v>
      </c>
    </row>
    <row r="581" spans="1:33" s="313" customFormat="1" ht="35" customHeight="1">
      <c r="A581" s="921">
        <v>541</v>
      </c>
      <c r="B581" s="618" t="s">
        <v>2095</v>
      </c>
      <c r="C581" s="623" t="s">
        <v>867</v>
      </c>
      <c r="D581" s="272"/>
      <c r="E581" s="627" t="s">
        <v>365</v>
      </c>
      <c r="F581" s="636"/>
      <c r="G581" s="618" t="s">
        <v>401</v>
      </c>
      <c r="H581" s="626">
        <v>2009</v>
      </c>
      <c r="I581" s="272"/>
      <c r="J581" s="272"/>
      <c r="K581" s="272"/>
      <c r="L581" s="272"/>
      <c r="M581" s="272"/>
      <c r="N581" s="616" t="s">
        <v>114</v>
      </c>
      <c r="O581" s="625">
        <v>5982383.5999999996</v>
      </c>
      <c r="P581" s="857"/>
      <c r="T581" s="332" t="e">
        <f>#REF!</f>
        <v>#REF!</v>
      </c>
      <c r="U581" s="313" t="e">
        <f t="shared" si="114"/>
        <v>#REF!</v>
      </c>
      <c r="V581" s="313" t="e">
        <f t="shared" si="115"/>
        <v>#REF!</v>
      </c>
      <c r="W581" s="350" t="e">
        <f t="shared" si="116"/>
        <v>#REF!</v>
      </c>
      <c r="X581" s="351"/>
      <c r="Y581" s="350" t="e">
        <f t="shared" si="117"/>
        <v>#REF!</v>
      </c>
      <c r="Z581" s="350"/>
      <c r="AA581" s="350" t="e">
        <f t="shared" si="118"/>
        <v>#REF!</v>
      </c>
      <c r="AB581" s="351" t="e">
        <f t="shared" si="119"/>
        <v>#REF!</v>
      </c>
      <c r="AC581" s="351" t="e">
        <f t="shared" si="120"/>
        <v>#REF!</v>
      </c>
      <c r="AD581" s="351" t="e">
        <f t="shared" si="121"/>
        <v>#REF!</v>
      </c>
      <c r="AE581" s="332">
        <f t="shared" si="122"/>
        <v>2009</v>
      </c>
      <c r="AF581" s="352" t="e">
        <f t="shared" si="123"/>
        <v>#REF!</v>
      </c>
      <c r="AG581" s="353" t="e">
        <f t="shared" si="124"/>
        <v>#REF!</v>
      </c>
    </row>
    <row r="582" spans="1:33" s="313" customFormat="1" ht="35" customHeight="1">
      <c r="A582" s="921">
        <v>542</v>
      </c>
      <c r="B582" s="618" t="s">
        <v>446</v>
      </c>
      <c r="C582" s="623" t="s">
        <v>759</v>
      </c>
      <c r="D582" s="272"/>
      <c r="E582" s="627" t="s">
        <v>456</v>
      </c>
      <c r="F582" s="636"/>
      <c r="G582" s="618" t="s">
        <v>408</v>
      </c>
      <c r="H582" s="626">
        <v>2009</v>
      </c>
      <c r="I582" s="272"/>
      <c r="J582" s="272"/>
      <c r="K582" s="272"/>
      <c r="L582" s="272"/>
      <c r="M582" s="272"/>
      <c r="N582" s="616" t="s">
        <v>114</v>
      </c>
      <c r="O582" s="625">
        <v>24532800.32</v>
      </c>
      <c r="P582" s="923" t="s">
        <v>759</v>
      </c>
      <c r="T582" s="332" t="e">
        <f>#REF!</f>
        <v>#REF!</v>
      </c>
      <c r="U582" s="313" t="e">
        <f t="shared" si="114"/>
        <v>#REF!</v>
      </c>
      <c r="V582" s="313" t="e">
        <f t="shared" si="115"/>
        <v>#REF!</v>
      </c>
      <c r="W582" s="350" t="e">
        <f t="shared" si="116"/>
        <v>#REF!</v>
      </c>
      <c r="X582" s="351"/>
      <c r="Y582" s="350" t="e">
        <f t="shared" si="117"/>
        <v>#REF!</v>
      </c>
      <c r="Z582" s="350"/>
      <c r="AA582" s="350" t="e">
        <f t="shared" si="118"/>
        <v>#REF!</v>
      </c>
      <c r="AB582" s="351" t="e">
        <f t="shared" si="119"/>
        <v>#REF!</v>
      </c>
      <c r="AC582" s="351" t="e">
        <f t="shared" si="120"/>
        <v>#REF!</v>
      </c>
      <c r="AD582" s="351" t="e">
        <f t="shared" si="121"/>
        <v>#REF!</v>
      </c>
      <c r="AE582" s="332">
        <f t="shared" si="122"/>
        <v>2009</v>
      </c>
      <c r="AF582" s="352" t="e">
        <f t="shared" si="123"/>
        <v>#REF!</v>
      </c>
      <c r="AG582" s="353" t="e">
        <f t="shared" si="124"/>
        <v>#REF!</v>
      </c>
    </row>
    <row r="583" spans="1:33" s="313" customFormat="1" ht="35" customHeight="1">
      <c r="A583" s="921">
        <v>543</v>
      </c>
      <c r="B583" s="618" t="s">
        <v>446</v>
      </c>
      <c r="C583" s="623" t="s">
        <v>759</v>
      </c>
      <c r="D583" s="272"/>
      <c r="E583" s="627" t="s">
        <v>456</v>
      </c>
      <c r="F583" s="636"/>
      <c r="G583" s="618" t="s">
        <v>408</v>
      </c>
      <c r="H583" s="626">
        <v>2009</v>
      </c>
      <c r="I583" s="272"/>
      <c r="J583" s="272"/>
      <c r="K583" s="272"/>
      <c r="L583" s="272"/>
      <c r="M583" s="272"/>
      <c r="N583" s="616" t="s">
        <v>114</v>
      </c>
      <c r="O583" s="625">
        <v>24532800.32</v>
      </c>
      <c r="P583" s="923" t="s">
        <v>759</v>
      </c>
      <c r="T583" s="332" t="e">
        <f>#REF!</f>
        <v>#REF!</v>
      </c>
      <c r="U583" s="313" t="e">
        <f t="shared" si="114"/>
        <v>#REF!</v>
      </c>
      <c r="V583" s="313" t="e">
        <f t="shared" si="115"/>
        <v>#REF!</v>
      </c>
      <c r="W583" s="350" t="e">
        <f t="shared" si="116"/>
        <v>#REF!</v>
      </c>
      <c r="X583" s="351"/>
      <c r="Y583" s="350" t="e">
        <f t="shared" si="117"/>
        <v>#REF!</v>
      </c>
      <c r="Z583" s="350"/>
      <c r="AA583" s="350" t="e">
        <f t="shared" si="118"/>
        <v>#REF!</v>
      </c>
      <c r="AB583" s="351" t="e">
        <f t="shared" si="119"/>
        <v>#REF!</v>
      </c>
      <c r="AC583" s="351" t="e">
        <f t="shared" si="120"/>
        <v>#REF!</v>
      </c>
      <c r="AD583" s="351" t="e">
        <f t="shared" si="121"/>
        <v>#REF!</v>
      </c>
      <c r="AE583" s="332">
        <f t="shared" si="122"/>
        <v>2009</v>
      </c>
      <c r="AF583" s="352" t="e">
        <f t="shared" si="123"/>
        <v>#REF!</v>
      </c>
      <c r="AG583" s="353" t="e">
        <f t="shared" si="124"/>
        <v>#REF!</v>
      </c>
    </row>
    <row r="584" spans="1:33" s="313" customFormat="1" ht="35" customHeight="1">
      <c r="A584" s="921">
        <v>544</v>
      </c>
      <c r="B584" s="613" t="s">
        <v>443</v>
      </c>
      <c r="C584" s="623" t="s">
        <v>424</v>
      </c>
      <c r="D584" s="272"/>
      <c r="E584" s="627" t="s">
        <v>457</v>
      </c>
      <c r="F584" s="636"/>
      <c r="G584" s="618" t="s">
        <v>461</v>
      </c>
      <c r="H584" s="626">
        <v>2011</v>
      </c>
      <c r="I584" s="272"/>
      <c r="J584" s="272"/>
      <c r="K584" s="272"/>
      <c r="L584" s="272"/>
      <c r="M584" s="272"/>
      <c r="N584" s="616" t="s">
        <v>114</v>
      </c>
      <c r="O584" s="625">
        <v>19791932.583147034</v>
      </c>
      <c r="P584" s="857"/>
      <c r="T584" s="332" t="e">
        <f>#REF!</f>
        <v>#REF!</v>
      </c>
      <c r="U584" s="313" t="e">
        <f t="shared" si="114"/>
        <v>#REF!</v>
      </c>
      <c r="V584" s="313" t="e">
        <f t="shared" si="115"/>
        <v>#REF!</v>
      </c>
      <c r="W584" s="350" t="e">
        <f t="shared" si="116"/>
        <v>#REF!</v>
      </c>
      <c r="X584" s="351"/>
      <c r="Y584" s="350" t="e">
        <f t="shared" si="117"/>
        <v>#REF!</v>
      </c>
      <c r="Z584" s="350"/>
      <c r="AA584" s="350" t="e">
        <f t="shared" si="118"/>
        <v>#REF!</v>
      </c>
      <c r="AB584" s="351" t="e">
        <f t="shared" si="119"/>
        <v>#REF!</v>
      </c>
      <c r="AC584" s="351" t="e">
        <f t="shared" si="120"/>
        <v>#REF!</v>
      </c>
      <c r="AD584" s="351" t="e">
        <f t="shared" si="121"/>
        <v>#REF!</v>
      </c>
      <c r="AE584" s="332">
        <f t="shared" si="122"/>
        <v>2011</v>
      </c>
      <c r="AF584" s="352" t="e">
        <f t="shared" si="123"/>
        <v>#REF!</v>
      </c>
      <c r="AG584" s="353" t="e">
        <f t="shared" si="124"/>
        <v>#REF!</v>
      </c>
    </row>
    <row r="585" spans="1:33" s="313" customFormat="1" ht="35" customHeight="1">
      <c r="A585" s="921">
        <v>545</v>
      </c>
      <c r="B585" s="613" t="s">
        <v>443</v>
      </c>
      <c r="C585" s="623" t="s">
        <v>424</v>
      </c>
      <c r="D585" s="272"/>
      <c r="E585" s="627" t="s">
        <v>457</v>
      </c>
      <c r="F585" s="636"/>
      <c r="G585" s="618" t="s">
        <v>461</v>
      </c>
      <c r="H585" s="626">
        <v>2011</v>
      </c>
      <c r="I585" s="272"/>
      <c r="J585" s="272"/>
      <c r="K585" s="272"/>
      <c r="L585" s="272"/>
      <c r="M585" s="272"/>
      <c r="N585" s="616" t="s">
        <v>114</v>
      </c>
      <c r="O585" s="625">
        <v>19791932.583147034</v>
      </c>
      <c r="P585" s="857"/>
      <c r="T585" s="332" t="e">
        <f>#REF!</f>
        <v>#REF!</v>
      </c>
      <c r="U585" s="313" t="e">
        <f t="shared" si="114"/>
        <v>#REF!</v>
      </c>
      <c r="V585" s="313" t="e">
        <f t="shared" si="115"/>
        <v>#REF!</v>
      </c>
      <c r="W585" s="350" t="e">
        <f t="shared" si="116"/>
        <v>#REF!</v>
      </c>
      <c r="X585" s="351"/>
      <c r="Y585" s="350" t="e">
        <f t="shared" si="117"/>
        <v>#REF!</v>
      </c>
      <c r="Z585" s="350"/>
      <c r="AA585" s="350" t="e">
        <f t="shared" si="118"/>
        <v>#REF!</v>
      </c>
      <c r="AB585" s="351" t="e">
        <f t="shared" si="119"/>
        <v>#REF!</v>
      </c>
      <c r="AC585" s="351" t="e">
        <f t="shared" si="120"/>
        <v>#REF!</v>
      </c>
      <c r="AD585" s="351" t="e">
        <f t="shared" si="121"/>
        <v>#REF!</v>
      </c>
      <c r="AE585" s="332">
        <f t="shared" si="122"/>
        <v>2011</v>
      </c>
      <c r="AF585" s="352" t="e">
        <f t="shared" si="123"/>
        <v>#REF!</v>
      </c>
      <c r="AG585" s="353" t="e">
        <f t="shared" si="124"/>
        <v>#REF!</v>
      </c>
    </row>
    <row r="586" spans="1:33" s="313" customFormat="1" ht="35" customHeight="1">
      <c r="A586" s="921">
        <v>546</v>
      </c>
      <c r="B586" s="618" t="s">
        <v>306</v>
      </c>
      <c r="C586" s="623" t="s">
        <v>418</v>
      </c>
      <c r="D586" s="272"/>
      <c r="E586" s="627" t="s">
        <v>364</v>
      </c>
      <c r="F586" s="636"/>
      <c r="G586" s="618" t="s">
        <v>397</v>
      </c>
      <c r="H586" s="626">
        <v>2011</v>
      </c>
      <c r="I586" s="272"/>
      <c r="J586" s="272"/>
      <c r="K586" s="272"/>
      <c r="L586" s="272"/>
      <c r="M586" s="272"/>
      <c r="N586" s="616" t="s">
        <v>114</v>
      </c>
      <c r="O586" s="625">
        <v>9870913.2123543452</v>
      </c>
      <c r="P586" s="857"/>
      <c r="T586" s="332" t="e">
        <f>#REF!</f>
        <v>#REF!</v>
      </c>
      <c r="U586" s="313" t="e">
        <f t="shared" si="114"/>
        <v>#REF!</v>
      </c>
      <c r="V586" s="313" t="e">
        <f t="shared" si="115"/>
        <v>#REF!</v>
      </c>
      <c r="W586" s="350" t="e">
        <f t="shared" si="116"/>
        <v>#REF!</v>
      </c>
      <c r="X586" s="351"/>
      <c r="Y586" s="350" t="e">
        <f t="shared" si="117"/>
        <v>#REF!</v>
      </c>
      <c r="Z586" s="350"/>
      <c r="AA586" s="350" t="e">
        <f t="shared" si="118"/>
        <v>#REF!</v>
      </c>
      <c r="AB586" s="351" t="e">
        <f t="shared" si="119"/>
        <v>#REF!</v>
      </c>
      <c r="AC586" s="351" t="e">
        <f t="shared" si="120"/>
        <v>#REF!</v>
      </c>
      <c r="AD586" s="351" t="e">
        <f t="shared" si="121"/>
        <v>#REF!</v>
      </c>
      <c r="AE586" s="332">
        <f t="shared" si="122"/>
        <v>2011</v>
      </c>
      <c r="AF586" s="352" t="e">
        <f t="shared" si="123"/>
        <v>#REF!</v>
      </c>
      <c r="AG586" s="353" t="e">
        <f t="shared" si="124"/>
        <v>#REF!</v>
      </c>
    </row>
    <row r="587" spans="1:33" s="313" customFormat="1" ht="35" customHeight="1">
      <c r="A587" s="921">
        <v>547</v>
      </c>
      <c r="B587" s="618" t="s">
        <v>306</v>
      </c>
      <c r="C587" s="623" t="s">
        <v>418</v>
      </c>
      <c r="D587" s="272"/>
      <c r="E587" s="627" t="s">
        <v>364</v>
      </c>
      <c r="F587" s="636"/>
      <c r="G587" s="618" t="s">
        <v>397</v>
      </c>
      <c r="H587" s="626">
        <v>2011</v>
      </c>
      <c r="I587" s="272"/>
      <c r="J587" s="272"/>
      <c r="K587" s="272"/>
      <c r="L587" s="272"/>
      <c r="M587" s="272"/>
      <c r="N587" s="616" t="s">
        <v>114</v>
      </c>
      <c r="O587" s="625">
        <v>9870913.2123543452</v>
      </c>
      <c r="P587" s="857"/>
      <c r="T587" s="332" t="e">
        <f>#REF!</f>
        <v>#REF!</v>
      </c>
      <c r="U587" s="313" t="e">
        <f t="shared" si="114"/>
        <v>#REF!</v>
      </c>
      <c r="V587" s="313" t="e">
        <f t="shared" si="115"/>
        <v>#REF!</v>
      </c>
      <c r="W587" s="350" t="e">
        <f t="shared" si="116"/>
        <v>#REF!</v>
      </c>
      <c r="X587" s="351"/>
      <c r="Y587" s="350" t="e">
        <f t="shared" si="117"/>
        <v>#REF!</v>
      </c>
      <c r="Z587" s="350"/>
      <c r="AA587" s="350" t="e">
        <f t="shared" si="118"/>
        <v>#REF!</v>
      </c>
      <c r="AB587" s="351" t="e">
        <f t="shared" si="119"/>
        <v>#REF!</v>
      </c>
      <c r="AC587" s="351" t="e">
        <f t="shared" si="120"/>
        <v>#REF!</v>
      </c>
      <c r="AD587" s="351" t="e">
        <f t="shared" si="121"/>
        <v>#REF!</v>
      </c>
      <c r="AE587" s="332">
        <f t="shared" si="122"/>
        <v>2011</v>
      </c>
      <c r="AF587" s="352" t="e">
        <f t="shared" si="123"/>
        <v>#REF!</v>
      </c>
      <c r="AG587" s="353" t="e">
        <f t="shared" si="124"/>
        <v>#REF!</v>
      </c>
    </row>
    <row r="588" spans="1:33" s="313" customFormat="1" ht="44" customHeight="1">
      <c r="A588" s="921">
        <v>548</v>
      </c>
      <c r="B588" s="618" t="s">
        <v>2097</v>
      </c>
      <c r="C588" s="623" t="s">
        <v>868</v>
      </c>
      <c r="D588" s="272"/>
      <c r="E588" s="627" t="s">
        <v>365</v>
      </c>
      <c r="F588" s="636"/>
      <c r="G588" s="618" t="s">
        <v>462</v>
      </c>
      <c r="H588" s="626">
        <v>2011</v>
      </c>
      <c r="I588" s="272"/>
      <c r="J588" s="272"/>
      <c r="K588" s="272"/>
      <c r="L588" s="272"/>
      <c r="M588" s="272"/>
      <c r="N588" s="616" t="s">
        <v>114</v>
      </c>
      <c r="O588" s="625">
        <v>21479006.937766176</v>
      </c>
      <c r="P588" s="857"/>
      <c r="T588" s="332" t="e">
        <f>#REF!</f>
        <v>#REF!</v>
      </c>
      <c r="U588" s="313" t="e">
        <f t="shared" si="114"/>
        <v>#REF!</v>
      </c>
      <c r="V588" s="313" t="e">
        <f t="shared" si="115"/>
        <v>#REF!</v>
      </c>
      <c r="W588" s="350" t="e">
        <f t="shared" si="116"/>
        <v>#REF!</v>
      </c>
      <c r="X588" s="351"/>
      <c r="Y588" s="350" t="e">
        <f t="shared" si="117"/>
        <v>#REF!</v>
      </c>
      <c r="Z588" s="350"/>
      <c r="AA588" s="350" t="e">
        <f t="shared" si="118"/>
        <v>#REF!</v>
      </c>
      <c r="AB588" s="351" t="e">
        <f t="shared" si="119"/>
        <v>#REF!</v>
      </c>
      <c r="AC588" s="351" t="e">
        <f t="shared" si="120"/>
        <v>#REF!</v>
      </c>
      <c r="AD588" s="351" t="e">
        <f t="shared" si="121"/>
        <v>#REF!</v>
      </c>
      <c r="AE588" s="332">
        <f t="shared" si="122"/>
        <v>2011</v>
      </c>
      <c r="AF588" s="352" t="e">
        <f t="shared" si="123"/>
        <v>#REF!</v>
      </c>
      <c r="AG588" s="353" t="e">
        <f t="shared" si="124"/>
        <v>#REF!</v>
      </c>
    </row>
    <row r="589" spans="1:33" s="313" customFormat="1" ht="44" customHeight="1">
      <c r="A589" s="921">
        <v>549</v>
      </c>
      <c r="B589" s="618" t="s">
        <v>2097</v>
      </c>
      <c r="C589" s="623" t="s">
        <v>868</v>
      </c>
      <c r="D589" s="272"/>
      <c r="E589" s="627" t="s">
        <v>365</v>
      </c>
      <c r="F589" s="636"/>
      <c r="G589" s="618" t="s">
        <v>462</v>
      </c>
      <c r="H589" s="626">
        <v>2011</v>
      </c>
      <c r="I589" s="272"/>
      <c r="J589" s="272"/>
      <c r="K589" s="272"/>
      <c r="L589" s="272"/>
      <c r="M589" s="272"/>
      <c r="N589" s="616" t="s">
        <v>114</v>
      </c>
      <c r="O589" s="625">
        <v>21479006.937766176</v>
      </c>
      <c r="P589" s="857"/>
      <c r="T589" s="332" t="e">
        <f>#REF!</f>
        <v>#REF!</v>
      </c>
      <c r="U589" s="313" t="e">
        <f t="shared" si="114"/>
        <v>#REF!</v>
      </c>
      <c r="V589" s="313" t="e">
        <f t="shared" si="115"/>
        <v>#REF!</v>
      </c>
      <c r="W589" s="350" t="e">
        <f t="shared" si="116"/>
        <v>#REF!</v>
      </c>
      <c r="X589" s="351"/>
      <c r="Y589" s="350" t="e">
        <f t="shared" si="117"/>
        <v>#REF!</v>
      </c>
      <c r="Z589" s="350"/>
      <c r="AA589" s="350" t="e">
        <f t="shared" si="118"/>
        <v>#REF!</v>
      </c>
      <c r="AB589" s="351" t="e">
        <f t="shared" si="119"/>
        <v>#REF!</v>
      </c>
      <c r="AC589" s="351" t="e">
        <f t="shared" si="120"/>
        <v>#REF!</v>
      </c>
      <c r="AD589" s="351" t="e">
        <f t="shared" si="121"/>
        <v>#REF!</v>
      </c>
      <c r="AE589" s="332">
        <f t="shared" si="122"/>
        <v>2011</v>
      </c>
      <c r="AF589" s="352" t="e">
        <f t="shared" si="123"/>
        <v>#REF!</v>
      </c>
      <c r="AG589" s="353" t="e">
        <f t="shared" si="124"/>
        <v>#REF!</v>
      </c>
    </row>
    <row r="590" spans="1:33" s="313" customFormat="1" ht="44" customHeight="1">
      <c r="A590" s="921">
        <v>550</v>
      </c>
      <c r="B590" s="618" t="s">
        <v>2097</v>
      </c>
      <c r="C590" s="623" t="s">
        <v>869</v>
      </c>
      <c r="D590" s="272"/>
      <c r="E590" s="627" t="s">
        <v>365</v>
      </c>
      <c r="F590" s="636"/>
      <c r="G590" s="618" t="s">
        <v>462</v>
      </c>
      <c r="H590" s="626">
        <v>2011</v>
      </c>
      <c r="I590" s="272"/>
      <c r="J590" s="272"/>
      <c r="K590" s="272"/>
      <c r="L590" s="272"/>
      <c r="M590" s="272"/>
      <c r="N590" s="616" t="s">
        <v>114</v>
      </c>
      <c r="O590" s="625">
        <v>6338429.0424508862</v>
      </c>
      <c r="P590" s="857"/>
      <c r="T590" s="332" t="e">
        <f>#REF!</f>
        <v>#REF!</v>
      </c>
      <c r="U590" s="313" t="e">
        <f t="shared" si="114"/>
        <v>#REF!</v>
      </c>
      <c r="V590" s="313" t="e">
        <f t="shared" si="115"/>
        <v>#REF!</v>
      </c>
      <c r="W590" s="350" t="e">
        <f t="shared" si="116"/>
        <v>#REF!</v>
      </c>
      <c r="X590" s="351"/>
      <c r="Y590" s="350" t="e">
        <f t="shared" si="117"/>
        <v>#REF!</v>
      </c>
      <c r="Z590" s="350"/>
      <c r="AA590" s="350" t="e">
        <f t="shared" si="118"/>
        <v>#REF!</v>
      </c>
      <c r="AB590" s="351" t="e">
        <f t="shared" si="119"/>
        <v>#REF!</v>
      </c>
      <c r="AC590" s="351" t="e">
        <f t="shared" si="120"/>
        <v>#REF!</v>
      </c>
      <c r="AD590" s="351" t="e">
        <f t="shared" si="121"/>
        <v>#REF!</v>
      </c>
      <c r="AE590" s="332">
        <f t="shared" si="122"/>
        <v>2011</v>
      </c>
      <c r="AF590" s="352" t="e">
        <f t="shared" si="123"/>
        <v>#REF!</v>
      </c>
      <c r="AG590" s="353" t="e">
        <f t="shared" si="124"/>
        <v>#REF!</v>
      </c>
    </row>
    <row r="591" spans="1:33" s="313" customFormat="1" ht="44" customHeight="1">
      <c r="A591" s="921">
        <v>551</v>
      </c>
      <c r="B591" s="618" t="s">
        <v>2097</v>
      </c>
      <c r="C591" s="623" t="s">
        <v>869</v>
      </c>
      <c r="D591" s="272"/>
      <c r="E591" s="627" t="s">
        <v>365</v>
      </c>
      <c r="F591" s="636"/>
      <c r="G591" s="618" t="s">
        <v>462</v>
      </c>
      <c r="H591" s="626">
        <v>2011</v>
      </c>
      <c r="I591" s="272"/>
      <c r="J591" s="272"/>
      <c r="K591" s="272"/>
      <c r="L591" s="272"/>
      <c r="M591" s="272"/>
      <c r="N591" s="616" t="s">
        <v>114</v>
      </c>
      <c r="O591" s="625">
        <v>6338429.0424508862</v>
      </c>
      <c r="P591" s="857"/>
      <c r="T591" s="332" t="e">
        <f>#REF!</f>
        <v>#REF!</v>
      </c>
      <c r="U591" s="313" t="e">
        <f t="shared" si="114"/>
        <v>#REF!</v>
      </c>
      <c r="V591" s="313" t="e">
        <f t="shared" si="115"/>
        <v>#REF!</v>
      </c>
      <c r="W591" s="350" t="e">
        <f t="shared" si="116"/>
        <v>#REF!</v>
      </c>
      <c r="X591" s="351"/>
      <c r="Y591" s="350" t="e">
        <f t="shared" si="117"/>
        <v>#REF!</v>
      </c>
      <c r="Z591" s="350"/>
      <c r="AA591" s="350" t="e">
        <f t="shared" si="118"/>
        <v>#REF!</v>
      </c>
      <c r="AB591" s="351" t="e">
        <f t="shared" si="119"/>
        <v>#REF!</v>
      </c>
      <c r="AC591" s="351" t="e">
        <f t="shared" si="120"/>
        <v>#REF!</v>
      </c>
      <c r="AD591" s="351" t="e">
        <f t="shared" si="121"/>
        <v>#REF!</v>
      </c>
      <c r="AE591" s="332">
        <f t="shared" si="122"/>
        <v>2011</v>
      </c>
      <c r="AF591" s="352" t="e">
        <f t="shared" si="123"/>
        <v>#REF!</v>
      </c>
      <c r="AG591" s="353" t="e">
        <f t="shared" si="124"/>
        <v>#REF!</v>
      </c>
    </row>
    <row r="592" spans="1:33" s="313" customFormat="1" ht="44" customHeight="1">
      <c r="A592" s="921">
        <v>552</v>
      </c>
      <c r="B592" s="618" t="s">
        <v>2097</v>
      </c>
      <c r="C592" s="623" t="s">
        <v>870</v>
      </c>
      <c r="D592" s="272"/>
      <c r="E592" s="627" t="s">
        <v>365</v>
      </c>
      <c r="F592" s="636"/>
      <c r="G592" s="618" t="s">
        <v>462</v>
      </c>
      <c r="H592" s="626">
        <v>2011</v>
      </c>
      <c r="I592" s="272"/>
      <c r="J592" s="272"/>
      <c r="K592" s="272"/>
      <c r="L592" s="272"/>
      <c r="M592" s="272"/>
      <c r="N592" s="616" t="s">
        <v>114</v>
      </c>
      <c r="O592" s="625">
        <v>130401277.345798</v>
      </c>
      <c r="P592" s="857"/>
      <c r="T592" s="332" t="e">
        <f>#REF!</f>
        <v>#REF!</v>
      </c>
      <c r="U592" s="313" t="e">
        <f t="shared" si="114"/>
        <v>#REF!</v>
      </c>
      <c r="V592" s="313" t="e">
        <f t="shared" si="115"/>
        <v>#REF!</v>
      </c>
      <c r="W592" s="350" t="e">
        <f t="shared" si="116"/>
        <v>#REF!</v>
      </c>
      <c r="X592" s="351"/>
      <c r="Y592" s="350" t="e">
        <f t="shared" si="117"/>
        <v>#REF!</v>
      </c>
      <c r="Z592" s="350"/>
      <c r="AA592" s="350" t="e">
        <f t="shared" si="118"/>
        <v>#REF!</v>
      </c>
      <c r="AB592" s="351" t="e">
        <f t="shared" si="119"/>
        <v>#REF!</v>
      </c>
      <c r="AC592" s="351" t="e">
        <f t="shared" si="120"/>
        <v>#REF!</v>
      </c>
      <c r="AD592" s="351" t="e">
        <f t="shared" si="121"/>
        <v>#REF!</v>
      </c>
      <c r="AE592" s="332">
        <f t="shared" si="122"/>
        <v>2011</v>
      </c>
      <c r="AF592" s="352" t="e">
        <f t="shared" si="123"/>
        <v>#REF!</v>
      </c>
      <c r="AG592" s="353" t="e">
        <f t="shared" si="124"/>
        <v>#REF!</v>
      </c>
    </row>
    <row r="593" spans="1:33" s="313" customFormat="1" ht="35" customHeight="1">
      <c r="A593" s="921">
        <v>553</v>
      </c>
      <c r="B593" s="618" t="s">
        <v>2099</v>
      </c>
      <c r="C593" s="623" t="s">
        <v>871</v>
      </c>
      <c r="D593" s="272"/>
      <c r="E593" s="627" t="s">
        <v>365</v>
      </c>
      <c r="F593" s="636"/>
      <c r="G593" s="618" t="s">
        <v>462</v>
      </c>
      <c r="H593" s="626">
        <v>2011</v>
      </c>
      <c r="I593" s="272"/>
      <c r="J593" s="272"/>
      <c r="K593" s="272"/>
      <c r="L593" s="272"/>
      <c r="M593" s="272"/>
      <c r="N593" s="616" t="s">
        <v>114</v>
      </c>
      <c r="O593" s="625">
        <v>7363601.0440994641</v>
      </c>
      <c r="P593" s="857"/>
      <c r="T593" s="332" t="e">
        <f>#REF!</f>
        <v>#REF!</v>
      </c>
      <c r="U593" s="313" t="e">
        <f t="shared" si="114"/>
        <v>#REF!</v>
      </c>
      <c r="V593" s="313" t="e">
        <f t="shared" si="115"/>
        <v>#REF!</v>
      </c>
      <c r="W593" s="350" t="e">
        <f t="shared" si="116"/>
        <v>#REF!</v>
      </c>
      <c r="X593" s="351"/>
      <c r="Y593" s="350" t="e">
        <f t="shared" si="117"/>
        <v>#REF!</v>
      </c>
      <c r="Z593" s="350"/>
      <c r="AA593" s="350" t="e">
        <f t="shared" si="118"/>
        <v>#REF!</v>
      </c>
      <c r="AB593" s="351" t="e">
        <f t="shared" si="119"/>
        <v>#REF!</v>
      </c>
      <c r="AC593" s="351" t="e">
        <f t="shared" si="120"/>
        <v>#REF!</v>
      </c>
      <c r="AD593" s="351" t="e">
        <f t="shared" si="121"/>
        <v>#REF!</v>
      </c>
      <c r="AE593" s="332">
        <f t="shared" si="122"/>
        <v>2011</v>
      </c>
      <c r="AF593" s="352" t="e">
        <f t="shared" si="123"/>
        <v>#REF!</v>
      </c>
      <c r="AG593" s="353" t="e">
        <f t="shared" si="124"/>
        <v>#REF!</v>
      </c>
    </row>
    <row r="594" spans="1:33" s="313" customFormat="1" ht="35" customHeight="1">
      <c r="A594" s="921">
        <v>554</v>
      </c>
      <c r="B594" s="618" t="s">
        <v>446</v>
      </c>
      <c r="C594" s="623" t="s">
        <v>872</v>
      </c>
      <c r="D594" s="272"/>
      <c r="E594" s="627" t="s">
        <v>365</v>
      </c>
      <c r="F594" s="636"/>
      <c r="G594" s="618" t="s">
        <v>397</v>
      </c>
      <c r="H594" s="626">
        <v>2011</v>
      </c>
      <c r="I594" s="272"/>
      <c r="J594" s="272"/>
      <c r="K594" s="272"/>
      <c r="L594" s="272"/>
      <c r="M594" s="272"/>
      <c r="N594" s="616" t="s">
        <v>114</v>
      </c>
      <c r="O594" s="625">
        <v>3968407.7483170764</v>
      </c>
      <c r="P594" s="923" t="s">
        <v>872</v>
      </c>
      <c r="T594" s="332" t="e">
        <f>#REF!</f>
        <v>#REF!</v>
      </c>
      <c r="U594" s="313" t="e">
        <f t="shared" si="114"/>
        <v>#REF!</v>
      </c>
      <c r="V594" s="313" t="e">
        <f t="shared" si="115"/>
        <v>#REF!</v>
      </c>
      <c r="W594" s="350" t="e">
        <f t="shared" si="116"/>
        <v>#REF!</v>
      </c>
      <c r="X594" s="351"/>
      <c r="Y594" s="350" t="e">
        <f t="shared" si="117"/>
        <v>#REF!</v>
      </c>
      <c r="Z594" s="350"/>
      <c r="AA594" s="350" t="e">
        <f t="shared" si="118"/>
        <v>#REF!</v>
      </c>
      <c r="AB594" s="351" t="e">
        <f t="shared" si="119"/>
        <v>#REF!</v>
      </c>
      <c r="AC594" s="351" t="e">
        <f t="shared" si="120"/>
        <v>#REF!</v>
      </c>
      <c r="AD594" s="351" t="e">
        <f t="shared" si="121"/>
        <v>#REF!</v>
      </c>
      <c r="AE594" s="332">
        <f t="shared" si="122"/>
        <v>2011</v>
      </c>
      <c r="AF594" s="352" t="e">
        <f t="shared" si="123"/>
        <v>#REF!</v>
      </c>
      <c r="AG594" s="353" t="e">
        <f t="shared" si="124"/>
        <v>#REF!</v>
      </c>
    </row>
    <row r="595" spans="1:33" s="313" customFormat="1" ht="35" customHeight="1">
      <c r="A595" s="921">
        <v>555</v>
      </c>
      <c r="B595" s="618" t="s">
        <v>446</v>
      </c>
      <c r="C595" s="623" t="s">
        <v>872</v>
      </c>
      <c r="D595" s="272"/>
      <c r="E595" s="627" t="s">
        <v>365</v>
      </c>
      <c r="F595" s="636"/>
      <c r="G595" s="618" t="s">
        <v>397</v>
      </c>
      <c r="H595" s="626">
        <v>2011</v>
      </c>
      <c r="I595" s="272"/>
      <c r="J595" s="272"/>
      <c r="K595" s="272"/>
      <c r="L595" s="272"/>
      <c r="M595" s="272"/>
      <c r="N595" s="616" t="s">
        <v>114</v>
      </c>
      <c r="O595" s="625">
        <v>3968407.7483170764</v>
      </c>
      <c r="P595" s="923" t="s">
        <v>872</v>
      </c>
      <c r="T595" s="332" t="e">
        <f>#REF!</f>
        <v>#REF!</v>
      </c>
      <c r="U595" s="313" t="e">
        <f t="shared" si="114"/>
        <v>#REF!</v>
      </c>
      <c r="V595" s="313" t="e">
        <f t="shared" si="115"/>
        <v>#REF!</v>
      </c>
      <c r="W595" s="350" t="e">
        <f t="shared" si="116"/>
        <v>#REF!</v>
      </c>
      <c r="X595" s="351"/>
      <c r="Y595" s="350" t="e">
        <f t="shared" si="117"/>
        <v>#REF!</v>
      </c>
      <c r="Z595" s="350"/>
      <c r="AA595" s="350" t="e">
        <f t="shared" si="118"/>
        <v>#REF!</v>
      </c>
      <c r="AB595" s="351" t="e">
        <f t="shared" si="119"/>
        <v>#REF!</v>
      </c>
      <c r="AC595" s="351" t="e">
        <f t="shared" si="120"/>
        <v>#REF!</v>
      </c>
      <c r="AD595" s="351" t="e">
        <f t="shared" si="121"/>
        <v>#REF!</v>
      </c>
      <c r="AE595" s="332">
        <f t="shared" si="122"/>
        <v>2011</v>
      </c>
      <c r="AF595" s="352" t="e">
        <f t="shared" si="123"/>
        <v>#REF!</v>
      </c>
      <c r="AG595" s="353" t="e">
        <f t="shared" si="124"/>
        <v>#REF!</v>
      </c>
    </row>
    <row r="596" spans="1:33" s="313" customFormat="1" ht="35" customHeight="1">
      <c r="A596" s="921">
        <v>556</v>
      </c>
      <c r="B596" s="618" t="s">
        <v>446</v>
      </c>
      <c r="C596" s="623" t="s">
        <v>872</v>
      </c>
      <c r="D596" s="272"/>
      <c r="E596" s="627" t="s">
        <v>365</v>
      </c>
      <c r="F596" s="636"/>
      <c r="G596" s="618" t="s">
        <v>397</v>
      </c>
      <c r="H596" s="626">
        <v>2011</v>
      </c>
      <c r="I596" s="272"/>
      <c r="J596" s="272"/>
      <c r="K596" s="272"/>
      <c r="L596" s="272"/>
      <c r="M596" s="272"/>
      <c r="N596" s="616" t="s">
        <v>114</v>
      </c>
      <c r="O596" s="625">
        <v>3968407.7483170764</v>
      </c>
      <c r="P596" s="923" t="s">
        <v>872</v>
      </c>
      <c r="T596" s="332" t="e">
        <f>#REF!</f>
        <v>#REF!</v>
      </c>
      <c r="U596" s="313" t="e">
        <f t="shared" si="114"/>
        <v>#REF!</v>
      </c>
      <c r="V596" s="313" t="e">
        <f t="shared" si="115"/>
        <v>#REF!</v>
      </c>
      <c r="W596" s="350" t="e">
        <f t="shared" si="116"/>
        <v>#REF!</v>
      </c>
      <c r="X596" s="351"/>
      <c r="Y596" s="350" t="e">
        <f t="shared" si="117"/>
        <v>#REF!</v>
      </c>
      <c r="Z596" s="350"/>
      <c r="AA596" s="350" t="e">
        <f t="shared" si="118"/>
        <v>#REF!</v>
      </c>
      <c r="AB596" s="351" t="e">
        <f t="shared" si="119"/>
        <v>#REF!</v>
      </c>
      <c r="AC596" s="351" t="e">
        <f t="shared" si="120"/>
        <v>#REF!</v>
      </c>
      <c r="AD596" s="351" t="e">
        <f t="shared" si="121"/>
        <v>#REF!</v>
      </c>
      <c r="AE596" s="332">
        <f t="shared" si="122"/>
        <v>2011</v>
      </c>
      <c r="AF596" s="352" t="e">
        <f t="shared" si="123"/>
        <v>#REF!</v>
      </c>
      <c r="AG596" s="353" t="e">
        <f t="shared" si="124"/>
        <v>#REF!</v>
      </c>
    </row>
    <row r="597" spans="1:33" s="313" customFormat="1" ht="35" customHeight="1">
      <c r="A597" s="921">
        <v>557</v>
      </c>
      <c r="B597" s="618" t="s">
        <v>446</v>
      </c>
      <c r="C597" s="623" t="s">
        <v>872</v>
      </c>
      <c r="D597" s="272"/>
      <c r="E597" s="627" t="s">
        <v>365</v>
      </c>
      <c r="F597" s="636"/>
      <c r="G597" s="618" t="s">
        <v>397</v>
      </c>
      <c r="H597" s="626">
        <v>2011</v>
      </c>
      <c r="I597" s="272"/>
      <c r="J597" s="272"/>
      <c r="K597" s="272"/>
      <c r="L597" s="272"/>
      <c r="M597" s="272"/>
      <c r="N597" s="616" t="s">
        <v>114</v>
      </c>
      <c r="O597" s="625">
        <v>3968407.7483170764</v>
      </c>
      <c r="P597" s="923" t="s">
        <v>872</v>
      </c>
      <c r="T597" s="332" t="e">
        <f>#REF!</f>
        <v>#REF!</v>
      </c>
      <c r="U597" s="313" t="e">
        <f t="shared" si="114"/>
        <v>#REF!</v>
      </c>
      <c r="V597" s="313" t="e">
        <f t="shared" si="115"/>
        <v>#REF!</v>
      </c>
      <c r="W597" s="350" t="e">
        <f t="shared" si="116"/>
        <v>#REF!</v>
      </c>
      <c r="X597" s="351"/>
      <c r="Y597" s="350" t="e">
        <f t="shared" si="117"/>
        <v>#REF!</v>
      </c>
      <c r="Z597" s="350"/>
      <c r="AA597" s="350" t="e">
        <f t="shared" si="118"/>
        <v>#REF!</v>
      </c>
      <c r="AB597" s="351" t="e">
        <f t="shared" si="119"/>
        <v>#REF!</v>
      </c>
      <c r="AC597" s="351" t="e">
        <f t="shared" si="120"/>
        <v>#REF!</v>
      </c>
      <c r="AD597" s="351" t="e">
        <f t="shared" si="121"/>
        <v>#REF!</v>
      </c>
      <c r="AE597" s="332">
        <f t="shared" si="122"/>
        <v>2011</v>
      </c>
      <c r="AF597" s="352" t="e">
        <f t="shared" si="123"/>
        <v>#REF!</v>
      </c>
      <c r="AG597" s="353" t="e">
        <f t="shared" si="124"/>
        <v>#REF!</v>
      </c>
    </row>
    <row r="598" spans="1:33" s="313" customFormat="1" ht="35" customHeight="1">
      <c r="A598" s="921">
        <v>558</v>
      </c>
      <c r="B598" s="618" t="s">
        <v>446</v>
      </c>
      <c r="C598" s="623" t="s">
        <v>872</v>
      </c>
      <c r="D598" s="272"/>
      <c r="E598" s="627" t="s">
        <v>365</v>
      </c>
      <c r="F598" s="636"/>
      <c r="G598" s="618" t="s">
        <v>397</v>
      </c>
      <c r="H598" s="626">
        <v>2011</v>
      </c>
      <c r="I598" s="272"/>
      <c r="J598" s="272"/>
      <c r="K598" s="272"/>
      <c r="L598" s="272"/>
      <c r="M598" s="272"/>
      <c r="N598" s="616" t="s">
        <v>114</v>
      </c>
      <c r="O598" s="625">
        <v>3968407.7483170764</v>
      </c>
      <c r="P598" s="923" t="s">
        <v>872</v>
      </c>
      <c r="T598" s="332" t="e">
        <f>#REF!</f>
        <v>#REF!</v>
      </c>
      <c r="U598" s="313" t="e">
        <f t="shared" si="114"/>
        <v>#REF!</v>
      </c>
      <c r="V598" s="313" t="e">
        <f t="shared" si="115"/>
        <v>#REF!</v>
      </c>
      <c r="W598" s="350" t="e">
        <f t="shared" si="116"/>
        <v>#REF!</v>
      </c>
      <c r="X598" s="351"/>
      <c r="Y598" s="350" t="e">
        <f t="shared" si="117"/>
        <v>#REF!</v>
      </c>
      <c r="Z598" s="350"/>
      <c r="AA598" s="350" t="e">
        <f t="shared" si="118"/>
        <v>#REF!</v>
      </c>
      <c r="AB598" s="351" t="e">
        <f t="shared" si="119"/>
        <v>#REF!</v>
      </c>
      <c r="AC598" s="351" t="e">
        <f t="shared" si="120"/>
        <v>#REF!</v>
      </c>
      <c r="AD598" s="351" t="e">
        <f t="shared" si="121"/>
        <v>#REF!</v>
      </c>
      <c r="AE598" s="332">
        <f t="shared" si="122"/>
        <v>2011</v>
      </c>
      <c r="AF598" s="352" t="e">
        <f t="shared" si="123"/>
        <v>#REF!</v>
      </c>
      <c r="AG598" s="353" t="e">
        <f t="shared" si="124"/>
        <v>#REF!</v>
      </c>
    </row>
    <row r="599" spans="1:33" s="313" customFormat="1" ht="35" customHeight="1">
      <c r="A599" s="921">
        <v>559</v>
      </c>
      <c r="B599" s="618" t="s">
        <v>446</v>
      </c>
      <c r="C599" s="623" t="s">
        <v>872</v>
      </c>
      <c r="D599" s="272"/>
      <c r="E599" s="627" t="s">
        <v>365</v>
      </c>
      <c r="F599" s="636"/>
      <c r="G599" s="618" t="s">
        <v>397</v>
      </c>
      <c r="H599" s="626">
        <v>2011</v>
      </c>
      <c r="I599" s="272"/>
      <c r="J599" s="272"/>
      <c r="K599" s="272"/>
      <c r="L599" s="272"/>
      <c r="M599" s="272"/>
      <c r="N599" s="616" t="s">
        <v>114</v>
      </c>
      <c r="O599" s="625">
        <v>3968407.7483170764</v>
      </c>
      <c r="P599" s="923" t="s">
        <v>872</v>
      </c>
      <c r="T599" s="332" t="e">
        <f>#REF!</f>
        <v>#REF!</v>
      </c>
      <c r="U599" s="313" t="e">
        <f t="shared" si="114"/>
        <v>#REF!</v>
      </c>
      <c r="V599" s="313" t="e">
        <f t="shared" si="115"/>
        <v>#REF!</v>
      </c>
      <c r="W599" s="350" t="e">
        <f t="shared" si="116"/>
        <v>#REF!</v>
      </c>
      <c r="X599" s="351"/>
      <c r="Y599" s="350" t="e">
        <f t="shared" si="117"/>
        <v>#REF!</v>
      </c>
      <c r="Z599" s="350"/>
      <c r="AA599" s="350" t="e">
        <f t="shared" si="118"/>
        <v>#REF!</v>
      </c>
      <c r="AB599" s="351" t="e">
        <f t="shared" si="119"/>
        <v>#REF!</v>
      </c>
      <c r="AC599" s="351" t="e">
        <f t="shared" si="120"/>
        <v>#REF!</v>
      </c>
      <c r="AD599" s="351" t="e">
        <f t="shared" si="121"/>
        <v>#REF!</v>
      </c>
      <c r="AE599" s="332">
        <f t="shared" si="122"/>
        <v>2011</v>
      </c>
      <c r="AF599" s="352" t="e">
        <f t="shared" si="123"/>
        <v>#REF!</v>
      </c>
      <c r="AG599" s="353" t="e">
        <f t="shared" si="124"/>
        <v>#REF!</v>
      </c>
    </row>
    <row r="600" spans="1:33" s="313" customFormat="1" ht="40" customHeight="1">
      <c r="A600" s="921">
        <v>560</v>
      </c>
      <c r="B600" s="618" t="s">
        <v>2098</v>
      </c>
      <c r="C600" s="623" t="s">
        <v>873</v>
      </c>
      <c r="D600" s="272"/>
      <c r="E600" s="627" t="s">
        <v>365</v>
      </c>
      <c r="F600" s="636"/>
      <c r="G600" s="618" t="s">
        <v>397</v>
      </c>
      <c r="H600" s="626">
        <v>2011</v>
      </c>
      <c r="I600" s="272"/>
      <c r="J600" s="272"/>
      <c r="K600" s="272"/>
      <c r="L600" s="272"/>
      <c r="M600" s="272"/>
      <c r="N600" s="616" t="s">
        <v>114</v>
      </c>
      <c r="O600" s="625">
        <v>7716348.3995054262</v>
      </c>
      <c r="P600" s="857"/>
      <c r="T600" s="332" t="e">
        <f>#REF!</f>
        <v>#REF!</v>
      </c>
      <c r="U600" s="313" t="e">
        <f t="shared" si="114"/>
        <v>#REF!</v>
      </c>
      <c r="V600" s="313" t="e">
        <f t="shared" si="115"/>
        <v>#REF!</v>
      </c>
      <c r="W600" s="350" t="e">
        <f t="shared" si="116"/>
        <v>#REF!</v>
      </c>
      <c r="X600" s="351"/>
      <c r="Y600" s="350" t="e">
        <f t="shared" si="117"/>
        <v>#REF!</v>
      </c>
      <c r="Z600" s="350"/>
      <c r="AA600" s="350" t="e">
        <f t="shared" si="118"/>
        <v>#REF!</v>
      </c>
      <c r="AB600" s="351" t="e">
        <f t="shared" si="119"/>
        <v>#REF!</v>
      </c>
      <c r="AC600" s="351" t="e">
        <f t="shared" si="120"/>
        <v>#REF!</v>
      </c>
      <c r="AD600" s="351" t="e">
        <f t="shared" si="121"/>
        <v>#REF!</v>
      </c>
      <c r="AE600" s="332">
        <f t="shared" si="122"/>
        <v>2011</v>
      </c>
      <c r="AF600" s="352" t="e">
        <f t="shared" si="123"/>
        <v>#REF!</v>
      </c>
      <c r="AG600" s="353" t="e">
        <f t="shared" si="124"/>
        <v>#REF!</v>
      </c>
    </row>
    <row r="601" spans="1:33" s="313" customFormat="1" ht="40" customHeight="1">
      <c r="A601" s="921">
        <v>561</v>
      </c>
      <c r="B601" s="618" t="s">
        <v>2096</v>
      </c>
      <c r="C601" s="623" t="s">
        <v>874</v>
      </c>
      <c r="D601" s="272"/>
      <c r="E601" s="627"/>
      <c r="F601" s="636"/>
      <c r="G601" s="618" t="s">
        <v>401</v>
      </c>
      <c r="H601" s="626">
        <v>2011</v>
      </c>
      <c r="I601" s="272"/>
      <c r="J601" s="272"/>
      <c r="K601" s="272"/>
      <c r="L601" s="272"/>
      <c r="M601" s="272"/>
      <c r="N601" s="616" t="s">
        <v>114</v>
      </c>
      <c r="O601" s="625">
        <v>6614012.9138617944</v>
      </c>
      <c r="P601" s="923" t="s">
        <v>874</v>
      </c>
      <c r="T601" s="332" t="e">
        <f>#REF!</f>
        <v>#REF!</v>
      </c>
      <c r="U601" s="313" t="e">
        <f t="shared" si="114"/>
        <v>#REF!</v>
      </c>
      <c r="V601" s="313" t="e">
        <f t="shared" si="115"/>
        <v>#REF!</v>
      </c>
      <c r="W601" s="350" t="e">
        <f t="shared" si="116"/>
        <v>#REF!</v>
      </c>
      <c r="X601" s="351"/>
      <c r="Y601" s="350" t="e">
        <f t="shared" si="117"/>
        <v>#REF!</v>
      </c>
      <c r="Z601" s="350"/>
      <c r="AA601" s="350" t="e">
        <f t="shared" si="118"/>
        <v>#REF!</v>
      </c>
      <c r="AB601" s="351" t="e">
        <f t="shared" si="119"/>
        <v>#REF!</v>
      </c>
      <c r="AC601" s="351" t="e">
        <f t="shared" si="120"/>
        <v>#REF!</v>
      </c>
      <c r="AD601" s="351" t="e">
        <f t="shared" si="121"/>
        <v>#REF!</v>
      </c>
      <c r="AE601" s="332">
        <f t="shared" si="122"/>
        <v>2011</v>
      </c>
      <c r="AF601" s="352" t="e">
        <f t="shared" si="123"/>
        <v>#REF!</v>
      </c>
      <c r="AG601" s="353" t="e">
        <f t="shared" si="124"/>
        <v>#REF!</v>
      </c>
    </row>
    <row r="602" spans="1:33" s="313" customFormat="1" ht="40" customHeight="1">
      <c r="A602" s="921">
        <v>562</v>
      </c>
      <c r="B602" s="618" t="s">
        <v>2096</v>
      </c>
      <c r="C602" s="623" t="s">
        <v>875</v>
      </c>
      <c r="D602" s="272"/>
      <c r="E602" s="627"/>
      <c r="F602" s="272"/>
      <c r="G602" s="618" t="s">
        <v>412</v>
      </c>
      <c r="H602" s="626">
        <v>2011</v>
      </c>
      <c r="I602" s="272"/>
      <c r="J602" s="272"/>
      <c r="K602" s="272"/>
      <c r="L602" s="272"/>
      <c r="M602" s="272"/>
      <c r="N602" s="616" t="s">
        <v>114</v>
      </c>
      <c r="O602" s="625">
        <v>12676858.084901772</v>
      </c>
      <c r="P602" s="923" t="s">
        <v>875</v>
      </c>
      <c r="T602" s="332" t="e">
        <f>#REF!</f>
        <v>#REF!</v>
      </c>
      <c r="U602" s="313" t="e">
        <f t="shared" si="114"/>
        <v>#REF!</v>
      </c>
      <c r="V602" s="313" t="e">
        <f t="shared" si="115"/>
        <v>#REF!</v>
      </c>
      <c r="W602" s="350" t="e">
        <f t="shared" si="116"/>
        <v>#REF!</v>
      </c>
      <c r="X602" s="351"/>
      <c r="Y602" s="350" t="e">
        <f t="shared" si="117"/>
        <v>#REF!</v>
      </c>
      <c r="Z602" s="350"/>
      <c r="AA602" s="350" t="e">
        <f t="shared" si="118"/>
        <v>#REF!</v>
      </c>
      <c r="AB602" s="351" t="e">
        <f t="shared" si="119"/>
        <v>#REF!</v>
      </c>
      <c r="AC602" s="351" t="e">
        <f t="shared" si="120"/>
        <v>#REF!</v>
      </c>
      <c r="AD602" s="351" t="e">
        <f t="shared" si="121"/>
        <v>#REF!</v>
      </c>
      <c r="AE602" s="332">
        <f t="shared" si="122"/>
        <v>2011</v>
      </c>
      <c r="AF602" s="352" t="e">
        <f t="shared" si="123"/>
        <v>#REF!</v>
      </c>
      <c r="AG602" s="353" t="e">
        <f t="shared" si="124"/>
        <v>#REF!</v>
      </c>
    </row>
    <row r="603" spans="1:33" s="313" customFormat="1" ht="40" customHeight="1">
      <c r="A603" s="921">
        <v>563</v>
      </c>
      <c r="B603" s="618" t="s">
        <v>443</v>
      </c>
      <c r="C603" s="623" t="s">
        <v>876</v>
      </c>
      <c r="D603" s="272"/>
      <c r="E603" s="627" t="s">
        <v>491</v>
      </c>
      <c r="F603" s="272" t="s">
        <v>492</v>
      </c>
      <c r="G603" s="618" t="s">
        <v>493</v>
      </c>
      <c r="H603" s="626">
        <v>2012</v>
      </c>
      <c r="I603" s="272"/>
      <c r="J603" s="272"/>
      <c r="K603" s="272"/>
      <c r="L603" s="272"/>
      <c r="M603" s="272"/>
      <c r="N603" s="616" t="s">
        <v>114</v>
      </c>
      <c r="O603" s="625">
        <v>108029247.75</v>
      </c>
      <c r="P603" s="857"/>
      <c r="T603" s="332" t="e">
        <f>#REF!</f>
        <v>#REF!</v>
      </c>
      <c r="U603" s="313" t="e">
        <f t="shared" si="114"/>
        <v>#REF!</v>
      </c>
      <c r="V603" s="313" t="e">
        <f t="shared" si="115"/>
        <v>#REF!</v>
      </c>
      <c r="W603" s="350" t="e">
        <f t="shared" si="116"/>
        <v>#REF!</v>
      </c>
      <c r="X603" s="351"/>
      <c r="Y603" s="350" t="e">
        <f t="shared" si="117"/>
        <v>#REF!</v>
      </c>
      <c r="Z603" s="350"/>
      <c r="AA603" s="350" t="e">
        <f t="shared" si="118"/>
        <v>#REF!</v>
      </c>
      <c r="AB603" s="351" t="e">
        <f t="shared" si="119"/>
        <v>#REF!</v>
      </c>
      <c r="AC603" s="351" t="e">
        <f t="shared" si="120"/>
        <v>#REF!</v>
      </c>
      <c r="AD603" s="351" t="e">
        <f t="shared" si="121"/>
        <v>#REF!</v>
      </c>
      <c r="AE603" s="332">
        <f t="shared" si="122"/>
        <v>2012</v>
      </c>
      <c r="AF603" s="352" t="e">
        <f t="shared" si="123"/>
        <v>#REF!</v>
      </c>
      <c r="AG603" s="353" t="e">
        <f t="shared" si="124"/>
        <v>#REF!</v>
      </c>
    </row>
    <row r="604" spans="1:33" s="313" customFormat="1" ht="40" customHeight="1">
      <c r="A604" s="921">
        <v>564</v>
      </c>
      <c r="B604" s="613" t="s">
        <v>443</v>
      </c>
      <c r="C604" s="623" t="s">
        <v>877</v>
      </c>
      <c r="D604" s="637" t="s">
        <v>682</v>
      </c>
      <c r="E604" s="627"/>
      <c r="F604" s="272"/>
      <c r="G604" s="618"/>
      <c r="H604" s="626">
        <v>2013</v>
      </c>
      <c r="I604" s="272"/>
      <c r="J604" s="272"/>
      <c r="K604" s="272"/>
      <c r="L604" s="272"/>
      <c r="M604" s="272"/>
      <c r="N604" s="616" t="s">
        <v>114</v>
      </c>
      <c r="O604" s="625">
        <v>34717167.566438511</v>
      </c>
      <c r="P604" s="857"/>
      <c r="T604" s="332" t="e">
        <f>#REF!</f>
        <v>#REF!</v>
      </c>
      <c r="U604" s="313" t="e">
        <f t="shared" si="114"/>
        <v>#REF!</v>
      </c>
      <c r="V604" s="313" t="e">
        <f t="shared" si="115"/>
        <v>#REF!</v>
      </c>
      <c r="W604" s="350" t="e">
        <f t="shared" si="116"/>
        <v>#REF!</v>
      </c>
      <c r="X604" s="351"/>
      <c r="Y604" s="350" t="e">
        <f t="shared" si="117"/>
        <v>#REF!</v>
      </c>
      <c r="Z604" s="350"/>
      <c r="AA604" s="350" t="e">
        <f t="shared" si="118"/>
        <v>#REF!</v>
      </c>
      <c r="AB604" s="351" t="e">
        <f t="shared" si="119"/>
        <v>#REF!</v>
      </c>
      <c r="AC604" s="351" t="e">
        <f t="shared" si="120"/>
        <v>#REF!</v>
      </c>
      <c r="AD604" s="351" t="e">
        <f t="shared" si="121"/>
        <v>#REF!</v>
      </c>
      <c r="AE604" s="332">
        <f t="shared" si="122"/>
        <v>2013</v>
      </c>
      <c r="AF604" s="352" t="e">
        <f t="shared" si="123"/>
        <v>#REF!</v>
      </c>
      <c r="AG604" s="353" t="e">
        <f t="shared" si="124"/>
        <v>#REF!</v>
      </c>
    </row>
    <row r="605" spans="1:33" s="313" customFormat="1" ht="40" customHeight="1">
      <c r="A605" s="921">
        <v>565</v>
      </c>
      <c r="B605" s="618" t="s">
        <v>306</v>
      </c>
      <c r="C605" s="623" t="s">
        <v>878</v>
      </c>
      <c r="D605" s="637" t="s">
        <v>640</v>
      </c>
      <c r="E605" s="627"/>
      <c r="F605" s="272"/>
      <c r="G605" s="618"/>
      <c r="H605" s="626">
        <v>2013</v>
      </c>
      <c r="I605" s="272"/>
      <c r="J605" s="272"/>
      <c r="K605" s="272"/>
      <c r="L605" s="272"/>
      <c r="M605" s="272"/>
      <c r="N605" s="616" t="s">
        <v>114</v>
      </c>
      <c r="O605" s="625">
        <v>70608559.680000007</v>
      </c>
      <c r="P605" s="857"/>
      <c r="T605" s="332" t="e">
        <f>#REF!</f>
        <v>#REF!</v>
      </c>
      <c r="U605" s="313" t="e">
        <f t="shared" si="114"/>
        <v>#REF!</v>
      </c>
      <c r="V605" s="313" t="e">
        <f t="shared" si="115"/>
        <v>#REF!</v>
      </c>
      <c r="W605" s="350" t="e">
        <f t="shared" si="116"/>
        <v>#REF!</v>
      </c>
      <c r="X605" s="351"/>
      <c r="Y605" s="350" t="e">
        <f t="shared" si="117"/>
        <v>#REF!</v>
      </c>
      <c r="Z605" s="350"/>
      <c r="AA605" s="350" t="e">
        <f t="shared" si="118"/>
        <v>#REF!</v>
      </c>
      <c r="AB605" s="351" t="e">
        <f t="shared" si="119"/>
        <v>#REF!</v>
      </c>
      <c r="AC605" s="351" t="e">
        <f t="shared" si="120"/>
        <v>#REF!</v>
      </c>
      <c r="AD605" s="351" t="e">
        <f t="shared" si="121"/>
        <v>#REF!</v>
      </c>
      <c r="AE605" s="332">
        <f t="shared" si="122"/>
        <v>2013</v>
      </c>
      <c r="AF605" s="352" t="e">
        <f t="shared" si="123"/>
        <v>#REF!</v>
      </c>
      <c r="AG605" s="353" t="e">
        <f t="shared" si="124"/>
        <v>#REF!</v>
      </c>
    </row>
    <row r="606" spans="1:33" s="313" customFormat="1" ht="40" customHeight="1">
      <c r="A606" s="921">
        <v>566</v>
      </c>
      <c r="B606" s="618" t="s">
        <v>2096</v>
      </c>
      <c r="C606" s="623" t="s">
        <v>486</v>
      </c>
      <c r="D606" s="637" t="s">
        <v>683</v>
      </c>
      <c r="E606" s="627"/>
      <c r="F606" s="272"/>
      <c r="G606" s="618"/>
      <c r="H606" s="626">
        <v>2013</v>
      </c>
      <c r="I606" s="272"/>
      <c r="J606" s="272"/>
      <c r="K606" s="272"/>
      <c r="L606" s="272"/>
      <c r="M606" s="272"/>
      <c r="N606" s="616" t="s">
        <v>114</v>
      </c>
      <c r="O606" s="625">
        <v>47532932.329752788</v>
      </c>
      <c r="P606" s="923" t="s">
        <v>486</v>
      </c>
      <c r="T606" s="332" t="e">
        <f>#REF!</f>
        <v>#REF!</v>
      </c>
      <c r="U606" s="313" t="e">
        <f t="shared" si="114"/>
        <v>#REF!</v>
      </c>
      <c r="V606" s="313" t="e">
        <f t="shared" si="115"/>
        <v>#REF!</v>
      </c>
      <c r="W606" s="350" t="e">
        <f t="shared" si="116"/>
        <v>#REF!</v>
      </c>
      <c r="X606" s="351"/>
      <c r="Y606" s="350" t="e">
        <f t="shared" si="117"/>
        <v>#REF!</v>
      </c>
      <c r="Z606" s="350"/>
      <c r="AA606" s="350" t="e">
        <f t="shared" si="118"/>
        <v>#REF!</v>
      </c>
      <c r="AB606" s="351" t="e">
        <f t="shared" si="119"/>
        <v>#REF!</v>
      </c>
      <c r="AC606" s="351" t="e">
        <f t="shared" si="120"/>
        <v>#REF!</v>
      </c>
      <c r="AD606" s="351" t="e">
        <f t="shared" si="121"/>
        <v>#REF!</v>
      </c>
      <c r="AE606" s="332">
        <f t="shared" si="122"/>
        <v>2013</v>
      </c>
      <c r="AF606" s="352" t="e">
        <f t="shared" si="123"/>
        <v>#REF!</v>
      </c>
      <c r="AG606" s="353" t="e">
        <f t="shared" si="124"/>
        <v>#REF!</v>
      </c>
    </row>
    <row r="607" spans="1:33" s="313" customFormat="1" ht="40" customHeight="1">
      <c r="A607" s="921">
        <v>567</v>
      </c>
      <c r="B607" s="618" t="s">
        <v>2100</v>
      </c>
      <c r="C607" s="623" t="s">
        <v>652</v>
      </c>
      <c r="D607" s="637" t="s">
        <v>623</v>
      </c>
      <c r="E607" s="627"/>
      <c r="F607" s="272"/>
      <c r="G607" s="618" t="s">
        <v>645</v>
      </c>
      <c r="H607" s="626">
        <v>2014</v>
      </c>
      <c r="I607" s="272"/>
      <c r="J607" s="272"/>
      <c r="K607" s="272"/>
      <c r="L607" s="272"/>
      <c r="M607" s="272"/>
      <c r="N607" s="616" t="s">
        <v>114</v>
      </c>
      <c r="O607" s="625">
        <v>23500000</v>
      </c>
      <c r="P607" s="857"/>
      <c r="T607" s="332" t="e">
        <f>#REF!</f>
        <v>#REF!</v>
      </c>
      <c r="U607" s="313" t="e">
        <f t="shared" si="114"/>
        <v>#REF!</v>
      </c>
      <c r="V607" s="313" t="e">
        <f t="shared" si="115"/>
        <v>#REF!</v>
      </c>
      <c r="W607" s="350" t="e">
        <f t="shared" si="116"/>
        <v>#REF!</v>
      </c>
      <c r="X607" s="351"/>
      <c r="Y607" s="350" t="e">
        <f t="shared" si="117"/>
        <v>#REF!</v>
      </c>
      <c r="Z607" s="350"/>
      <c r="AA607" s="350"/>
      <c r="AB607" s="351" t="e">
        <f t="shared" si="119"/>
        <v>#REF!</v>
      </c>
      <c r="AC607" s="351" t="e">
        <f t="shared" si="120"/>
        <v>#REF!</v>
      </c>
      <c r="AD607" s="351" t="e">
        <f t="shared" si="121"/>
        <v>#REF!</v>
      </c>
      <c r="AE607" s="332">
        <f t="shared" si="122"/>
        <v>2014</v>
      </c>
      <c r="AF607" s="352" t="e">
        <f t="shared" si="123"/>
        <v>#REF!</v>
      </c>
      <c r="AG607" s="353" t="e">
        <f t="shared" si="124"/>
        <v>#REF!</v>
      </c>
    </row>
    <row r="608" spans="1:33" s="313" customFormat="1" ht="40" customHeight="1">
      <c r="A608" s="921">
        <v>568</v>
      </c>
      <c r="B608" s="613" t="s">
        <v>443</v>
      </c>
      <c r="C608" s="623" t="s">
        <v>509</v>
      </c>
      <c r="D608" s="637" t="s">
        <v>643</v>
      </c>
      <c r="E608" s="627" t="s">
        <v>654</v>
      </c>
      <c r="F608" s="272"/>
      <c r="G608" s="618" t="s">
        <v>645</v>
      </c>
      <c r="H608" s="626">
        <v>2014</v>
      </c>
      <c r="I608" s="272"/>
      <c r="J608" s="272"/>
      <c r="K608" s="272"/>
      <c r="L608" s="272"/>
      <c r="M608" s="272"/>
      <c r="N608" s="616" t="s">
        <v>114</v>
      </c>
      <c r="O608" s="625">
        <v>25297500</v>
      </c>
      <c r="P608" s="857"/>
      <c r="T608" s="332" t="e">
        <f>#REF!</f>
        <v>#REF!</v>
      </c>
      <c r="U608" s="313" t="e">
        <f t="shared" si="114"/>
        <v>#REF!</v>
      </c>
      <c r="V608" s="313" t="e">
        <f t="shared" si="115"/>
        <v>#REF!</v>
      </c>
      <c r="W608" s="350" t="e">
        <f t="shared" si="116"/>
        <v>#REF!</v>
      </c>
      <c r="X608" s="351"/>
      <c r="Y608" s="350" t="e">
        <f t="shared" si="117"/>
        <v>#REF!</v>
      </c>
      <c r="Z608" s="350"/>
      <c r="AA608" s="350"/>
      <c r="AB608" s="351" t="e">
        <f t="shared" si="119"/>
        <v>#REF!</v>
      </c>
      <c r="AC608" s="351" t="e">
        <f t="shared" si="120"/>
        <v>#REF!</v>
      </c>
      <c r="AD608" s="351" t="e">
        <f t="shared" si="121"/>
        <v>#REF!</v>
      </c>
      <c r="AE608" s="332">
        <f t="shared" si="122"/>
        <v>2014</v>
      </c>
      <c r="AF608" s="352" t="e">
        <f t="shared" si="123"/>
        <v>#REF!</v>
      </c>
      <c r="AG608" s="353" t="e">
        <f t="shared" si="124"/>
        <v>#REF!</v>
      </c>
    </row>
    <row r="609" spans="1:33" s="313" customFormat="1" ht="40" customHeight="1">
      <c r="A609" s="921">
        <v>569</v>
      </c>
      <c r="B609" s="618" t="s">
        <v>2096</v>
      </c>
      <c r="C609" s="623" t="s">
        <v>653</v>
      </c>
      <c r="D609" s="637" t="s">
        <v>643</v>
      </c>
      <c r="E609" s="627"/>
      <c r="F609" s="272"/>
      <c r="G609" s="618" t="s">
        <v>645</v>
      </c>
      <c r="H609" s="626">
        <v>2014</v>
      </c>
      <c r="I609" s="272"/>
      <c r="J609" s="272"/>
      <c r="K609" s="272"/>
      <c r="L609" s="272"/>
      <c r="M609" s="272"/>
      <c r="N609" s="616" t="s">
        <v>114</v>
      </c>
      <c r="O609" s="625">
        <v>31497500</v>
      </c>
      <c r="P609" s="923" t="s">
        <v>653</v>
      </c>
      <c r="T609" s="332" t="e">
        <f>#REF!</f>
        <v>#REF!</v>
      </c>
      <c r="U609" s="313" t="e">
        <f t="shared" si="114"/>
        <v>#REF!</v>
      </c>
      <c r="V609" s="313" t="e">
        <f t="shared" si="115"/>
        <v>#REF!</v>
      </c>
      <c r="W609" s="350" t="e">
        <f t="shared" si="116"/>
        <v>#REF!</v>
      </c>
      <c r="X609" s="351"/>
      <c r="Y609" s="350" t="e">
        <f t="shared" si="117"/>
        <v>#REF!</v>
      </c>
      <c r="Z609" s="350"/>
      <c r="AA609" s="350"/>
      <c r="AB609" s="351" t="e">
        <f t="shared" si="119"/>
        <v>#REF!</v>
      </c>
      <c r="AC609" s="351" t="e">
        <f t="shared" si="120"/>
        <v>#REF!</v>
      </c>
      <c r="AD609" s="351" t="e">
        <f t="shared" si="121"/>
        <v>#REF!</v>
      </c>
      <c r="AE609" s="332">
        <f t="shared" si="122"/>
        <v>2014</v>
      </c>
      <c r="AF609" s="352" t="e">
        <f t="shared" si="123"/>
        <v>#REF!</v>
      </c>
      <c r="AG609" s="353" t="e">
        <f t="shared" si="124"/>
        <v>#REF!</v>
      </c>
    </row>
    <row r="610" spans="1:33" s="313" customFormat="1" ht="40" customHeight="1">
      <c r="A610" s="921">
        <v>570</v>
      </c>
      <c r="B610" s="618" t="s">
        <v>2096</v>
      </c>
      <c r="C610" s="623" t="s">
        <v>879</v>
      </c>
      <c r="D610" s="637" t="s">
        <v>643</v>
      </c>
      <c r="E610" s="627"/>
      <c r="F610" s="272"/>
      <c r="G610" s="618" t="s">
        <v>645</v>
      </c>
      <c r="H610" s="626">
        <v>2014</v>
      </c>
      <c r="I610" s="272"/>
      <c r="J610" s="272"/>
      <c r="K610" s="272"/>
      <c r="L610" s="272"/>
      <c r="M610" s="272"/>
      <c r="N610" s="616" t="s">
        <v>114</v>
      </c>
      <c r="O610" s="625">
        <v>10497500</v>
      </c>
      <c r="P610" s="923" t="s">
        <v>879</v>
      </c>
      <c r="T610" s="332" t="e">
        <f>#REF!</f>
        <v>#REF!</v>
      </c>
      <c r="U610" s="313" t="e">
        <f t="shared" si="114"/>
        <v>#REF!</v>
      </c>
      <c r="V610" s="313" t="e">
        <f t="shared" si="115"/>
        <v>#REF!</v>
      </c>
      <c r="W610" s="350" t="e">
        <f t="shared" si="116"/>
        <v>#REF!</v>
      </c>
      <c r="X610" s="351"/>
      <c r="Y610" s="350" t="e">
        <f t="shared" si="117"/>
        <v>#REF!</v>
      </c>
      <c r="Z610" s="350"/>
      <c r="AA610" s="350"/>
      <c r="AB610" s="351" t="e">
        <f t="shared" si="119"/>
        <v>#REF!</v>
      </c>
      <c r="AC610" s="351" t="e">
        <f t="shared" si="120"/>
        <v>#REF!</v>
      </c>
      <c r="AD610" s="351" t="e">
        <f t="shared" si="121"/>
        <v>#REF!</v>
      </c>
      <c r="AE610" s="332">
        <f t="shared" si="122"/>
        <v>2014</v>
      </c>
      <c r="AF610" s="352" t="e">
        <f t="shared" si="123"/>
        <v>#REF!</v>
      </c>
      <c r="AG610" s="353" t="e">
        <f t="shared" si="124"/>
        <v>#REF!</v>
      </c>
    </row>
    <row r="611" spans="1:33" s="313" customFormat="1" ht="40" customHeight="1">
      <c r="A611" s="921">
        <v>571</v>
      </c>
      <c r="B611" s="618" t="s">
        <v>2096</v>
      </c>
      <c r="C611" s="623" t="s">
        <v>880</v>
      </c>
      <c r="D611" s="637" t="s">
        <v>643</v>
      </c>
      <c r="E611" s="627" t="s">
        <v>655</v>
      </c>
      <c r="F611" s="272"/>
      <c r="G611" s="618" t="s">
        <v>645</v>
      </c>
      <c r="H611" s="626">
        <v>2014</v>
      </c>
      <c r="I611" s="272"/>
      <c r="J611" s="272"/>
      <c r="K611" s="272"/>
      <c r="L611" s="272"/>
      <c r="M611" s="272"/>
      <c r="N611" s="616" t="s">
        <v>114</v>
      </c>
      <c r="O611" s="625">
        <v>1897500</v>
      </c>
      <c r="P611" s="923" t="s">
        <v>880</v>
      </c>
      <c r="T611" s="332" t="e">
        <f>#REF!</f>
        <v>#REF!</v>
      </c>
      <c r="U611" s="313" t="e">
        <f t="shared" si="114"/>
        <v>#REF!</v>
      </c>
      <c r="V611" s="313" t="e">
        <f t="shared" si="115"/>
        <v>#REF!</v>
      </c>
      <c r="W611" s="350" t="e">
        <f t="shared" si="116"/>
        <v>#REF!</v>
      </c>
      <c r="X611" s="351"/>
      <c r="Y611" s="350" t="e">
        <f t="shared" si="117"/>
        <v>#REF!</v>
      </c>
      <c r="Z611" s="350"/>
      <c r="AA611" s="350"/>
      <c r="AB611" s="351" t="e">
        <f t="shared" si="119"/>
        <v>#REF!</v>
      </c>
      <c r="AC611" s="351" t="e">
        <f t="shared" si="120"/>
        <v>#REF!</v>
      </c>
      <c r="AD611" s="351" t="e">
        <f t="shared" si="121"/>
        <v>#REF!</v>
      </c>
      <c r="AE611" s="332">
        <f t="shared" si="122"/>
        <v>2014</v>
      </c>
      <c r="AF611" s="352" t="e">
        <f t="shared" si="123"/>
        <v>#REF!</v>
      </c>
      <c r="AG611" s="353" t="e">
        <f t="shared" si="124"/>
        <v>#REF!</v>
      </c>
    </row>
    <row r="612" spans="1:33" s="313" customFormat="1" ht="40" customHeight="1">
      <c r="A612" s="921">
        <v>572</v>
      </c>
      <c r="B612" s="618" t="s">
        <v>2096</v>
      </c>
      <c r="C612" s="623" t="s">
        <v>881</v>
      </c>
      <c r="D612" s="637" t="s">
        <v>683</v>
      </c>
      <c r="E612" s="627" t="s">
        <v>321</v>
      </c>
      <c r="F612" s="272"/>
      <c r="G612" s="618" t="s">
        <v>645</v>
      </c>
      <c r="H612" s="626">
        <v>2014</v>
      </c>
      <c r="I612" s="272"/>
      <c r="J612" s="272"/>
      <c r="K612" s="272"/>
      <c r="L612" s="272"/>
      <c r="M612" s="272"/>
      <c r="N612" s="616" t="s">
        <v>114</v>
      </c>
      <c r="O612" s="625">
        <v>28037100</v>
      </c>
      <c r="P612" s="923" t="s">
        <v>881</v>
      </c>
      <c r="T612" s="332" t="e">
        <f>#REF!</f>
        <v>#REF!</v>
      </c>
      <c r="U612" s="313" t="e">
        <f t="shared" si="114"/>
        <v>#REF!</v>
      </c>
      <c r="V612" s="313" t="e">
        <f t="shared" si="115"/>
        <v>#REF!</v>
      </c>
      <c r="W612" s="350" t="e">
        <f t="shared" si="116"/>
        <v>#REF!</v>
      </c>
      <c r="X612" s="351"/>
      <c r="Y612" s="350" t="e">
        <f t="shared" si="117"/>
        <v>#REF!</v>
      </c>
      <c r="Z612" s="350"/>
      <c r="AA612" s="350"/>
      <c r="AB612" s="351" t="e">
        <f t="shared" si="119"/>
        <v>#REF!</v>
      </c>
      <c r="AC612" s="351" t="e">
        <f t="shared" si="120"/>
        <v>#REF!</v>
      </c>
      <c r="AD612" s="351" t="e">
        <f t="shared" si="121"/>
        <v>#REF!</v>
      </c>
      <c r="AE612" s="332">
        <f t="shared" si="122"/>
        <v>2014</v>
      </c>
      <c r="AF612" s="352" t="e">
        <f t="shared" si="123"/>
        <v>#REF!</v>
      </c>
      <c r="AG612" s="353" t="e">
        <f t="shared" si="124"/>
        <v>#REF!</v>
      </c>
    </row>
    <row r="613" spans="1:33" s="313" customFormat="1" ht="40" customHeight="1">
      <c r="A613" s="921">
        <v>573</v>
      </c>
      <c r="B613" s="618" t="s">
        <v>2096</v>
      </c>
      <c r="C613" s="623" t="s">
        <v>882</v>
      </c>
      <c r="D613" s="637" t="s">
        <v>684</v>
      </c>
      <c r="E613" s="627" t="s">
        <v>321</v>
      </c>
      <c r="F613" s="272"/>
      <c r="G613" s="618" t="s">
        <v>645</v>
      </c>
      <c r="H613" s="626">
        <v>2014</v>
      </c>
      <c r="I613" s="272"/>
      <c r="J613" s="272"/>
      <c r="K613" s="272"/>
      <c r="L613" s="272"/>
      <c r="M613" s="272"/>
      <c r="N613" s="616" t="s">
        <v>114</v>
      </c>
      <c r="O613" s="625">
        <v>26682400</v>
      </c>
      <c r="P613" s="923" t="s">
        <v>882</v>
      </c>
      <c r="T613" s="332" t="e">
        <f>#REF!</f>
        <v>#REF!</v>
      </c>
      <c r="U613" s="313" t="e">
        <f t="shared" si="114"/>
        <v>#REF!</v>
      </c>
      <c r="V613" s="313" t="e">
        <f t="shared" si="115"/>
        <v>#REF!</v>
      </c>
      <c r="W613" s="350" t="e">
        <f t="shared" si="116"/>
        <v>#REF!</v>
      </c>
      <c r="X613" s="351"/>
      <c r="Y613" s="350" t="e">
        <f t="shared" si="117"/>
        <v>#REF!</v>
      </c>
      <c r="Z613" s="350"/>
      <c r="AA613" s="350"/>
      <c r="AB613" s="351" t="e">
        <f t="shared" si="119"/>
        <v>#REF!</v>
      </c>
      <c r="AC613" s="351" t="e">
        <f t="shared" si="120"/>
        <v>#REF!</v>
      </c>
      <c r="AD613" s="351" t="e">
        <f t="shared" si="121"/>
        <v>#REF!</v>
      </c>
      <c r="AE613" s="332">
        <f t="shared" si="122"/>
        <v>2014</v>
      </c>
      <c r="AF613" s="352" t="e">
        <f t="shared" si="123"/>
        <v>#REF!</v>
      </c>
      <c r="AG613" s="353" t="e">
        <f t="shared" si="124"/>
        <v>#REF!</v>
      </c>
    </row>
    <row r="614" spans="1:33" s="313" customFormat="1" ht="40" customHeight="1">
      <c r="A614" s="921">
        <v>574</v>
      </c>
      <c r="B614" s="618" t="s">
        <v>2096</v>
      </c>
      <c r="C614" s="623" t="s">
        <v>656</v>
      </c>
      <c r="D614" s="637" t="s">
        <v>623</v>
      </c>
      <c r="E614" s="627" t="s">
        <v>657</v>
      </c>
      <c r="F614" s="272"/>
      <c r="G614" s="618" t="s">
        <v>645</v>
      </c>
      <c r="H614" s="626">
        <v>2014</v>
      </c>
      <c r="I614" s="272"/>
      <c r="J614" s="272"/>
      <c r="K614" s="272"/>
      <c r="L614" s="272"/>
      <c r="M614" s="272"/>
      <c r="N614" s="616" t="s">
        <v>114</v>
      </c>
      <c r="O614" s="625">
        <v>5600000</v>
      </c>
      <c r="P614" s="923" t="s">
        <v>656</v>
      </c>
      <c r="T614" s="332" t="e">
        <f>#REF!</f>
        <v>#REF!</v>
      </c>
      <c r="U614" s="313" t="e">
        <f t="shared" si="114"/>
        <v>#REF!</v>
      </c>
      <c r="V614" s="313" t="e">
        <f t="shared" si="115"/>
        <v>#REF!</v>
      </c>
      <c r="W614" s="350" t="e">
        <f t="shared" si="116"/>
        <v>#REF!</v>
      </c>
      <c r="X614" s="351"/>
      <c r="Y614" s="350" t="e">
        <f t="shared" si="117"/>
        <v>#REF!</v>
      </c>
      <c r="Z614" s="350"/>
      <c r="AA614" s="350"/>
      <c r="AB614" s="351" t="e">
        <f t="shared" si="119"/>
        <v>#REF!</v>
      </c>
      <c r="AC614" s="351" t="e">
        <f t="shared" si="120"/>
        <v>#REF!</v>
      </c>
      <c r="AD614" s="351" t="e">
        <f t="shared" si="121"/>
        <v>#REF!</v>
      </c>
      <c r="AE614" s="332">
        <f t="shared" si="122"/>
        <v>2014</v>
      </c>
      <c r="AF614" s="352" t="e">
        <f t="shared" si="123"/>
        <v>#REF!</v>
      </c>
      <c r="AG614" s="353" t="e">
        <f t="shared" si="124"/>
        <v>#REF!</v>
      </c>
    </row>
    <row r="615" spans="1:33" s="313" customFormat="1" ht="40" customHeight="1">
      <c r="A615" s="921">
        <v>575</v>
      </c>
      <c r="B615" s="618" t="s">
        <v>2096</v>
      </c>
      <c r="C615" s="623" t="s">
        <v>883</v>
      </c>
      <c r="D615" s="637" t="s">
        <v>623</v>
      </c>
      <c r="E615" s="627"/>
      <c r="F615" s="272"/>
      <c r="G615" s="618" t="s">
        <v>645</v>
      </c>
      <c r="H615" s="626">
        <v>2014</v>
      </c>
      <c r="I615" s="272"/>
      <c r="J615" s="272"/>
      <c r="K615" s="272"/>
      <c r="L615" s="272"/>
      <c r="M615" s="272"/>
      <c r="N615" s="616" t="s">
        <v>114</v>
      </c>
      <c r="O615" s="625">
        <v>6500000</v>
      </c>
      <c r="P615" s="923" t="s">
        <v>883</v>
      </c>
      <c r="T615" s="332" t="e">
        <f>#REF!</f>
        <v>#REF!</v>
      </c>
      <c r="U615" s="313" t="e">
        <f t="shared" si="114"/>
        <v>#REF!</v>
      </c>
      <c r="V615" s="313" t="e">
        <f t="shared" si="115"/>
        <v>#REF!</v>
      </c>
      <c r="W615" s="350" t="e">
        <f t="shared" si="116"/>
        <v>#REF!</v>
      </c>
      <c r="X615" s="351"/>
      <c r="Y615" s="350" t="e">
        <f t="shared" si="117"/>
        <v>#REF!</v>
      </c>
      <c r="Z615" s="350"/>
      <c r="AA615" s="350"/>
      <c r="AB615" s="351" t="e">
        <f t="shared" si="119"/>
        <v>#REF!</v>
      </c>
      <c r="AC615" s="351" t="e">
        <f t="shared" si="120"/>
        <v>#REF!</v>
      </c>
      <c r="AD615" s="351" t="e">
        <f t="shared" si="121"/>
        <v>#REF!</v>
      </c>
      <c r="AE615" s="332">
        <f t="shared" si="122"/>
        <v>2014</v>
      </c>
      <c r="AF615" s="352" t="e">
        <f t="shared" si="123"/>
        <v>#REF!</v>
      </c>
      <c r="AG615" s="353" t="e">
        <f t="shared" si="124"/>
        <v>#REF!</v>
      </c>
    </row>
    <row r="616" spans="1:33" s="313" customFormat="1" ht="40" customHeight="1">
      <c r="A616" s="921">
        <v>576</v>
      </c>
      <c r="B616" s="618" t="s">
        <v>2096</v>
      </c>
      <c r="C616" s="623" t="s">
        <v>704</v>
      </c>
      <c r="D616" s="637" t="s">
        <v>623</v>
      </c>
      <c r="E616" s="627" t="s">
        <v>705</v>
      </c>
      <c r="F616" s="272"/>
      <c r="G616" s="618" t="s">
        <v>645</v>
      </c>
      <c r="H616" s="626">
        <v>2015</v>
      </c>
      <c r="I616" s="272"/>
      <c r="J616" s="272"/>
      <c r="K616" s="272"/>
      <c r="L616" s="272"/>
      <c r="M616" s="272"/>
      <c r="N616" s="616" t="s">
        <v>114</v>
      </c>
      <c r="O616" s="625">
        <v>29491000</v>
      </c>
      <c r="P616" s="923" t="s">
        <v>704</v>
      </c>
      <c r="T616" s="332" t="e">
        <f>#REF!</f>
        <v>#REF!</v>
      </c>
      <c r="U616" s="313" t="e">
        <f t="shared" si="114"/>
        <v>#REF!</v>
      </c>
      <c r="V616" s="313" t="e">
        <f t="shared" si="115"/>
        <v>#REF!</v>
      </c>
      <c r="W616" s="350" t="e">
        <f t="shared" si="116"/>
        <v>#REF!</v>
      </c>
      <c r="X616" s="351"/>
      <c r="Y616" s="350" t="e">
        <f t="shared" si="117"/>
        <v>#REF!</v>
      </c>
      <c r="Z616" s="350"/>
      <c r="AA616" s="350"/>
      <c r="AB616" s="351" t="e">
        <f t="shared" si="119"/>
        <v>#REF!</v>
      </c>
      <c r="AC616" s="351" t="e">
        <f t="shared" si="120"/>
        <v>#REF!</v>
      </c>
      <c r="AD616" s="351" t="e">
        <f t="shared" si="121"/>
        <v>#REF!</v>
      </c>
      <c r="AE616" s="332">
        <f t="shared" si="122"/>
        <v>2015</v>
      </c>
      <c r="AF616" s="352" t="e">
        <f t="shared" si="123"/>
        <v>#REF!</v>
      </c>
      <c r="AG616" s="353" t="e">
        <f t="shared" si="124"/>
        <v>#REF!</v>
      </c>
    </row>
    <row r="617" spans="1:33" s="313" customFormat="1" ht="40" customHeight="1">
      <c r="A617" s="921">
        <v>577</v>
      </c>
      <c r="B617" s="618" t="s">
        <v>306</v>
      </c>
      <c r="C617" s="623" t="s">
        <v>418</v>
      </c>
      <c r="D617" s="637" t="s">
        <v>643</v>
      </c>
      <c r="E617" s="627" t="s">
        <v>321</v>
      </c>
      <c r="F617" s="272"/>
      <c r="G617" s="618" t="s">
        <v>645</v>
      </c>
      <c r="H617" s="626">
        <v>2015</v>
      </c>
      <c r="I617" s="272"/>
      <c r="J617" s="272"/>
      <c r="K617" s="272"/>
      <c r="L617" s="272"/>
      <c r="M617" s="272"/>
      <c r="N617" s="616" t="s">
        <v>114</v>
      </c>
      <c r="O617" s="625">
        <v>29370000</v>
      </c>
      <c r="P617" s="857"/>
      <c r="T617" s="332" t="e">
        <f>#REF!</f>
        <v>#REF!</v>
      </c>
      <c r="U617" s="313" t="e">
        <f t="shared" si="114"/>
        <v>#REF!</v>
      </c>
      <c r="V617" s="313" t="e">
        <f t="shared" si="115"/>
        <v>#REF!</v>
      </c>
      <c r="W617" s="350" t="e">
        <f t="shared" si="116"/>
        <v>#REF!</v>
      </c>
      <c r="X617" s="351"/>
      <c r="Y617" s="350" t="e">
        <f t="shared" si="117"/>
        <v>#REF!</v>
      </c>
      <c r="Z617" s="350"/>
      <c r="AA617" s="350"/>
      <c r="AB617" s="351" t="e">
        <f t="shared" si="119"/>
        <v>#REF!</v>
      </c>
      <c r="AC617" s="351" t="e">
        <f t="shared" si="120"/>
        <v>#REF!</v>
      </c>
      <c r="AD617" s="351" t="e">
        <f t="shared" si="121"/>
        <v>#REF!</v>
      </c>
      <c r="AE617" s="332">
        <f t="shared" si="122"/>
        <v>2015</v>
      </c>
      <c r="AF617" s="352" t="e">
        <f t="shared" si="123"/>
        <v>#REF!</v>
      </c>
      <c r="AG617" s="353" t="e">
        <f t="shared" si="124"/>
        <v>#REF!</v>
      </c>
    </row>
    <row r="618" spans="1:33" s="313" customFormat="1" ht="50" customHeight="1">
      <c r="A618" s="921">
        <v>578</v>
      </c>
      <c r="B618" s="618" t="s">
        <v>446</v>
      </c>
      <c r="C618" s="623" t="s">
        <v>884</v>
      </c>
      <c r="D618" s="637"/>
      <c r="E618" s="627"/>
      <c r="F618" s="272"/>
      <c r="G618" s="618" t="s">
        <v>645</v>
      </c>
      <c r="H618" s="626">
        <v>2015</v>
      </c>
      <c r="I618" s="272"/>
      <c r="J618" s="272"/>
      <c r="K618" s="272"/>
      <c r="L618" s="272"/>
      <c r="M618" s="272"/>
      <c r="N618" s="616" t="s">
        <v>114</v>
      </c>
      <c r="O618" s="625">
        <v>1274997900</v>
      </c>
      <c r="P618" s="923" t="s">
        <v>884</v>
      </c>
      <c r="T618" s="332" t="e">
        <f>#REF!</f>
        <v>#REF!</v>
      </c>
      <c r="U618" s="313" t="e">
        <f t="shared" si="114"/>
        <v>#REF!</v>
      </c>
      <c r="V618" s="313" t="e">
        <f t="shared" si="115"/>
        <v>#REF!</v>
      </c>
      <c r="W618" s="350" t="e">
        <f t="shared" si="116"/>
        <v>#REF!</v>
      </c>
      <c r="X618" s="351"/>
      <c r="Y618" s="350" t="e">
        <f t="shared" si="117"/>
        <v>#REF!</v>
      </c>
      <c r="Z618" s="350"/>
      <c r="AA618" s="350"/>
      <c r="AB618" s="351" t="e">
        <f t="shared" si="119"/>
        <v>#REF!</v>
      </c>
      <c r="AC618" s="351" t="e">
        <f t="shared" si="120"/>
        <v>#REF!</v>
      </c>
      <c r="AD618" s="351" t="e">
        <f t="shared" si="121"/>
        <v>#REF!</v>
      </c>
      <c r="AE618" s="332">
        <f t="shared" si="122"/>
        <v>2015</v>
      </c>
      <c r="AF618" s="352" t="e">
        <f t="shared" si="123"/>
        <v>#REF!</v>
      </c>
      <c r="AG618" s="353" t="e">
        <f t="shared" si="124"/>
        <v>#REF!</v>
      </c>
    </row>
    <row r="619" spans="1:33" s="313" customFormat="1" ht="35" customHeight="1">
      <c r="A619" s="918"/>
      <c r="B619" s="608" t="s">
        <v>747</v>
      </c>
      <c r="C619" s="272" t="s">
        <v>747</v>
      </c>
      <c r="D619" s="272"/>
      <c r="E619" s="608"/>
      <c r="F619" s="272"/>
      <c r="G619" s="272"/>
      <c r="H619" s="272"/>
      <c r="I619" s="272"/>
      <c r="J619" s="272"/>
      <c r="K619" s="272"/>
      <c r="L619" s="272"/>
      <c r="M619" s="272"/>
      <c r="N619" s="272"/>
      <c r="O619" s="272"/>
      <c r="P619" s="857"/>
      <c r="U619" s="323">
        <f t="shared" ref="U619:U627" si="125">IF(O619&lt;300000,O619,"0")</f>
        <v>0</v>
      </c>
    </row>
    <row r="620" spans="1:33" s="332" customFormat="1" ht="35" customHeight="1">
      <c r="A620" s="856" t="s">
        <v>36</v>
      </c>
      <c r="B620" s="605" t="s">
        <v>892</v>
      </c>
      <c r="C620" s="668" t="s">
        <v>469</v>
      </c>
      <c r="D620" s="271"/>
      <c r="E620" s="611"/>
      <c r="F620" s="271"/>
      <c r="G620" s="271"/>
      <c r="H620" s="271"/>
      <c r="I620" s="271"/>
      <c r="J620" s="271"/>
      <c r="K620" s="271"/>
      <c r="L620" s="271"/>
      <c r="M620" s="271"/>
      <c r="N620" s="271"/>
      <c r="O620" s="271"/>
      <c r="P620" s="919"/>
      <c r="U620" s="323">
        <f t="shared" si="125"/>
        <v>0</v>
      </c>
      <c r="V620" s="313"/>
    </row>
    <row r="621" spans="1:33" s="332" customFormat="1" ht="35" customHeight="1">
      <c r="A621" s="924"/>
      <c r="B621" s="611" t="s">
        <v>747</v>
      </c>
      <c r="C621" s="271" t="s">
        <v>747</v>
      </c>
      <c r="D621" s="271"/>
      <c r="E621" s="611"/>
      <c r="F621" s="271"/>
      <c r="G621" s="271"/>
      <c r="H621" s="271"/>
      <c r="I621" s="271"/>
      <c r="J621" s="271"/>
      <c r="K621" s="271"/>
      <c r="L621" s="271"/>
      <c r="M621" s="271"/>
      <c r="N621" s="271"/>
      <c r="O621" s="271"/>
      <c r="P621" s="919"/>
      <c r="U621" s="323">
        <f t="shared" si="125"/>
        <v>0</v>
      </c>
      <c r="V621" s="313"/>
    </row>
    <row r="622" spans="1:33" s="332" customFormat="1" ht="35" customHeight="1">
      <c r="A622" s="856" t="s">
        <v>38</v>
      </c>
      <c r="B622" s="605" t="s">
        <v>893</v>
      </c>
      <c r="C622" s="668" t="s">
        <v>469</v>
      </c>
      <c r="D622" s="271"/>
      <c r="E622" s="611"/>
      <c r="F622" s="271"/>
      <c r="G622" s="271"/>
      <c r="H622" s="271"/>
      <c r="I622" s="271"/>
      <c r="J622" s="271"/>
      <c r="K622" s="271"/>
      <c r="L622" s="271"/>
      <c r="M622" s="271"/>
      <c r="N622" s="271"/>
      <c r="O622" s="271"/>
      <c r="P622" s="919"/>
      <c r="U622" s="323">
        <f t="shared" si="125"/>
        <v>0</v>
      </c>
      <c r="V622" s="313"/>
    </row>
    <row r="623" spans="1:33" s="332" customFormat="1" ht="35" customHeight="1">
      <c r="A623" s="924"/>
      <c r="B623" s="611" t="s">
        <v>747</v>
      </c>
      <c r="C623" s="271" t="s">
        <v>747</v>
      </c>
      <c r="D623" s="271"/>
      <c r="E623" s="611"/>
      <c r="F623" s="271"/>
      <c r="G623" s="271"/>
      <c r="H623" s="271"/>
      <c r="I623" s="271"/>
      <c r="J623" s="271"/>
      <c r="K623" s="271"/>
      <c r="L623" s="271"/>
      <c r="M623" s="271"/>
      <c r="N623" s="271"/>
      <c r="O623" s="271"/>
      <c r="P623" s="919"/>
      <c r="U623" s="323">
        <f t="shared" si="125"/>
        <v>0</v>
      </c>
      <c r="V623" s="313"/>
    </row>
    <row r="624" spans="1:33" s="332" customFormat="1" ht="35" customHeight="1">
      <c r="A624" s="856" t="s">
        <v>40</v>
      </c>
      <c r="B624" s="605" t="s">
        <v>894</v>
      </c>
      <c r="C624" s="668" t="s">
        <v>469</v>
      </c>
      <c r="D624" s="271"/>
      <c r="E624" s="611"/>
      <c r="F624" s="271"/>
      <c r="G624" s="271"/>
      <c r="H624" s="271"/>
      <c r="I624" s="271"/>
      <c r="J624" s="271"/>
      <c r="K624" s="271"/>
      <c r="L624" s="271"/>
      <c r="M624" s="271"/>
      <c r="N624" s="271"/>
      <c r="O624" s="271"/>
      <c r="P624" s="919"/>
      <c r="U624" s="323">
        <f t="shared" si="125"/>
        <v>0</v>
      </c>
      <c r="V624" s="313"/>
    </row>
    <row r="625" spans="1:33" s="332" customFormat="1" ht="35" customHeight="1">
      <c r="A625" s="924"/>
      <c r="B625" s="611" t="s">
        <v>747</v>
      </c>
      <c r="C625" s="271" t="s">
        <v>747</v>
      </c>
      <c r="D625" s="271"/>
      <c r="E625" s="611"/>
      <c r="F625" s="271"/>
      <c r="G625" s="271"/>
      <c r="H625" s="271"/>
      <c r="I625" s="271"/>
      <c r="J625" s="271"/>
      <c r="K625" s="271"/>
      <c r="L625" s="271"/>
      <c r="M625" s="271"/>
      <c r="N625" s="271"/>
      <c r="O625" s="271"/>
      <c r="P625" s="919"/>
      <c r="U625" s="323">
        <f t="shared" si="125"/>
        <v>0</v>
      </c>
      <c r="V625" s="313"/>
    </row>
    <row r="626" spans="1:33" s="332" customFormat="1" ht="35" customHeight="1">
      <c r="A626" s="856" t="s">
        <v>42</v>
      </c>
      <c r="B626" s="605" t="s">
        <v>895</v>
      </c>
      <c r="C626" s="668" t="s">
        <v>469</v>
      </c>
      <c r="D626" s="271"/>
      <c r="E626" s="668"/>
      <c r="F626" s="271"/>
      <c r="G626" s="271"/>
      <c r="H626" s="271"/>
      <c r="I626" s="271"/>
      <c r="J626" s="271"/>
      <c r="K626" s="271"/>
      <c r="L626" s="271"/>
      <c r="M626" s="271"/>
      <c r="N626" s="271"/>
      <c r="O626" s="271"/>
      <c r="P626" s="919"/>
      <c r="U626" s="323">
        <f t="shared" si="125"/>
        <v>0</v>
      </c>
    </row>
    <row r="627" spans="1:33" s="422" customFormat="1" ht="35" customHeight="1" thickBot="1">
      <c r="A627" s="926"/>
      <c r="B627" s="418" t="s">
        <v>747</v>
      </c>
      <c r="C627" s="419"/>
      <c r="D627" s="419"/>
      <c r="E627" s="420"/>
      <c r="F627" s="419"/>
      <c r="G627" s="419"/>
      <c r="H627" s="419"/>
      <c r="I627" s="419"/>
      <c r="J627" s="419"/>
      <c r="K627" s="419"/>
      <c r="L627" s="419"/>
      <c r="M627" s="419"/>
      <c r="N627" s="419"/>
      <c r="O627" s="419"/>
      <c r="P627" s="927"/>
      <c r="U627" s="323">
        <f t="shared" si="125"/>
        <v>0</v>
      </c>
    </row>
    <row r="628" spans="1:33" s="265" customFormat="1" ht="14">
      <c r="B628" s="592"/>
      <c r="E628" s="546"/>
      <c r="O628" s="604">
        <f>SUBTOTAL(9,O31:O433)</f>
        <v>4321678436.6474285</v>
      </c>
      <c r="T628" s="546"/>
    </row>
    <row r="629" spans="1:33" s="265" customFormat="1" ht="14">
      <c r="B629" s="592"/>
      <c r="E629" s="546"/>
      <c r="L629" s="586"/>
      <c r="M629" s="586"/>
      <c r="N629" s="586"/>
      <c r="O629" s="586"/>
      <c r="P629" s="586"/>
      <c r="Q629" s="586"/>
      <c r="T629" s="546"/>
    </row>
    <row r="630" spans="1:33" s="422" customFormat="1" ht="18" customHeight="1">
      <c r="A630" s="682" t="s">
        <v>111</v>
      </c>
      <c r="B630" s="682"/>
      <c r="C630" s="682"/>
      <c r="D630" s="682"/>
      <c r="E630" s="281"/>
      <c r="F630" s="281"/>
      <c r="G630" s="281"/>
      <c r="H630" s="281"/>
      <c r="I630" s="281"/>
      <c r="J630" s="740" t="s">
        <v>2178</v>
      </c>
      <c r="K630" s="740"/>
      <c r="L630" s="740"/>
      <c r="M630" s="740"/>
      <c r="N630" s="740"/>
      <c r="O630" s="740"/>
      <c r="P630" s="644"/>
      <c r="Q630" s="313"/>
      <c r="R630" s="313"/>
      <c r="S630" s="313"/>
      <c r="T630" s="484"/>
      <c r="U630" s="313"/>
      <c r="V630" s="313"/>
      <c r="W630" s="313"/>
      <c r="X630" s="313"/>
      <c r="Y630" s="313"/>
      <c r="Z630" s="313"/>
      <c r="AA630" s="313"/>
      <c r="AB630" s="313"/>
      <c r="AC630" s="313"/>
      <c r="AD630" s="313"/>
      <c r="AE630" s="313"/>
      <c r="AF630" s="313"/>
      <c r="AG630" s="313"/>
    </row>
    <row r="631" spans="1:33" s="422" customFormat="1" ht="18" customHeight="1">
      <c r="A631" s="682" t="s">
        <v>2179</v>
      </c>
      <c r="B631" s="682"/>
      <c r="C631" s="682"/>
      <c r="D631" s="682"/>
      <c r="E631" s="281"/>
      <c r="F631" s="281"/>
      <c r="G631" s="281"/>
      <c r="H631" s="281"/>
      <c r="I631" s="281"/>
      <c r="J631" s="669"/>
      <c r="K631" s="283"/>
      <c r="L631" s="283"/>
      <c r="M631" s="283"/>
      <c r="N631" s="284"/>
      <c r="O631" s="283"/>
      <c r="P631" s="643"/>
      <c r="Q631" s="313"/>
      <c r="R631" s="313"/>
      <c r="S631" s="313"/>
      <c r="T631" s="484"/>
      <c r="U631" s="313"/>
      <c r="V631" s="313"/>
      <c r="W631" s="313"/>
      <c r="X631" s="313"/>
      <c r="Y631" s="313"/>
      <c r="Z631" s="313"/>
      <c r="AA631" s="313"/>
      <c r="AB631" s="313"/>
      <c r="AC631" s="313"/>
      <c r="AD631" s="313"/>
      <c r="AE631" s="313"/>
      <c r="AF631" s="313"/>
      <c r="AG631" s="313"/>
    </row>
    <row r="632" spans="1:33" s="422" customFormat="1" ht="18" customHeight="1">
      <c r="A632" s="682" t="s">
        <v>2180</v>
      </c>
      <c r="B632" s="682"/>
      <c r="C632" s="682"/>
      <c r="D632" s="682"/>
      <c r="E632" s="281"/>
      <c r="F632" s="281"/>
      <c r="G632" s="281"/>
      <c r="H632" s="281"/>
      <c r="I632" s="281"/>
      <c r="J632" s="669"/>
      <c r="K632" s="283"/>
      <c r="L632" s="283"/>
      <c r="M632" s="283"/>
      <c r="N632" s="284"/>
      <c r="O632" s="283"/>
      <c r="P632" s="644"/>
      <c r="Q632" s="313"/>
      <c r="R632" s="313"/>
      <c r="S632" s="313"/>
      <c r="T632" s="484"/>
      <c r="U632" s="313"/>
      <c r="V632" s="313"/>
      <c r="W632" s="313"/>
      <c r="X632" s="313"/>
      <c r="Y632" s="313"/>
      <c r="Z632" s="313"/>
      <c r="AA632" s="313"/>
      <c r="AB632" s="313"/>
      <c r="AC632" s="313"/>
      <c r="AD632" s="313"/>
      <c r="AE632" s="313"/>
      <c r="AF632" s="313"/>
      <c r="AG632" s="313"/>
    </row>
    <row r="633" spans="1:33" s="422" customFormat="1" ht="18" customHeight="1">
      <c r="A633" s="682" t="s">
        <v>2181</v>
      </c>
      <c r="B633" s="682"/>
      <c r="C633" s="682"/>
      <c r="D633" s="682"/>
      <c r="E633" s="281"/>
      <c r="F633" s="281"/>
      <c r="G633" s="281"/>
      <c r="H633" s="281"/>
      <c r="I633" s="281"/>
      <c r="J633" s="682" t="s">
        <v>2182</v>
      </c>
      <c r="K633" s="682"/>
      <c r="L633" s="682"/>
      <c r="M633" s="682"/>
      <c r="N633" s="682"/>
      <c r="O633" s="682"/>
      <c r="P633" s="670"/>
      <c r="Q633" s="313"/>
      <c r="R633" s="313"/>
      <c r="S633" s="313"/>
      <c r="T633" s="484"/>
      <c r="U633" s="313"/>
      <c r="V633" s="313"/>
      <c r="W633" s="313"/>
      <c r="X633" s="313"/>
      <c r="Y633" s="313"/>
      <c r="Z633" s="313"/>
      <c r="AA633" s="313"/>
      <c r="AB633" s="313"/>
      <c r="AC633" s="313"/>
      <c r="AD633" s="313"/>
      <c r="AE633" s="313"/>
      <c r="AF633" s="313"/>
      <c r="AG633" s="313"/>
    </row>
    <row r="634" spans="1:33" s="422" customFormat="1" ht="18" customHeight="1">
      <c r="A634" s="666"/>
      <c r="B634" s="281"/>
      <c r="C634" s="281"/>
      <c r="D634" s="281"/>
      <c r="E634" s="281"/>
      <c r="F634" s="281"/>
      <c r="G634" s="281"/>
      <c r="H634" s="281"/>
      <c r="I634" s="281"/>
      <c r="J634" s="666"/>
      <c r="K634" s="666"/>
      <c r="L634" s="666"/>
      <c r="M634" s="666"/>
      <c r="N634" s="667"/>
      <c r="O634" s="666"/>
      <c r="P634" s="670"/>
      <c r="Q634" s="313"/>
      <c r="R634" s="313"/>
      <c r="S634" s="313"/>
      <c r="T634" s="484"/>
      <c r="U634" s="313"/>
      <c r="V634" s="313"/>
      <c r="W634" s="313"/>
      <c r="X634" s="313"/>
      <c r="Y634" s="313"/>
      <c r="Z634" s="313"/>
      <c r="AA634" s="313"/>
      <c r="AB634" s="313"/>
      <c r="AC634" s="313"/>
      <c r="AD634" s="313"/>
      <c r="AE634" s="313"/>
      <c r="AF634" s="313"/>
      <c r="AG634" s="313"/>
    </row>
    <row r="635" spans="1:33" s="422" customFormat="1" ht="18" customHeight="1">
      <c r="A635" s="666"/>
      <c r="B635" s="281"/>
      <c r="C635" s="281"/>
      <c r="D635" s="281"/>
      <c r="E635" s="281"/>
      <c r="F635" s="281"/>
      <c r="G635" s="281"/>
      <c r="H635" s="281"/>
      <c r="I635" s="281"/>
      <c r="J635" s="666"/>
      <c r="K635" s="666"/>
      <c r="L635" s="666"/>
      <c r="M635" s="666"/>
      <c r="N635" s="667"/>
      <c r="O635" s="666"/>
      <c r="P635" s="643"/>
      <c r="Q635" s="313"/>
      <c r="R635" s="313"/>
      <c r="S635" s="313"/>
      <c r="T635" s="484"/>
      <c r="U635" s="313"/>
      <c r="V635" s="313"/>
      <c r="W635" s="313"/>
      <c r="X635" s="313"/>
      <c r="Y635" s="313"/>
      <c r="Z635" s="313"/>
      <c r="AA635" s="313"/>
      <c r="AB635" s="313"/>
      <c r="AC635" s="313"/>
      <c r="AD635" s="313"/>
      <c r="AE635" s="313"/>
      <c r="AF635" s="313"/>
      <c r="AG635" s="313"/>
    </row>
    <row r="636" spans="1:33" s="422" customFormat="1" ht="18" customHeight="1">
      <c r="A636" s="666"/>
      <c r="B636" s="281"/>
      <c r="C636" s="281"/>
      <c r="D636" s="281"/>
      <c r="E636" s="281"/>
      <c r="F636" s="281"/>
      <c r="G636" s="281"/>
      <c r="H636" s="281"/>
      <c r="I636" s="281"/>
      <c r="J636" s="287"/>
      <c r="K636" s="283"/>
      <c r="L636" s="283"/>
      <c r="M636" s="283"/>
      <c r="N636" s="284"/>
      <c r="O636" s="283"/>
      <c r="P636" s="643"/>
      <c r="Q636" s="313"/>
      <c r="R636" s="313"/>
      <c r="S636" s="313"/>
      <c r="T636" s="484"/>
      <c r="U636" s="313"/>
      <c r="V636" s="313"/>
      <c r="W636" s="313"/>
      <c r="X636" s="313"/>
      <c r="Y636" s="313"/>
      <c r="Z636" s="313"/>
      <c r="AA636" s="313"/>
      <c r="AB636" s="313"/>
      <c r="AC636" s="313"/>
      <c r="AD636" s="313"/>
      <c r="AE636" s="313"/>
      <c r="AF636" s="313"/>
      <c r="AG636" s="313"/>
    </row>
    <row r="637" spans="1:33" s="422" customFormat="1" ht="18" customHeight="1">
      <c r="A637" s="666"/>
      <c r="B637" s="281"/>
      <c r="C637" s="281"/>
      <c r="D637" s="281"/>
      <c r="E637" s="281"/>
      <c r="F637" s="281"/>
      <c r="G637" s="281"/>
      <c r="H637" s="281"/>
      <c r="I637" s="281"/>
      <c r="J637" s="287"/>
      <c r="K637" s="283"/>
      <c r="L637" s="283"/>
      <c r="M637" s="283"/>
      <c r="N637" s="284"/>
      <c r="O637" s="283"/>
      <c r="P637" s="645"/>
      <c r="T637" s="543"/>
    </row>
    <row r="638" spans="1:33" s="422" customFormat="1" ht="18" customHeight="1">
      <c r="A638" s="673" t="s">
        <v>2185</v>
      </c>
      <c r="B638" s="673"/>
      <c r="C638" s="673"/>
      <c r="D638" s="673"/>
      <c r="E638" s="281"/>
      <c r="F638" s="281"/>
      <c r="G638" s="281"/>
      <c r="H638" s="281"/>
      <c r="I638" s="281"/>
      <c r="J638" s="673" t="s">
        <v>733</v>
      </c>
      <c r="K638" s="673"/>
      <c r="L638" s="673"/>
      <c r="M638" s="673"/>
      <c r="N638" s="673"/>
      <c r="O638" s="673"/>
      <c r="P638" s="644"/>
      <c r="T638" s="543"/>
    </row>
    <row r="639" spans="1:33">
      <c r="A639" s="682" t="s">
        <v>2186</v>
      </c>
      <c r="B639" s="682"/>
      <c r="C639" s="682"/>
      <c r="D639" s="682"/>
      <c r="E639" s="281"/>
      <c r="F639" s="281"/>
      <c r="G639" s="281"/>
      <c r="H639" s="281"/>
      <c r="I639" s="281"/>
      <c r="J639" s="682" t="s">
        <v>734</v>
      </c>
      <c r="K639" s="682"/>
      <c r="L639" s="682"/>
      <c r="M639" s="682"/>
      <c r="N639" s="682"/>
      <c r="O639" s="682"/>
    </row>
  </sheetData>
  <autoFilter ref="A9:P627" xr:uid="{00000000-0009-0000-0000-000004000000}"/>
  <mergeCells count="48">
    <mergeCell ref="J638:O638"/>
    <mergeCell ref="A639:D639"/>
    <mergeCell ref="J639:O639"/>
    <mergeCell ref="A630:D630"/>
    <mergeCell ref="J630:O630"/>
    <mergeCell ref="A631:D631"/>
    <mergeCell ref="A632:D632"/>
    <mergeCell ref="A633:D633"/>
    <mergeCell ref="J633:O633"/>
    <mergeCell ref="A638:D638"/>
    <mergeCell ref="AE5:AE7"/>
    <mergeCell ref="AF5:AF7"/>
    <mergeCell ref="AG5:AG7"/>
    <mergeCell ref="I6:I7"/>
    <mergeCell ref="J6:J7"/>
    <mergeCell ref="K6:K7"/>
    <mergeCell ref="L6:L7"/>
    <mergeCell ref="M6:M7"/>
    <mergeCell ref="Q6:Q7"/>
    <mergeCell ref="R6:S6"/>
    <mergeCell ref="Y5:Y7"/>
    <mergeCell ref="Z5:Z7"/>
    <mergeCell ref="AA5:AA7"/>
    <mergeCell ref="AB5:AB7"/>
    <mergeCell ref="AC5:AC7"/>
    <mergeCell ref="AD5:AD7"/>
    <mergeCell ref="X5:X7"/>
    <mergeCell ref="G5:G7"/>
    <mergeCell ref="H5:H7"/>
    <mergeCell ref="I5:M5"/>
    <mergeCell ref="N5:N7"/>
    <mergeCell ref="O5:O7"/>
    <mergeCell ref="P5:P7"/>
    <mergeCell ref="Q5:S5"/>
    <mergeCell ref="T5:T7"/>
    <mergeCell ref="U5:U7"/>
    <mergeCell ref="V5:V7"/>
    <mergeCell ref="W5:W7"/>
    <mergeCell ref="A1:S1"/>
    <mergeCell ref="A2:S2"/>
    <mergeCell ref="A3:S3"/>
    <mergeCell ref="A4:D4"/>
    <mergeCell ref="A5:A7"/>
    <mergeCell ref="B5:B7"/>
    <mergeCell ref="C5:C7"/>
    <mergeCell ref="D5:D7"/>
    <mergeCell ref="E5:E7"/>
    <mergeCell ref="F5:F7"/>
  </mergeCells>
  <phoneticPr fontId="20" type="noConversion"/>
  <printOptions horizontalCentered="1"/>
  <pageMargins left="0.30629921259842524" right="0.70000000000000007" top="0.75000000000000011" bottom="0.75000000000000011" header="0.30000000000000004" footer="0.30000000000000004"/>
  <pageSetup paperSize="5" scale="60" firstPageNumber="2" orientation="landscape" useFirstPageNumber="1" horizontalDpi="4294967293" verticalDpi="4294967293"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I119"/>
  <sheetViews>
    <sheetView view="pageBreakPreview" topLeftCell="A89" zoomScale="80" zoomScaleNormal="80" zoomScaleSheetLayoutView="80" workbookViewId="0">
      <selection activeCell="O21" sqref="O21:O98"/>
    </sheetView>
  </sheetViews>
  <sheetFormatPr baseColWidth="10" defaultColWidth="8.83203125" defaultRowHeight="15"/>
  <cols>
    <col min="1" max="1" width="6.83203125" customWidth="1"/>
    <col min="2" max="2" width="28.5" style="72" customWidth="1"/>
    <col min="3" max="3" width="33.1640625" customWidth="1"/>
    <col min="4" max="4" width="12.83203125" customWidth="1"/>
    <col min="5" max="5" width="17.5" style="59" customWidth="1"/>
    <col min="6" max="6" width="10.1640625" customWidth="1"/>
    <col min="7" max="7" width="18.6640625" customWidth="1"/>
    <col min="8" max="8" width="13.5" customWidth="1"/>
    <col min="9" max="10" width="12.5" customWidth="1"/>
    <col min="11" max="11" width="11.33203125" customWidth="1"/>
    <col min="12" max="12" width="12.1640625" customWidth="1"/>
    <col min="13" max="13" width="10.5" customWidth="1"/>
    <col min="14" max="14" width="14" customWidth="1"/>
    <col min="15" max="15" width="20" style="8" customWidth="1"/>
    <col min="16" max="16" width="27.33203125" customWidth="1"/>
    <col min="17" max="19" width="0" hidden="1" customWidth="1"/>
    <col min="20" max="20" width="31" style="59" hidden="1" customWidth="1"/>
    <col min="21" max="33" width="31" hidden="1" customWidth="1"/>
    <col min="34" max="34" width="22.83203125" customWidth="1"/>
    <col min="35" max="35" width="17.6640625" customWidth="1"/>
  </cols>
  <sheetData>
    <row r="1" spans="1:33" s="262" customFormat="1" ht="25">
      <c r="A1" s="689" t="s">
        <v>495</v>
      </c>
      <c r="B1" s="689"/>
      <c r="C1" s="689"/>
      <c r="D1" s="689"/>
      <c r="E1" s="689"/>
      <c r="F1" s="689"/>
      <c r="G1" s="689"/>
      <c r="H1" s="689"/>
      <c r="I1" s="689"/>
      <c r="J1" s="689"/>
      <c r="K1" s="689"/>
      <c r="L1" s="689"/>
      <c r="M1" s="689"/>
      <c r="N1" s="689"/>
      <c r="O1" s="689"/>
      <c r="P1" s="689"/>
      <c r="Q1" s="689"/>
      <c r="R1" s="689"/>
      <c r="S1" s="689"/>
      <c r="T1" s="288"/>
    </row>
    <row r="2" spans="1:33" s="262" customFormat="1" ht="25">
      <c r="A2" s="689" t="s">
        <v>2058</v>
      </c>
      <c r="B2" s="689"/>
      <c r="C2" s="689"/>
      <c r="D2" s="689"/>
      <c r="E2" s="689"/>
      <c r="F2" s="689"/>
      <c r="G2" s="689"/>
      <c r="H2" s="689"/>
      <c r="I2" s="689"/>
      <c r="J2" s="689"/>
      <c r="K2" s="689"/>
      <c r="L2" s="689"/>
      <c r="M2" s="689"/>
      <c r="N2" s="689"/>
      <c r="O2" s="689"/>
      <c r="P2" s="689"/>
      <c r="Q2" s="689"/>
      <c r="R2" s="689"/>
      <c r="S2" s="689"/>
      <c r="T2" s="288"/>
    </row>
    <row r="3" spans="1:33" s="262" customFormat="1" ht="25">
      <c r="A3" s="689"/>
      <c r="B3" s="689"/>
      <c r="C3" s="689"/>
      <c r="D3" s="689"/>
      <c r="E3" s="689"/>
      <c r="F3" s="689"/>
      <c r="G3" s="689"/>
      <c r="H3" s="689"/>
      <c r="I3" s="689"/>
      <c r="J3" s="689"/>
      <c r="K3" s="689"/>
      <c r="L3" s="689"/>
      <c r="M3" s="689"/>
      <c r="N3" s="689"/>
      <c r="O3" s="689"/>
      <c r="P3" s="689"/>
      <c r="Q3" s="689"/>
      <c r="R3" s="689"/>
      <c r="S3" s="689"/>
      <c r="T3" s="288"/>
    </row>
    <row r="4" spans="1:33" s="285" customFormat="1" ht="15.75" customHeight="1" thickBot="1">
      <c r="A4" s="719" t="s">
        <v>729</v>
      </c>
      <c r="B4" s="719"/>
      <c r="C4" s="719"/>
      <c r="D4" s="719"/>
      <c r="E4" s="289"/>
      <c r="F4" s="290"/>
      <c r="G4" s="290"/>
      <c r="H4" s="291"/>
      <c r="I4" s="290"/>
      <c r="J4" s="290"/>
      <c r="K4" s="290"/>
      <c r="L4" s="290"/>
      <c r="M4" s="290"/>
      <c r="N4" s="290"/>
      <c r="O4" s="292"/>
      <c r="P4" s="291"/>
      <c r="Q4" s="290"/>
      <c r="R4" s="290"/>
      <c r="S4" s="290"/>
      <c r="T4" s="293"/>
    </row>
    <row r="5" spans="1:33" s="294" customFormat="1" ht="22.5" customHeight="1" thickTop="1">
      <c r="A5" s="690" t="s">
        <v>2059</v>
      </c>
      <c r="B5" s="720" t="s">
        <v>721</v>
      </c>
      <c r="C5" s="678" t="s">
        <v>714</v>
      </c>
      <c r="D5" s="678" t="s">
        <v>722</v>
      </c>
      <c r="E5" s="678" t="s">
        <v>736</v>
      </c>
      <c r="F5" s="678" t="s">
        <v>737</v>
      </c>
      <c r="G5" s="678" t="s">
        <v>738</v>
      </c>
      <c r="H5" s="678" t="s">
        <v>739</v>
      </c>
      <c r="I5" s="678" t="s">
        <v>727</v>
      </c>
      <c r="J5" s="678"/>
      <c r="K5" s="678"/>
      <c r="L5" s="678"/>
      <c r="M5" s="678"/>
      <c r="N5" s="678" t="s">
        <v>740</v>
      </c>
      <c r="O5" s="678" t="s">
        <v>900</v>
      </c>
      <c r="P5" s="686" t="s">
        <v>2045</v>
      </c>
      <c r="Q5" s="726" t="s">
        <v>106</v>
      </c>
      <c r="R5" s="726"/>
      <c r="S5" s="727"/>
      <c r="T5" s="728" t="s">
        <v>1951</v>
      </c>
      <c r="U5" s="728" t="s">
        <v>1952</v>
      </c>
      <c r="V5" s="728" t="s">
        <v>1953</v>
      </c>
      <c r="W5" s="728" t="s">
        <v>1954</v>
      </c>
      <c r="X5" s="723" t="s">
        <v>1955</v>
      </c>
      <c r="Y5" s="734" t="s">
        <v>1956</v>
      </c>
      <c r="Z5" s="728" t="s">
        <v>1957</v>
      </c>
      <c r="AA5" s="728" t="s">
        <v>1958</v>
      </c>
      <c r="AB5" s="728" t="s">
        <v>1959</v>
      </c>
      <c r="AC5" s="737" t="s">
        <v>1960</v>
      </c>
      <c r="AD5" s="737" t="s">
        <v>1963</v>
      </c>
      <c r="AE5" s="728" t="s">
        <v>1961</v>
      </c>
      <c r="AF5" s="728" t="s">
        <v>1962</v>
      </c>
      <c r="AG5" s="728" t="s">
        <v>1964</v>
      </c>
    </row>
    <row r="6" spans="1:33" s="294" customFormat="1" ht="13">
      <c r="A6" s="691"/>
      <c r="B6" s="721"/>
      <c r="C6" s="679"/>
      <c r="D6" s="679"/>
      <c r="E6" s="679"/>
      <c r="F6" s="679"/>
      <c r="G6" s="679"/>
      <c r="H6" s="679"/>
      <c r="I6" s="677" t="s">
        <v>743</v>
      </c>
      <c r="J6" s="677" t="s">
        <v>744</v>
      </c>
      <c r="K6" s="677" t="s">
        <v>745</v>
      </c>
      <c r="L6" s="677" t="s">
        <v>746</v>
      </c>
      <c r="M6" s="677" t="s">
        <v>18</v>
      </c>
      <c r="N6" s="679"/>
      <c r="O6" s="679"/>
      <c r="P6" s="687"/>
      <c r="Q6" s="731" t="s">
        <v>107</v>
      </c>
      <c r="R6" s="733" t="s">
        <v>108</v>
      </c>
      <c r="S6" s="727"/>
      <c r="T6" s="729"/>
      <c r="U6" s="729"/>
      <c r="V6" s="729"/>
      <c r="W6" s="729"/>
      <c r="X6" s="724"/>
      <c r="Y6" s="735"/>
      <c r="Z6" s="729"/>
      <c r="AA6" s="729"/>
      <c r="AB6" s="729"/>
      <c r="AC6" s="738"/>
      <c r="AD6" s="738"/>
      <c r="AE6" s="729"/>
      <c r="AF6" s="729"/>
      <c r="AG6" s="729"/>
    </row>
    <row r="7" spans="1:33" s="294" customFormat="1" thickBot="1">
      <c r="A7" s="692"/>
      <c r="B7" s="722"/>
      <c r="C7" s="680"/>
      <c r="D7" s="680"/>
      <c r="E7" s="680"/>
      <c r="F7" s="680"/>
      <c r="G7" s="680"/>
      <c r="H7" s="680"/>
      <c r="I7" s="683"/>
      <c r="J7" s="683"/>
      <c r="K7" s="683"/>
      <c r="L7" s="683"/>
      <c r="M7" s="683"/>
      <c r="N7" s="680"/>
      <c r="O7" s="680"/>
      <c r="P7" s="688"/>
      <c r="Q7" s="732"/>
      <c r="R7" s="295" t="s">
        <v>86</v>
      </c>
      <c r="S7" s="296" t="s">
        <v>109</v>
      </c>
      <c r="T7" s="730"/>
      <c r="U7" s="730"/>
      <c r="V7" s="730"/>
      <c r="W7" s="730"/>
      <c r="X7" s="725"/>
      <c r="Y7" s="736"/>
      <c r="Z7" s="730"/>
      <c r="AA7" s="730"/>
      <c r="AB7" s="730"/>
      <c r="AC7" s="739"/>
      <c r="AD7" s="739"/>
      <c r="AE7" s="730"/>
      <c r="AF7" s="730"/>
      <c r="AG7" s="730"/>
    </row>
    <row r="8" spans="1:33" s="294" customFormat="1" ht="16" thickTop="1" thickBot="1">
      <c r="A8" s="297">
        <v>1</v>
      </c>
      <c r="B8" s="298">
        <v>2</v>
      </c>
      <c r="C8" s="299">
        <v>3</v>
      </c>
      <c r="D8" s="299">
        <v>4</v>
      </c>
      <c r="E8" s="299">
        <v>5</v>
      </c>
      <c r="F8" s="298">
        <v>6</v>
      </c>
      <c r="G8" s="299">
        <v>7</v>
      </c>
      <c r="H8" s="299">
        <v>8</v>
      </c>
      <c r="I8" s="299">
        <v>9</v>
      </c>
      <c r="J8" s="298">
        <v>10</v>
      </c>
      <c r="K8" s="299">
        <v>11</v>
      </c>
      <c r="L8" s="299">
        <v>12</v>
      </c>
      <c r="M8" s="298">
        <v>13</v>
      </c>
      <c r="N8" s="300">
        <v>14</v>
      </c>
      <c r="O8" s="299">
        <v>15</v>
      </c>
      <c r="P8" s="301">
        <v>16</v>
      </c>
      <c r="Q8" s="302">
        <v>26</v>
      </c>
      <c r="R8" s="296">
        <v>27</v>
      </c>
      <c r="S8" s="303">
        <v>28</v>
      </c>
      <c r="T8" s="304"/>
      <c r="U8" s="304"/>
      <c r="V8" s="304"/>
      <c r="W8" s="304"/>
      <c r="X8" s="304"/>
      <c r="Y8" s="304"/>
      <c r="Z8" s="304"/>
      <c r="AA8" s="304"/>
      <c r="AB8" s="304"/>
      <c r="AC8" s="305"/>
      <c r="AD8" s="305"/>
      <c r="AE8" s="304"/>
      <c r="AF8" s="304"/>
      <c r="AG8" s="304"/>
    </row>
    <row r="9" spans="1:33" s="313" customFormat="1" ht="18.75" customHeight="1">
      <c r="A9" s="306"/>
      <c r="B9" s="307"/>
      <c r="C9" s="308"/>
      <c r="D9" s="308"/>
      <c r="E9" s="309"/>
      <c r="F9" s="308"/>
      <c r="G9" s="308"/>
      <c r="H9" s="309"/>
      <c r="I9" s="308"/>
      <c r="J9" s="308"/>
      <c r="K9" s="308"/>
      <c r="L9" s="308"/>
      <c r="M9" s="308"/>
      <c r="N9" s="308"/>
      <c r="O9" s="310"/>
      <c r="P9" s="311"/>
      <c r="Q9" s="312"/>
      <c r="R9" s="308"/>
      <c r="S9" s="308"/>
    </row>
    <row r="10" spans="1:33" s="324" customFormat="1" ht="28.5" customHeight="1">
      <c r="A10" s="314" t="s">
        <v>22</v>
      </c>
      <c r="B10" s="315" t="s">
        <v>885</v>
      </c>
      <c r="C10" s="316" t="s">
        <v>747</v>
      </c>
      <c r="D10" s="316"/>
      <c r="E10" s="317"/>
      <c r="F10" s="316"/>
      <c r="G10" s="316"/>
      <c r="H10" s="317"/>
      <c r="I10" s="316"/>
      <c r="J10" s="316"/>
      <c r="K10" s="316"/>
      <c r="L10" s="318"/>
      <c r="M10" s="316"/>
      <c r="N10" s="316"/>
      <c r="O10" s="319">
        <f>O19</f>
        <v>21079300</v>
      </c>
      <c r="P10" s="320"/>
      <c r="Q10" s="321"/>
      <c r="R10" s="316"/>
      <c r="S10" s="316"/>
      <c r="T10" s="322"/>
      <c r="U10" s="323" t="str">
        <f t="shared" ref="U10:U19" si="0">IF(O10&lt;300000,O10,"0")</f>
        <v>0</v>
      </c>
    </row>
    <row r="11" spans="1:33" s="332" customFormat="1" ht="25.5" customHeight="1">
      <c r="A11" s="325" t="s">
        <v>24</v>
      </c>
      <c r="B11" s="307" t="s">
        <v>886</v>
      </c>
      <c r="C11" s="296" t="s">
        <v>469</v>
      </c>
      <c r="D11" s="326"/>
      <c r="E11" s="296"/>
      <c r="F11" s="327"/>
      <c r="G11" s="327"/>
      <c r="H11" s="296"/>
      <c r="I11" s="327"/>
      <c r="J11" s="327"/>
      <c r="K11" s="327"/>
      <c r="L11" s="327"/>
      <c r="M11" s="327"/>
      <c r="N11" s="327"/>
      <c r="O11" s="327"/>
      <c r="P11" s="328"/>
      <c r="Q11" s="329"/>
      <c r="R11" s="327"/>
      <c r="S11" s="327"/>
      <c r="T11" s="330"/>
      <c r="U11" s="331">
        <f t="shared" si="0"/>
        <v>0</v>
      </c>
    </row>
    <row r="12" spans="1:33" s="313" customFormat="1" ht="19.5" customHeight="1">
      <c r="A12" s="333"/>
      <c r="B12" s="334" t="s">
        <v>747</v>
      </c>
      <c r="C12" s="308" t="s">
        <v>747</v>
      </c>
      <c r="D12" s="308"/>
      <c r="E12" s="309"/>
      <c r="F12" s="308"/>
      <c r="G12" s="308"/>
      <c r="H12" s="308"/>
      <c r="I12" s="308"/>
      <c r="J12" s="308"/>
      <c r="K12" s="308"/>
      <c r="L12" s="308"/>
      <c r="M12" s="308"/>
      <c r="N12" s="335"/>
      <c r="O12" s="308"/>
      <c r="P12" s="336"/>
      <c r="T12" s="337"/>
      <c r="U12" s="323">
        <f t="shared" si="0"/>
        <v>0</v>
      </c>
    </row>
    <row r="13" spans="1:33" s="332" customFormat="1" ht="27" customHeight="1">
      <c r="A13" s="325" t="s">
        <v>26</v>
      </c>
      <c r="B13" s="307" t="s">
        <v>887</v>
      </c>
      <c r="C13" s="296" t="s">
        <v>469</v>
      </c>
      <c r="D13" s="327"/>
      <c r="E13" s="296"/>
      <c r="F13" s="327"/>
      <c r="G13" s="327"/>
      <c r="H13" s="327"/>
      <c r="I13" s="327"/>
      <c r="J13" s="327"/>
      <c r="K13" s="327"/>
      <c r="L13" s="338"/>
      <c r="M13" s="327"/>
      <c r="N13" s="327"/>
      <c r="O13" s="327"/>
      <c r="P13" s="339"/>
      <c r="U13" s="331">
        <f t="shared" si="0"/>
        <v>0</v>
      </c>
    </row>
    <row r="14" spans="1:33" s="313" customFormat="1" ht="19.5" customHeight="1">
      <c r="A14" s="333"/>
      <c r="B14" s="334" t="s">
        <v>747</v>
      </c>
      <c r="C14" s="308" t="s">
        <v>747</v>
      </c>
      <c r="D14" s="308"/>
      <c r="E14" s="309"/>
      <c r="F14" s="308"/>
      <c r="G14" s="308"/>
      <c r="H14" s="308"/>
      <c r="I14" s="308"/>
      <c r="J14" s="308"/>
      <c r="K14" s="308"/>
      <c r="L14" s="308"/>
      <c r="M14" s="308"/>
      <c r="N14" s="308"/>
      <c r="O14" s="308"/>
      <c r="P14" s="336"/>
      <c r="U14" s="323">
        <f t="shared" si="0"/>
        <v>0</v>
      </c>
    </row>
    <row r="15" spans="1:33" s="332" customFormat="1" ht="27.75" customHeight="1">
      <c r="A15" s="325" t="s">
        <v>28</v>
      </c>
      <c r="B15" s="307" t="s">
        <v>888</v>
      </c>
      <c r="C15" s="296" t="s">
        <v>469</v>
      </c>
      <c r="D15" s="327"/>
      <c r="E15" s="296"/>
      <c r="F15" s="327"/>
      <c r="G15" s="327"/>
      <c r="H15" s="327"/>
      <c r="I15" s="327"/>
      <c r="J15" s="327"/>
      <c r="K15" s="327"/>
      <c r="L15" s="327"/>
      <c r="M15" s="327"/>
      <c r="N15" s="327"/>
      <c r="O15" s="327"/>
      <c r="P15" s="339"/>
      <c r="U15" s="331">
        <f t="shared" si="0"/>
        <v>0</v>
      </c>
    </row>
    <row r="16" spans="1:33" s="313" customFormat="1" ht="19.5" customHeight="1">
      <c r="A16" s="333"/>
      <c r="B16" s="334" t="s">
        <v>747</v>
      </c>
      <c r="C16" s="308" t="s">
        <v>747</v>
      </c>
      <c r="D16" s="308"/>
      <c r="E16" s="309"/>
      <c r="F16" s="308"/>
      <c r="G16" s="308"/>
      <c r="H16" s="308"/>
      <c r="I16" s="308"/>
      <c r="J16" s="308"/>
      <c r="K16" s="308"/>
      <c r="L16" s="308"/>
      <c r="M16" s="308"/>
      <c r="N16" s="308"/>
      <c r="O16" s="308"/>
      <c r="P16" s="336"/>
      <c r="U16" s="323">
        <f t="shared" si="0"/>
        <v>0</v>
      </c>
    </row>
    <row r="17" spans="1:35" s="332" customFormat="1" ht="32.25" customHeight="1">
      <c r="A17" s="325" t="s">
        <v>30</v>
      </c>
      <c r="B17" s="307" t="s">
        <v>889</v>
      </c>
      <c r="C17" s="296" t="s">
        <v>469</v>
      </c>
      <c r="D17" s="327"/>
      <c r="E17" s="296"/>
      <c r="F17" s="327"/>
      <c r="G17" s="327"/>
      <c r="H17" s="327"/>
      <c r="I17" s="327"/>
      <c r="J17" s="327"/>
      <c r="K17" s="327"/>
      <c r="L17" s="338"/>
      <c r="M17" s="327"/>
      <c r="N17" s="340"/>
      <c r="O17" s="327"/>
      <c r="P17" s="339"/>
      <c r="T17" s="330"/>
      <c r="U17" s="331">
        <f t="shared" si="0"/>
        <v>0</v>
      </c>
    </row>
    <row r="18" spans="1:35" s="313" customFormat="1" ht="20.25" customHeight="1">
      <c r="A18" s="333"/>
      <c r="B18" s="334" t="s">
        <v>747</v>
      </c>
      <c r="C18" s="308" t="s">
        <v>747</v>
      </c>
      <c r="D18" s="308"/>
      <c r="E18" s="309"/>
      <c r="F18" s="308"/>
      <c r="G18" s="308"/>
      <c r="H18" s="308"/>
      <c r="I18" s="308"/>
      <c r="J18" s="308"/>
      <c r="K18" s="308"/>
      <c r="L18" s="308"/>
      <c r="M18" s="308"/>
      <c r="N18" s="341"/>
      <c r="O18" s="308"/>
      <c r="P18" s="336"/>
      <c r="U18" s="323">
        <f t="shared" si="0"/>
        <v>0</v>
      </c>
    </row>
    <row r="19" spans="1:35" s="332" customFormat="1" ht="32.25" customHeight="1">
      <c r="A19" s="325" t="s">
        <v>32</v>
      </c>
      <c r="B19" s="307" t="s">
        <v>890</v>
      </c>
      <c r="C19" s="327" t="s">
        <v>747</v>
      </c>
      <c r="D19" s="327"/>
      <c r="E19" s="416"/>
      <c r="F19" s="327"/>
      <c r="G19" s="327"/>
      <c r="H19" s="327"/>
      <c r="I19" s="327"/>
      <c r="J19" s="327"/>
      <c r="K19" s="327"/>
      <c r="L19" s="327"/>
      <c r="M19" s="327"/>
      <c r="N19" s="327"/>
      <c r="O19" s="342">
        <f>SUBTOTAL(9,O20:O98)</f>
        <v>21079300</v>
      </c>
      <c r="P19" s="578"/>
      <c r="U19" s="331" t="str">
        <f t="shared" si="0"/>
        <v>0</v>
      </c>
      <c r="V19" s="343"/>
      <c r="Y19" s="344" t="e">
        <f>SUM(Y20:Y98)</f>
        <v>#REF!</v>
      </c>
      <c r="Z19" s="344"/>
      <c r="AA19" s="344" t="e">
        <f>SUM(AA20:AA98)</f>
        <v>#REF!</v>
      </c>
      <c r="AB19" s="344" t="e">
        <f>SUM(AB20:AB98)</f>
        <v>#REF!</v>
      </c>
      <c r="AC19" s="344" t="e">
        <f>SUM(AC20:AC98)</f>
        <v>#REF!</v>
      </c>
      <c r="AD19" s="344" t="e">
        <f>SUM(AD20:AD98)</f>
        <v>#REF!</v>
      </c>
      <c r="AF19" s="344" t="e">
        <f>SUM(AF20:AF98)</f>
        <v>#REF!</v>
      </c>
      <c r="AG19" s="344" t="e">
        <f>AD19+AC19+AB19+AA19+Y19</f>
        <v>#REF!</v>
      </c>
      <c r="AH19" s="330"/>
    </row>
    <row r="20" spans="1:35" s="313" customFormat="1" ht="19.5" customHeight="1">
      <c r="A20" s="431"/>
      <c r="B20" s="345"/>
      <c r="C20" s="346"/>
      <c r="D20" s="308"/>
      <c r="E20" s="347"/>
      <c r="F20" s="334"/>
      <c r="G20" s="347"/>
      <c r="H20" s="348"/>
      <c r="I20" s="308"/>
      <c r="J20" s="308"/>
      <c r="K20" s="308"/>
      <c r="L20" s="308"/>
      <c r="M20" s="308"/>
      <c r="N20" s="348"/>
      <c r="O20" s="349"/>
      <c r="P20" s="336"/>
      <c r="T20" s="332" t="e">
        <f>#REF!</f>
        <v>#REF!</v>
      </c>
      <c r="U20" s="313" t="e">
        <f t="shared" ref="U20" si="1">VLOOKUP(T20,kelompok,2,0)</f>
        <v>#REF!</v>
      </c>
      <c r="V20" s="313" t="e">
        <f t="shared" ref="V20" si="2">VLOOKUP(T20,MASAMANFAAT,4,0)</f>
        <v>#REF!</v>
      </c>
      <c r="W20" s="350" t="e">
        <f>(O20-10)/V20</f>
        <v>#REF!</v>
      </c>
      <c r="X20" s="351">
        <f>2013-AE20</f>
        <v>2013</v>
      </c>
      <c r="Y20" s="350" t="e">
        <f>IF(X20&gt;V20,O20-10,W20*X20)</f>
        <v>#REF!</v>
      </c>
      <c r="Z20" s="350">
        <f t="shared" ref="Z20" si="3">2014-AE20</f>
        <v>2014</v>
      </c>
      <c r="AA20" s="350" t="e">
        <f>IF(O20-10=Y20,0,W20)</f>
        <v>#REF!</v>
      </c>
      <c r="AB20" s="351" t="e">
        <f>IF(O20-10=Y20+AA20,0,W20)</f>
        <v>#REF!</v>
      </c>
      <c r="AC20" s="351" t="e">
        <f>IF(O20-10=Y20+AA20+AB20,0,W20)</f>
        <v>#REF!</v>
      </c>
      <c r="AD20" s="351" t="e">
        <f>IF(O20-10=Y20+AA20+AB20+AC20,0,W20)</f>
        <v>#REF!</v>
      </c>
      <c r="AE20" s="332">
        <f>H20</f>
        <v>0</v>
      </c>
      <c r="AF20" s="352" t="e">
        <f>O20-(AA20+AB20+Y20+AC20+AD20)</f>
        <v>#REF!</v>
      </c>
      <c r="AG20" s="353" t="e">
        <f t="shared" ref="AG20:AG36" si="4">AD20+AC20+AB20+AA20+Y20</f>
        <v>#REF!</v>
      </c>
      <c r="AH20" s="354"/>
      <c r="AI20" s="354"/>
    </row>
    <row r="21" spans="1:35" s="313" customFormat="1" ht="19.5" customHeight="1">
      <c r="A21" s="431">
        <v>2</v>
      </c>
      <c r="B21" s="355" t="s">
        <v>2082</v>
      </c>
      <c r="C21" s="346" t="s">
        <v>116</v>
      </c>
      <c r="D21" s="308"/>
      <c r="E21" s="347" t="s">
        <v>314</v>
      </c>
      <c r="F21" s="334"/>
      <c r="G21" s="347" t="s">
        <v>369</v>
      </c>
      <c r="H21" s="348">
        <v>2000</v>
      </c>
      <c r="I21" s="308"/>
      <c r="J21" s="308"/>
      <c r="K21" s="308"/>
      <c r="L21" s="308"/>
      <c r="M21" s="308"/>
      <c r="N21" s="348" t="s">
        <v>114</v>
      </c>
      <c r="O21" s="349">
        <v>70000</v>
      </c>
      <c r="P21" s="336"/>
      <c r="T21" s="332" t="e">
        <f>#REF!</f>
        <v>#REF!</v>
      </c>
      <c r="U21" s="313" t="e">
        <f t="shared" ref="U21:U37" si="5">VLOOKUP(T21,kelompok,2,0)</f>
        <v>#REF!</v>
      </c>
      <c r="V21" s="313" t="e">
        <f t="shared" ref="V21:V37" si="6">VLOOKUP(T21,MASAMANFAAT,4,0)</f>
        <v>#REF!</v>
      </c>
      <c r="W21" s="350" t="e">
        <f t="shared" ref="W21:W37" si="7">(O21-10)/V21</f>
        <v>#REF!</v>
      </c>
      <c r="X21" s="351">
        <f t="shared" ref="X21:X37" si="8">2013-AE21</f>
        <v>13</v>
      </c>
      <c r="Y21" s="350" t="e">
        <f t="shared" ref="Y21:Y37" si="9">IF(X21&gt;V21,O21-10,W21*X21)</f>
        <v>#REF!</v>
      </c>
      <c r="Z21" s="350">
        <f t="shared" ref="Z21:Z37" si="10">2014-AE21</f>
        <v>14</v>
      </c>
      <c r="AA21" s="350" t="e">
        <f t="shared" ref="AA21:AA37" si="11">IF(O21-10=Y21,0,W21)</f>
        <v>#REF!</v>
      </c>
      <c r="AB21" s="351" t="e">
        <f t="shared" ref="AB21:AB37" si="12">IF(O21-10=Y21+AA21,0,W21)</f>
        <v>#REF!</v>
      </c>
      <c r="AC21" s="351" t="e">
        <f t="shared" ref="AC21:AC37" si="13">IF(O21-10=Y21+AA21+AB21,0,W21)</f>
        <v>#REF!</v>
      </c>
      <c r="AD21" s="351" t="e">
        <f t="shared" ref="AD21:AD37" si="14">IF(O21-10=Y21+AA21+AB21+AC21,0,W21)</f>
        <v>#REF!</v>
      </c>
      <c r="AE21" s="332">
        <f t="shared" ref="AE21:AE37" si="15">H21</f>
        <v>2000</v>
      </c>
      <c r="AF21" s="352" t="e">
        <f t="shared" ref="AF21:AF37" si="16">O21-(AA21+AB21+Y21+AC21+AD21)</f>
        <v>#REF!</v>
      </c>
      <c r="AG21" s="353" t="e">
        <f t="shared" si="4"/>
        <v>#REF!</v>
      </c>
    </row>
    <row r="22" spans="1:35" s="313" customFormat="1" ht="19.5" customHeight="1">
      <c r="A22" s="431">
        <v>4</v>
      </c>
      <c r="B22" s="345" t="s">
        <v>2032</v>
      </c>
      <c r="C22" s="346" t="s">
        <v>118</v>
      </c>
      <c r="D22" s="308"/>
      <c r="E22" s="347" t="s">
        <v>313</v>
      </c>
      <c r="F22" s="334"/>
      <c r="G22" s="347" t="s">
        <v>370</v>
      </c>
      <c r="H22" s="348">
        <v>2000</v>
      </c>
      <c r="I22" s="308"/>
      <c r="J22" s="308"/>
      <c r="K22" s="308"/>
      <c r="L22" s="308"/>
      <c r="M22" s="308"/>
      <c r="N22" s="348" t="s">
        <v>114</v>
      </c>
      <c r="O22" s="349">
        <v>350000</v>
      </c>
      <c r="P22" s="336"/>
      <c r="T22" s="332" t="e">
        <f>#REF!</f>
        <v>#REF!</v>
      </c>
      <c r="U22" s="313" t="e">
        <f t="shared" si="5"/>
        <v>#REF!</v>
      </c>
      <c r="V22" s="313" t="e">
        <f t="shared" si="6"/>
        <v>#REF!</v>
      </c>
      <c r="W22" s="350" t="e">
        <f t="shared" si="7"/>
        <v>#REF!</v>
      </c>
      <c r="X22" s="351">
        <f t="shared" si="8"/>
        <v>13</v>
      </c>
      <c r="Y22" s="350" t="e">
        <f t="shared" si="9"/>
        <v>#REF!</v>
      </c>
      <c r="Z22" s="350">
        <f t="shared" si="10"/>
        <v>14</v>
      </c>
      <c r="AA22" s="350" t="e">
        <f t="shared" si="11"/>
        <v>#REF!</v>
      </c>
      <c r="AB22" s="351" t="e">
        <f t="shared" si="12"/>
        <v>#REF!</v>
      </c>
      <c r="AC22" s="351" t="e">
        <f t="shared" si="13"/>
        <v>#REF!</v>
      </c>
      <c r="AD22" s="351" t="e">
        <f t="shared" si="14"/>
        <v>#REF!</v>
      </c>
      <c r="AE22" s="332">
        <f t="shared" si="15"/>
        <v>2000</v>
      </c>
      <c r="AF22" s="352" t="e">
        <f t="shared" si="16"/>
        <v>#REF!</v>
      </c>
      <c r="AG22" s="353" t="e">
        <f t="shared" si="4"/>
        <v>#REF!</v>
      </c>
    </row>
    <row r="23" spans="1:35" s="313" customFormat="1" ht="19.5" customHeight="1">
      <c r="A23" s="431">
        <v>5</v>
      </c>
      <c r="B23" s="345" t="s">
        <v>304</v>
      </c>
      <c r="C23" s="346" t="s">
        <v>119</v>
      </c>
      <c r="D23" s="308"/>
      <c r="E23" s="347" t="s">
        <v>315</v>
      </c>
      <c r="F23" s="334"/>
      <c r="G23" s="347" t="s">
        <v>371</v>
      </c>
      <c r="H23" s="348">
        <v>2000</v>
      </c>
      <c r="I23" s="308"/>
      <c r="J23" s="308"/>
      <c r="K23" s="308"/>
      <c r="L23" s="308"/>
      <c r="M23" s="308"/>
      <c r="N23" s="348" t="s">
        <v>114</v>
      </c>
      <c r="O23" s="349">
        <v>440000</v>
      </c>
      <c r="P23" s="336"/>
      <c r="T23" s="332" t="e">
        <f>#REF!</f>
        <v>#REF!</v>
      </c>
      <c r="U23" s="313" t="e">
        <f t="shared" si="5"/>
        <v>#REF!</v>
      </c>
      <c r="V23" s="313" t="e">
        <f t="shared" si="6"/>
        <v>#REF!</v>
      </c>
      <c r="W23" s="350" t="e">
        <f t="shared" si="7"/>
        <v>#REF!</v>
      </c>
      <c r="X23" s="351">
        <f t="shared" si="8"/>
        <v>13</v>
      </c>
      <c r="Y23" s="350" t="e">
        <f t="shared" si="9"/>
        <v>#REF!</v>
      </c>
      <c r="Z23" s="350">
        <f t="shared" si="10"/>
        <v>14</v>
      </c>
      <c r="AA23" s="350" t="e">
        <f t="shared" si="11"/>
        <v>#REF!</v>
      </c>
      <c r="AB23" s="351" t="e">
        <f t="shared" si="12"/>
        <v>#REF!</v>
      </c>
      <c r="AC23" s="351" t="e">
        <f t="shared" si="13"/>
        <v>#REF!</v>
      </c>
      <c r="AD23" s="351" t="e">
        <f t="shared" si="14"/>
        <v>#REF!</v>
      </c>
      <c r="AE23" s="332">
        <f t="shared" si="15"/>
        <v>2000</v>
      </c>
      <c r="AF23" s="352" t="e">
        <f t="shared" si="16"/>
        <v>#REF!</v>
      </c>
      <c r="AG23" s="353" t="e">
        <f t="shared" si="4"/>
        <v>#REF!</v>
      </c>
    </row>
    <row r="24" spans="1:35" s="313" customFormat="1" ht="19.5" customHeight="1">
      <c r="A24" s="431">
        <v>6</v>
      </c>
      <c r="B24" s="345" t="s">
        <v>2036</v>
      </c>
      <c r="C24" s="346" t="s">
        <v>120</v>
      </c>
      <c r="D24" s="308"/>
      <c r="E24" s="347" t="s">
        <v>316</v>
      </c>
      <c r="F24" s="334"/>
      <c r="G24" s="347" t="s">
        <v>372</v>
      </c>
      <c r="H24" s="348">
        <v>2000</v>
      </c>
      <c r="I24" s="308"/>
      <c r="J24" s="308"/>
      <c r="K24" s="308"/>
      <c r="L24" s="308"/>
      <c r="M24" s="308"/>
      <c r="N24" s="348" t="s">
        <v>114</v>
      </c>
      <c r="O24" s="349">
        <v>420000</v>
      </c>
      <c r="P24" s="336"/>
      <c r="T24" s="332" t="e">
        <f>#REF!</f>
        <v>#REF!</v>
      </c>
      <c r="U24" s="313" t="e">
        <f t="shared" si="5"/>
        <v>#REF!</v>
      </c>
      <c r="V24" s="313" t="e">
        <f t="shared" si="6"/>
        <v>#REF!</v>
      </c>
      <c r="W24" s="350" t="e">
        <f t="shared" si="7"/>
        <v>#REF!</v>
      </c>
      <c r="X24" s="351">
        <f t="shared" si="8"/>
        <v>13</v>
      </c>
      <c r="Y24" s="350" t="e">
        <f t="shared" si="9"/>
        <v>#REF!</v>
      </c>
      <c r="Z24" s="350">
        <f t="shared" si="10"/>
        <v>14</v>
      </c>
      <c r="AA24" s="350" t="e">
        <f t="shared" si="11"/>
        <v>#REF!</v>
      </c>
      <c r="AB24" s="351" t="e">
        <f t="shared" si="12"/>
        <v>#REF!</v>
      </c>
      <c r="AC24" s="351" t="e">
        <f t="shared" si="13"/>
        <v>#REF!</v>
      </c>
      <c r="AD24" s="351" t="e">
        <f t="shared" si="14"/>
        <v>#REF!</v>
      </c>
      <c r="AE24" s="332">
        <f t="shared" si="15"/>
        <v>2000</v>
      </c>
      <c r="AF24" s="352" t="e">
        <f t="shared" si="16"/>
        <v>#REF!</v>
      </c>
      <c r="AG24" s="353" t="e">
        <f t="shared" si="4"/>
        <v>#REF!</v>
      </c>
    </row>
    <row r="25" spans="1:35" s="313" customFormat="1" ht="19.5" customHeight="1">
      <c r="A25" s="431">
        <v>7</v>
      </c>
      <c r="B25" s="345" t="s">
        <v>2033</v>
      </c>
      <c r="C25" s="346" t="s">
        <v>117</v>
      </c>
      <c r="D25" s="308"/>
      <c r="E25" s="347" t="s">
        <v>316</v>
      </c>
      <c r="F25" s="334"/>
      <c r="G25" s="347" t="s">
        <v>372</v>
      </c>
      <c r="H25" s="348">
        <v>2000</v>
      </c>
      <c r="I25" s="308"/>
      <c r="J25" s="308"/>
      <c r="K25" s="308"/>
      <c r="L25" s="308"/>
      <c r="M25" s="308"/>
      <c r="N25" s="348" t="s">
        <v>114</v>
      </c>
      <c r="O25" s="349">
        <v>420000</v>
      </c>
      <c r="P25" s="336"/>
      <c r="T25" s="332" t="e">
        <f>#REF!</f>
        <v>#REF!</v>
      </c>
      <c r="U25" s="313" t="e">
        <f t="shared" si="5"/>
        <v>#REF!</v>
      </c>
      <c r="V25" s="313" t="e">
        <f t="shared" si="6"/>
        <v>#REF!</v>
      </c>
      <c r="W25" s="350" t="e">
        <f t="shared" si="7"/>
        <v>#REF!</v>
      </c>
      <c r="X25" s="351">
        <f t="shared" si="8"/>
        <v>13</v>
      </c>
      <c r="Y25" s="350" t="e">
        <f t="shared" si="9"/>
        <v>#REF!</v>
      </c>
      <c r="Z25" s="350">
        <f t="shared" si="10"/>
        <v>14</v>
      </c>
      <c r="AA25" s="350" t="e">
        <f t="shared" si="11"/>
        <v>#REF!</v>
      </c>
      <c r="AB25" s="351" t="e">
        <f t="shared" si="12"/>
        <v>#REF!</v>
      </c>
      <c r="AC25" s="351" t="e">
        <f t="shared" si="13"/>
        <v>#REF!</v>
      </c>
      <c r="AD25" s="351" t="e">
        <f t="shared" si="14"/>
        <v>#REF!</v>
      </c>
      <c r="AE25" s="332">
        <f t="shared" si="15"/>
        <v>2000</v>
      </c>
      <c r="AF25" s="352" t="e">
        <f t="shared" si="16"/>
        <v>#REF!</v>
      </c>
      <c r="AG25" s="353" t="e">
        <f t="shared" si="4"/>
        <v>#REF!</v>
      </c>
    </row>
    <row r="26" spans="1:35" s="313" customFormat="1" ht="19.5" customHeight="1">
      <c r="A26" s="431">
        <v>8</v>
      </c>
      <c r="B26" s="345" t="s">
        <v>2042</v>
      </c>
      <c r="C26" s="346" t="s">
        <v>121</v>
      </c>
      <c r="D26" s="308"/>
      <c r="E26" s="347" t="s">
        <v>316</v>
      </c>
      <c r="F26" s="334"/>
      <c r="G26" s="347" t="s">
        <v>373</v>
      </c>
      <c r="H26" s="348">
        <v>2001</v>
      </c>
      <c r="I26" s="308"/>
      <c r="J26" s="308"/>
      <c r="K26" s="308"/>
      <c r="L26" s="308"/>
      <c r="M26" s="308"/>
      <c r="N26" s="348" t="s">
        <v>114</v>
      </c>
      <c r="O26" s="356">
        <v>385000</v>
      </c>
      <c r="P26" s="336"/>
      <c r="T26" s="332" t="e">
        <f>#REF!</f>
        <v>#REF!</v>
      </c>
      <c r="U26" s="313" t="e">
        <f t="shared" si="5"/>
        <v>#REF!</v>
      </c>
      <c r="V26" s="313" t="e">
        <f t="shared" si="6"/>
        <v>#REF!</v>
      </c>
      <c r="W26" s="350" t="e">
        <f t="shared" si="7"/>
        <v>#REF!</v>
      </c>
      <c r="X26" s="351">
        <f t="shared" si="8"/>
        <v>12</v>
      </c>
      <c r="Y26" s="350" t="e">
        <f t="shared" si="9"/>
        <v>#REF!</v>
      </c>
      <c r="Z26" s="350">
        <f t="shared" si="10"/>
        <v>13</v>
      </c>
      <c r="AA26" s="350" t="e">
        <f t="shared" si="11"/>
        <v>#REF!</v>
      </c>
      <c r="AB26" s="351" t="e">
        <f t="shared" si="12"/>
        <v>#REF!</v>
      </c>
      <c r="AC26" s="351" t="e">
        <f t="shared" si="13"/>
        <v>#REF!</v>
      </c>
      <c r="AD26" s="351" t="e">
        <f t="shared" si="14"/>
        <v>#REF!</v>
      </c>
      <c r="AE26" s="332">
        <f t="shared" si="15"/>
        <v>2001</v>
      </c>
      <c r="AF26" s="352" t="e">
        <f t="shared" si="16"/>
        <v>#REF!</v>
      </c>
      <c r="AG26" s="353" t="e">
        <f t="shared" si="4"/>
        <v>#REF!</v>
      </c>
    </row>
    <row r="27" spans="1:35" s="313" customFormat="1" ht="19.5" customHeight="1">
      <c r="A27" s="431">
        <v>10</v>
      </c>
      <c r="B27" s="345" t="s">
        <v>2043</v>
      </c>
      <c r="C27" s="346" t="s">
        <v>123</v>
      </c>
      <c r="D27" s="308"/>
      <c r="E27" s="347" t="s">
        <v>317</v>
      </c>
      <c r="F27" s="334"/>
      <c r="G27" s="347" t="s">
        <v>368</v>
      </c>
      <c r="H27" s="348">
        <v>2001</v>
      </c>
      <c r="I27" s="308"/>
      <c r="J27" s="308"/>
      <c r="K27" s="308"/>
      <c r="L27" s="308"/>
      <c r="M27" s="308"/>
      <c r="N27" s="348" t="s">
        <v>114</v>
      </c>
      <c r="O27" s="356">
        <v>210000</v>
      </c>
      <c r="P27" s="336"/>
      <c r="T27" s="332" t="e">
        <f>#REF!</f>
        <v>#REF!</v>
      </c>
      <c r="U27" s="313" t="e">
        <f t="shared" si="5"/>
        <v>#REF!</v>
      </c>
      <c r="V27" s="313" t="e">
        <f t="shared" si="6"/>
        <v>#REF!</v>
      </c>
      <c r="W27" s="350" t="e">
        <f t="shared" si="7"/>
        <v>#REF!</v>
      </c>
      <c r="X27" s="351">
        <f t="shared" si="8"/>
        <v>12</v>
      </c>
      <c r="Y27" s="350" t="e">
        <f t="shared" si="9"/>
        <v>#REF!</v>
      </c>
      <c r="Z27" s="350">
        <f t="shared" si="10"/>
        <v>13</v>
      </c>
      <c r="AA27" s="350" t="e">
        <f t="shared" si="11"/>
        <v>#REF!</v>
      </c>
      <c r="AB27" s="351" t="e">
        <f t="shared" si="12"/>
        <v>#REF!</v>
      </c>
      <c r="AC27" s="351" t="e">
        <f t="shared" si="13"/>
        <v>#REF!</v>
      </c>
      <c r="AD27" s="351" t="e">
        <f t="shared" si="14"/>
        <v>#REF!</v>
      </c>
      <c r="AE27" s="332">
        <f t="shared" si="15"/>
        <v>2001</v>
      </c>
      <c r="AF27" s="352" t="e">
        <f t="shared" si="16"/>
        <v>#REF!</v>
      </c>
      <c r="AG27" s="353" t="e">
        <f t="shared" si="4"/>
        <v>#REF!</v>
      </c>
    </row>
    <row r="28" spans="1:35" s="313" customFormat="1" ht="19.5" customHeight="1">
      <c r="A28" s="431">
        <v>16</v>
      </c>
      <c r="B28" s="345" t="s">
        <v>2033</v>
      </c>
      <c r="C28" s="346" t="s">
        <v>117</v>
      </c>
      <c r="D28" s="308"/>
      <c r="E28" s="347" t="s">
        <v>313</v>
      </c>
      <c r="F28" s="334"/>
      <c r="G28" s="347" t="s">
        <v>370</v>
      </c>
      <c r="H28" s="348">
        <v>2001</v>
      </c>
      <c r="I28" s="308"/>
      <c r="J28" s="308"/>
      <c r="K28" s="308"/>
      <c r="L28" s="308"/>
      <c r="M28" s="308"/>
      <c r="N28" s="348" t="s">
        <v>114</v>
      </c>
      <c r="O28" s="356">
        <v>422500</v>
      </c>
      <c r="P28" s="346" t="s">
        <v>140</v>
      </c>
      <c r="T28" s="332" t="e">
        <f>#REF!</f>
        <v>#REF!</v>
      </c>
      <c r="U28" s="313" t="e">
        <f t="shared" si="5"/>
        <v>#REF!</v>
      </c>
      <c r="V28" s="313" t="e">
        <f t="shared" si="6"/>
        <v>#REF!</v>
      </c>
      <c r="W28" s="350" t="e">
        <f t="shared" si="7"/>
        <v>#REF!</v>
      </c>
      <c r="X28" s="351">
        <f t="shared" si="8"/>
        <v>12</v>
      </c>
      <c r="Y28" s="350" t="e">
        <f t="shared" si="9"/>
        <v>#REF!</v>
      </c>
      <c r="Z28" s="350">
        <f t="shared" si="10"/>
        <v>13</v>
      </c>
      <c r="AA28" s="350" t="e">
        <f t="shared" si="11"/>
        <v>#REF!</v>
      </c>
      <c r="AB28" s="351" t="e">
        <f t="shared" si="12"/>
        <v>#REF!</v>
      </c>
      <c r="AC28" s="351" t="e">
        <f t="shared" si="13"/>
        <v>#REF!</v>
      </c>
      <c r="AD28" s="351" t="e">
        <f t="shared" si="14"/>
        <v>#REF!</v>
      </c>
      <c r="AE28" s="332">
        <f t="shared" si="15"/>
        <v>2001</v>
      </c>
      <c r="AF28" s="352" t="e">
        <f t="shared" si="16"/>
        <v>#REF!</v>
      </c>
      <c r="AG28" s="353" t="e">
        <f t="shared" si="4"/>
        <v>#REF!</v>
      </c>
    </row>
    <row r="29" spans="1:35" s="313" customFormat="1" ht="21.75" customHeight="1">
      <c r="A29" s="431">
        <v>26</v>
      </c>
      <c r="B29" s="345" t="s">
        <v>2023</v>
      </c>
      <c r="C29" s="346" t="s">
        <v>129</v>
      </c>
      <c r="D29" s="308"/>
      <c r="E29" s="347" t="s">
        <v>316</v>
      </c>
      <c r="F29" s="334"/>
      <c r="G29" s="347" t="s">
        <v>376</v>
      </c>
      <c r="H29" s="348">
        <v>2001</v>
      </c>
      <c r="I29" s="308"/>
      <c r="J29" s="308"/>
      <c r="K29" s="308"/>
      <c r="L29" s="308"/>
      <c r="M29" s="308"/>
      <c r="N29" s="348" t="s">
        <v>114</v>
      </c>
      <c r="O29" s="349">
        <v>160000</v>
      </c>
      <c r="P29" s="346" t="s">
        <v>167</v>
      </c>
      <c r="T29" s="332" t="e">
        <f>#REF!</f>
        <v>#REF!</v>
      </c>
      <c r="U29" s="313" t="e">
        <f t="shared" si="5"/>
        <v>#REF!</v>
      </c>
      <c r="V29" s="313" t="e">
        <f t="shared" si="6"/>
        <v>#REF!</v>
      </c>
      <c r="W29" s="350" t="e">
        <f t="shared" si="7"/>
        <v>#REF!</v>
      </c>
      <c r="X29" s="351">
        <f t="shared" si="8"/>
        <v>12</v>
      </c>
      <c r="Y29" s="350" t="e">
        <f t="shared" si="9"/>
        <v>#REF!</v>
      </c>
      <c r="Z29" s="350">
        <f t="shared" si="10"/>
        <v>13</v>
      </c>
      <c r="AA29" s="350" t="e">
        <f t="shared" si="11"/>
        <v>#REF!</v>
      </c>
      <c r="AB29" s="351" t="e">
        <f t="shared" si="12"/>
        <v>#REF!</v>
      </c>
      <c r="AC29" s="351" t="e">
        <f t="shared" si="13"/>
        <v>#REF!</v>
      </c>
      <c r="AD29" s="351" t="e">
        <f t="shared" si="14"/>
        <v>#REF!</v>
      </c>
      <c r="AE29" s="332">
        <f t="shared" si="15"/>
        <v>2001</v>
      </c>
      <c r="AF29" s="352" t="e">
        <f t="shared" si="16"/>
        <v>#REF!</v>
      </c>
      <c r="AG29" s="353" t="e">
        <f t="shared" si="4"/>
        <v>#REF!</v>
      </c>
    </row>
    <row r="30" spans="1:35" s="313" customFormat="1" ht="21.75" customHeight="1">
      <c r="A30" s="431">
        <v>27</v>
      </c>
      <c r="B30" s="345" t="s">
        <v>2036</v>
      </c>
      <c r="C30" s="346" t="s">
        <v>120</v>
      </c>
      <c r="D30" s="308"/>
      <c r="E30" s="347" t="s">
        <v>320</v>
      </c>
      <c r="F30" s="334"/>
      <c r="G30" s="347" t="s">
        <v>378</v>
      </c>
      <c r="H30" s="348">
        <v>2001</v>
      </c>
      <c r="I30" s="308"/>
      <c r="J30" s="308"/>
      <c r="K30" s="308"/>
      <c r="L30" s="308"/>
      <c r="M30" s="308"/>
      <c r="N30" s="348" t="s">
        <v>114</v>
      </c>
      <c r="O30" s="349">
        <v>130000</v>
      </c>
      <c r="P30" s="346" t="s">
        <v>171</v>
      </c>
      <c r="T30" s="332" t="e">
        <f>#REF!</f>
        <v>#REF!</v>
      </c>
      <c r="U30" s="313" t="e">
        <f t="shared" si="5"/>
        <v>#REF!</v>
      </c>
      <c r="V30" s="313" t="e">
        <f t="shared" si="6"/>
        <v>#REF!</v>
      </c>
      <c r="W30" s="350" t="e">
        <f t="shared" si="7"/>
        <v>#REF!</v>
      </c>
      <c r="X30" s="351">
        <f t="shared" si="8"/>
        <v>12</v>
      </c>
      <c r="Y30" s="350" t="e">
        <f t="shared" si="9"/>
        <v>#REF!</v>
      </c>
      <c r="Z30" s="350">
        <f t="shared" si="10"/>
        <v>13</v>
      </c>
      <c r="AA30" s="350" t="e">
        <f t="shared" si="11"/>
        <v>#REF!</v>
      </c>
      <c r="AB30" s="351" t="e">
        <f t="shared" si="12"/>
        <v>#REF!</v>
      </c>
      <c r="AC30" s="351" t="e">
        <f t="shared" si="13"/>
        <v>#REF!</v>
      </c>
      <c r="AD30" s="351" t="e">
        <f t="shared" si="14"/>
        <v>#REF!</v>
      </c>
      <c r="AE30" s="332">
        <f t="shared" si="15"/>
        <v>2001</v>
      </c>
      <c r="AF30" s="352" t="e">
        <f t="shared" si="16"/>
        <v>#REF!</v>
      </c>
      <c r="AG30" s="353" t="e">
        <f t="shared" si="4"/>
        <v>#REF!</v>
      </c>
    </row>
    <row r="31" spans="1:35" s="313" customFormat="1" ht="21.75" customHeight="1">
      <c r="A31" s="431">
        <v>31</v>
      </c>
      <c r="B31" s="345" t="s">
        <v>298</v>
      </c>
      <c r="C31" s="346" t="s">
        <v>131</v>
      </c>
      <c r="D31" s="308"/>
      <c r="E31" s="347" t="s">
        <v>315</v>
      </c>
      <c r="F31" s="334"/>
      <c r="G31" s="347" t="s">
        <v>379</v>
      </c>
      <c r="H31" s="348">
        <v>2001</v>
      </c>
      <c r="I31" s="308"/>
      <c r="J31" s="308"/>
      <c r="K31" s="308"/>
      <c r="L31" s="308"/>
      <c r="M31" s="308"/>
      <c r="N31" s="348" t="s">
        <v>114</v>
      </c>
      <c r="O31" s="349">
        <v>350000</v>
      </c>
      <c r="P31" s="336"/>
      <c r="T31" s="332" t="e">
        <f>#REF!</f>
        <v>#REF!</v>
      </c>
      <c r="U31" s="313" t="e">
        <f t="shared" si="5"/>
        <v>#REF!</v>
      </c>
      <c r="V31" s="313" t="e">
        <f t="shared" si="6"/>
        <v>#REF!</v>
      </c>
      <c r="W31" s="350" t="e">
        <f t="shared" si="7"/>
        <v>#REF!</v>
      </c>
      <c r="X31" s="351">
        <f t="shared" si="8"/>
        <v>12</v>
      </c>
      <c r="Y31" s="350" t="e">
        <f t="shared" si="9"/>
        <v>#REF!</v>
      </c>
      <c r="Z31" s="350">
        <f t="shared" si="10"/>
        <v>13</v>
      </c>
      <c r="AA31" s="350" t="e">
        <f t="shared" si="11"/>
        <v>#REF!</v>
      </c>
      <c r="AB31" s="351" t="e">
        <f t="shared" si="12"/>
        <v>#REF!</v>
      </c>
      <c r="AC31" s="351" t="e">
        <f t="shared" si="13"/>
        <v>#REF!</v>
      </c>
      <c r="AD31" s="351" t="e">
        <f t="shared" si="14"/>
        <v>#REF!</v>
      </c>
      <c r="AE31" s="332">
        <f t="shared" si="15"/>
        <v>2001</v>
      </c>
      <c r="AF31" s="352" t="e">
        <f t="shared" si="16"/>
        <v>#REF!</v>
      </c>
      <c r="AG31" s="353" t="e">
        <f t="shared" si="4"/>
        <v>#REF!</v>
      </c>
    </row>
    <row r="32" spans="1:35" s="313" customFormat="1" ht="21.75" customHeight="1">
      <c r="A32" s="431">
        <v>32</v>
      </c>
      <c r="B32" s="345" t="s">
        <v>2036</v>
      </c>
      <c r="C32" s="346" t="s">
        <v>120</v>
      </c>
      <c r="D32" s="308"/>
      <c r="E32" s="347" t="s">
        <v>313</v>
      </c>
      <c r="F32" s="334"/>
      <c r="G32" s="347" t="s">
        <v>380</v>
      </c>
      <c r="H32" s="348">
        <v>2001</v>
      </c>
      <c r="I32" s="308"/>
      <c r="J32" s="308"/>
      <c r="K32" s="308"/>
      <c r="L32" s="308"/>
      <c r="M32" s="308"/>
      <c r="N32" s="348" t="s">
        <v>114</v>
      </c>
      <c r="O32" s="349">
        <v>390000</v>
      </c>
      <c r="P32" s="336"/>
      <c r="T32" s="332" t="e">
        <f>#REF!</f>
        <v>#REF!</v>
      </c>
      <c r="U32" s="313" t="e">
        <f t="shared" si="5"/>
        <v>#REF!</v>
      </c>
      <c r="V32" s="313" t="e">
        <f t="shared" si="6"/>
        <v>#REF!</v>
      </c>
      <c r="W32" s="350" t="e">
        <f t="shared" si="7"/>
        <v>#REF!</v>
      </c>
      <c r="X32" s="351">
        <f t="shared" si="8"/>
        <v>12</v>
      </c>
      <c r="Y32" s="350" t="e">
        <f t="shared" si="9"/>
        <v>#REF!</v>
      </c>
      <c r="Z32" s="350">
        <f t="shared" si="10"/>
        <v>13</v>
      </c>
      <c r="AA32" s="350" t="e">
        <f t="shared" si="11"/>
        <v>#REF!</v>
      </c>
      <c r="AB32" s="351" t="e">
        <f t="shared" si="12"/>
        <v>#REF!</v>
      </c>
      <c r="AC32" s="351" t="e">
        <f t="shared" si="13"/>
        <v>#REF!</v>
      </c>
      <c r="AD32" s="351" t="e">
        <f t="shared" si="14"/>
        <v>#REF!</v>
      </c>
      <c r="AE32" s="332">
        <f t="shared" si="15"/>
        <v>2001</v>
      </c>
      <c r="AF32" s="352" t="e">
        <f t="shared" si="16"/>
        <v>#REF!</v>
      </c>
      <c r="AG32" s="353" t="e">
        <f t="shared" si="4"/>
        <v>#REF!</v>
      </c>
    </row>
    <row r="33" spans="1:33" s="313" customFormat="1" ht="21.75" customHeight="1">
      <c r="A33" s="431">
        <v>33</v>
      </c>
      <c r="B33" s="345" t="s">
        <v>2025</v>
      </c>
      <c r="C33" s="346" t="s">
        <v>126</v>
      </c>
      <c r="D33" s="308"/>
      <c r="E33" s="347" t="s">
        <v>316</v>
      </c>
      <c r="F33" s="334"/>
      <c r="G33" s="347" t="s">
        <v>380</v>
      </c>
      <c r="H33" s="348">
        <v>2001</v>
      </c>
      <c r="I33" s="308"/>
      <c r="J33" s="308"/>
      <c r="K33" s="308"/>
      <c r="L33" s="308"/>
      <c r="M33" s="308"/>
      <c r="N33" s="348" t="s">
        <v>114</v>
      </c>
      <c r="O33" s="349">
        <v>105000</v>
      </c>
      <c r="P33" s="336"/>
      <c r="T33" s="332" t="e">
        <f>#REF!</f>
        <v>#REF!</v>
      </c>
      <c r="U33" s="313" t="e">
        <f t="shared" si="5"/>
        <v>#REF!</v>
      </c>
      <c r="V33" s="313" t="e">
        <f t="shared" si="6"/>
        <v>#REF!</v>
      </c>
      <c r="W33" s="350" t="e">
        <f t="shared" si="7"/>
        <v>#REF!</v>
      </c>
      <c r="X33" s="351">
        <f t="shared" si="8"/>
        <v>12</v>
      </c>
      <c r="Y33" s="350" t="e">
        <f t="shared" si="9"/>
        <v>#REF!</v>
      </c>
      <c r="Z33" s="350">
        <f t="shared" si="10"/>
        <v>13</v>
      </c>
      <c r="AA33" s="350" t="e">
        <f t="shared" si="11"/>
        <v>#REF!</v>
      </c>
      <c r="AB33" s="351" t="e">
        <f t="shared" si="12"/>
        <v>#REF!</v>
      </c>
      <c r="AC33" s="351" t="e">
        <f t="shared" si="13"/>
        <v>#REF!</v>
      </c>
      <c r="AD33" s="351" t="e">
        <f t="shared" si="14"/>
        <v>#REF!</v>
      </c>
      <c r="AE33" s="332">
        <f t="shared" si="15"/>
        <v>2001</v>
      </c>
      <c r="AF33" s="352" t="e">
        <f t="shared" si="16"/>
        <v>#REF!</v>
      </c>
      <c r="AG33" s="353" t="e">
        <f t="shared" si="4"/>
        <v>#REF!</v>
      </c>
    </row>
    <row r="34" spans="1:33" s="313" customFormat="1" ht="21.75" customHeight="1">
      <c r="A34" s="431">
        <v>36</v>
      </c>
      <c r="B34" s="345" t="s">
        <v>2025</v>
      </c>
      <c r="C34" s="346" t="s">
        <v>133</v>
      </c>
      <c r="D34" s="308"/>
      <c r="E34" s="347" t="s">
        <v>316</v>
      </c>
      <c r="F34" s="334"/>
      <c r="G34" s="347" t="s">
        <v>368</v>
      </c>
      <c r="H34" s="348">
        <v>2001</v>
      </c>
      <c r="I34" s="308"/>
      <c r="J34" s="308"/>
      <c r="K34" s="308"/>
      <c r="L34" s="308"/>
      <c r="M34" s="308"/>
      <c r="N34" s="348" t="s">
        <v>114</v>
      </c>
      <c r="O34" s="349">
        <v>420000</v>
      </c>
      <c r="P34" s="336"/>
      <c r="T34" s="332" t="e">
        <f>#REF!</f>
        <v>#REF!</v>
      </c>
      <c r="U34" s="313" t="e">
        <f t="shared" si="5"/>
        <v>#REF!</v>
      </c>
      <c r="V34" s="313" t="e">
        <f t="shared" si="6"/>
        <v>#REF!</v>
      </c>
      <c r="W34" s="350" t="e">
        <f t="shared" si="7"/>
        <v>#REF!</v>
      </c>
      <c r="X34" s="351">
        <f t="shared" si="8"/>
        <v>12</v>
      </c>
      <c r="Y34" s="350" t="e">
        <f t="shared" si="9"/>
        <v>#REF!</v>
      </c>
      <c r="Z34" s="350">
        <f t="shared" si="10"/>
        <v>13</v>
      </c>
      <c r="AA34" s="350" t="e">
        <f t="shared" si="11"/>
        <v>#REF!</v>
      </c>
      <c r="AB34" s="351" t="e">
        <f t="shared" si="12"/>
        <v>#REF!</v>
      </c>
      <c r="AC34" s="351" t="e">
        <f t="shared" si="13"/>
        <v>#REF!</v>
      </c>
      <c r="AD34" s="351" t="e">
        <f t="shared" si="14"/>
        <v>#REF!</v>
      </c>
      <c r="AE34" s="332">
        <f t="shared" si="15"/>
        <v>2001</v>
      </c>
      <c r="AF34" s="352" t="e">
        <f t="shared" si="16"/>
        <v>#REF!</v>
      </c>
      <c r="AG34" s="353" t="e">
        <f t="shared" si="4"/>
        <v>#REF!</v>
      </c>
    </row>
    <row r="35" spans="1:33" s="313" customFormat="1" ht="21.75" customHeight="1">
      <c r="A35" s="431">
        <v>38</v>
      </c>
      <c r="B35" s="345" t="s">
        <v>2039</v>
      </c>
      <c r="C35" s="346" t="s">
        <v>135</v>
      </c>
      <c r="D35" s="308"/>
      <c r="E35" s="347" t="s">
        <v>317</v>
      </c>
      <c r="F35" s="334"/>
      <c r="G35" s="347" t="s">
        <v>381</v>
      </c>
      <c r="H35" s="348">
        <v>2001</v>
      </c>
      <c r="I35" s="308"/>
      <c r="J35" s="308"/>
      <c r="K35" s="308"/>
      <c r="L35" s="308"/>
      <c r="M35" s="308"/>
      <c r="N35" s="348" t="s">
        <v>114</v>
      </c>
      <c r="O35" s="349">
        <v>131250</v>
      </c>
      <c r="P35" s="336"/>
      <c r="T35" s="332" t="e">
        <f>#REF!</f>
        <v>#REF!</v>
      </c>
      <c r="U35" s="313" t="e">
        <f t="shared" si="5"/>
        <v>#REF!</v>
      </c>
      <c r="V35" s="313" t="e">
        <f t="shared" si="6"/>
        <v>#REF!</v>
      </c>
      <c r="W35" s="350" t="e">
        <f t="shared" si="7"/>
        <v>#REF!</v>
      </c>
      <c r="X35" s="351">
        <f t="shared" si="8"/>
        <v>12</v>
      </c>
      <c r="Y35" s="350" t="e">
        <f t="shared" si="9"/>
        <v>#REF!</v>
      </c>
      <c r="Z35" s="350">
        <f t="shared" si="10"/>
        <v>13</v>
      </c>
      <c r="AA35" s="350" t="e">
        <f t="shared" si="11"/>
        <v>#REF!</v>
      </c>
      <c r="AB35" s="351" t="e">
        <f t="shared" si="12"/>
        <v>#REF!</v>
      </c>
      <c r="AC35" s="351" t="e">
        <f t="shared" si="13"/>
        <v>#REF!</v>
      </c>
      <c r="AD35" s="351" t="e">
        <f t="shared" si="14"/>
        <v>#REF!</v>
      </c>
      <c r="AE35" s="332">
        <f t="shared" si="15"/>
        <v>2001</v>
      </c>
      <c r="AF35" s="352" t="e">
        <f t="shared" si="16"/>
        <v>#REF!</v>
      </c>
      <c r="AG35" s="353" t="e">
        <f t="shared" si="4"/>
        <v>#REF!</v>
      </c>
    </row>
    <row r="36" spans="1:33" s="313" customFormat="1" ht="21.75" customHeight="1">
      <c r="A36" s="431">
        <v>53</v>
      </c>
      <c r="B36" s="345" t="s">
        <v>2025</v>
      </c>
      <c r="C36" s="346" t="s">
        <v>133</v>
      </c>
      <c r="D36" s="308"/>
      <c r="E36" s="347" t="s">
        <v>316</v>
      </c>
      <c r="F36" s="334"/>
      <c r="G36" s="347" t="s">
        <v>380</v>
      </c>
      <c r="H36" s="348">
        <v>2001</v>
      </c>
      <c r="I36" s="308"/>
      <c r="J36" s="308"/>
      <c r="K36" s="308"/>
      <c r="L36" s="308"/>
      <c r="M36" s="308"/>
      <c r="N36" s="348" t="s">
        <v>114</v>
      </c>
      <c r="O36" s="349">
        <v>90000</v>
      </c>
      <c r="P36" s="336"/>
      <c r="T36" s="332" t="e">
        <f>#REF!</f>
        <v>#REF!</v>
      </c>
      <c r="U36" s="313" t="e">
        <f t="shared" si="5"/>
        <v>#REF!</v>
      </c>
      <c r="V36" s="313" t="e">
        <f t="shared" si="6"/>
        <v>#REF!</v>
      </c>
      <c r="W36" s="350" t="e">
        <f t="shared" si="7"/>
        <v>#REF!</v>
      </c>
      <c r="X36" s="351">
        <f t="shared" si="8"/>
        <v>12</v>
      </c>
      <c r="Y36" s="350" t="e">
        <f t="shared" si="9"/>
        <v>#REF!</v>
      </c>
      <c r="Z36" s="350">
        <f t="shared" si="10"/>
        <v>13</v>
      </c>
      <c r="AA36" s="350" t="e">
        <f t="shared" si="11"/>
        <v>#REF!</v>
      </c>
      <c r="AB36" s="351" t="e">
        <f t="shared" si="12"/>
        <v>#REF!</v>
      </c>
      <c r="AC36" s="351" t="e">
        <f t="shared" si="13"/>
        <v>#REF!</v>
      </c>
      <c r="AD36" s="351" t="e">
        <f t="shared" si="14"/>
        <v>#REF!</v>
      </c>
      <c r="AE36" s="332">
        <f t="shared" si="15"/>
        <v>2001</v>
      </c>
      <c r="AF36" s="352" t="e">
        <f t="shared" si="16"/>
        <v>#REF!</v>
      </c>
      <c r="AG36" s="353" t="e">
        <f t="shared" si="4"/>
        <v>#REF!</v>
      </c>
    </row>
    <row r="37" spans="1:33" s="313" customFormat="1" ht="21.75" customHeight="1">
      <c r="A37" s="431">
        <v>65</v>
      </c>
      <c r="B37" s="345" t="s">
        <v>2083</v>
      </c>
      <c r="C37" s="346" t="s">
        <v>417</v>
      </c>
      <c r="D37" s="308"/>
      <c r="E37" s="347" t="s">
        <v>313</v>
      </c>
      <c r="F37" s="334"/>
      <c r="G37" s="347" t="s">
        <v>370</v>
      </c>
      <c r="H37" s="348">
        <v>2001</v>
      </c>
      <c r="I37" s="308"/>
      <c r="J37" s="308"/>
      <c r="K37" s="308"/>
      <c r="L37" s="308"/>
      <c r="M37" s="308"/>
      <c r="N37" s="348" t="s">
        <v>114</v>
      </c>
      <c r="O37" s="349">
        <v>175000</v>
      </c>
      <c r="P37" s="346" t="s">
        <v>417</v>
      </c>
      <c r="T37" s="332" t="e">
        <f>#REF!</f>
        <v>#REF!</v>
      </c>
      <c r="U37" s="313" t="e">
        <f t="shared" si="5"/>
        <v>#REF!</v>
      </c>
      <c r="V37" s="313" t="e">
        <f t="shared" si="6"/>
        <v>#REF!</v>
      </c>
      <c r="W37" s="350" t="e">
        <f t="shared" si="7"/>
        <v>#REF!</v>
      </c>
      <c r="X37" s="351">
        <f t="shared" si="8"/>
        <v>12</v>
      </c>
      <c r="Y37" s="350" t="e">
        <f t="shared" si="9"/>
        <v>#REF!</v>
      </c>
      <c r="Z37" s="350">
        <f t="shared" si="10"/>
        <v>13</v>
      </c>
      <c r="AA37" s="350" t="e">
        <f t="shared" si="11"/>
        <v>#REF!</v>
      </c>
      <c r="AB37" s="351" t="e">
        <f t="shared" si="12"/>
        <v>#REF!</v>
      </c>
      <c r="AC37" s="351" t="e">
        <f t="shared" si="13"/>
        <v>#REF!</v>
      </c>
      <c r="AD37" s="351" t="e">
        <f t="shared" si="14"/>
        <v>#REF!</v>
      </c>
      <c r="AE37" s="332">
        <f t="shared" si="15"/>
        <v>2001</v>
      </c>
      <c r="AF37" s="352" t="e">
        <f t="shared" si="16"/>
        <v>#REF!</v>
      </c>
      <c r="AG37" s="353" t="e">
        <f t="shared" ref="AG37:AG58" si="17">AD37+AC37+AB37+AA37+Y37</f>
        <v>#REF!</v>
      </c>
    </row>
    <row r="38" spans="1:33" s="313" customFormat="1" ht="21.75" customHeight="1">
      <c r="A38" s="431">
        <v>69</v>
      </c>
      <c r="B38" s="345" t="s">
        <v>298</v>
      </c>
      <c r="C38" s="346" t="s">
        <v>128</v>
      </c>
      <c r="D38" s="308"/>
      <c r="E38" s="347" t="s">
        <v>316</v>
      </c>
      <c r="F38" s="334"/>
      <c r="G38" s="347" t="s">
        <v>372</v>
      </c>
      <c r="H38" s="348">
        <v>2001</v>
      </c>
      <c r="I38" s="308"/>
      <c r="J38" s="308"/>
      <c r="K38" s="308"/>
      <c r="L38" s="308"/>
      <c r="M38" s="308"/>
      <c r="N38" s="348" t="s">
        <v>114</v>
      </c>
      <c r="O38" s="349">
        <v>162500</v>
      </c>
      <c r="P38" s="336"/>
      <c r="T38" s="332" t="e">
        <f>#REF!</f>
        <v>#REF!</v>
      </c>
      <c r="U38" s="313" t="e">
        <f t="shared" ref="U38:U58" si="18">VLOOKUP(T38,kelompok,2,0)</f>
        <v>#REF!</v>
      </c>
      <c r="V38" s="313" t="e">
        <f t="shared" ref="V38:V58" si="19">VLOOKUP(T38,MASAMANFAAT,4,0)</f>
        <v>#REF!</v>
      </c>
      <c r="W38" s="350" t="e">
        <f t="shared" ref="W38:W58" si="20">(O38-10)/V38</f>
        <v>#REF!</v>
      </c>
      <c r="X38" s="351">
        <f t="shared" ref="X38:X58" si="21">2013-AE38</f>
        <v>12</v>
      </c>
      <c r="Y38" s="350" t="e">
        <f t="shared" ref="Y38:Y58" si="22">IF(X38&gt;V38,O38-10,W38*X38)</f>
        <v>#REF!</v>
      </c>
      <c r="Z38" s="350">
        <f t="shared" ref="Z38:Z58" si="23">2014-AE38</f>
        <v>13</v>
      </c>
      <c r="AA38" s="350" t="e">
        <f t="shared" ref="AA38:AA58" si="24">IF(O38-10=Y38,0,W38)</f>
        <v>#REF!</v>
      </c>
      <c r="AB38" s="351" t="e">
        <f t="shared" ref="AB38:AB58" si="25">IF(O38-10=Y38+AA38,0,W38)</f>
        <v>#REF!</v>
      </c>
      <c r="AC38" s="351" t="e">
        <f t="shared" ref="AC38:AC58" si="26">IF(O38-10=Y38+AA38+AB38,0,W38)</f>
        <v>#REF!</v>
      </c>
      <c r="AD38" s="351" t="e">
        <f t="shared" ref="AD38:AD58" si="27">IF(O38-10=Y38+AA38+AB38+AC38,0,W38)</f>
        <v>#REF!</v>
      </c>
      <c r="AE38" s="332">
        <f t="shared" ref="AE38:AE58" si="28">H38</f>
        <v>2001</v>
      </c>
      <c r="AF38" s="352" t="e">
        <f t="shared" ref="AF38:AF58" si="29">O38-(AA38+AB38+Y38+AC38+AD38)</f>
        <v>#REF!</v>
      </c>
      <c r="AG38" s="353" t="e">
        <f t="shared" si="17"/>
        <v>#REF!</v>
      </c>
    </row>
    <row r="39" spans="1:33" s="313" customFormat="1" ht="21.75" customHeight="1">
      <c r="A39" s="431">
        <v>74</v>
      </c>
      <c r="B39" s="345" t="s">
        <v>2037</v>
      </c>
      <c r="C39" s="346" t="s">
        <v>146</v>
      </c>
      <c r="D39" s="308"/>
      <c r="E39" s="347" t="s">
        <v>313</v>
      </c>
      <c r="F39" s="334"/>
      <c r="G39" s="347" t="s">
        <v>368</v>
      </c>
      <c r="H39" s="348">
        <v>2001</v>
      </c>
      <c r="I39" s="308"/>
      <c r="J39" s="308"/>
      <c r="K39" s="308"/>
      <c r="L39" s="308"/>
      <c r="M39" s="308"/>
      <c r="N39" s="348" t="s">
        <v>114</v>
      </c>
      <c r="O39" s="349">
        <v>245000</v>
      </c>
      <c r="P39" s="336"/>
      <c r="T39" s="332" t="e">
        <f>#REF!</f>
        <v>#REF!</v>
      </c>
      <c r="U39" s="313" t="e">
        <f t="shared" si="18"/>
        <v>#REF!</v>
      </c>
      <c r="V39" s="313" t="e">
        <f t="shared" si="19"/>
        <v>#REF!</v>
      </c>
      <c r="W39" s="350" t="e">
        <f t="shared" si="20"/>
        <v>#REF!</v>
      </c>
      <c r="X39" s="351">
        <f t="shared" si="21"/>
        <v>12</v>
      </c>
      <c r="Y39" s="350" t="e">
        <f t="shared" si="22"/>
        <v>#REF!</v>
      </c>
      <c r="Z39" s="350">
        <f t="shared" si="23"/>
        <v>13</v>
      </c>
      <c r="AA39" s="350" t="e">
        <f t="shared" si="24"/>
        <v>#REF!</v>
      </c>
      <c r="AB39" s="351" t="e">
        <f t="shared" si="25"/>
        <v>#REF!</v>
      </c>
      <c r="AC39" s="351" t="e">
        <f t="shared" si="26"/>
        <v>#REF!</v>
      </c>
      <c r="AD39" s="351" t="e">
        <f t="shared" si="27"/>
        <v>#REF!</v>
      </c>
      <c r="AE39" s="332">
        <f t="shared" si="28"/>
        <v>2001</v>
      </c>
      <c r="AF39" s="352" t="e">
        <f t="shared" si="29"/>
        <v>#REF!</v>
      </c>
      <c r="AG39" s="353" t="e">
        <f t="shared" si="17"/>
        <v>#REF!</v>
      </c>
    </row>
    <row r="40" spans="1:33" s="313" customFormat="1" ht="21.75" customHeight="1">
      <c r="A40" s="431">
        <v>75</v>
      </c>
      <c r="B40" s="345" t="s">
        <v>298</v>
      </c>
      <c r="C40" s="346" t="s">
        <v>128</v>
      </c>
      <c r="D40" s="308"/>
      <c r="E40" s="347" t="s">
        <v>316</v>
      </c>
      <c r="F40" s="334"/>
      <c r="G40" s="347" t="s">
        <v>373</v>
      </c>
      <c r="H40" s="348">
        <v>2001</v>
      </c>
      <c r="I40" s="308"/>
      <c r="J40" s="308"/>
      <c r="K40" s="308"/>
      <c r="L40" s="308"/>
      <c r="M40" s="308"/>
      <c r="N40" s="348" t="s">
        <v>114</v>
      </c>
      <c r="O40" s="349">
        <v>140000</v>
      </c>
      <c r="P40" s="336"/>
      <c r="T40" s="332" t="e">
        <f>#REF!</f>
        <v>#REF!</v>
      </c>
      <c r="U40" s="313" t="e">
        <f t="shared" si="18"/>
        <v>#REF!</v>
      </c>
      <c r="V40" s="313" t="e">
        <f t="shared" si="19"/>
        <v>#REF!</v>
      </c>
      <c r="W40" s="350" t="e">
        <f t="shared" si="20"/>
        <v>#REF!</v>
      </c>
      <c r="X40" s="351">
        <f t="shared" si="21"/>
        <v>12</v>
      </c>
      <c r="Y40" s="350" t="e">
        <f t="shared" si="22"/>
        <v>#REF!</v>
      </c>
      <c r="Z40" s="350">
        <f t="shared" si="23"/>
        <v>13</v>
      </c>
      <c r="AA40" s="350" t="e">
        <f t="shared" si="24"/>
        <v>#REF!</v>
      </c>
      <c r="AB40" s="351" t="e">
        <f t="shared" si="25"/>
        <v>#REF!</v>
      </c>
      <c r="AC40" s="351" t="e">
        <f t="shared" si="26"/>
        <v>#REF!</v>
      </c>
      <c r="AD40" s="351" t="e">
        <f t="shared" si="27"/>
        <v>#REF!</v>
      </c>
      <c r="AE40" s="332">
        <f t="shared" si="28"/>
        <v>2001</v>
      </c>
      <c r="AF40" s="352" t="e">
        <f t="shared" si="29"/>
        <v>#REF!</v>
      </c>
      <c r="AG40" s="353" t="e">
        <f t="shared" si="17"/>
        <v>#REF!</v>
      </c>
    </row>
    <row r="41" spans="1:33" s="313" customFormat="1" ht="21.75" customHeight="1">
      <c r="A41" s="431">
        <v>77</v>
      </c>
      <c r="B41" s="345" t="s">
        <v>2038</v>
      </c>
      <c r="C41" s="346" t="s">
        <v>147</v>
      </c>
      <c r="D41" s="308"/>
      <c r="E41" s="347" t="s">
        <v>316</v>
      </c>
      <c r="F41" s="334"/>
      <c r="G41" s="347" t="s">
        <v>373</v>
      </c>
      <c r="H41" s="348">
        <v>2001</v>
      </c>
      <c r="I41" s="308"/>
      <c r="J41" s="308"/>
      <c r="K41" s="308"/>
      <c r="L41" s="308"/>
      <c r="M41" s="308"/>
      <c r="N41" s="348" t="s">
        <v>114</v>
      </c>
      <c r="O41" s="349">
        <v>175000</v>
      </c>
      <c r="P41" s="336"/>
      <c r="T41" s="332" t="e">
        <f>#REF!</f>
        <v>#REF!</v>
      </c>
      <c r="U41" s="313" t="e">
        <f t="shared" si="18"/>
        <v>#REF!</v>
      </c>
      <c r="V41" s="313" t="e">
        <f t="shared" si="19"/>
        <v>#REF!</v>
      </c>
      <c r="W41" s="350" t="e">
        <f t="shared" si="20"/>
        <v>#REF!</v>
      </c>
      <c r="X41" s="351">
        <f t="shared" si="21"/>
        <v>12</v>
      </c>
      <c r="Y41" s="350" t="e">
        <f t="shared" si="22"/>
        <v>#REF!</v>
      </c>
      <c r="Z41" s="350">
        <f t="shared" si="23"/>
        <v>13</v>
      </c>
      <c r="AA41" s="350" t="e">
        <f t="shared" si="24"/>
        <v>#REF!</v>
      </c>
      <c r="AB41" s="351" t="e">
        <f t="shared" si="25"/>
        <v>#REF!</v>
      </c>
      <c r="AC41" s="351" t="e">
        <f t="shared" si="26"/>
        <v>#REF!</v>
      </c>
      <c r="AD41" s="351" t="e">
        <f t="shared" si="27"/>
        <v>#REF!</v>
      </c>
      <c r="AE41" s="332">
        <f t="shared" si="28"/>
        <v>2001</v>
      </c>
      <c r="AF41" s="352" t="e">
        <f t="shared" si="29"/>
        <v>#REF!</v>
      </c>
      <c r="AG41" s="353" t="e">
        <f t="shared" si="17"/>
        <v>#REF!</v>
      </c>
    </row>
    <row r="42" spans="1:33" s="313" customFormat="1" ht="21.75" customHeight="1">
      <c r="A42" s="431">
        <v>81</v>
      </c>
      <c r="B42" s="357" t="s">
        <v>301</v>
      </c>
      <c r="C42" s="346" t="s">
        <v>122</v>
      </c>
      <c r="D42" s="308"/>
      <c r="E42" s="347" t="s">
        <v>313</v>
      </c>
      <c r="F42" s="334"/>
      <c r="G42" s="347" t="s">
        <v>370</v>
      </c>
      <c r="H42" s="348">
        <v>2001</v>
      </c>
      <c r="I42" s="308"/>
      <c r="J42" s="308"/>
      <c r="K42" s="308"/>
      <c r="L42" s="308"/>
      <c r="M42" s="308"/>
      <c r="N42" s="348" t="s">
        <v>114</v>
      </c>
      <c r="O42" s="349">
        <v>455000</v>
      </c>
      <c r="P42" s="336"/>
      <c r="T42" s="332" t="e">
        <f>#REF!</f>
        <v>#REF!</v>
      </c>
      <c r="U42" s="313" t="e">
        <f t="shared" si="18"/>
        <v>#REF!</v>
      </c>
      <c r="V42" s="313" t="e">
        <f t="shared" si="19"/>
        <v>#REF!</v>
      </c>
      <c r="W42" s="350" t="e">
        <f t="shared" si="20"/>
        <v>#REF!</v>
      </c>
      <c r="X42" s="351">
        <f t="shared" si="21"/>
        <v>12</v>
      </c>
      <c r="Y42" s="350" t="e">
        <f t="shared" si="22"/>
        <v>#REF!</v>
      </c>
      <c r="Z42" s="350">
        <f t="shared" si="23"/>
        <v>13</v>
      </c>
      <c r="AA42" s="350" t="e">
        <f t="shared" si="24"/>
        <v>#REF!</v>
      </c>
      <c r="AB42" s="351" t="e">
        <f t="shared" si="25"/>
        <v>#REF!</v>
      </c>
      <c r="AC42" s="351" t="e">
        <f t="shared" si="26"/>
        <v>#REF!</v>
      </c>
      <c r="AD42" s="351" t="e">
        <f t="shared" si="27"/>
        <v>#REF!</v>
      </c>
      <c r="AE42" s="332">
        <f t="shared" si="28"/>
        <v>2001</v>
      </c>
      <c r="AF42" s="352" t="e">
        <f t="shared" si="29"/>
        <v>#REF!</v>
      </c>
      <c r="AG42" s="353" t="e">
        <f t="shared" si="17"/>
        <v>#REF!</v>
      </c>
    </row>
    <row r="43" spans="1:33" s="313" customFormat="1" ht="21.75" customHeight="1">
      <c r="A43" s="431">
        <v>83</v>
      </c>
      <c r="B43" s="345" t="s">
        <v>2050</v>
      </c>
      <c r="C43" s="346" t="s">
        <v>149</v>
      </c>
      <c r="D43" s="308"/>
      <c r="E43" s="347" t="s">
        <v>313</v>
      </c>
      <c r="F43" s="334"/>
      <c r="G43" s="347" t="s">
        <v>370</v>
      </c>
      <c r="H43" s="348">
        <v>2001</v>
      </c>
      <c r="I43" s="308"/>
      <c r="J43" s="308"/>
      <c r="K43" s="308"/>
      <c r="L43" s="308"/>
      <c r="M43" s="308"/>
      <c r="N43" s="348" t="s">
        <v>114</v>
      </c>
      <c r="O43" s="349">
        <v>455000</v>
      </c>
      <c r="P43" s="336"/>
      <c r="T43" s="332" t="e">
        <f>#REF!</f>
        <v>#REF!</v>
      </c>
      <c r="U43" s="313" t="e">
        <f t="shared" si="18"/>
        <v>#REF!</v>
      </c>
      <c r="V43" s="313" t="e">
        <f t="shared" si="19"/>
        <v>#REF!</v>
      </c>
      <c r="W43" s="350" t="e">
        <f t="shared" si="20"/>
        <v>#REF!</v>
      </c>
      <c r="X43" s="351">
        <f t="shared" si="21"/>
        <v>12</v>
      </c>
      <c r="Y43" s="350" t="e">
        <f t="shared" si="22"/>
        <v>#REF!</v>
      </c>
      <c r="Z43" s="350">
        <f t="shared" si="23"/>
        <v>13</v>
      </c>
      <c r="AA43" s="350" t="e">
        <f t="shared" si="24"/>
        <v>#REF!</v>
      </c>
      <c r="AB43" s="351" t="e">
        <f t="shared" si="25"/>
        <v>#REF!</v>
      </c>
      <c r="AC43" s="351" t="e">
        <f t="shared" si="26"/>
        <v>#REF!</v>
      </c>
      <c r="AD43" s="351" t="e">
        <f t="shared" si="27"/>
        <v>#REF!</v>
      </c>
      <c r="AE43" s="332">
        <f t="shared" si="28"/>
        <v>2001</v>
      </c>
      <c r="AF43" s="352" t="e">
        <f t="shared" si="29"/>
        <v>#REF!</v>
      </c>
      <c r="AG43" s="353" t="e">
        <f t="shared" si="17"/>
        <v>#REF!</v>
      </c>
    </row>
    <row r="44" spans="1:33" s="313" customFormat="1" ht="21.75" customHeight="1">
      <c r="A44" s="431">
        <v>85</v>
      </c>
      <c r="B44" s="345" t="s">
        <v>2041</v>
      </c>
      <c r="C44" s="346" t="s">
        <v>132</v>
      </c>
      <c r="D44" s="308"/>
      <c r="E44" s="347" t="s">
        <v>316</v>
      </c>
      <c r="F44" s="334"/>
      <c r="G44" s="347" t="s">
        <v>373</v>
      </c>
      <c r="H44" s="348">
        <v>2001</v>
      </c>
      <c r="I44" s="308"/>
      <c r="J44" s="308"/>
      <c r="K44" s="308"/>
      <c r="L44" s="308"/>
      <c r="M44" s="308"/>
      <c r="N44" s="348" t="s">
        <v>114</v>
      </c>
      <c r="O44" s="349">
        <v>140000</v>
      </c>
      <c r="P44" s="336"/>
      <c r="T44" s="332" t="e">
        <f>#REF!</f>
        <v>#REF!</v>
      </c>
      <c r="U44" s="313" t="e">
        <f t="shared" si="18"/>
        <v>#REF!</v>
      </c>
      <c r="V44" s="313" t="e">
        <f t="shared" si="19"/>
        <v>#REF!</v>
      </c>
      <c r="W44" s="350" t="e">
        <f t="shared" si="20"/>
        <v>#REF!</v>
      </c>
      <c r="X44" s="351">
        <f t="shared" si="21"/>
        <v>12</v>
      </c>
      <c r="Y44" s="350" t="e">
        <f t="shared" si="22"/>
        <v>#REF!</v>
      </c>
      <c r="Z44" s="350">
        <f t="shared" si="23"/>
        <v>13</v>
      </c>
      <c r="AA44" s="350" t="e">
        <f t="shared" si="24"/>
        <v>#REF!</v>
      </c>
      <c r="AB44" s="351" t="e">
        <f t="shared" si="25"/>
        <v>#REF!</v>
      </c>
      <c r="AC44" s="351" t="e">
        <f t="shared" si="26"/>
        <v>#REF!</v>
      </c>
      <c r="AD44" s="351" t="e">
        <f t="shared" si="27"/>
        <v>#REF!</v>
      </c>
      <c r="AE44" s="332">
        <f t="shared" si="28"/>
        <v>2001</v>
      </c>
      <c r="AF44" s="352" t="e">
        <f t="shared" si="29"/>
        <v>#REF!</v>
      </c>
      <c r="AG44" s="353" t="e">
        <f t="shared" si="17"/>
        <v>#REF!</v>
      </c>
    </row>
    <row r="45" spans="1:33" s="313" customFormat="1" ht="21.75" customHeight="1">
      <c r="A45" s="431">
        <v>88</v>
      </c>
      <c r="B45" s="357" t="s">
        <v>301</v>
      </c>
      <c r="C45" s="346" t="s">
        <v>122</v>
      </c>
      <c r="D45" s="308"/>
      <c r="E45" s="347" t="s">
        <v>316</v>
      </c>
      <c r="F45" s="334"/>
      <c r="G45" s="347" t="s">
        <v>372</v>
      </c>
      <c r="H45" s="348">
        <v>2001</v>
      </c>
      <c r="I45" s="308"/>
      <c r="J45" s="308"/>
      <c r="K45" s="308"/>
      <c r="L45" s="308"/>
      <c r="M45" s="308"/>
      <c r="N45" s="348" t="s">
        <v>114</v>
      </c>
      <c r="O45" s="349">
        <v>350000</v>
      </c>
      <c r="P45" s="336"/>
      <c r="T45" s="332" t="e">
        <f>#REF!</f>
        <v>#REF!</v>
      </c>
      <c r="U45" s="313" t="e">
        <f t="shared" si="18"/>
        <v>#REF!</v>
      </c>
      <c r="V45" s="313" t="e">
        <f t="shared" si="19"/>
        <v>#REF!</v>
      </c>
      <c r="W45" s="350" t="e">
        <f t="shared" si="20"/>
        <v>#REF!</v>
      </c>
      <c r="X45" s="351">
        <f t="shared" si="21"/>
        <v>12</v>
      </c>
      <c r="Y45" s="350" t="e">
        <f t="shared" si="22"/>
        <v>#REF!</v>
      </c>
      <c r="Z45" s="350">
        <f t="shared" si="23"/>
        <v>13</v>
      </c>
      <c r="AA45" s="350" t="e">
        <f t="shared" si="24"/>
        <v>#REF!</v>
      </c>
      <c r="AB45" s="351" t="e">
        <f t="shared" si="25"/>
        <v>#REF!</v>
      </c>
      <c r="AC45" s="351" t="e">
        <f t="shared" si="26"/>
        <v>#REF!</v>
      </c>
      <c r="AD45" s="351" t="e">
        <f t="shared" si="27"/>
        <v>#REF!</v>
      </c>
      <c r="AE45" s="332">
        <f t="shared" si="28"/>
        <v>2001</v>
      </c>
      <c r="AF45" s="352" t="e">
        <f t="shared" si="29"/>
        <v>#REF!</v>
      </c>
      <c r="AG45" s="353" t="e">
        <f t="shared" si="17"/>
        <v>#REF!</v>
      </c>
    </row>
    <row r="46" spans="1:33" s="313" customFormat="1" ht="21.75" customHeight="1">
      <c r="A46" s="431">
        <v>91</v>
      </c>
      <c r="B46" s="345" t="s">
        <v>2033</v>
      </c>
      <c r="C46" s="346" t="s">
        <v>117</v>
      </c>
      <c r="D46" s="308"/>
      <c r="E46" s="347" t="s">
        <v>326</v>
      </c>
      <c r="F46" s="334"/>
      <c r="G46" s="347" t="s">
        <v>379</v>
      </c>
      <c r="H46" s="348">
        <v>2001</v>
      </c>
      <c r="I46" s="308"/>
      <c r="J46" s="308"/>
      <c r="K46" s="308"/>
      <c r="L46" s="308"/>
      <c r="M46" s="308"/>
      <c r="N46" s="348" t="s">
        <v>114</v>
      </c>
      <c r="O46" s="349">
        <v>100000</v>
      </c>
      <c r="P46" s="336"/>
      <c r="T46" s="332" t="e">
        <f>#REF!</f>
        <v>#REF!</v>
      </c>
      <c r="U46" s="313" t="e">
        <f t="shared" si="18"/>
        <v>#REF!</v>
      </c>
      <c r="V46" s="313" t="e">
        <f t="shared" si="19"/>
        <v>#REF!</v>
      </c>
      <c r="W46" s="350" t="e">
        <f t="shared" si="20"/>
        <v>#REF!</v>
      </c>
      <c r="X46" s="351">
        <f t="shared" si="21"/>
        <v>12</v>
      </c>
      <c r="Y46" s="350" t="e">
        <f t="shared" si="22"/>
        <v>#REF!</v>
      </c>
      <c r="Z46" s="350">
        <f t="shared" si="23"/>
        <v>13</v>
      </c>
      <c r="AA46" s="350" t="e">
        <f t="shared" si="24"/>
        <v>#REF!</v>
      </c>
      <c r="AB46" s="351" t="e">
        <f t="shared" si="25"/>
        <v>#REF!</v>
      </c>
      <c r="AC46" s="351" t="e">
        <f t="shared" si="26"/>
        <v>#REF!</v>
      </c>
      <c r="AD46" s="351" t="e">
        <f t="shared" si="27"/>
        <v>#REF!</v>
      </c>
      <c r="AE46" s="332">
        <f t="shared" si="28"/>
        <v>2001</v>
      </c>
      <c r="AF46" s="352" t="e">
        <f t="shared" si="29"/>
        <v>#REF!</v>
      </c>
      <c r="AG46" s="353" t="e">
        <f t="shared" si="17"/>
        <v>#REF!</v>
      </c>
    </row>
    <row r="47" spans="1:33" s="313" customFormat="1" ht="21.75" customHeight="1">
      <c r="A47" s="431">
        <v>94</v>
      </c>
      <c r="B47" s="345" t="s">
        <v>286</v>
      </c>
      <c r="C47" s="346" t="s">
        <v>153</v>
      </c>
      <c r="D47" s="308"/>
      <c r="E47" s="347" t="s">
        <v>316</v>
      </c>
      <c r="F47" s="334"/>
      <c r="G47" s="347" t="s">
        <v>384</v>
      </c>
      <c r="H47" s="348">
        <v>2001</v>
      </c>
      <c r="I47" s="308"/>
      <c r="J47" s="308"/>
      <c r="K47" s="308"/>
      <c r="L47" s="308"/>
      <c r="M47" s="308"/>
      <c r="N47" s="348" t="s">
        <v>114</v>
      </c>
      <c r="O47" s="349">
        <v>270000</v>
      </c>
      <c r="P47" s="336"/>
      <c r="T47" s="332" t="e">
        <f>#REF!</f>
        <v>#REF!</v>
      </c>
      <c r="U47" s="313" t="e">
        <f t="shared" si="18"/>
        <v>#REF!</v>
      </c>
      <c r="V47" s="313" t="e">
        <f t="shared" si="19"/>
        <v>#REF!</v>
      </c>
      <c r="W47" s="350" t="e">
        <f t="shared" si="20"/>
        <v>#REF!</v>
      </c>
      <c r="X47" s="351">
        <f t="shared" si="21"/>
        <v>12</v>
      </c>
      <c r="Y47" s="350" t="e">
        <f t="shared" si="22"/>
        <v>#REF!</v>
      </c>
      <c r="Z47" s="350">
        <f t="shared" si="23"/>
        <v>13</v>
      </c>
      <c r="AA47" s="350" t="e">
        <f t="shared" si="24"/>
        <v>#REF!</v>
      </c>
      <c r="AB47" s="351" t="e">
        <f t="shared" si="25"/>
        <v>#REF!</v>
      </c>
      <c r="AC47" s="351" t="e">
        <f t="shared" si="26"/>
        <v>#REF!</v>
      </c>
      <c r="AD47" s="351" t="e">
        <f t="shared" si="27"/>
        <v>#REF!</v>
      </c>
      <c r="AE47" s="332">
        <f t="shared" si="28"/>
        <v>2001</v>
      </c>
      <c r="AF47" s="352" t="e">
        <f t="shared" si="29"/>
        <v>#REF!</v>
      </c>
      <c r="AG47" s="353" t="e">
        <f t="shared" si="17"/>
        <v>#REF!</v>
      </c>
    </row>
    <row r="48" spans="1:33" s="313" customFormat="1" ht="21.75" customHeight="1">
      <c r="A48" s="431">
        <v>97</v>
      </c>
      <c r="B48" s="345" t="s">
        <v>2032</v>
      </c>
      <c r="C48" s="346" t="s">
        <v>118</v>
      </c>
      <c r="D48" s="308"/>
      <c r="E48" s="347" t="s">
        <v>313</v>
      </c>
      <c r="F48" s="334"/>
      <c r="G48" s="347" t="s">
        <v>368</v>
      </c>
      <c r="H48" s="348">
        <v>2001</v>
      </c>
      <c r="I48" s="308"/>
      <c r="J48" s="308"/>
      <c r="K48" s="308"/>
      <c r="L48" s="308"/>
      <c r="M48" s="308"/>
      <c r="N48" s="348" t="s">
        <v>114</v>
      </c>
      <c r="O48" s="349">
        <v>490000</v>
      </c>
      <c r="P48" s="336"/>
      <c r="T48" s="332" t="e">
        <f>#REF!</f>
        <v>#REF!</v>
      </c>
      <c r="U48" s="313" t="e">
        <f t="shared" si="18"/>
        <v>#REF!</v>
      </c>
      <c r="V48" s="313" t="e">
        <f t="shared" si="19"/>
        <v>#REF!</v>
      </c>
      <c r="W48" s="350" t="e">
        <f t="shared" si="20"/>
        <v>#REF!</v>
      </c>
      <c r="X48" s="351">
        <f t="shared" si="21"/>
        <v>12</v>
      </c>
      <c r="Y48" s="350" t="e">
        <f t="shared" si="22"/>
        <v>#REF!</v>
      </c>
      <c r="Z48" s="350">
        <f t="shared" si="23"/>
        <v>13</v>
      </c>
      <c r="AA48" s="350" t="e">
        <f t="shared" si="24"/>
        <v>#REF!</v>
      </c>
      <c r="AB48" s="351" t="e">
        <f t="shared" si="25"/>
        <v>#REF!</v>
      </c>
      <c r="AC48" s="351" t="e">
        <f t="shared" si="26"/>
        <v>#REF!</v>
      </c>
      <c r="AD48" s="351" t="e">
        <f t="shared" si="27"/>
        <v>#REF!</v>
      </c>
      <c r="AE48" s="332">
        <f t="shared" si="28"/>
        <v>2001</v>
      </c>
      <c r="AF48" s="352" t="e">
        <f t="shared" si="29"/>
        <v>#REF!</v>
      </c>
      <c r="AG48" s="353" t="e">
        <f t="shared" si="17"/>
        <v>#REF!</v>
      </c>
    </row>
    <row r="49" spans="1:33" s="313" customFormat="1" ht="21.75" customHeight="1">
      <c r="A49" s="431">
        <v>99</v>
      </c>
      <c r="B49" s="345" t="s">
        <v>289</v>
      </c>
      <c r="C49" s="346" t="s">
        <v>155</v>
      </c>
      <c r="D49" s="308"/>
      <c r="E49" s="347" t="s">
        <v>316</v>
      </c>
      <c r="F49" s="334"/>
      <c r="G49" s="347" t="s">
        <v>374</v>
      </c>
      <c r="H49" s="348">
        <v>2001</v>
      </c>
      <c r="I49" s="308"/>
      <c r="J49" s="308"/>
      <c r="K49" s="308"/>
      <c r="L49" s="308"/>
      <c r="M49" s="308"/>
      <c r="N49" s="348" t="s">
        <v>114</v>
      </c>
      <c r="O49" s="349">
        <v>90000</v>
      </c>
      <c r="P49" s="336"/>
      <c r="T49" s="332" t="e">
        <f>#REF!</f>
        <v>#REF!</v>
      </c>
      <c r="U49" s="313" t="e">
        <f t="shared" si="18"/>
        <v>#REF!</v>
      </c>
      <c r="V49" s="313" t="e">
        <f t="shared" si="19"/>
        <v>#REF!</v>
      </c>
      <c r="W49" s="350" t="e">
        <f t="shared" si="20"/>
        <v>#REF!</v>
      </c>
      <c r="X49" s="351">
        <f t="shared" si="21"/>
        <v>12</v>
      </c>
      <c r="Y49" s="350" t="e">
        <f t="shared" si="22"/>
        <v>#REF!</v>
      </c>
      <c r="Z49" s="350">
        <f t="shared" si="23"/>
        <v>13</v>
      </c>
      <c r="AA49" s="350" t="e">
        <f t="shared" si="24"/>
        <v>#REF!</v>
      </c>
      <c r="AB49" s="351" t="e">
        <f t="shared" si="25"/>
        <v>#REF!</v>
      </c>
      <c r="AC49" s="351" t="e">
        <f t="shared" si="26"/>
        <v>#REF!</v>
      </c>
      <c r="AD49" s="351" t="e">
        <f t="shared" si="27"/>
        <v>#REF!</v>
      </c>
      <c r="AE49" s="332">
        <f t="shared" si="28"/>
        <v>2001</v>
      </c>
      <c r="AF49" s="352" t="e">
        <f t="shared" si="29"/>
        <v>#REF!</v>
      </c>
      <c r="AG49" s="353" t="e">
        <f t="shared" si="17"/>
        <v>#REF!</v>
      </c>
    </row>
    <row r="50" spans="1:33" s="313" customFormat="1" ht="21.75" customHeight="1">
      <c r="A50" s="431">
        <v>101</v>
      </c>
      <c r="B50" s="345" t="s">
        <v>2040</v>
      </c>
      <c r="C50" s="346" t="s">
        <v>156</v>
      </c>
      <c r="D50" s="308"/>
      <c r="E50" s="347" t="s">
        <v>313</v>
      </c>
      <c r="F50" s="334"/>
      <c r="G50" s="347" t="s">
        <v>368</v>
      </c>
      <c r="H50" s="348">
        <v>2001</v>
      </c>
      <c r="I50" s="308"/>
      <c r="J50" s="308"/>
      <c r="K50" s="308"/>
      <c r="L50" s="308"/>
      <c r="M50" s="308"/>
      <c r="N50" s="348" t="s">
        <v>114</v>
      </c>
      <c r="O50" s="349">
        <v>245000</v>
      </c>
      <c r="P50" s="336"/>
      <c r="T50" s="332" t="e">
        <f>#REF!</f>
        <v>#REF!</v>
      </c>
      <c r="U50" s="313" t="e">
        <f t="shared" si="18"/>
        <v>#REF!</v>
      </c>
      <c r="V50" s="313" t="e">
        <f t="shared" si="19"/>
        <v>#REF!</v>
      </c>
      <c r="W50" s="350" t="e">
        <f t="shared" si="20"/>
        <v>#REF!</v>
      </c>
      <c r="X50" s="351">
        <f t="shared" si="21"/>
        <v>12</v>
      </c>
      <c r="Y50" s="350" t="e">
        <f t="shared" si="22"/>
        <v>#REF!</v>
      </c>
      <c r="Z50" s="350">
        <f t="shared" si="23"/>
        <v>13</v>
      </c>
      <c r="AA50" s="350" t="e">
        <f t="shared" si="24"/>
        <v>#REF!</v>
      </c>
      <c r="AB50" s="351" t="e">
        <f t="shared" si="25"/>
        <v>#REF!</v>
      </c>
      <c r="AC50" s="351" t="e">
        <f t="shared" si="26"/>
        <v>#REF!</v>
      </c>
      <c r="AD50" s="351" t="e">
        <f t="shared" si="27"/>
        <v>#REF!</v>
      </c>
      <c r="AE50" s="332">
        <f t="shared" si="28"/>
        <v>2001</v>
      </c>
      <c r="AF50" s="352" t="e">
        <f t="shared" si="29"/>
        <v>#REF!</v>
      </c>
      <c r="AG50" s="353" t="e">
        <f t="shared" si="17"/>
        <v>#REF!</v>
      </c>
    </row>
    <row r="51" spans="1:33" s="313" customFormat="1" ht="21.75" customHeight="1">
      <c r="A51" s="431">
        <v>103</v>
      </c>
      <c r="B51" s="345" t="s">
        <v>2043</v>
      </c>
      <c r="C51" s="346" t="s">
        <v>123</v>
      </c>
      <c r="D51" s="308"/>
      <c r="E51" s="347" t="s">
        <v>313</v>
      </c>
      <c r="F51" s="334"/>
      <c r="G51" s="347" t="s">
        <v>370</v>
      </c>
      <c r="H51" s="348">
        <v>2001</v>
      </c>
      <c r="I51" s="308"/>
      <c r="J51" s="308"/>
      <c r="K51" s="308"/>
      <c r="L51" s="308"/>
      <c r="M51" s="308"/>
      <c r="N51" s="348" t="s">
        <v>114</v>
      </c>
      <c r="O51" s="349">
        <v>487500</v>
      </c>
      <c r="P51" s="336"/>
      <c r="T51" s="332" t="e">
        <f>#REF!</f>
        <v>#REF!</v>
      </c>
      <c r="U51" s="313" t="e">
        <f t="shared" si="18"/>
        <v>#REF!</v>
      </c>
      <c r="V51" s="313" t="e">
        <f t="shared" si="19"/>
        <v>#REF!</v>
      </c>
      <c r="W51" s="350" t="e">
        <f t="shared" si="20"/>
        <v>#REF!</v>
      </c>
      <c r="X51" s="351">
        <f t="shared" si="21"/>
        <v>12</v>
      </c>
      <c r="Y51" s="350" t="e">
        <f t="shared" si="22"/>
        <v>#REF!</v>
      </c>
      <c r="Z51" s="350">
        <f t="shared" si="23"/>
        <v>13</v>
      </c>
      <c r="AA51" s="350" t="e">
        <f t="shared" si="24"/>
        <v>#REF!</v>
      </c>
      <c r="AB51" s="351" t="e">
        <f t="shared" si="25"/>
        <v>#REF!</v>
      </c>
      <c r="AC51" s="351" t="e">
        <f t="shared" si="26"/>
        <v>#REF!</v>
      </c>
      <c r="AD51" s="351" t="e">
        <f t="shared" si="27"/>
        <v>#REF!</v>
      </c>
      <c r="AE51" s="332">
        <f t="shared" si="28"/>
        <v>2001</v>
      </c>
      <c r="AF51" s="352" t="e">
        <f t="shared" si="29"/>
        <v>#REF!</v>
      </c>
      <c r="AG51" s="353" t="e">
        <f t="shared" si="17"/>
        <v>#REF!</v>
      </c>
    </row>
    <row r="52" spans="1:33" s="313" customFormat="1" ht="21.75" customHeight="1">
      <c r="A52" s="431">
        <v>104</v>
      </c>
      <c r="B52" s="345" t="s">
        <v>2091</v>
      </c>
      <c r="C52" s="346" t="s">
        <v>158</v>
      </c>
      <c r="D52" s="308"/>
      <c r="E52" s="347" t="s">
        <v>313</v>
      </c>
      <c r="F52" s="334"/>
      <c r="G52" s="347" t="s">
        <v>368</v>
      </c>
      <c r="H52" s="348">
        <v>2001</v>
      </c>
      <c r="I52" s="308"/>
      <c r="J52" s="308"/>
      <c r="K52" s="308"/>
      <c r="L52" s="308"/>
      <c r="M52" s="308"/>
      <c r="N52" s="348" t="s">
        <v>114</v>
      </c>
      <c r="O52" s="349">
        <v>490000</v>
      </c>
      <c r="P52" s="336"/>
      <c r="T52" s="332" t="e">
        <f>#REF!</f>
        <v>#REF!</v>
      </c>
      <c r="U52" s="313" t="e">
        <f t="shared" si="18"/>
        <v>#REF!</v>
      </c>
      <c r="V52" s="313" t="e">
        <f t="shared" si="19"/>
        <v>#REF!</v>
      </c>
      <c r="W52" s="350" t="e">
        <f t="shared" si="20"/>
        <v>#REF!</v>
      </c>
      <c r="X52" s="351">
        <f t="shared" si="21"/>
        <v>12</v>
      </c>
      <c r="Y52" s="350" t="e">
        <f t="shared" si="22"/>
        <v>#REF!</v>
      </c>
      <c r="Z52" s="350">
        <f t="shared" si="23"/>
        <v>13</v>
      </c>
      <c r="AA52" s="350" t="e">
        <f t="shared" si="24"/>
        <v>#REF!</v>
      </c>
      <c r="AB52" s="351" t="e">
        <f t="shared" si="25"/>
        <v>#REF!</v>
      </c>
      <c r="AC52" s="351" t="e">
        <f t="shared" si="26"/>
        <v>#REF!</v>
      </c>
      <c r="AD52" s="351" t="e">
        <f t="shared" si="27"/>
        <v>#REF!</v>
      </c>
      <c r="AE52" s="332">
        <f t="shared" si="28"/>
        <v>2001</v>
      </c>
      <c r="AF52" s="352" t="e">
        <f t="shared" si="29"/>
        <v>#REF!</v>
      </c>
      <c r="AG52" s="353" t="e">
        <f t="shared" si="17"/>
        <v>#REF!</v>
      </c>
    </row>
    <row r="53" spans="1:33" s="313" customFormat="1" ht="21.75" customHeight="1">
      <c r="A53" s="431">
        <v>107</v>
      </c>
      <c r="B53" s="357" t="s">
        <v>301</v>
      </c>
      <c r="C53" s="346" t="s">
        <v>122</v>
      </c>
      <c r="D53" s="308"/>
      <c r="E53" s="347" t="s">
        <v>316</v>
      </c>
      <c r="F53" s="334"/>
      <c r="G53" s="347" t="s">
        <v>376</v>
      </c>
      <c r="H53" s="348">
        <v>2001</v>
      </c>
      <c r="I53" s="308"/>
      <c r="J53" s="308"/>
      <c r="K53" s="308"/>
      <c r="L53" s="308"/>
      <c r="M53" s="308"/>
      <c r="N53" s="348" t="s">
        <v>114</v>
      </c>
      <c r="O53" s="349">
        <v>240000</v>
      </c>
      <c r="P53" s="336"/>
      <c r="T53" s="332" t="e">
        <f>#REF!</f>
        <v>#REF!</v>
      </c>
      <c r="U53" s="313" t="e">
        <f t="shared" si="18"/>
        <v>#REF!</v>
      </c>
      <c r="V53" s="313" t="e">
        <f t="shared" si="19"/>
        <v>#REF!</v>
      </c>
      <c r="W53" s="350" t="e">
        <f t="shared" si="20"/>
        <v>#REF!</v>
      </c>
      <c r="X53" s="351">
        <f t="shared" si="21"/>
        <v>12</v>
      </c>
      <c r="Y53" s="350" t="e">
        <f t="shared" si="22"/>
        <v>#REF!</v>
      </c>
      <c r="Z53" s="350">
        <f t="shared" si="23"/>
        <v>13</v>
      </c>
      <c r="AA53" s="350" t="e">
        <f t="shared" si="24"/>
        <v>#REF!</v>
      </c>
      <c r="AB53" s="351" t="e">
        <f t="shared" si="25"/>
        <v>#REF!</v>
      </c>
      <c r="AC53" s="351" t="e">
        <f t="shared" si="26"/>
        <v>#REF!</v>
      </c>
      <c r="AD53" s="351" t="e">
        <f t="shared" si="27"/>
        <v>#REF!</v>
      </c>
      <c r="AE53" s="332">
        <f t="shared" si="28"/>
        <v>2001</v>
      </c>
      <c r="AF53" s="352" t="e">
        <f t="shared" si="29"/>
        <v>#REF!</v>
      </c>
      <c r="AG53" s="353" t="e">
        <f t="shared" si="17"/>
        <v>#REF!</v>
      </c>
    </row>
    <row r="54" spans="1:33" s="313" customFormat="1" ht="21.75" customHeight="1">
      <c r="A54" s="431">
        <v>108</v>
      </c>
      <c r="B54" s="345" t="s">
        <v>2040</v>
      </c>
      <c r="C54" s="346" t="s">
        <v>156</v>
      </c>
      <c r="D54" s="308"/>
      <c r="E54" s="347" t="s">
        <v>316</v>
      </c>
      <c r="F54" s="334"/>
      <c r="G54" s="347" t="s">
        <v>373</v>
      </c>
      <c r="H54" s="348">
        <v>2001</v>
      </c>
      <c r="I54" s="308"/>
      <c r="J54" s="308"/>
      <c r="K54" s="308"/>
      <c r="L54" s="308"/>
      <c r="M54" s="308"/>
      <c r="N54" s="348" t="s">
        <v>114</v>
      </c>
      <c r="O54" s="349">
        <v>140000</v>
      </c>
      <c r="P54" s="336"/>
      <c r="T54" s="332" t="e">
        <f>#REF!</f>
        <v>#REF!</v>
      </c>
      <c r="U54" s="313" t="e">
        <f t="shared" si="18"/>
        <v>#REF!</v>
      </c>
      <c r="V54" s="313" t="e">
        <f t="shared" si="19"/>
        <v>#REF!</v>
      </c>
      <c r="W54" s="350" t="e">
        <f t="shared" si="20"/>
        <v>#REF!</v>
      </c>
      <c r="X54" s="351">
        <f t="shared" si="21"/>
        <v>12</v>
      </c>
      <c r="Y54" s="350" t="e">
        <f t="shared" si="22"/>
        <v>#REF!</v>
      </c>
      <c r="Z54" s="350">
        <f t="shared" si="23"/>
        <v>13</v>
      </c>
      <c r="AA54" s="350" t="e">
        <f t="shared" si="24"/>
        <v>#REF!</v>
      </c>
      <c r="AB54" s="351" t="e">
        <f t="shared" si="25"/>
        <v>#REF!</v>
      </c>
      <c r="AC54" s="351" t="e">
        <f t="shared" si="26"/>
        <v>#REF!</v>
      </c>
      <c r="AD54" s="351" t="e">
        <f t="shared" si="27"/>
        <v>#REF!</v>
      </c>
      <c r="AE54" s="332">
        <f t="shared" si="28"/>
        <v>2001</v>
      </c>
      <c r="AF54" s="352" t="e">
        <f t="shared" si="29"/>
        <v>#REF!</v>
      </c>
      <c r="AG54" s="353" t="e">
        <f t="shared" si="17"/>
        <v>#REF!</v>
      </c>
    </row>
    <row r="55" spans="1:33" s="313" customFormat="1" ht="21.75" customHeight="1">
      <c r="A55" s="431">
        <v>113</v>
      </c>
      <c r="B55" s="345" t="s">
        <v>2036</v>
      </c>
      <c r="C55" s="346" t="s">
        <v>125</v>
      </c>
      <c r="D55" s="308"/>
      <c r="E55" s="347" t="s">
        <v>315</v>
      </c>
      <c r="F55" s="334"/>
      <c r="G55" s="347" t="s">
        <v>379</v>
      </c>
      <c r="H55" s="348">
        <v>2001</v>
      </c>
      <c r="I55" s="308"/>
      <c r="J55" s="308"/>
      <c r="K55" s="308"/>
      <c r="L55" s="308"/>
      <c r="M55" s="308"/>
      <c r="N55" s="348" t="s">
        <v>114</v>
      </c>
      <c r="O55" s="349">
        <v>350000</v>
      </c>
      <c r="P55" s="336"/>
      <c r="T55" s="332" t="e">
        <f>#REF!</f>
        <v>#REF!</v>
      </c>
      <c r="U55" s="313" t="e">
        <f t="shared" si="18"/>
        <v>#REF!</v>
      </c>
      <c r="V55" s="313" t="e">
        <f t="shared" si="19"/>
        <v>#REF!</v>
      </c>
      <c r="W55" s="350" t="e">
        <f t="shared" si="20"/>
        <v>#REF!</v>
      </c>
      <c r="X55" s="351">
        <f t="shared" si="21"/>
        <v>12</v>
      </c>
      <c r="Y55" s="350" t="e">
        <f t="shared" si="22"/>
        <v>#REF!</v>
      </c>
      <c r="Z55" s="350">
        <f t="shared" si="23"/>
        <v>13</v>
      </c>
      <c r="AA55" s="350" t="e">
        <f t="shared" si="24"/>
        <v>#REF!</v>
      </c>
      <c r="AB55" s="351" t="e">
        <f t="shared" si="25"/>
        <v>#REF!</v>
      </c>
      <c r="AC55" s="351" t="e">
        <f t="shared" si="26"/>
        <v>#REF!</v>
      </c>
      <c r="AD55" s="351" t="e">
        <f t="shared" si="27"/>
        <v>#REF!</v>
      </c>
      <c r="AE55" s="332">
        <f t="shared" si="28"/>
        <v>2001</v>
      </c>
      <c r="AF55" s="352" t="e">
        <f t="shared" si="29"/>
        <v>#REF!</v>
      </c>
      <c r="AG55" s="353" t="e">
        <f t="shared" si="17"/>
        <v>#REF!</v>
      </c>
    </row>
    <row r="56" spans="1:33" s="313" customFormat="1" ht="22.5" customHeight="1">
      <c r="A56" s="431">
        <v>123</v>
      </c>
      <c r="B56" s="345" t="s">
        <v>2033</v>
      </c>
      <c r="C56" s="346" t="s">
        <v>117</v>
      </c>
      <c r="D56" s="308"/>
      <c r="E56" s="347" t="s">
        <v>316</v>
      </c>
      <c r="F56" s="334"/>
      <c r="G56" s="347" t="s">
        <v>380</v>
      </c>
      <c r="H56" s="348">
        <v>2001</v>
      </c>
      <c r="I56" s="308"/>
      <c r="J56" s="308"/>
      <c r="K56" s="308"/>
      <c r="L56" s="308"/>
      <c r="M56" s="308"/>
      <c r="N56" s="348" t="s">
        <v>114</v>
      </c>
      <c r="O56" s="349">
        <v>280000</v>
      </c>
      <c r="P56" s="336"/>
      <c r="T56" s="332" t="e">
        <f>#REF!</f>
        <v>#REF!</v>
      </c>
      <c r="U56" s="313" t="e">
        <f t="shared" si="18"/>
        <v>#REF!</v>
      </c>
      <c r="V56" s="313" t="e">
        <f t="shared" si="19"/>
        <v>#REF!</v>
      </c>
      <c r="W56" s="350" t="e">
        <f t="shared" si="20"/>
        <v>#REF!</v>
      </c>
      <c r="X56" s="351">
        <f t="shared" si="21"/>
        <v>12</v>
      </c>
      <c r="Y56" s="350" t="e">
        <f t="shared" si="22"/>
        <v>#REF!</v>
      </c>
      <c r="Z56" s="350">
        <f t="shared" si="23"/>
        <v>13</v>
      </c>
      <c r="AA56" s="350" t="e">
        <f t="shared" si="24"/>
        <v>#REF!</v>
      </c>
      <c r="AB56" s="351" t="e">
        <f t="shared" si="25"/>
        <v>#REF!</v>
      </c>
      <c r="AC56" s="351" t="e">
        <f t="shared" si="26"/>
        <v>#REF!</v>
      </c>
      <c r="AD56" s="351" t="e">
        <f t="shared" si="27"/>
        <v>#REF!</v>
      </c>
      <c r="AE56" s="332">
        <f t="shared" si="28"/>
        <v>2001</v>
      </c>
      <c r="AF56" s="352" t="e">
        <f t="shared" si="29"/>
        <v>#REF!</v>
      </c>
      <c r="AG56" s="353" t="e">
        <f t="shared" si="17"/>
        <v>#REF!</v>
      </c>
    </row>
    <row r="57" spans="1:33" s="313" customFormat="1" ht="22.5" customHeight="1">
      <c r="A57" s="431">
        <v>124</v>
      </c>
      <c r="B57" s="345" t="s">
        <v>2083</v>
      </c>
      <c r="C57" s="346" t="s">
        <v>162</v>
      </c>
      <c r="D57" s="308"/>
      <c r="E57" s="347" t="s">
        <v>317</v>
      </c>
      <c r="F57" s="334"/>
      <c r="G57" s="347" t="s">
        <v>381</v>
      </c>
      <c r="H57" s="348">
        <v>2001</v>
      </c>
      <c r="I57" s="308"/>
      <c r="J57" s="308"/>
      <c r="K57" s="308"/>
      <c r="L57" s="308"/>
      <c r="M57" s="308"/>
      <c r="N57" s="348" t="s">
        <v>114</v>
      </c>
      <c r="O57" s="349">
        <v>245000</v>
      </c>
      <c r="P57" s="346" t="s">
        <v>162</v>
      </c>
      <c r="T57" s="332" t="e">
        <f>#REF!</f>
        <v>#REF!</v>
      </c>
      <c r="U57" s="313" t="e">
        <f t="shared" si="18"/>
        <v>#REF!</v>
      </c>
      <c r="V57" s="313" t="e">
        <f t="shared" si="19"/>
        <v>#REF!</v>
      </c>
      <c r="W57" s="350" t="e">
        <f t="shared" si="20"/>
        <v>#REF!</v>
      </c>
      <c r="X57" s="351">
        <f t="shared" si="21"/>
        <v>12</v>
      </c>
      <c r="Y57" s="350" t="e">
        <f t="shared" si="22"/>
        <v>#REF!</v>
      </c>
      <c r="Z57" s="350">
        <f t="shared" si="23"/>
        <v>13</v>
      </c>
      <c r="AA57" s="350" t="e">
        <f t="shared" si="24"/>
        <v>#REF!</v>
      </c>
      <c r="AB57" s="351" t="e">
        <f t="shared" si="25"/>
        <v>#REF!</v>
      </c>
      <c r="AC57" s="351" t="e">
        <f t="shared" si="26"/>
        <v>#REF!</v>
      </c>
      <c r="AD57" s="351" t="e">
        <f t="shared" si="27"/>
        <v>#REF!</v>
      </c>
      <c r="AE57" s="332">
        <f t="shared" si="28"/>
        <v>2001</v>
      </c>
      <c r="AF57" s="352" t="e">
        <f t="shared" si="29"/>
        <v>#REF!</v>
      </c>
      <c r="AG57" s="353" t="e">
        <f t="shared" si="17"/>
        <v>#REF!</v>
      </c>
    </row>
    <row r="58" spans="1:33" s="313" customFormat="1" ht="22.5" customHeight="1">
      <c r="A58" s="431">
        <v>125</v>
      </c>
      <c r="B58" s="355" t="s">
        <v>2082</v>
      </c>
      <c r="C58" s="346" t="s">
        <v>116</v>
      </c>
      <c r="D58" s="308"/>
      <c r="E58" s="347" t="s">
        <v>316</v>
      </c>
      <c r="F58" s="334"/>
      <c r="G58" s="347" t="s">
        <v>370</v>
      </c>
      <c r="H58" s="348">
        <v>2001</v>
      </c>
      <c r="I58" s="308"/>
      <c r="J58" s="308"/>
      <c r="K58" s="308"/>
      <c r="L58" s="308"/>
      <c r="M58" s="308"/>
      <c r="N58" s="348" t="s">
        <v>114</v>
      </c>
      <c r="O58" s="349">
        <v>490000</v>
      </c>
      <c r="P58" s="336"/>
      <c r="T58" s="332" t="e">
        <f>#REF!</f>
        <v>#REF!</v>
      </c>
      <c r="U58" s="313" t="e">
        <f t="shared" si="18"/>
        <v>#REF!</v>
      </c>
      <c r="V58" s="313" t="e">
        <f t="shared" si="19"/>
        <v>#REF!</v>
      </c>
      <c r="W58" s="350" t="e">
        <f t="shared" si="20"/>
        <v>#REF!</v>
      </c>
      <c r="X58" s="351">
        <f t="shared" si="21"/>
        <v>12</v>
      </c>
      <c r="Y58" s="350" t="e">
        <f t="shared" si="22"/>
        <v>#REF!</v>
      </c>
      <c r="Z58" s="350">
        <f t="shared" si="23"/>
        <v>13</v>
      </c>
      <c r="AA58" s="350" t="e">
        <f t="shared" si="24"/>
        <v>#REF!</v>
      </c>
      <c r="AB58" s="351" t="e">
        <f t="shared" si="25"/>
        <v>#REF!</v>
      </c>
      <c r="AC58" s="351" t="e">
        <f t="shared" si="26"/>
        <v>#REF!</v>
      </c>
      <c r="AD58" s="351" t="e">
        <f t="shared" si="27"/>
        <v>#REF!</v>
      </c>
      <c r="AE58" s="332">
        <f t="shared" si="28"/>
        <v>2001</v>
      </c>
      <c r="AF58" s="352" t="e">
        <f t="shared" si="29"/>
        <v>#REF!</v>
      </c>
      <c r="AG58" s="353" t="e">
        <f t="shared" si="17"/>
        <v>#REF!</v>
      </c>
    </row>
    <row r="59" spans="1:33" s="313" customFormat="1" ht="22.5" customHeight="1">
      <c r="A59" s="431">
        <v>131</v>
      </c>
      <c r="B59" s="345" t="s">
        <v>2033</v>
      </c>
      <c r="C59" s="346" t="s">
        <v>117</v>
      </c>
      <c r="D59" s="308"/>
      <c r="E59" s="347" t="s">
        <v>331</v>
      </c>
      <c r="F59" s="334"/>
      <c r="G59" s="347" t="s">
        <v>387</v>
      </c>
      <c r="H59" s="348">
        <v>2002</v>
      </c>
      <c r="I59" s="308"/>
      <c r="J59" s="308"/>
      <c r="K59" s="308"/>
      <c r="L59" s="308"/>
      <c r="M59" s="308"/>
      <c r="N59" s="348" t="s">
        <v>114</v>
      </c>
      <c r="O59" s="349">
        <v>120000</v>
      </c>
      <c r="P59" s="336"/>
      <c r="T59" s="332" t="e">
        <f>#REF!</f>
        <v>#REF!</v>
      </c>
      <c r="U59" s="313" t="e">
        <f t="shared" ref="U59:U71" si="30">VLOOKUP(T59,kelompok,2,0)</f>
        <v>#REF!</v>
      </c>
      <c r="V59" s="313" t="e">
        <f t="shared" ref="V59:V71" si="31">VLOOKUP(T59,MASAMANFAAT,4,0)</f>
        <v>#REF!</v>
      </c>
      <c r="W59" s="350" t="e">
        <f t="shared" ref="W59:W71" si="32">(O59-10)/V59</f>
        <v>#REF!</v>
      </c>
      <c r="X59" s="351">
        <f t="shared" ref="X59:X71" si="33">2013-AE59</f>
        <v>11</v>
      </c>
      <c r="Y59" s="350" t="e">
        <f t="shared" ref="Y59:Y71" si="34">IF(X59&gt;V59,O59-10,W59*X59)</f>
        <v>#REF!</v>
      </c>
      <c r="Z59" s="350">
        <f t="shared" ref="Z59:Z71" si="35">2014-AE59</f>
        <v>12</v>
      </c>
      <c r="AA59" s="350" t="e">
        <f t="shared" ref="AA59:AA71" si="36">IF(O59-10=Y59,0,W59)</f>
        <v>#REF!</v>
      </c>
      <c r="AB59" s="351" t="e">
        <f t="shared" ref="AB59:AB71" si="37">IF(O59-10=Y59+AA59,0,W59)</f>
        <v>#REF!</v>
      </c>
      <c r="AC59" s="351" t="e">
        <f t="shared" ref="AC59:AC71" si="38">IF(O59-10=Y59+AA59+AB59,0,W59)</f>
        <v>#REF!</v>
      </c>
      <c r="AD59" s="351" t="e">
        <f t="shared" ref="AD59:AD71" si="39">IF(O59-10=Y59+AA59+AB59+AC59,0,W59)</f>
        <v>#REF!</v>
      </c>
      <c r="AE59" s="332">
        <f t="shared" ref="AE59:AE71" si="40">H59</f>
        <v>2002</v>
      </c>
      <c r="AF59" s="352" t="e">
        <f t="shared" ref="AF59:AF71" si="41">O59-(AA59+AB59+Y59+AC59+AD59)</f>
        <v>#REF!</v>
      </c>
      <c r="AG59" s="353" t="e">
        <f t="shared" ref="AG59:AG70" si="42">AD59+AC59+AB59+AA59+Y59</f>
        <v>#REF!</v>
      </c>
    </row>
    <row r="60" spans="1:33" s="313" customFormat="1" ht="22.5" customHeight="1">
      <c r="A60" s="431">
        <v>136</v>
      </c>
      <c r="B60" s="345" t="s">
        <v>2033</v>
      </c>
      <c r="C60" s="346" t="s">
        <v>117</v>
      </c>
      <c r="D60" s="308"/>
      <c r="E60" s="347" t="s">
        <v>332</v>
      </c>
      <c r="F60" s="334"/>
      <c r="G60" s="347" t="s">
        <v>379</v>
      </c>
      <c r="H60" s="348">
        <v>2002</v>
      </c>
      <c r="I60" s="308"/>
      <c r="J60" s="308"/>
      <c r="K60" s="308"/>
      <c r="L60" s="308"/>
      <c r="M60" s="308"/>
      <c r="N60" s="348" t="s">
        <v>114</v>
      </c>
      <c r="O60" s="349">
        <v>140000</v>
      </c>
      <c r="P60" s="336"/>
      <c r="T60" s="332" t="e">
        <f>#REF!</f>
        <v>#REF!</v>
      </c>
      <c r="U60" s="313" t="e">
        <f t="shared" si="30"/>
        <v>#REF!</v>
      </c>
      <c r="V60" s="313" t="e">
        <f t="shared" si="31"/>
        <v>#REF!</v>
      </c>
      <c r="W60" s="350" t="e">
        <f t="shared" si="32"/>
        <v>#REF!</v>
      </c>
      <c r="X60" s="351">
        <f t="shared" si="33"/>
        <v>11</v>
      </c>
      <c r="Y60" s="350" t="e">
        <f t="shared" si="34"/>
        <v>#REF!</v>
      </c>
      <c r="Z60" s="350">
        <f t="shared" si="35"/>
        <v>12</v>
      </c>
      <c r="AA60" s="350" t="e">
        <f t="shared" si="36"/>
        <v>#REF!</v>
      </c>
      <c r="AB60" s="351" t="e">
        <f t="shared" si="37"/>
        <v>#REF!</v>
      </c>
      <c r="AC60" s="351" t="e">
        <f t="shared" si="38"/>
        <v>#REF!</v>
      </c>
      <c r="AD60" s="351" t="e">
        <f t="shared" si="39"/>
        <v>#REF!</v>
      </c>
      <c r="AE60" s="332">
        <f t="shared" si="40"/>
        <v>2002</v>
      </c>
      <c r="AF60" s="352" t="e">
        <f t="shared" si="41"/>
        <v>#REF!</v>
      </c>
      <c r="AG60" s="353" t="e">
        <f t="shared" si="42"/>
        <v>#REF!</v>
      </c>
    </row>
    <row r="61" spans="1:33" s="313" customFormat="1" ht="22.5" customHeight="1">
      <c r="A61" s="431">
        <v>138</v>
      </c>
      <c r="B61" s="345" t="s">
        <v>2023</v>
      </c>
      <c r="C61" s="346" t="s">
        <v>129</v>
      </c>
      <c r="D61" s="308"/>
      <c r="E61" s="347" t="s">
        <v>316</v>
      </c>
      <c r="F61" s="334"/>
      <c r="G61" s="347" t="s">
        <v>373</v>
      </c>
      <c r="H61" s="348">
        <v>2002</v>
      </c>
      <c r="I61" s="308"/>
      <c r="J61" s="308"/>
      <c r="K61" s="308"/>
      <c r="L61" s="308"/>
      <c r="M61" s="308"/>
      <c r="N61" s="348" t="s">
        <v>114</v>
      </c>
      <c r="O61" s="349">
        <v>120000</v>
      </c>
      <c r="P61" s="336"/>
      <c r="T61" s="332" t="e">
        <f>#REF!</f>
        <v>#REF!</v>
      </c>
      <c r="U61" s="313" t="e">
        <f t="shared" si="30"/>
        <v>#REF!</v>
      </c>
      <c r="V61" s="313" t="e">
        <f t="shared" si="31"/>
        <v>#REF!</v>
      </c>
      <c r="W61" s="350" t="e">
        <f t="shared" si="32"/>
        <v>#REF!</v>
      </c>
      <c r="X61" s="351">
        <f t="shared" si="33"/>
        <v>11</v>
      </c>
      <c r="Y61" s="350" t="e">
        <f t="shared" si="34"/>
        <v>#REF!</v>
      </c>
      <c r="Z61" s="350">
        <f t="shared" si="35"/>
        <v>12</v>
      </c>
      <c r="AA61" s="350" t="e">
        <f t="shared" si="36"/>
        <v>#REF!</v>
      </c>
      <c r="AB61" s="351" t="e">
        <f t="shared" si="37"/>
        <v>#REF!</v>
      </c>
      <c r="AC61" s="351" t="e">
        <f t="shared" si="38"/>
        <v>#REF!</v>
      </c>
      <c r="AD61" s="351" t="e">
        <f t="shared" si="39"/>
        <v>#REF!</v>
      </c>
      <c r="AE61" s="332">
        <f t="shared" si="40"/>
        <v>2002</v>
      </c>
      <c r="AF61" s="352" t="e">
        <f t="shared" si="41"/>
        <v>#REF!</v>
      </c>
      <c r="AG61" s="353" t="e">
        <f t="shared" si="42"/>
        <v>#REF!</v>
      </c>
    </row>
    <row r="62" spans="1:33" s="313" customFormat="1" ht="22.5" customHeight="1">
      <c r="A62" s="431">
        <v>148</v>
      </c>
      <c r="B62" s="345" t="s">
        <v>285</v>
      </c>
      <c r="C62" s="346" t="s">
        <v>148</v>
      </c>
      <c r="D62" s="308"/>
      <c r="E62" s="347" t="s">
        <v>316</v>
      </c>
      <c r="F62" s="334"/>
      <c r="G62" s="347" t="s">
        <v>373</v>
      </c>
      <c r="H62" s="348">
        <v>2002</v>
      </c>
      <c r="I62" s="308"/>
      <c r="J62" s="308"/>
      <c r="K62" s="308"/>
      <c r="L62" s="308"/>
      <c r="M62" s="308"/>
      <c r="N62" s="348" t="s">
        <v>114</v>
      </c>
      <c r="O62" s="349">
        <v>240000</v>
      </c>
      <c r="P62" s="336"/>
      <c r="T62" s="332" t="e">
        <f>#REF!</f>
        <v>#REF!</v>
      </c>
      <c r="U62" s="313" t="e">
        <f t="shared" si="30"/>
        <v>#REF!</v>
      </c>
      <c r="V62" s="313" t="e">
        <f t="shared" si="31"/>
        <v>#REF!</v>
      </c>
      <c r="W62" s="350" t="e">
        <f t="shared" si="32"/>
        <v>#REF!</v>
      </c>
      <c r="X62" s="351">
        <f t="shared" si="33"/>
        <v>11</v>
      </c>
      <c r="Y62" s="350" t="e">
        <f t="shared" si="34"/>
        <v>#REF!</v>
      </c>
      <c r="Z62" s="350">
        <f t="shared" si="35"/>
        <v>12</v>
      </c>
      <c r="AA62" s="350" t="e">
        <f t="shared" si="36"/>
        <v>#REF!</v>
      </c>
      <c r="AB62" s="351" t="e">
        <f t="shared" si="37"/>
        <v>#REF!</v>
      </c>
      <c r="AC62" s="351" t="e">
        <f t="shared" si="38"/>
        <v>#REF!</v>
      </c>
      <c r="AD62" s="351" t="e">
        <f t="shared" si="39"/>
        <v>#REF!</v>
      </c>
      <c r="AE62" s="332">
        <f t="shared" si="40"/>
        <v>2002</v>
      </c>
      <c r="AF62" s="352" t="e">
        <f t="shared" si="41"/>
        <v>#REF!</v>
      </c>
      <c r="AG62" s="353" t="e">
        <f t="shared" si="42"/>
        <v>#REF!</v>
      </c>
    </row>
    <row r="63" spans="1:33" s="313" customFormat="1" ht="22.5" customHeight="1">
      <c r="A63" s="431">
        <v>149</v>
      </c>
      <c r="B63" s="345" t="s">
        <v>304</v>
      </c>
      <c r="C63" s="346" t="s">
        <v>165</v>
      </c>
      <c r="D63" s="308"/>
      <c r="E63" s="347" t="s">
        <v>313</v>
      </c>
      <c r="F63" s="334"/>
      <c r="G63" s="347" t="s">
        <v>370</v>
      </c>
      <c r="H63" s="348">
        <v>2002</v>
      </c>
      <c r="I63" s="308"/>
      <c r="J63" s="308"/>
      <c r="K63" s="308"/>
      <c r="L63" s="308"/>
      <c r="M63" s="308"/>
      <c r="N63" s="348" t="s">
        <v>114</v>
      </c>
      <c r="O63" s="349">
        <v>455000</v>
      </c>
      <c r="P63" s="336"/>
      <c r="T63" s="332" t="e">
        <f>#REF!</f>
        <v>#REF!</v>
      </c>
      <c r="U63" s="313" t="e">
        <f t="shared" si="30"/>
        <v>#REF!</v>
      </c>
      <c r="V63" s="313" t="e">
        <f t="shared" si="31"/>
        <v>#REF!</v>
      </c>
      <c r="W63" s="350" t="e">
        <f t="shared" si="32"/>
        <v>#REF!</v>
      </c>
      <c r="X63" s="351">
        <f t="shared" si="33"/>
        <v>11</v>
      </c>
      <c r="Y63" s="350" t="e">
        <f t="shared" si="34"/>
        <v>#REF!</v>
      </c>
      <c r="Z63" s="350">
        <f t="shared" si="35"/>
        <v>12</v>
      </c>
      <c r="AA63" s="350" t="e">
        <f t="shared" si="36"/>
        <v>#REF!</v>
      </c>
      <c r="AB63" s="351" t="e">
        <f t="shared" si="37"/>
        <v>#REF!</v>
      </c>
      <c r="AC63" s="351" t="e">
        <f t="shared" si="38"/>
        <v>#REF!</v>
      </c>
      <c r="AD63" s="351" t="e">
        <f t="shared" si="39"/>
        <v>#REF!</v>
      </c>
      <c r="AE63" s="332">
        <f t="shared" si="40"/>
        <v>2002</v>
      </c>
      <c r="AF63" s="352" t="e">
        <f t="shared" si="41"/>
        <v>#REF!</v>
      </c>
      <c r="AG63" s="353" t="e">
        <f t="shared" si="42"/>
        <v>#REF!</v>
      </c>
    </row>
    <row r="64" spans="1:33" s="313" customFormat="1" ht="22.5" customHeight="1">
      <c r="A64" s="431">
        <v>158</v>
      </c>
      <c r="B64" s="345" t="s">
        <v>2036</v>
      </c>
      <c r="C64" s="346" t="s">
        <v>120</v>
      </c>
      <c r="D64" s="308"/>
      <c r="E64" s="347" t="s">
        <v>316</v>
      </c>
      <c r="F64" s="334"/>
      <c r="G64" s="347" t="s">
        <v>374</v>
      </c>
      <c r="H64" s="348">
        <v>2003</v>
      </c>
      <c r="I64" s="308"/>
      <c r="J64" s="308"/>
      <c r="K64" s="308"/>
      <c r="L64" s="308"/>
      <c r="M64" s="308"/>
      <c r="N64" s="348" t="s">
        <v>114</v>
      </c>
      <c r="O64" s="356">
        <v>300000</v>
      </c>
      <c r="P64" s="336"/>
      <c r="T64" s="332" t="e">
        <f>#REF!</f>
        <v>#REF!</v>
      </c>
      <c r="U64" s="313" t="e">
        <f t="shared" si="30"/>
        <v>#REF!</v>
      </c>
      <c r="V64" s="313" t="e">
        <f t="shared" si="31"/>
        <v>#REF!</v>
      </c>
      <c r="W64" s="350" t="e">
        <f t="shared" si="32"/>
        <v>#REF!</v>
      </c>
      <c r="X64" s="351">
        <f t="shared" si="33"/>
        <v>10</v>
      </c>
      <c r="Y64" s="350" t="e">
        <f t="shared" si="34"/>
        <v>#REF!</v>
      </c>
      <c r="Z64" s="350">
        <f t="shared" si="35"/>
        <v>11</v>
      </c>
      <c r="AA64" s="350" t="e">
        <f t="shared" si="36"/>
        <v>#REF!</v>
      </c>
      <c r="AB64" s="351" t="e">
        <f t="shared" si="37"/>
        <v>#REF!</v>
      </c>
      <c r="AC64" s="351" t="e">
        <f t="shared" si="38"/>
        <v>#REF!</v>
      </c>
      <c r="AD64" s="351" t="e">
        <f t="shared" si="39"/>
        <v>#REF!</v>
      </c>
      <c r="AE64" s="332">
        <f t="shared" si="40"/>
        <v>2003</v>
      </c>
      <c r="AF64" s="352" t="e">
        <f t="shared" si="41"/>
        <v>#REF!</v>
      </c>
      <c r="AG64" s="353" t="e">
        <f t="shared" si="42"/>
        <v>#REF!</v>
      </c>
    </row>
    <row r="65" spans="1:33" s="313" customFormat="1" ht="22.5" customHeight="1">
      <c r="A65" s="432">
        <v>162</v>
      </c>
      <c r="B65" s="374" t="s">
        <v>2090</v>
      </c>
      <c r="C65" s="366" t="s">
        <v>170</v>
      </c>
      <c r="D65" s="367"/>
      <c r="E65" s="369" t="s">
        <v>316</v>
      </c>
      <c r="F65" s="368"/>
      <c r="G65" s="369" t="s">
        <v>389</v>
      </c>
      <c r="H65" s="370">
        <v>2003</v>
      </c>
      <c r="I65" s="367"/>
      <c r="J65" s="367"/>
      <c r="K65" s="367"/>
      <c r="L65" s="367"/>
      <c r="M65" s="367"/>
      <c r="N65" s="370" t="s">
        <v>114</v>
      </c>
      <c r="O65" s="371">
        <v>480000</v>
      </c>
      <c r="P65" s="372"/>
      <c r="T65" s="332" t="e">
        <f>#REF!</f>
        <v>#REF!</v>
      </c>
      <c r="U65" s="313" t="e">
        <f t="shared" si="30"/>
        <v>#REF!</v>
      </c>
      <c r="V65" s="313" t="e">
        <f t="shared" si="31"/>
        <v>#REF!</v>
      </c>
      <c r="W65" s="350" t="e">
        <f t="shared" si="32"/>
        <v>#REF!</v>
      </c>
      <c r="X65" s="351">
        <f t="shared" si="33"/>
        <v>10</v>
      </c>
      <c r="Y65" s="350" t="e">
        <f t="shared" si="34"/>
        <v>#REF!</v>
      </c>
      <c r="Z65" s="350">
        <f t="shared" si="35"/>
        <v>11</v>
      </c>
      <c r="AA65" s="350" t="e">
        <f t="shared" si="36"/>
        <v>#REF!</v>
      </c>
      <c r="AB65" s="351" t="e">
        <f t="shared" si="37"/>
        <v>#REF!</v>
      </c>
      <c r="AC65" s="351" t="e">
        <f t="shared" si="38"/>
        <v>#REF!</v>
      </c>
      <c r="AD65" s="351" t="e">
        <f t="shared" si="39"/>
        <v>#REF!</v>
      </c>
      <c r="AE65" s="332">
        <f t="shared" si="40"/>
        <v>2003</v>
      </c>
      <c r="AF65" s="352" t="e">
        <f t="shared" si="41"/>
        <v>#REF!</v>
      </c>
      <c r="AG65" s="353" t="e">
        <f t="shared" si="42"/>
        <v>#REF!</v>
      </c>
    </row>
    <row r="66" spans="1:33" s="313" customFormat="1" ht="22.5" customHeight="1">
      <c r="A66" s="431">
        <v>163</v>
      </c>
      <c r="B66" s="345" t="s">
        <v>2050</v>
      </c>
      <c r="C66" s="346" t="s">
        <v>149</v>
      </c>
      <c r="D66" s="308"/>
      <c r="E66" s="347" t="s">
        <v>316</v>
      </c>
      <c r="F66" s="334"/>
      <c r="G66" s="347" t="s">
        <v>373</v>
      </c>
      <c r="H66" s="348">
        <v>2003</v>
      </c>
      <c r="I66" s="308"/>
      <c r="J66" s="308"/>
      <c r="K66" s="308"/>
      <c r="L66" s="308"/>
      <c r="M66" s="308"/>
      <c r="N66" s="348" t="s">
        <v>114</v>
      </c>
      <c r="O66" s="356">
        <v>120000</v>
      </c>
      <c r="P66" s="336"/>
      <c r="T66" s="332" t="e">
        <f>#REF!</f>
        <v>#REF!</v>
      </c>
      <c r="U66" s="313" t="e">
        <f t="shared" si="30"/>
        <v>#REF!</v>
      </c>
      <c r="V66" s="313" t="e">
        <f t="shared" si="31"/>
        <v>#REF!</v>
      </c>
      <c r="W66" s="350" t="e">
        <f t="shared" si="32"/>
        <v>#REF!</v>
      </c>
      <c r="X66" s="351">
        <f t="shared" si="33"/>
        <v>10</v>
      </c>
      <c r="Y66" s="350" t="e">
        <f t="shared" si="34"/>
        <v>#REF!</v>
      </c>
      <c r="Z66" s="350">
        <f t="shared" si="35"/>
        <v>11</v>
      </c>
      <c r="AA66" s="350" t="e">
        <f t="shared" si="36"/>
        <v>#REF!</v>
      </c>
      <c r="AB66" s="351" t="e">
        <f t="shared" si="37"/>
        <v>#REF!</v>
      </c>
      <c r="AC66" s="351" t="e">
        <f t="shared" si="38"/>
        <v>#REF!</v>
      </c>
      <c r="AD66" s="351" t="e">
        <f t="shared" si="39"/>
        <v>#REF!</v>
      </c>
      <c r="AE66" s="332">
        <f t="shared" si="40"/>
        <v>2003</v>
      </c>
      <c r="AF66" s="352" t="e">
        <f t="shared" si="41"/>
        <v>#REF!</v>
      </c>
      <c r="AG66" s="353" t="e">
        <f t="shared" si="42"/>
        <v>#REF!</v>
      </c>
    </row>
    <row r="67" spans="1:33" s="313" customFormat="1" ht="22.5" customHeight="1">
      <c r="A67" s="431">
        <v>164</v>
      </c>
      <c r="B67" s="345" t="s">
        <v>2033</v>
      </c>
      <c r="C67" s="346" t="s">
        <v>117</v>
      </c>
      <c r="D67" s="308"/>
      <c r="E67" s="347" t="s">
        <v>316</v>
      </c>
      <c r="F67" s="334"/>
      <c r="G67" s="347" t="s">
        <v>368</v>
      </c>
      <c r="H67" s="348">
        <v>2003</v>
      </c>
      <c r="I67" s="308"/>
      <c r="J67" s="308"/>
      <c r="K67" s="308"/>
      <c r="L67" s="308"/>
      <c r="M67" s="308"/>
      <c r="N67" s="348" t="s">
        <v>114</v>
      </c>
      <c r="O67" s="356">
        <v>490000</v>
      </c>
      <c r="P67" s="336"/>
      <c r="T67" s="332" t="e">
        <f>#REF!</f>
        <v>#REF!</v>
      </c>
      <c r="U67" s="313" t="e">
        <f t="shared" si="30"/>
        <v>#REF!</v>
      </c>
      <c r="V67" s="313" t="e">
        <f t="shared" si="31"/>
        <v>#REF!</v>
      </c>
      <c r="W67" s="350" t="e">
        <f t="shared" si="32"/>
        <v>#REF!</v>
      </c>
      <c r="X67" s="351">
        <f t="shared" si="33"/>
        <v>10</v>
      </c>
      <c r="Y67" s="350" t="e">
        <f t="shared" si="34"/>
        <v>#REF!</v>
      </c>
      <c r="Z67" s="350">
        <f t="shared" si="35"/>
        <v>11</v>
      </c>
      <c r="AA67" s="350" t="e">
        <f t="shared" si="36"/>
        <v>#REF!</v>
      </c>
      <c r="AB67" s="351" t="e">
        <f t="shared" si="37"/>
        <v>#REF!</v>
      </c>
      <c r="AC67" s="351" t="e">
        <f t="shared" si="38"/>
        <v>#REF!</v>
      </c>
      <c r="AD67" s="351" t="e">
        <f t="shared" si="39"/>
        <v>#REF!</v>
      </c>
      <c r="AE67" s="332">
        <f t="shared" si="40"/>
        <v>2003</v>
      </c>
      <c r="AF67" s="352" t="e">
        <f t="shared" si="41"/>
        <v>#REF!</v>
      </c>
      <c r="AG67" s="353" t="e">
        <f t="shared" si="42"/>
        <v>#REF!</v>
      </c>
    </row>
    <row r="68" spans="1:33" s="313" customFormat="1" ht="22.5" customHeight="1">
      <c r="A68" s="431">
        <v>181</v>
      </c>
      <c r="B68" s="345" t="s">
        <v>2032</v>
      </c>
      <c r="C68" s="346" t="s">
        <v>118</v>
      </c>
      <c r="D68" s="308"/>
      <c r="E68" s="347" t="s">
        <v>316</v>
      </c>
      <c r="F68" s="334"/>
      <c r="G68" s="347" t="s">
        <v>373</v>
      </c>
      <c r="H68" s="348">
        <v>2003</v>
      </c>
      <c r="I68" s="308"/>
      <c r="J68" s="308"/>
      <c r="K68" s="308"/>
      <c r="L68" s="308"/>
      <c r="M68" s="308"/>
      <c r="N68" s="348" t="s">
        <v>114</v>
      </c>
      <c r="O68" s="349">
        <v>480000</v>
      </c>
      <c r="P68" s="336"/>
      <c r="T68" s="332" t="e">
        <f>#REF!</f>
        <v>#REF!</v>
      </c>
      <c r="U68" s="313" t="e">
        <f t="shared" si="30"/>
        <v>#REF!</v>
      </c>
      <c r="V68" s="313" t="e">
        <f t="shared" si="31"/>
        <v>#REF!</v>
      </c>
      <c r="W68" s="350" t="e">
        <f t="shared" si="32"/>
        <v>#REF!</v>
      </c>
      <c r="X68" s="351">
        <f t="shared" si="33"/>
        <v>10</v>
      </c>
      <c r="Y68" s="350" t="e">
        <f t="shared" si="34"/>
        <v>#REF!</v>
      </c>
      <c r="Z68" s="350">
        <f t="shared" si="35"/>
        <v>11</v>
      </c>
      <c r="AA68" s="350" t="e">
        <f t="shared" si="36"/>
        <v>#REF!</v>
      </c>
      <c r="AB68" s="351" t="e">
        <f t="shared" si="37"/>
        <v>#REF!</v>
      </c>
      <c r="AC68" s="351" t="e">
        <f t="shared" si="38"/>
        <v>#REF!</v>
      </c>
      <c r="AD68" s="351" t="e">
        <f t="shared" si="39"/>
        <v>#REF!</v>
      </c>
      <c r="AE68" s="332">
        <f t="shared" si="40"/>
        <v>2003</v>
      </c>
      <c r="AF68" s="352" t="e">
        <f t="shared" si="41"/>
        <v>#REF!</v>
      </c>
      <c r="AG68" s="353" t="e">
        <f t="shared" si="42"/>
        <v>#REF!</v>
      </c>
    </row>
    <row r="69" spans="1:33" s="313" customFormat="1" ht="22.5" customHeight="1">
      <c r="A69" s="431">
        <v>182</v>
      </c>
      <c r="B69" s="345" t="s">
        <v>2032</v>
      </c>
      <c r="C69" s="346" t="s">
        <v>118</v>
      </c>
      <c r="D69" s="308"/>
      <c r="E69" s="347" t="s">
        <v>316</v>
      </c>
      <c r="F69" s="334"/>
      <c r="G69" s="347" t="s">
        <v>373</v>
      </c>
      <c r="H69" s="348">
        <v>2003</v>
      </c>
      <c r="I69" s="308"/>
      <c r="J69" s="308"/>
      <c r="K69" s="308"/>
      <c r="L69" s="308"/>
      <c r="M69" s="308"/>
      <c r="N69" s="348" t="s">
        <v>114</v>
      </c>
      <c r="O69" s="349">
        <v>280000</v>
      </c>
      <c r="P69" s="336"/>
      <c r="T69" s="332" t="e">
        <f>#REF!</f>
        <v>#REF!</v>
      </c>
      <c r="U69" s="313" t="e">
        <f t="shared" si="30"/>
        <v>#REF!</v>
      </c>
      <c r="V69" s="313" t="e">
        <f t="shared" si="31"/>
        <v>#REF!</v>
      </c>
      <c r="W69" s="350" t="e">
        <f t="shared" si="32"/>
        <v>#REF!</v>
      </c>
      <c r="X69" s="351">
        <f t="shared" si="33"/>
        <v>10</v>
      </c>
      <c r="Y69" s="350" t="e">
        <f t="shared" si="34"/>
        <v>#REF!</v>
      </c>
      <c r="Z69" s="350">
        <f t="shared" si="35"/>
        <v>11</v>
      </c>
      <c r="AA69" s="350" t="e">
        <f t="shared" si="36"/>
        <v>#REF!</v>
      </c>
      <c r="AB69" s="351" t="e">
        <f t="shared" si="37"/>
        <v>#REF!</v>
      </c>
      <c r="AC69" s="351" t="e">
        <f t="shared" si="38"/>
        <v>#REF!</v>
      </c>
      <c r="AD69" s="351" t="e">
        <f t="shared" si="39"/>
        <v>#REF!</v>
      </c>
      <c r="AE69" s="332">
        <f t="shared" si="40"/>
        <v>2003</v>
      </c>
      <c r="AF69" s="352" t="e">
        <f t="shared" si="41"/>
        <v>#REF!</v>
      </c>
      <c r="AG69" s="353" t="e">
        <f t="shared" si="42"/>
        <v>#REF!</v>
      </c>
    </row>
    <row r="70" spans="1:33" s="313" customFormat="1" ht="22.5" customHeight="1">
      <c r="A70" s="431">
        <v>190</v>
      </c>
      <c r="B70" s="345" t="s">
        <v>2022</v>
      </c>
      <c r="C70" s="346" t="s">
        <v>173</v>
      </c>
      <c r="D70" s="308"/>
      <c r="E70" s="347" t="s">
        <v>316</v>
      </c>
      <c r="F70" s="334"/>
      <c r="G70" s="347" t="s">
        <v>390</v>
      </c>
      <c r="H70" s="348">
        <v>2003</v>
      </c>
      <c r="I70" s="308"/>
      <c r="J70" s="308"/>
      <c r="K70" s="308"/>
      <c r="L70" s="308"/>
      <c r="M70" s="308"/>
      <c r="N70" s="348" t="s">
        <v>114</v>
      </c>
      <c r="O70" s="349">
        <v>200000</v>
      </c>
      <c r="P70" s="336"/>
      <c r="T70" s="332" t="e">
        <f>#REF!</f>
        <v>#REF!</v>
      </c>
      <c r="U70" s="313" t="e">
        <f t="shared" si="30"/>
        <v>#REF!</v>
      </c>
      <c r="V70" s="313" t="e">
        <f t="shared" si="31"/>
        <v>#REF!</v>
      </c>
      <c r="W70" s="350" t="e">
        <f t="shared" si="32"/>
        <v>#REF!</v>
      </c>
      <c r="X70" s="351">
        <f t="shared" si="33"/>
        <v>10</v>
      </c>
      <c r="Y70" s="350" t="e">
        <f t="shared" si="34"/>
        <v>#REF!</v>
      </c>
      <c r="Z70" s="350">
        <f t="shared" si="35"/>
        <v>11</v>
      </c>
      <c r="AA70" s="350" t="e">
        <f t="shared" si="36"/>
        <v>#REF!</v>
      </c>
      <c r="AB70" s="351" t="e">
        <f t="shared" si="37"/>
        <v>#REF!</v>
      </c>
      <c r="AC70" s="351" t="e">
        <f t="shared" si="38"/>
        <v>#REF!</v>
      </c>
      <c r="AD70" s="351" t="e">
        <f t="shared" si="39"/>
        <v>#REF!</v>
      </c>
      <c r="AE70" s="332">
        <f t="shared" si="40"/>
        <v>2003</v>
      </c>
      <c r="AF70" s="352" t="e">
        <f t="shared" si="41"/>
        <v>#REF!</v>
      </c>
      <c r="AG70" s="353" t="e">
        <f t="shared" si="42"/>
        <v>#REF!</v>
      </c>
    </row>
    <row r="71" spans="1:33" s="313" customFormat="1" ht="22.5" customHeight="1">
      <c r="A71" s="431">
        <v>193</v>
      </c>
      <c r="B71" s="345" t="s">
        <v>2027</v>
      </c>
      <c r="C71" s="346" t="s">
        <v>138</v>
      </c>
      <c r="D71" s="308"/>
      <c r="E71" s="347" t="s">
        <v>316</v>
      </c>
      <c r="F71" s="334"/>
      <c r="G71" s="347" t="s">
        <v>373</v>
      </c>
      <c r="H71" s="348">
        <v>2003</v>
      </c>
      <c r="I71" s="308"/>
      <c r="J71" s="308"/>
      <c r="K71" s="308"/>
      <c r="L71" s="308"/>
      <c r="M71" s="308"/>
      <c r="N71" s="348" t="s">
        <v>114</v>
      </c>
      <c r="O71" s="349">
        <v>450000</v>
      </c>
      <c r="P71" s="336"/>
      <c r="T71" s="332" t="e">
        <f>#REF!</f>
        <v>#REF!</v>
      </c>
      <c r="U71" s="313" t="e">
        <f t="shared" si="30"/>
        <v>#REF!</v>
      </c>
      <c r="V71" s="313" t="e">
        <f t="shared" si="31"/>
        <v>#REF!</v>
      </c>
      <c r="W71" s="350" t="e">
        <f t="shared" si="32"/>
        <v>#REF!</v>
      </c>
      <c r="X71" s="351">
        <f t="shared" si="33"/>
        <v>10</v>
      </c>
      <c r="Y71" s="350" t="e">
        <f t="shared" si="34"/>
        <v>#REF!</v>
      </c>
      <c r="Z71" s="350">
        <f t="shared" si="35"/>
        <v>11</v>
      </c>
      <c r="AA71" s="350" t="e">
        <f t="shared" si="36"/>
        <v>#REF!</v>
      </c>
      <c r="AB71" s="351" t="e">
        <f t="shared" si="37"/>
        <v>#REF!</v>
      </c>
      <c r="AC71" s="351" t="e">
        <f t="shared" si="38"/>
        <v>#REF!</v>
      </c>
      <c r="AD71" s="351" t="e">
        <f t="shared" si="39"/>
        <v>#REF!</v>
      </c>
      <c r="AE71" s="332">
        <f t="shared" si="40"/>
        <v>2003</v>
      </c>
      <c r="AF71" s="352" t="e">
        <f t="shared" si="41"/>
        <v>#REF!</v>
      </c>
      <c r="AG71" s="353" t="e">
        <f t="shared" ref="AG71:AG84" si="43">AD71+AC71+AB71+AA71+Y71</f>
        <v>#REF!</v>
      </c>
    </row>
    <row r="72" spans="1:33" s="313" customFormat="1" ht="22.5" customHeight="1">
      <c r="A72" s="431">
        <v>194</v>
      </c>
      <c r="B72" s="345" t="s">
        <v>285</v>
      </c>
      <c r="C72" s="346" t="s">
        <v>148</v>
      </c>
      <c r="D72" s="308"/>
      <c r="E72" s="347" t="s">
        <v>313</v>
      </c>
      <c r="F72" s="334"/>
      <c r="G72" s="347" t="s">
        <v>368</v>
      </c>
      <c r="H72" s="348">
        <v>2003</v>
      </c>
      <c r="I72" s="308"/>
      <c r="J72" s="308"/>
      <c r="K72" s="308"/>
      <c r="L72" s="308"/>
      <c r="M72" s="308"/>
      <c r="N72" s="348" t="s">
        <v>114</v>
      </c>
      <c r="O72" s="349">
        <v>245000</v>
      </c>
      <c r="P72" s="336"/>
      <c r="T72" s="332" t="e">
        <f>#REF!</f>
        <v>#REF!</v>
      </c>
      <c r="U72" s="313" t="e">
        <f t="shared" ref="U72:U84" si="44">VLOOKUP(T72,kelompok,2,0)</f>
        <v>#REF!</v>
      </c>
      <c r="V72" s="313" t="e">
        <f t="shared" ref="V72:V84" si="45">VLOOKUP(T72,MASAMANFAAT,4,0)</f>
        <v>#REF!</v>
      </c>
      <c r="W72" s="350" t="e">
        <f t="shared" ref="W72:W84" si="46">(O72-10)/V72</f>
        <v>#REF!</v>
      </c>
      <c r="X72" s="351">
        <f t="shared" ref="X72:X84" si="47">2013-AE72</f>
        <v>10</v>
      </c>
      <c r="Y72" s="350" t="e">
        <f t="shared" ref="Y72:Y84" si="48">IF(X72&gt;V72,O72-10,W72*X72)</f>
        <v>#REF!</v>
      </c>
      <c r="Z72" s="350">
        <f t="shared" ref="Z72:Z84" si="49">2014-AE72</f>
        <v>11</v>
      </c>
      <c r="AA72" s="350" t="e">
        <f t="shared" ref="AA72:AA84" si="50">IF(O72-10=Y72,0,W72)</f>
        <v>#REF!</v>
      </c>
      <c r="AB72" s="351" t="e">
        <f t="shared" ref="AB72:AB84" si="51">IF(O72-10=Y72+AA72,0,W72)</f>
        <v>#REF!</v>
      </c>
      <c r="AC72" s="351" t="e">
        <f t="shared" ref="AC72:AC84" si="52">IF(O72-10=Y72+AA72+AB72,0,W72)</f>
        <v>#REF!</v>
      </c>
      <c r="AD72" s="351" t="e">
        <f t="shared" ref="AD72:AD84" si="53">IF(O72-10=Y72+AA72+AB72+AC72,0,W72)</f>
        <v>#REF!</v>
      </c>
      <c r="AE72" s="332">
        <f t="shared" ref="AE72:AE84" si="54">H72</f>
        <v>2003</v>
      </c>
      <c r="AF72" s="352" t="e">
        <f t="shared" ref="AF72:AF84" si="55">O72-(AA72+AB72+Y72+AC72+AD72)</f>
        <v>#REF!</v>
      </c>
      <c r="AG72" s="353" t="e">
        <f t="shared" si="43"/>
        <v>#REF!</v>
      </c>
    </row>
    <row r="73" spans="1:33" s="313" customFormat="1" ht="22.5" customHeight="1">
      <c r="A73" s="431">
        <v>197</v>
      </c>
      <c r="B73" s="345" t="s">
        <v>2032</v>
      </c>
      <c r="C73" s="346" t="s">
        <v>115</v>
      </c>
      <c r="D73" s="308"/>
      <c r="E73" s="347" t="s">
        <v>316</v>
      </c>
      <c r="F73" s="334"/>
      <c r="G73" s="347" t="s">
        <v>373</v>
      </c>
      <c r="H73" s="348">
        <v>2003</v>
      </c>
      <c r="I73" s="308"/>
      <c r="J73" s="308"/>
      <c r="K73" s="308"/>
      <c r="L73" s="308"/>
      <c r="M73" s="308"/>
      <c r="N73" s="348" t="s">
        <v>114</v>
      </c>
      <c r="O73" s="349">
        <v>450000</v>
      </c>
      <c r="P73" s="336"/>
      <c r="T73" s="332" t="e">
        <f>#REF!</f>
        <v>#REF!</v>
      </c>
      <c r="U73" s="313" t="e">
        <f t="shared" si="44"/>
        <v>#REF!</v>
      </c>
      <c r="V73" s="313" t="e">
        <f t="shared" si="45"/>
        <v>#REF!</v>
      </c>
      <c r="W73" s="350" t="e">
        <f t="shared" si="46"/>
        <v>#REF!</v>
      </c>
      <c r="X73" s="351">
        <f t="shared" si="47"/>
        <v>10</v>
      </c>
      <c r="Y73" s="350" t="e">
        <f t="shared" si="48"/>
        <v>#REF!</v>
      </c>
      <c r="Z73" s="350">
        <f t="shared" si="49"/>
        <v>11</v>
      </c>
      <c r="AA73" s="350" t="e">
        <f t="shared" si="50"/>
        <v>#REF!</v>
      </c>
      <c r="AB73" s="351" t="e">
        <f t="shared" si="51"/>
        <v>#REF!</v>
      </c>
      <c r="AC73" s="351" t="e">
        <f t="shared" si="52"/>
        <v>#REF!</v>
      </c>
      <c r="AD73" s="351" t="e">
        <f t="shared" si="53"/>
        <v>#REF!</v>
      </c>
      <c r="AE73" s="332">
        <f t="shared" si="54"/>
        <v>2003</v>
      </c>
      <c r="AF73" s="352" t="e">
        <f t="shared" si="55"/>
        <v>#REF!</v>
      </c>
      <c r="AG73" s="353" t="e">
        <f t="shared" si="43"/>
        <v>#REF!</v>
      </c>
    </row>
    <row r="74" spans="1:33" s="313" customFormat="1" ht="22.5" customHeight="1">
      <c r="A74" s="431">
        <v>204</v>
      </c>
      <c r="B74" s="345" t="s">
        <v>2023</v>
      </c>
      <c r="C74" s="346" t="s">
        <v>129</v>
      </c>
      <c r="D74" s="308"/>
      <c r="E74" s="347" t="s">
        <v>341</v>
      </c>
      <c r="F74" s="334"/>
      <c r="G74" s="347" t="s">
        <v>369</v>
      </c>
      <c r="H74" s="348">
        <v>2003</v>
      </c>
      <c r="I74" s="308"/>
      <c r="J74" s="308"/>
      <c r="K74" s="308"/>
      <c r="L74" s="308"/>
      <c r="M74" s="308"/>
      <c r="N74" s="348" t="s">
        <v>114</v>
      </c>
      <c r="O74" s="349">
        <v>487500</v>
      </c>
      <c r="P74" s="336"/>
      <c r="T74" s="332" t="e">
        <f>#REF!</f>
        <v>#REF!</v>
      </c>
      <c r="U74" s="313" t="e">
        <f t="shared" si="44"/>
        <v>#REF!</v>
      </c>
      <c r="V74" s="313" t="e">
        <f t="shared" si="45"/>
        <v>#REF!</v>
      </c>
      <c r="W74" s="350" t="e">
        <f t="shared" si="46"/>
        <v>#REF!</v>
      </c>
      <c r="X74" s="351">
        <f t="shared" si="47"/>
        <v>10</v>
      </c>
      <c r="Y74" s="350" t="e">
        <f t="shared" si="48"/>
        <v>#REF!</v>
      </c>
      <c r="Z74" s="350">
        <f t="shared" si="49"/>
        <v>11</v>
      </c>
      <c r="AA74" s="350" t="e">
        <f t="shared" si="50"/>
        <v>#REF!</v>
      </c>
      <c r="AB74" s="351" t="e">
        <f t="shared" si="51"/>
        <v>#REF!</v>
      </c>
      <c r="AC74" s="351" t="e">
        <f t="shared" si="52"/>
        <v>#REF!</v>
      </c>
      <c r="AD74" s="351" t="e">
        <f t="shared" si="53"/>
        <v>#REF!</v>
      </c>
      <c r="AE74" s="332">
        <f t="shared" si="54"/>
        <v>2003</v>
      </c>
      <c r="AF74" s="352" t="e">
        <f t="shared" si="55"/>
        <v>#REF!</v>
      </c>
      <c r="AG74" s="353" t="e">
        <f t="shared" si="43"/>
        <v>#REF!</v>
      </c>
    </row>
    <row r="75" spans="1:33" s="313" customFormat="1" ht="22.5" customHeight="1">
      <c r="A75" s="431">
        <v>206</v>
      </c>
      <c r="B75" s="345" t="s">
        <v>2033</v>
      </c>
      <c r="C75" s="346" t="s">
        <v>117</v>
      </c>
      <c r="D75" s="308"/>
      <c r="E75" s="347" t="s">
        <v>343</v>
      </c>
      <c r="F75" s="334"/>
      <c r="G75" s="347" t="s">
        <v>369</v>
      </c>
      <c r="H75" s="348">
        <v>2003</v>
      </c>
      <c r="I75" s="308"/>
      <c r="J75" s="308"/>
      <c r="K75" s="308"/>
      <c r="L75" s="308"/>
      <c r="M75" s="308"/>
      <c r="N75" s="348" t="s">
        <v>114</v>
      </c>
      <c r="O75" s="349">
        <v>75000</v>
      </c>
      <c r="P75" s="336"/>
      <c r="T75" s="332" t="e">
        <f>#REF!</f>
        <v>#REF!</v>
      </c>
      <c r="U75" s="313" t="e">
        <f t="shared" si="44"/>
        <v>#REF!</v>
      </c>
      <c r="V75" s="313" t="e">
        <f t="shared" si="45"/>
        <v>#REF!</v>
      </c>
      <c r="W75" s="350" t="e">
        <f t="shared" si="46"/>
        <v>#REF!</v>
      </c>
      <c r="X75" s="351">
        <f t="shared" si="47"/>
        <v>10</v>
      </c>
      <c r="Y75" s="350" t="e">
        <f t="shared" si="48"/>
        <v>#REF!</v>
      </c>
      <c r="Z75" s="350">
        <f t="shared" si="49"/>
        <v>11</v>
      </c>
      <c r="AA75" s="350" t="e">
        <f t="shared" si="50"/>
        <v>#REF!</v>
      </c>
      <c r="AB75" s="351" t="e">
        <f t="shared" si="51"/>
        <v>#REF!</v>
      </c>
      <c r="AC75" s="351" t="e">
        <f t="shared" si="52"/>
        <v>#REF!</v>
      </c>
      <c r="AD75" s="351" t="e">
        <f t="shared" si="53"/>
        <v>#REF!</v>
      </c>
      <c r="AE75" s="332">
        <f t="shared" si="54"/>
        <v>2003</v>
      </c>
      <c r="AF75" s="352" t="e">
        <f t="shared" si="55"/>
        <v>#REF!</v>
      </c>
      <c r="AG75" s="353" t="e">
        <f t="shared" si="43"/>
        <v>#REF!</v>
      </c>
    </row>
    <row r="76" spans="1:33" s="313" customFormat="1" ht="22.5" customHeight="1">
      <c r="A76" s="431">
        <v>207</v>
      </c>
      <c r="B76" s="345" t="s">
        <v>2025</v>
      </c>
      <c r="C76" s="346" t="s">
        <v>126</v>
      </c>
      <c r="D76" s="308"/>
      <c r="E76" s="347" t="s">
        <v>344</v>
      </c>
      <c r="F76" s="334"/>
      <c r="G76" s="347" t="s">
        <v>369</v>
      </c>
      <c r="H76" s="348">
        <v>2003</v>
      </c>
      <c r="I76" s="308"/>
      <c r="J76" s="308"/>
      <c r="K76" s="308"/>
      <c r="L76" s="308"/>
      <c r="M76" s="308"/>
      <c r="N76" s="348" t="s">
        <v>114</v>
      </c>
      <c r="O76" s="349">
        <v>131250</v>
      </c>
      <c r="P76" s="336"/>
      <c r="T76" s="332" t="e">
        <f>#REF!</f>
        <v>#REF!</v>
      </c>
      <c r="U76" s="313" t="e">
        <f t="shared" si="44"/>
        <v>#REF!</v>
      </c>
      <c r="V76" s="313" t="e">
        <f t="shared" si="45"/>
        <v>#REF!</v>
      </c>
      <c r="W76" s="350" t="e">
        <f t="shared" si="46"/>
        <v>#REF!</v>
      </c>
      <c r="X76" s="351">
        <f t="shared" si="47"/>
        <v>10</v>
      </c>
      <c r="Y76" s="350" t="e">
        <f t="shared" si="48"/>
        <v>#REF!</v>
      </c>
      <c r="Z76" s="350">
        <f t="shared" si="49"/>
        <v>11</v>
      </c>
      <c r="AA76" s="350" t="e">
        <f t="shared" si="50"/>
        <v>#REF!</v>
      </c>
      <c r="AB76" s="351" t="e">
        <f t="shared" si="51"/>
        <v>#REF!</v>
      </c>
      <c r="AC76" s="351" t="e">
        <f t="shared" si="52"/>
        <v>#REF!</v>
      </c>
      <c r="AD76" s="351" t="e">
        <f t="shared" si="53"/>
        <v>#REF!</v>
      </c>
      <c r="AE76" s="332">
        <f t="shared" si="54"/>
        <v>2003</v>
      </c>
      <c r="AF76" s="352" t="e">
        <f t="shared" si="55"/>
        <v>#REF!</v>
      </c>
      <c r="AG76" s="353" t="e">
        <f t="shared" si="43"/>
        <v>#REF!</v>
      </c>
    </row>
    <row r="77" spans="1:33" s="313" customFormat="1" ht="22.5" customHeight="1">
      <c r="A77" s="431">
        <v>208</v>
      </c>
      <c r="B77" s="345" t="s">
        <v>298</v>
      </c>
      <c r="C77" s="346" t="s">
        <v>131</v>
      </c>
      <c r="D77" s="308"/>
      <c r="E77" s="347" t="s">
        <v>316</v>
      </c>
      <c r="F77" s="334"/>
      <c r="G77" s="347" t="s">
        <v>373</v>
      </c>
      <c r="H77" s="348">
        <v>2003</v>
      </c>
      <c r="I77" s="308"/>
      <c r="J77" s="308"/>
      <c r="K77" s="308"/>
      <c r="L77" s="308"/>
      <c r="M77" s="308"/>
      <c r="N77" s="348" t="s">
        <v>114</v>
      </c>
      <c r="O77" s="349">
        <v>300000</v>
      </c>
      <c r="P77" s="336"/>
      <c r="T77" s="332" t="e">
        <f>#REF!</f>
        <v>#REF!</v>
      </c>
      <c r="U77" s="313" t="e">
        <f t="shared" si="44"/>
        <v>#REF!</v>
      </c>
      <c r="V77" s="313" t="e">
        <f t="shared" si="45"/>
        <v>#REF!</v>
      </c>
      <c r="W77" s="350" t="e">
        <f t="shared" si="46"/>
        <v>#REF!</v>
      </c>
      <c r="X77" s="351">
        <f t="shared" si="47"/>
        <v>10</v>
      </c>
      <c r="Y77" s="350" t="e">
        <f t="shared" si="48"/>
        <v>#REF!</v>
      </c>
      <c r="Z77" s="350">
        <f t="shared" si="49"/>
        <v>11</v>
      </c>
      <c r="AA77" s="350" t="e">
        <f t="shared" si="50"/>
        <v>#REF!</v>
      </c>
      <c r="AB77" s="351" t="e">
        <f t="shared" si="51"/>
        <v>#REF!</v>
      </c>
      <c r="AC77" s="351" t="e">
        <f t="shared" si="52"/>
        <v>#REF!</v>
      </c>
      <c r="AD77" s="351" t="e">
        <f t="shared" si="53"/>
        <v>#REF!</v>
      </c>
      <c r="AE77" s="332">
        <f t="shared" si="54"/>
        <v>2003</v>
      </c>
      <c r="AF77" s="352" t="e">
        <f t="shared" si="55"/>
        <v>#REF!</v>
      </c>
      <c r="AG77" s="353" t="e">
        <f t="shared" si="43"/>
        <v>#REF!</v>
      </c>
    </row>
    <row r="78" spans="1:33" s="313" customFormat="1" ht="22.5" customHeight="1">
      <c r="A78" s="431">
        <v>210</v>
      </c>
      <c r="B78" s="345" t="s">
        <v>2093</v>
      </c>
      <c r="C78" s="346" t="s">
        <v>420</v>
      </c>
      <c r="D78" s="308"/>
      <c r="E78" s="347" t="s">
        <v>316</v>
      </c>
      <c r="F78" s="334"/>
      <c r="G78" s="347" t="s">
        <v>459</v>
      </c>
      <c r="H78" s="348">
        <v>2003</v>
      </c>
      <c r="I78" s="308"/>
      <c r="J78" s="308"/>
      <c r="K78" s="308"/>
      <c r="L78" s="308"/>
      <c r="M78" s="308"/>
      <c r="N78" s="348" t="s">
        <v>114</v>
      </c>
      <c r="O78" s="349">
        <v>56000</v>
      </c>
      <c r="P78" s="336"/>
      <c r="T78" s="332" t="e">
        <f>#REF!</f>
        <v>#REF!</v>
      </c>
      <c r="U78" s="313" t="e">
        <f t="shared" si="44"/>
        <v>#REF!</v>
      </c>
      <c r="V78" s="313" t="e">
        <f t="shared" si="45"/>
        <v>#REF!</v>
      </c>
      <c r="W78" s="350" t="e">
        <f t="shared" si="46"/>
        <v>#REF!</v>
      </c>
      <c r="X78" s="351">
        <f t="shared" si="47"/>
        <v>10</v>
      </c>
      <c r="Y78" s="350" t="e">
        <f t="shared" si="48"/>
        <v>#REF!</v>
      </c>
      <c r="Z78" s="350">
        <f t="shared" si="49"/>
        <v>11</v>
      </c>
      <c r="AA78" s="350" t="e">
        <f t="shared" si="50"/>
        <v>#REF!</v>
      </c>
      <c r="AB78" s="351" t="e">
        <f t="shared" si="51"/>
        <v>#REF!</v>
      </c>
      <c r="AC78" s="351" t="e">
        <f t="shared" si="52"/>
        <v>#REF!</v>
      </c>
      <c r="AD78" s="351" t="e">
        <f t="shared" si="53"/>
        <v>#REF!</v>
      </c>
      <c r="AE78" s="332">
        <f t="shared" si="54"/>
        <v>2003</v>
      </c>
      <c r="AF78" s="352" t="e">
        <f t="shared" si="55"/>
        <v>#REF!</v>
      </c>
      <c r="AG78" s="353" t="e">
        <f t="shared" si="43"/>
        <v>#REF!</v>
      </c>
    </row>
    <row r="79" spans="1:33" s="313" customFormat="1" ht="22.5" customHeight="1">
      <c r="A79" s="431">
        <v>219</v>
      </c>
      <c r="B79" s="345" t="s">
        <v>2043</v>
      </c>
      <c r="C79" s="346" t="s">
        <v>123</v>
      </c>
      <c r="D79" s="308"/>
      <c r="E79" s="347" t="s">
        <v>316</v>
      </c>
      <c r="F79" s="334"/>
      <c r="G79" s="347" t="s">
        <v>385</v>
      </c>
      <c r="H79" s="348">
        <v>2003</v>
      </c>
      <c r="I79" s="308"/>
      <c r="J79" s="308"/>
      <c r="K79" s="308"/>
      <c r="L79" s="308"/>
      <c r="M79" s="308"/>
      <c r="N79" s="348" t="s">
        <v>114</v>
      </c>
      <c r="O79" s="349">
        <v>150000</v>
      </c>
      <c r="P79" s="336"/>
      <c r="T79" s="332" t="e">
        <f>#REF!</f>
        <v>#REF!</v>
      </c>
      <c r="U79" s="313" t="e">
        <f t="shared" si="44"/>
        <v>#REF!</v>
      </c>
      <c r="V79" s="313" t="e">
        <f t="shared" si="45"/>
        <v>#REF!</v>
      </c>
      <c r="W79" s="350" t="e">
        <f t="shared" si="46"/>
        <v>#REF!</v>
      </c>
      <c r="X79" s="351">
        <f t="shared" si="47"/>
        <v>10</v>
      </c>
      <c r="Y79" s="350" t="e">
        <f t="shared" si="48"/>
        <v>#REF!</v>
      </c>
      <c r="Z79" s="350">
        <f t="shared" si="49"/>
        <v>11</v>
      </c>
      <c r="AA79" s="350" t="e">
        <f t="shared" si="50"/>
        <v>#REF!</v>
      </c>
      <c r="AB79" s="351" t="e">
        <f t="shared" si="51"/>
        <v>#REF!</v>
      </c>
      <c r="AC79" s="351" t="e">
        <f t="shared" si="52"/>
        <v>#REF!</v>
      </c>
      <c r="AD79" s="351" t="e">
        <f t="shared" si="53"/>
        <v>#REF!</v>
      </c>
      <c r="AE79" s="332">
        <f t="shared" si="54"/>
        <v>2003</v>
      </c>
      <c r="AF79" s="352" t="e">
        <f t="shared" si="55"/>
        <v>#REF!</v>
      </c>
      <c r="AG79" s="353" t="e">
        <f t="shared" si="43"/>
        <v>#REF!</v>
      </c>
    </row>
    <row r="80" spans="1:33" s="313" customFormat="1" ht="22.5" customHeight="1">
      <c r="A80" s="431">
        <v>221</v>
      </c>
      <c r="B80" s="345" t="s">
        <v>2022</v>
      </c>
      <c r="C80" s="346" t="s">
        <v>173</v>
      </c>
      <c r="D80" s="308"/>
      <c r="E80" s="347" t="s">
        <v>113</v>
      </c>
      <c r="F80" s="334"/>
      <c r="G80" s="347" t="s">
        <v>378</v>
      </c>
      <c r="H80" s="348">
        <v>2003</v>
      </c>
      <c r="I80" s="308"/>
      <c r="J80" s="308"/>
      <c r="K80" s="308"/>
      <c r="L80" s="308"/>
      <c r="M80" s="308"/>
      <c r="N80" s="348" t="s">
        <v>114</v>
      </c>
      <c r="O80" s="349">
        <v>187500</v>
      </c>
      <c r="P80" s="336"/>
      <c r="T80" s="332" t="e">
        <f>#REF!</f>
        <v>#REF!</v>
      </c>
      <c r="U80" s="313" t="e">
        <f t="shared" si="44"/>
        <v>#REF!</v>
      </c>
      <c r="V80" s="313" t="e">
        <f t="shared" si="45"/>
        <v>#REF!</v>
      </c>
      <c r="W80" s="350" t="e">
        <f t="shared" si="46"/>
        <v>#REF!</v>
      </c>
      <c r="X80" s="351">
        <f t="shared" si="47"/>
        <v>10</v>
      </c>
      <c r="Y80" s="350" t="e">
        <f t="shared" si="48"/>
        <v>#REF!</v>
      </c>
      <c r="Z80" s="350">
        <f t="shared" si="49"/>
        <v>11</v>
      </c>
      <c r="AA80" s="350" t="e">
        <f t="shared" si="50"/>
        <v>#REF!</v>
      </c>
      <c r="AB80" s="351" t="e">
        <f t="shared" si="51"/>
        <v>#REF!</v>
      </c>
      <c r="AC80" s="351" t="e">
        <f t="shared" si="52"/>
        <v>#REF!</v>
      </c>
      <c r="AD80" s="351" t="e">
        <f t="shared" si="53"/>
        <v>#REF!</v>
      </c>
      <c r="AE80" s="332">
        <f t="shared" si="54"/>
        <v>2003</v>
      </c>
      <c r="AF80" s="352" t="e">
        <f t="shared" si="55"/>
        <v>#REF!</v>
      </c>
      <c r="AG80" s="353" t="e">
        <f t="shared" si="43"/>
        <v>#REF!</v>
      </c>
    </row>
    <row r="81" spans="1:33" s="313" customFormat="1" ht="22.5" customHeight="1">
      <c r="A81" s="431">
        <v>227</v>
      </c>
      <c r="B81" s="345" t="s">
        <v>2032</v>
      </c>
      <c r="C81" s="346" t="s">
        <v>118</v>
      </c>
      <c r="D81" s="308"/>
      <c r="E81" s="347" t="s">
        <v>315</v>
      </c>
      <c r="F81" s="334"/>
      <c r="G81" s="347" t="s">
        <v>378</v>
      </c>
      <c r="H81" s="348">
        <v>2003</v>
      </c>
      <c r="I81" s="308"/>
      <c r="J81" s="308"/>
      <c r="K81" s="308"/>
      <c r="L81" s="308"/>
      <c r="M81" s="308"/>
      <c r="N81" s="348" t="s">
        <v>114</v>
      </c>
      <c r="O81" s="349">
        <v>350000</v>
      </c>
      <c r="P81" s="336"/>
      <c r="T81" s="332" t="e">
        <f>#REF!</f>
        <v>#REF!</v>
      </c>
      <c r="U81" s="313" t="e">
        <f t="shared" si="44"/>
        <v>#REF!</v>
      </c>
      <c r="V81" s="313" t="e">
        <f t="shared" si="45"/>
        <v>#REF!</v>
      </c>
      <c r="W81" s="350" t="e">
        <f t="shared" si="46"/>
        <v>#REF!</v>
      </c>
      <c r="X81" s="351">
        <f t="shared" si="47"/>
        <v>10</v>
      </c>
      <c r="Y81" s="350" t="e">
        <f t="shared" si="48"/>
        <v>#REF!</v>
      </c>
      <c r="Z81" s="350">
        <f t="shared" si="49"/>
        <v>11</v>
      </c>
      <c r="AA81" s="350" t="e">
        <f t="shared" si="50"/>
        <v>#REF!</v>
      </c>
      <c r="AB81" s="351" t="e">
        <f t="shared" si="51"/>
        <v>#REF!</v>
      </c>
      <c r="AC81" s="351" t="e">
        <f t="shared" si="52"/>
        <v>#REF!</v>
      </c>
      <c r="AD81" s="351" t="e">
        <f t="shared" si="53"/>
        <v>#REF!</v>
      </c>
      <c r="AE81" s="332">
        <f t="shared" si="54"/>
        <v>2003</v>
      </c>
      <c r="AF81" s="352" t="e">
        <f t="shared" si="55"/>
        <v>#REF!</v>
      </c>
      <c r="AG81" s="353" t="e">
        <f t="shared" si="43"/>
        <v>#REF!</v>
      </c>
    </row>
    <row r="82" spans="1:33" s="313" customFormat="1" ht="22.5" customHeight="1">
      <c r="A82" s="431">
        <v>231</v>
      </c>
      <c r="B82" s="345" t="s">
        <v>2033</v>
      </c>
      <c r="C82" s="346" t="s">
        <v>117</v>
      </c>
      <c r="D82" s="308"/>
      <c r="E82" s="347" t="s">
        <v>113</v>
      </c>
      <c r="F82" s="334"/>
      <c r="G82" s="347" t="s">
        <v>376</v>
      </c>
      <c r="H82" s="348">
        <v>2003</v>
      </c>
      <c r="I82" s="308"/>
      <c r="J82" s="308"/>
      <c r="K82" s="308"/>
      <c r="L82" s="308"/>
      <c r="M82" s="308"/>
      <c r="N82" s="348" t="s">
        <v>114</v>
      </c>
      <c r="O82" s="349">
        <v>10000</v>
      </c>
      <c r="P82" s="336"/>
      <c r="T82" s="332" t="e">
        <f>#REF!</f>
        <v>#REF!</v>
      </c>
      <c r="U82" s="313" t="e">
        <f t="shared" si="44"/>
        <v>#REF!</v>
      </c>
      <c r="V82" s="313" t="e">
        <f t="shared" si="45"/>
        <v>#REF!</v>
      </c>
      <c r="W82" s="350" t="e">
        <f t="shared" si="46"/>
        <v>#REF!</v>
      </c>
      <c r="X82" s="351">
        <f t="shared" si="47"/>
        <v>10</v>
      </c>
      <c r="Y82" s="350" t="e">
        <f t="shared" si="48"/>
        <v>#REF!</v>
      </c>
      <c r="Z82" s="350">
        <f t="shared" si="49"/>
        <v>11</v>
      </c>
      <c r="AA82" s="350" t="e">
        <f t="shared" si="50"/>
        <v>#REF!</v>
      </c>
      <c r="AB82" s="351" t="e">
        <f t="shared" si="51"/>
        <v>#REF!</v>
      </c>
      <c r="AC82" s="351" t="e">
        <f t="shared" si="52"/>
        <v>#REF!</v>
      </c>
      <c r="AD82" s="351" t="e">
        <f t="shared" si="53"/>
        <v>#REF!</v>
      </c>
      <c r="AE82" s="332">
        <f t="shared" si="54"/>
        <v>2003</v>
      </c>
      <c r="AF82" s="352" t="e">
        <f t="shared" si="55"/>
        <v>#REF!</v>
      </c>
      <c r="AG82" s="353" t="e">
        <f t="shared" si="43"/>
        <v>#REF!</v>
      </c>
    </row>
    <row r="83" spans="1:33" s="313" customFormat="1" ht="22.5" customHeight="1">
      <c r="A83" s="431">
        <v>233</v>
      </c>
      <c r="B83" s="345" t="s">
        <v>2041</v>
      </c>
      <c r="C83" s="346" t="s">
        <v>132</v>
      </c>
      <c r="D83" s="308"/>
      <c r="E83" s="347" t="s">
        <v>346</v>
      </c>
      <c r="F83" s="334"/>
      <c r="G83" s="347" t="s">
        <v>378</v>
      </c>
      <c r="H83" s="348">
        <v>2003</v>
      </c>
      <c r="I83" s="308"/>
      <c r="J83" s="308"/>
      <c r="K83" s="308"/>
      <c r="L83" s="308"/>
      <c r="M83" s="308"/>
      <c r="N83" s="348" t="s">
        <v>114</v>
      </c>
      <c r="O83" s="349">
        <v>87500</v>
      </c>
      <c r="P83" s="336"/>
      <c r="T83" s="332" t="e">
        <f>#REF!</f>
        <v>#REF!</v>
      </c>
      <c r="U83" s="313" t="e">
        <f t="shared" si="44"/>
        <v>#REF!</v>
      </c>
      <c r="V83" s="313" t="e">
        <f t="shared" si="45"/>
        <v>#REF!</v>
      </c>
      <c r="W83" s="350" t="e">
        <f t="shared" si="46"/>
        <v>#REF!</v>
      </c>
      <c r="X83" s="351">
        <f t="shared" si="47"/>
        <v>10</v>
      </c>
      <c r="Y83" s="350" t="e">
        <f t="shared" si="48"/>
        <v>#REF!</v>
      </c>
      <c r="Z83" s="350">
        <f t="shared" si="49"/>
        <v>11</v>
      </c>
      <c r="AA83" s="350" t="e">
        <f t="shared" si="50"/>
        <v>#REF!</v>
      </c>
      <c r="AB83" s="351" t="e">
        <f t="shared" si="51"/>
        <v>#REF!</v>
      </c>
      <c r="AC83" s="351" t="e">
        <f t="shared" si="52"/>
        <v>#REF!</v>
      </c>
      <c r="AD83" s="351" t="e">
        <f t="shared" si="53"/>
        <v>#REF!</v>
      </c>
      <c r="AE83" s="332">
        <f t="shared" si="54"/>
        <v>2003</v>
      </c>
      <c r="AF83" s="352" t="e">
        <f t="shared" si="55"/>
        <v>#REF!</v>
      </c>
      <c r="AG83" s="353" t="e">
        <f t="shared" si="43"/>
        <v>#REF!</v>
      </c>
    </row>
    <row r="84" spans="1:33" s="313" customFormat="1" ht="22.5" customHeight="1">
      <c r="A84" s="431">
        <v>248</v>
      </c>
      <c r="B84" s="345" t="s">
        <v>2026</v>
      </c>
      <c r="C84" s="346" t="s">
        <v>143</v>
      </c>
      <c r="D84" s="308"/>
      <c r="E84" s="347" t="s">
        <v>316</v>
      </c>
      <c r="F84" s="334"/>
      <c r="G84" s="347" t="s">
        <v>368</v>
      </c>
      <c r="H84" s="348">
        <v>2003</v>
      </c>
      <c r="I84" s="308"/>
      <c r="J84" s="308"/>
      <c r="K84" s="308"/>
      <c r="L84" s="308"/>
      <c r="M84" s="308"/>
      <c r="N84" s="348" t="s">
        <v>114</v>
      </c>
      <c r="O84" s="349">
        <v>187500</v>
      </c>
      <c r="P84" s="336"/>
      <c r="T84" s="332" t="e">
        <f>#REF!</f>
        <v>#REF!</v>
      </c>
      <c r="U84" s="313" t="e">
        <f t="shared" si="44"/>
        <v>#REF!</v>
      </c>
      <c r="V84" s="313" t="e">
        <f t="shared" si="45"/>
        <v>#REF!</v>
      </c>
      <c r="W84" s="350" t="e">
        <f t="shared" si="46"/>
        <v>#REF!</v>
      </c>
      <c r="X84" s="351">
        <f t="shared" si="47"/>
        <v>10</v>
      </c>
      <c r="Y84" s="350" t="e">
        <f t="shared" si="48"/>
        <v>#REF!</v>
      </c>
      <c r="Z84" s="350">
        <f t="shared" si="49"/>
        <v>11</v>
      </c>
      <c r="AA84" s="350" t="e">
        <f t="shared" si="50"/>
        <v>#REF!</v>
      </c>
      <c r="AB84" s="351" t="e">
        <f t="shared" si="51"/>
        <v>#REF!</v>
      </c>
      <c r="AC84" s="351" t="e">
        <f t="shared" si="52"/>
        <v>#REF!</v>
      </c>
      <c r="AD84" s="351" t="e">
        <f t="shared" si="53"/>
        <v>#REF!</v>
      </c>
      <c r="AE84" s="332">
        <f t="shared" si="54"/>
        <v>2003</v>
      </c>
      <c r="AF84" s="352" t="e">
        <f t="shared" si="55"/>
        <v>#REF!</v>
      </c>
      <c r="AG84" s="353" t="e">
        <f t="shared" si="43"/>
        <v>#REF!</v>
      </c>
    </row>
    <row r="85" spans="1:33" s="313" customFormat="1" ht="22.5" customHeight="1">
      <c r="A85" s="431">
        <v>260</v>
      </c>
      <c r="B85" s="345" t="s">
        <v>2033</v>
      </c>
      <c r="C85" s="346" t="s">
        <v>117</v>
      </c>
      <c r="D85" s="308"/>
      <c r="E85" s="347" t="s">
        <v>313</v>
      </c>
      <c r="F85" s="334"/>
      <c r="G85" s="347" t="s">
        <v>370</v>
      </c>
      <c r="H85" s="348">
        <v>2005</v>
      </c>
      <c r="I85" s="308"/>
      <c r="J85" s="308"/>
      <c r="K85" s="308"/>
      <c r="L85" s="308"/>
      <c r="M85" s="308"/>
      <c r="N85" s="348" t="s">
        <v>114</v>
      </c>
      <c r="O85" s="356">
        <v>455000</v>
      </c>
      <c r="P85" s="336"/>
      <c r="T85" s="332" t="e">
        <f>#REF!</f>
        <v>#REF!</v>
      </c>
      <c r="U85" s="313" t="e">
        <f t="shared" ref="U85:U96" si="56">VLOOKUP(T85,kelompok,2,0)</f>
        <v>#REF!</v>
      </c>
      <c r="V85" s="313" t="e">
        <f t="shared" ref="V85:V96" si="57">VLOOKUP(T85,MASAMANFAAT,4,0)</f>
        <v>#REF!</v>
      </c>
      <c r="W85" s="350" t="e">
        <f t="shared" ref="W85:W96" si="58">(O85-10)/V85</f>
        <v>#REF!</v>
      </c>
      <c r="X85" s="351">
        <f t="shared" ref="X85:X96" si="59">2013-AE85</f>
        <v>8</v>
      </c>
      <c r="Y85" s="350" t="e">
        <f t="shared" ref="Y85:Y96" si="60">IF(X85&gt;V85,O85-10,W85*X85)</f>
        <v>#REF!</v>
      </c>
      <c r="Z85" s="350">
        <f t="shared" ref="Z85:Z96" si="61">2014-AE85</f>
        <v>9</v>
      </c>
      <c r="AA85" s="350" t="e">
        <f t="shared" ref="AA85:AA96" si="62">IF(O85-10=Y85,0,W85)</f>
        <v>#REF!</v>
      </c>
      <c r="AB85" s="351" t="e">
        <f t="shared" ref="AB85:AB96" si="63">IF(O85-10=Y85+AA85,0,W85)</f>
        <v>#REF!</v>
      </c>
      <c r="AC85" s="351" t="e">
        <f t="shared" ref="AC85:AC96" si="64">IF(O85-10=Y85+AA85+AB85,0,W85)</f>
        <v>#REF!</v>
      </c>
      <c r="AD85" s="351" t="e">
        <f t="shared" ref="AD85:AD96" si="65">IF(O85-10=Y85+AA85+AB85+AC85,0,W85)</f>
        <v>#REF!</v>
      </c>
      <c r="AE85" s="332">
        <f t="shared" ref="AE85:AE96" si="66">H85</f>
        <v>2005</v>
      </c>
      <c r="AF85" s="352" t="e">
        <f t="shared" ref="AF85:AF96" si="67">O85-(AA85+AB85+Y85+AC85+AD85)</f>
        <v>#REF!</v>
      </c>
      <c r="AG85" s="353" t="e">
        <f t="shared" ref="AG85:AG96" si="68">AD85+AC85+AB85+AA85+Y85</f>
        <v>#REF!</v>
      </c>
    </row>
    <row r="86" spans="1:33" s="313" customFormat="1" ht="22.5" customHeight="1">
      <c r="A86" s="431">
        <v>261</v>
      </c>
      <c r="B86" s="345" t="s">
        <v>2032</v>
      </c>
      <c r="C86" s="346" t="s">
        <v>118</v>
      </c>
      <c r="D86" s="308"/>
      <c r="E86" s="347" t="s">
        <v>313</v>
      </c>
      <c r="F86" s="334"/>
      <c r="G86" s="347" t="s">
        <v>368</v>
      </c>
      <c r="H86" s="348">
        <v>2005</v>
      </c>
      <c r="I86" s="308"/>
      <c r="J86" s="308"/>
      <c r="K86" s="308"/>
      <c r="L86" s="308"/>
      <c r="M86" s="308"/>
      <c r="N86" s="348" t="s">
        <v>114</v>
      </c>
      <c r="O86" s="356">
        <v>490000</v>
      </c>
      <c r="P86" s="336"/>
      <c r="T86" s="332" t="e">
        <f>#REF!</f>
        <v>#REF!</v>
      </c>
      <c r="U86" s="313" t="e">
        <f t="shared" si="56"/>
        <v>#REF!</v>
      </c>
      <c r="V86" s="313" t="e">
        <f t="shared" si="57"/>
        <v>#REF!</v>
      </c>
      <c r="W86" s="350" t="e">
        <f t="shared" si="58"/>
        <v>#REF!</v>
      </c>
      <c r="X86" s="351">
        <f t="shared" si="59"/>
        <v>8</v>
      </c>
      <c r="Y86" s="350" t="e">
        <f t="shared" si="60"/>
        <v>#REF!</v>
      </c>
      <c r="Z86" s="350">
        <f t="shared" si="61"/>
        <v>9</v>
      </c>
      <c r="AA86" s="350" t="e">
        <f t="shared" si="62"/>
        <v>#REF!</v>
      </c>
      <c r="AB86" s="351" t="e">
        <f t="shared" si="63"/>
        <v>#REF!</v>
      </c>
      <c r="AC86" s="351" t="e">
        <f t="shared" si="64"/>
        <v>#REF!</v>
      </c>
      <c r="AD86" s="351" t="e">
        <f t="shared" si="65"/>
        <v>#REF!</v>
      </c>
      <c r="AE86" s="332">
        <f t="shared" si="66"/>
        <v>2005</v>
      </c>
      <c r="AF86" s="352" t="e">
        <f t="shared" si="67"/>
        <v>#REF!</v>
      </c>
      <c r="AG86" s="353" t="e">
        <f t="shared" si="68"/>
        <v>#REF!</v>
      </c>
    </row>
    <row r="87" spans="1:33" s="313" customFormat="1" ht="22.5" customHeight="1">
      <c r="A87" s="431">
        <v>264</v>
      </c>
      <c r="B87" s="345" t="s">
        <v>2033</v>
      </c>
      <c r="C87" s="346" t="s">
        <v>117</v>
      </c>
      <c r="D87" s="308"/>
      <c r="E87" s="347" t="s">
        <v>316</v>
      </c>
      <c r="F87" s="334"/>
      <c r="G87" s="347" t="s">
        <v>370</v>
      </c>
      <c r="H87" s="348">
        <v>2005</v>
      </c>
      <c r="I87" s="308"/>
      <c r="J87" s="308"/>
      <c r="K87" s="308"/>
      <c r="L87" s="308"/>
      <c r="M87" s="308"/>
      <c r="N87" s="348" t="s">
        <v>114</v>
      </c>
      <c r="O87" s="349">
        <v>490000</v>
      </c>
      <c r="P87" s="336"/>
      <c r="T87" s="332" t="e">
        <f>#REF!</f>
        <v>#REF!</v>
      </c>
      <c r="U87" s="313" t="e">
        <f t="shared" si="56"/>
        <v>#REF!</v>
      </c>
      <c r="V87" s="313" t="e">
        <f t="shared" si="57"/>
        <v>#REF!</v>
      </c>
      <c r="W87" s="350" t="e">
        <f t="shared" si="58"/>
        <v>#REF!</v>
      </c>
      <c r="X87" s="351">
        <f t="shared" si="59"/>
        <v>8</v>
      </c>
      <c r="Y87" s="350" t="e">
        <f t="shared" si="60"/>
        <v>#REF!</v>
      </c>
      <c r="Z87" s="350">
        <f t="shared" si="61"/>
        <v>9</v>
      </c>
      <c r="AA87" s="350" t="e">
        <f t="shared" si="62"/>
        <v>#REF!</v>
      </c>
      <c r="AB87" s="351" t="e">
        <f t="shared" si="63"/>
        <v>#REF!</v>
      </c>
      <c r="AC87" s="351" t="e">
        <f t="shared" si="64"/>
        <v>#REF!</v>
      </c>
      <c r="AD87" s="351" t="e">
        <f t="shared" si="65"/>
        <v>#REF!</v>
      </c>
      <c r="AE87" s="332">
        <f t="shared" si="66"/>
        <v>2005</v>
      </c>
      <c r="AF87" s="352" t="e">
        <f t="shared" si="67"/>
        <v>#REF!</v>
      </c>
      <c r="AG87" s="353" t="e">
        <f t="shared" si="68"/>
        <v>#REF!</v>
      </c>
    </row>
    <row r="88" spans="1:33" s="313" customFormat="1" ht="22.5" customHeight="1">
      <c r="A88" s="431">
        <v>269</v>
      </c>
      <c r="B88" s="345" t="s">
        <v>2026</v>
      </c>
      <c r="C88" s="346" t="s">
        <v>143</v>
      </c>
      <c r="D88" s="308"/>
      <c r="E88" s="347" t="s">
        <v>349</v>
      </c>
      <c r="F88" s="334"/>
      <c r="G88" s="347" t="s">
        <v>368</v>
      </c>
      <c r="H88" s="348">
        <v>2005</v>
      </c>
      <c r="I88" s="308"/>
      <c r="J88" s="308"/>
      <c r="K88" s="308"/>
      <c r="L88" s="308"/>
      <c r="M88" s="308"/>
      <c r="N88" s="348" t="s">
        <v>114</v>
      </c>
      <c r="O88" s="349">
        <v>150000</v>
      </c>
      <c r="P88" s="336"/>
      <c r="T88" s="332" t="e">
        <f>#REF!</f>
        <v>#REF!</v>
      </c>
      <c r="U88" s="313" t="e">
        <f t="shared" si="56"/>
        <v>#REF!</v>
      </c>
      <c r="V88" s="313" t="e">
        <f t="shared" si="57"/>
        <v>#REF!</v>
      </c>
      <c r="W88" s="350" t="e">
        <f t="shared" si="58"/>
        <v>#REF!</v>
      </c>
      <c r="X88" s="351">
        <f t="shared" si="59"/>
        <v>8</v>
      </c>
      <c r="Y88" s="350" t="e">
        <f t="shared" si="60"/>
        <v>#REF!</v>
      </c>
      <c r="Z88" s="350">
        <f t="shared" si="61"/>
        <v>9</v>
      </c>
      <c r="AA88" s="350" t="e">
        <f t="shared" si="62"/>
        <v>#REF!</v>
      </c>
      <c r="AB88" s="351" t="e">
        <f t="shared" si="63"/>
        <v>#REF!</v>
      </c>
      <c r="AC88" s="351" t="e">
        <f t="shared" si="64"/>
        <v>#REF!</v>
      </c>
      <c r="AD88" s="351" t="e">
        <f t="shared" si="65"/>
        <v>#REF!</v>
      </c>
      <c r="AE88" s="332">
        <f t="shared" si="66"/>
        <v>2005</v>
      </c>
      <c r="AF88" s="352" t="e">
        <f t="shared" si="67"/>
        <v>#REF!</v>
      </c>
      <c r="AG88" s="353" t="e">
        <f t="shared" si="68"/>
        <v>#REF!</v>
      </c>
    </row>
    <row r="89" spans="1:33" s="313" customFormat="1" ht="22.5" customHeight="1">
      <c r="A89" s="431">
        <v>270</v>
      </c>
      <c r="B89" s="345" t="s">
        <v>2050</v>
      </c>
      <c r="C89" s="346" t="s">
        <v>149</v>
      </c>
      <c r="D89" s="308"/>
      <c r="E89" s="347" t="s">
        <v>316</v>
      </c>
      <c r="F89" s="334"/>
      <c r="G89" s="347" t="s">
        <v>372</v>
      </c>
      <c r="H89" s="348">
        <v>2005</v>
      </c>
      <c r="I89" s="308"/>
      <c r="J89" s="308"/>
      <c r="K89" s="308"/>
      <c r="L89" s="308"/>
      <c r="M89" s="308"/>
      <c r="N89" s="348" t="s">
        <v>114</v>
      </c>
      <c r="O89" s="349">
        <v>175000</v>
      </c>
      <c r="P89" s="336"/>
      <c r="T89" s="332" t="e">
        <f>#REF!</f>
        <v>#REF!</v>
      </c>
      <c r="U89" s="313" t="e">
        <f t="shared" si="56"/>
        <v>#REF!</v>
      </c>
      <c r="V89" s="313" t="e">
        <f t="shared" si="57"/>
        <v>#REF!</v>
      </c>
      <c r="W89" s="350" t="e">
        <f t="shared" si="58"/>
        <v>#REF!</v>
      </c>
      <c r="X89" s="351">
        <f t="shared" si="59"/>
        <v>8</v>
      </c>
      <c r="Y89" s="350" t="e">
        <f t="shared" si="60"/>
        <v>#REF!</v>
      </c>
      <c r="Z89" s="350">
        <f t="shared" si="61"/>
        <v>9</v>
      </c>
      <c r="AA89" s="350" t="e">
        <f t="shared" si="62"/>
        <v>#REF!</v>
      </c>
      <c r="AB89" s="351" t="e">
        <f t="shared" si="63"/>
        <v>#REF!</v>
      </c>
      <c r="AC89" s="351" t="e">
        <f t="shared" si="64"/>
        <v>#REF!</v>
      </c>
      <c r="AD89" s="351" t="e">
        <f t="shared" si="65"/>
        <v>#REF!</v>
      </c>
      <c r="AE89" s="332">
        <f t="shared" si="66"/>
        <v>2005</v>
      </c>
      <c r="AF89" s="352" t="e">
        <f t="shared" si="67"/>
        <v>#REF!</v>
      </c>
      <c r="AG89" s="353" t="e">
        <f t="shared" si="68"/>
        <v>#REF!</v>
      </c>
    </row>
    <row r="90" spans="1:33" s="313" customFormat="1" ht="22.5" customHeight="1">
      <c r="A90" s="431">
        <v>274</v>
      </c>
      <c r="B90" s="345" t="s">
        <v>2047</v>
      </c>
      <c r="C90" s="346" t="s">
        <v>423</v>
      </c>
      <c r="D90" s="308"/>
      <c r="E90" s="347" t="s">
        <v>316</v>
      </c>
      <c r="F90" s="334"/>
      <c r="G90" s="347" t="s">
        <v>376</v>
      </c>
      <c r="H90" s="348">
        <v>2005</v>
      </c>
      <c r="I90" s="308"/>
      <c r="J90" s="308"/>
      <c r="K90" s="308"/>
      <c r="L90" s="308"/>
      <c r="M90" s="308"/>
      <c r="N90" s="348" t="s">
        <v>114</v>
      </c>
      <c r="O90" s="349">
        <v>240000</v>
      </c>
      <c r="P90" s="336"/>
      <c r="T90" s="332" t="e">
        <f>#REF!</f>
        <v>#REF!</v>
      </c>
      <c r="U90" s="313" t="e">
        <f t="shared" si="56"/>
        <v>#REF!</v>
      </c>
      <c r="V90" s="313" t="e">
        <f t="shared" si="57"/>
        <v>#REF!</v>
      </c>
      <c r="W90" s="350" t="e">
        <f t="shared" si="58"/>
        <v>#REF!</v>
      </c>
      <c r="X90" s="351">
        <f t="shared" si="59"/>
        <v>8</v>
      </c>
      <c r="Y90" s="350" t="e">
        <f t="shared" si="60"/>
        <v>#REF!</v>
      </c>
      <c r="Z90" s="350">
        <f t="shared" si="61"/>
        <v>9</v>
      </c>
      <c r="AA90" s="350" t="e">
        <f t="shared" si="62"/>
        <v>#REF!</v>
      </c>
      <c r="AB90" s="351" t="e">
        <f t="shared" si="63"/>
        <v>#REF!</v>
      </c>
      <c r="AC90" s="351" t="e">
        <f t="shared" si="64"/>
        <v>#REF!</v>
      </c>
      <c r="AD90" s="351" t="e">
        <f t="shared" si="65"/>
        <v>#REF!</v>
      </c>
      <c r="AE90" s="332">
        <f t="shared" si="66"/>
        <v>2005</v>
      </c>
      <c r="AF90" s="352" t="e">
        <f t="shared" si="67"/>
        <v>#REF!</v>
      </c>
      <c r="AG90" s="353" t="e">
        <f t="shared" si="68"/>
        <v>#REF!</v>
      </c>
    </row>
    <row r="91" spans="1:33" s="313" customFormat="1" ht="22.5" customHeight="1">
      <c r="A91" s="431">
        <v>279</v>
      </c>
      <c r="B91" s="345" t="s">
        <v>2083</v>
      </c>
      <c r="C91" s="346" t="s">
        <v>144</v>
      </c>
      <c r="D91" s="308"/>
      <c r="E91" s="347" t="s">
        <v>352</v>
      </c>
      <c r="F91" s="334"/>
      <c r="G91" s="347" t="s">
        <v>388</v>
      </c>
      <c r="H91" s="348">
        <v>2005</v>
      </c>
      <c r="I91" s="308"/>
      <c r="J91" s="308"/>
      <c r="K91" s="308"/>
      <c r="L91" s="308"/>
      <c r="M91" s="308"/>
      <c r="N91" s="348" t="s">
        <v>114</v>
      </c>
      <c r="O91" s="349">
        <v>122500</v>
      </c>
      <c r="P91" s="346" t="s">
        <v>144</v>
      </c>
      <c r="T91" s="332" t="e">
        <f>#REF!</f>
        <v>#REF!</v>
      </c>
      <c r="U91" s="313" t="e">
        <f t="shared" si="56"/>
        <v>#REF!</v>
      </c>
      <c r="V91" s="313" t="e">
        <f t="shared" si="57"/>
        <v>#REF!</v>
      </c>
      <c r="W91" s="350" t="e">
        <f t="shared" si="58"/>
        <v>#REF!</v>
      </c>
      <c r="X91" s="351">
        <f t="shared" si="59"/>
        <v>8</v>
      </c>
      <c r="Y91" s="350" t="e">
        <f t="shared" si="60"/>
        <v>#REF!</v>
      </c>
      <c r="Z91" s="350">
        <f t="shared" si="61"/>
        <v>9</v>
      </c>
      <c r="AA91" s="350" t="e">
        <f t="shared" si="62"/>
        <v>#REF!</v>
      </c>
      <c r="AB91" s="351" t="e">
        <f t="shared" si="63"/>
        <v>#REF!</v>
      </c>
      <c r="AC91" s="351" t="e">
        <f t="shared" si="64"/>
        <v>#REF!</v>
      </c>
      <c r="AD91" s="351" t="e">
        <f t="shared" si="65"/>
        <v>#REF!</v>
      </c>
      <c r="AE91" s="332">
        <f t="shared" si="66"/>
        <v>2005</v>
      </c>
      <c r="AF91" s="352" t="e">
        <f t="shared" si="67"/>
        <v>#REF!</v>
      </c>
      <c r="AG91" s="353" t="e">
        <f t="shared" si="68"/>
        <v>#REF!</v>
      </c>
    </row>
    <row r="92" spans="1:33" s="313" customFormat="1" ht="22.5" customHeight="1">
      <c r="A92" s="431">
        <v>287</v>
      </c>
      <c r="B92" s="345" t="s">
        <v>2036</v>
      </c>
      <c r="C92" s="346" t="s">
        <v>125</v>
      </c>
      <c r="D92" s="308"/>
      <c r="E92" s="347" t="s">
        <v>354</v>
      </c>
      <c r="F92" s="334"/>
      <c r="G92" s="347" t="s">
        <v>379</v>
      </c>
      <c r="H92" s="348">
        <v>2005</v>
      </c>
      <c r="I92" s="308"/>
      <c r="J92" s="308"/>
      <c r="K92" s="308"/>
      <c r="L92" s="308"/>
      <c r="M92" s="308"/>
      <c r="N92" s="348" t="s">
        <v>114</v>
      </c>
      <c r="O92" s="349">
        <v>150000</v>
      </c>
      <c r="P92" s="336"/>
      <c r="T92" s="332" t="e">
        <f>#REF!</f>
        <v>#REF!</v>
      </c>
      <c r="U92" s="313" t="e">
        <f t="shared" si="56"/>
        <v>#REF!</v>
      </c>
      <c r="V92" s="313" t="e">
        <f t="shared" si="57"/>
        <v>#REF!</v>
      </c>
      <c r="W92" s="350" t="e">
        <f t="shared" si="58"/>
        <v>#REF!</v>
      </c>
      <c r="X92" s="351">
        <f t="shared" si="59"/>
        <v>8</v>
      </c>
      <c r="Y92" s="350" t="e">
        <f t="shared" si="60"/>
        <v>#REF!</v>
      </c>
      <c r="Z92" s="350">
        <f t="shared" si="61"/>
        <v>9</v>
      </c>
      <c r="AA92" s="350" t="e">
        <f t="shared" si="62"/>
        <v>#REF!</v>
      </c>
      <c r="AB92" s="351" t="e">
        <f t="shared" si="63"/>
        <v>#REF!</v>
      </c>
      <c r="AC92" s="351" t="e">
        <f t="shared" si="64"/>
        <v>#REF!</v>
      </c>
      <c r="AD92" s="351" t="e">
        <f t="shared" si="65"/>
        <v>#REF!</v>
      </c>
      <c r="AE92" s="332">
        <f t="shared" si="66"/>
        <v>2005</v>
      </c>
      <c r="AF92" s="352" t="e">
        <f t="shared" si="67"/>
        <v>#REF!</v>
      </c>
      <c r="AG92" s="353" t="e">
        <f t="shared" si="68"/>
        <v>#REF!</v>
      </c>
    </row>
    <row r="93" spans="1:33" s="313" customFormat="1" ht="22.5" customHeight="1">
      <c r="A93" s="431">
        <v>290</v>
      </c>
      <c r="B93" s="345" t="s">
        <v>2025</v>
      </c>
      <c r="C93" s="346" t="s">
        <v>126</v>
      </c>
      <c r="D93" s="308"/>
      <c r="E93" s="347" t="s">
        <v>356</v>
      </c>
      <c r="F93" s="334"/>
      <c r="G93" s="347" t="s">
        <v>369</v>
      </c>
      <c r="H93" s="348">
        <v>2005</v>
      </c>
      <c r="I93" s="308"/>
      <c r="J93" s="308"/>
      <c r="K93" s="308"/>
      <c r="L93" s="308"/>
      <c r="M93" s="308"/>
      <c r="N93" s="348" t="s">
        <v>114</v>
      </c>
      <c r="O93" s="349">
        <v>105000</v>
      </c>
      <c r="P93" s="336"/>
      <c r="T93" s="332" t="e">
        <f>#REF!</f>
        <v>#REF!</v>
      </c>
      <c r="U93" s="313" t="e">
        <f t="shared" si="56"/>
        <v>#REF!</v>
      </c>
      <c r="V93" s="313" t="e">
        <f t="shared" si="57"/>
        <v>#REF!</v>
      </c>
      <c r="W93" s="350" t="e">
        <f t="shared" si="58"/>
        <v>#REF!</v>
      </c>
      <c r="X93" s="351">
        <f t="shared" si="59"/>
        <v>8</v>
      </c>
      <c r="Y93" s="350" t="e">
        <f t="shared" si="60"/>
        <v>#REF!</v>
      </c>
      <c r="Z93" s="350">
        <f t="shared" si="61"/>
        <v>9</v>
      </c>
      <c r="AA93" s="350" t="e">
        <f t="shared" si="62"/>
        <v>#REF!</v>
      </c>
      <c r="AB93" s="351" t="e">
        <f t="shared" si="63"/>
        <v>#REF!</v>
      </c>
      <c r="AC93" s="351" t="e">
        <f t="shared" si="64"/>
        <v>#REF!</v>
      </c>
      <c r="AD93" s="351" t="e">
        <f t="shared" si="65"/>
        <v>#REF!</v>
      </c>
      <c r="AE93" s="332">
        <f t="shared" si="66"/>
        <v>2005</v>
      </c>
      <c r="AF93" s="352" t="e">
        <f t="shared" si="67"/>
        <v>#REF!</v>
      </c>
      <c r="AG93" s="353" t="e">
        <f t="shared" si="68"/>
        <v>#REF!</v>
      </c>
    </row>
    <row r="94" spans="1:33" s="313" customFormat="1" ht="22.5" customHeight="1" thickBot="1">
      <c r="A94" s="433">
        <v>296</v>
      </c>
      <c r="B94" s="358" t="s">
        <v>2050</v>
      </c>
      <c r="C94" s="359" t="s">
        <v>149</v>
      </c>
      <c r="D94" s="360"/>
      <c r="E94" s="362" t="s">
        <v>357</v>
      </c>
      <c r="F94" s="361"/>
      <c r="G94" s="362" t="s">
        <v>373</v>
      </c>
      <c r="H94" s="363">
        <v>2006</v>
      </c>
      <c r="I94" s="360"/>
      <c r="J94" s="360"/>
      <c r="K94" s="360"/>
      <c r="L94" s="360"/>
      <c r="M94" s="360"/>
      <c r="N94" s="363" t="s">
        <v>114</v>
      </c>
      <c r="O94" s="373">
        <v>160000</v>
      </c>
      <c r="P94" s="365"/>
      <c r="T94" s="332" t="e">
        <f>#REF!</f>
        <v>#REF!</v>
      </c>
      <c r="U94" s="313" t="e">
        <f t="shared" si="56"/>
        <v>#REF!</v>
      </c>
      <c r="V94" s="313" t="e">
        <f t="shared" si="57"/>
        <v>#REF!</v>
      </c>
      <c r="W94" s="350" t="e">
        <f t="shared" si="58"/>
        <v>#REF!</v>
      </c>
      <c r="X94" s="351">
        <f t="shared" si="59"/>
        <v>7</v>
      </c>
      <c r="Y94" s="350" t="e">
        <f t="shared" si="60"/>
        <v>#REF!</v>
      </c>
      <c r="Z94" s="350">
        <f t="shared" si="61"/>
        <v>8</v>
      </c>
      <c r="AA94" s="350" t="e">
        <f t="shared" si="62"/>
        <v>#REF!</v>
      </c>
      <c r="AB94" s="351" t="e">
        <f t="shared" si="63"/>
        <v>#REF!</v>
      </c>
      <c r="AC94" s="351" t="e">
        <f t="shared" si="64"/>
        <v>#REF!</v>
      </c>
      <c r="AD94" s="351" t="e">
        <f t="shared" si="65"/>
        <v>#REF!</v>
      </c>
      <c r="AE94" s="332">
        <f t="shared" si="66"/>
        <v>2006</v>
      </c>
      <c r="AF94" s="352" t="e">
        <f t="shared" si="67"/>
        <v>#REF!</v>
      </c>
      <c r="AG94" s="353" t="e">
        <f t="shared" si="68"/>
        <v>#REF!</v>
      </c>
    </row>
    <row r="95" spans="1:33" s="313" customFormat="1" ht="22.5" customHeight="1">
      <c r="A95" s="431">
        <v>299</v>
      </c>
      <c r="B95" s="345" t="s">
        <v>2039</v>
      </c>
      <c r="C95" s="346" t="s">
        <v>135</v>
      </c>
      <c r="D95" s="308"/>
      <c r="E95" s="347" t="s">
        <v>349</v>
      </c>
      <c r="F95" s="334"/>
      <c r="G95" s="347" t="s">
        <v>368</v>
      </c>
      <c r="H95" s="348">
        <v>2006</v>
      </c>
      <c r="I95" s="308"/>
      <c r="J95" s="308"/>
      <c r="K95" s="308"/>
      <c r="L95" s="308"/>
      <c r="M95" s="308"/>
      <c r="N95" s="348" t="s">
        <v>114</v>
      </c>
      <c r="O95" s="349">
        <v>200000</v>
      </c>
      <c r="P95" s="336"/>
      <c r="T95" s="332" t="e">
        <f>#REF!</f>
        <v>#REF!</v>
      </c>
      <c r="U95" s="313" t="e">
        <f t="shared" si="56"/>
        <v>#REF!</v>
      </c>
      <c r="V95" s="313" t="e">
        <f t="shared" si="57"/>
        <v>#REF!</v>
      </c>
      <c r="W95" s="350" t="e">
        <f t="shared" si="58"/>
        <v>#REF!</v>
      </c>
      <c r="X95" s="351">
        <f t="shared" si="59"/>
        <v>7</v>
      </c>
      <c r="Y95" s="350" t="e">
        <f t="shared" si="60"/>
        <v>#REF!</v>
      </c>
      <c r="Z95" s="350">
        <f t="shared" si="61"/>
        <v>8</v>
      </c>
      <c r="AA95" s="350" t="e">
        <f t="shared" si="62"/>
        <v>#REF!</v>
      </c>
      <c r="AB95" s="351" t="e">
        <f t="shared" si="63"/>
        <v>#REF!</v>
      </c>
      <c r="AC95" s="351" t="e">
        <f t="shared" si="64"/>
        <v>#REF!</v>
      </c>
      <c r="AD95" s="351" t="e">
        <f t="shared" si="65"/>
        <v>#REF!</v>
      </c>
      <c r="AE95" s="332">
        <f t="shared" si="66"/>
        <v>2006</v>
      </c>
      <c r="AF95" s="352" t="e">
        <f t="shared" si="67"/>
        <v>#REF!</v>
      </c>
      <c r="AG95" s="353" t="e">
        <f t="shared" si="68"/>
        <v>#REF!</v>
      </c>
    </row>
    <row r="96" spans="1:33" s="313" customFormat="1" ht="22.5" customHeight="1">
      <c r="A96" s="431">
        <v>300</v>
      </c>
      <c r="B96" s="345" t="s">
        <v>2083</v>
      </c>
      <c r="C96" s="346" t="s">
        <v>162</v>
      </c>
      <c r="D96" s="308"/>
      <c r="E96" s="347" t="s">
        <v>349</v>
      </c>
      <c r="F96" s="334"/>
      <c r="G96" s="347" t="s">
        <v>368</v>
      </c>
      <c r="H96" s="348">
        <v>2006</v>
      </c>
      <c r="I96" s="308"/>
      <c r="J96" s="308"/>
      <c r="K96" s="308"/>
      <c r="L96" s="308"/>
      <c r="M96" s="308"/>
      <c r="N96" s="348" t="s">
        <v>114</v>
      </c>
      <c r="O96" s="349">
        <v>175000</v>
      </c>
      <c r="P96" s="346" t="s">
        <v>162</v>
      </c>
      <c r="T96" s="332" t="e">
        <f>#REF!</f>
        <v>#REF!</v>
      </c>
      <c r="U96" s="313" t="e">
        <f t="shared" si="56"/>
        <v>#REF!</v>
      </c>
      <c r="V96" s="313" t="e">
        <f t="shared" si="57"/>
        <v>#REF!</v>
      </c>
      <c r="W96" s="350" t="e">
        <f t="shared" si="58"/>
        <v>#REF!</v>
      </c>
      <c r="X96" s="351">
        <f t="shared" si="59"/>
        <v>7</v>
      </c>
      <c r="Y96" s="350" t="e">
        <f t="shared" si="60"/>
        <v>#REF!</v>
      </c>
      <c r="Z96" s="350">
        <f t="shared" si="61"/>
        <v>8</v>
      </c>
      <c r="AA96" s="350" t="e">
        <f t="shared" si="62"/>
        <v>#REF!</v>
      </c>
      <c r="AB96" s="351" t="e">
        <f t="shared" si="63"/>
        <v>#REF!</v>
      </c>
      <c r="AC96" s="351" t="e">
        <f t="shared" si="64"/>
        <v>#REF!</v>
      </c>
      <c r="AD96" s="351" t="e">
        <f t="shared" si="65"/>
        <v>#REF!</v>
      </c>
      <c r="AE96" s="332">
        <f t="shared" si="66"/>
        <v>2006</v>
      </c>
      <c r="AF96" s="352" t="e">
        <f t="shared" si="67"/>
        <v>#REF!</v>
      </c>
      <c r="AG96" s="353" t="e">
        <f t="shared" si="68"/>
        <v>#REF!</v>
      </c>
    </row>
    <row r="97" spans="1:33" s="313" customFormat="1" ht="26.25" customHeight="1">
      <c r="A97" s="431">
        <v>513</v>
      </c>
      <c r="B97" s="345" t="s">
        <v>2083</v>
      </c>
      <c r="C97" s="378" t="s">
        <v>850</v>
      </c>
      <c r="D97" s="405" t="s">
        <v>623</v>
      </c>
      <c r="E97" s="400" t="s">
        <v>406</v>
      </c>
      <c r="F97" s="400"/>
      <c r="G97" s="378"/>
      <c r="H97" s="380">
        <v>2014</v>
      </c>
      <c r="I97" s="308"/>
      <c r="J97" s="308"/>
      <c r="K97" s="308"/>
      <c r="L97" s="308"/>
      <c r="M97" s="308"/>
      <c r="N97" s="348" t="s">
        <v>114</v>
      </c>
      <c r="O97" s="379">
        <v>405400</v>
      </c>
      <c r="P97" s="378" t="s">
        <v>850</v>
      </c>
      <c r="T97" s="332" t="e">
        <f>#REF!</f>
        <v>#REF!</v>
      </c>
      <c r="U97" s="313" t="e">
        <f t="shared" ref="U97" si="69">VLOOKUP(T97,kelompok,2,0)</f>
        <v>#REF!</v>
      </c>
      <c r="V97" s="313" t="e">
        <f t="shared" ref="V97" si="70">VLOOKUP(T97,MASAMANFAAT,4,0)</f>
        <v>#REF!</v>
      </c>
      <c r="W97" s="350" t="e">
        <f t="shared" ref="W97" si="71">(O97-10)/V97</f>
        <v>#REF!</v>
      </c>
      <c r="X97" s="351"/>
      <c r="Y97" s="350" t="e">
        <f t="shared" ref="Y97" si="72">IF(X97&gt;V97,O97-10,W97*X97)</f>
        <v>#REF!</v>
      </c>
      <c r="Z97" s="350">
        <f t="shared" ref="Z97" si="73">2014-AE97</f>
        <v>0</v>
      </c>
      <c r="AA97" s="350" t="e">
        <f t="shared" ref="AA97" si="74">IF(O97-10=Y97,0,W97)</f>
        <v>#REF!</v>
      </c>
      <c r="AB97" s="351" t="e">
        <f t="shared" ref="AB97" si="75">IF(O97-10=Y97+AA97,0,W97)</f>
        <v>#REF!</v>
      </c>
      <c r="AC97" s="351" t="e">
        <f t="shared" ref="AC97" si="76">IF(O97-10=Y97+AA97+AB97,0,W97)</f>
        <v>#REF!</v>
      </c>
      <c r="AD97" s="351" t="e">
        <f t="shared" ref="AD97" si="77">IF(O97-10=Y97+AA97+AB97+AC97,0,W97)</f>
        <v>#REF!</v>
      </c>
      <c r="AE97" s="332">
        <f t="shared" ref="AE97" si="78">H97</f>
        <v>2014</v>
      </c>
      <c r="AF97" s="352" t="e">
        <f t="shared" ref="AF97" si="79">O97-(AA97+AB97+Y97+AC97+AD97)</f>
        <v>#REF!</v>
      </c>
      <c r="AG97" s="353" t="e">
        <f t="shared" ref="AG97:AG98" si="80">AD97+AC97+AB97+AA97+Y97</f>
        <v>#REF!</v>
      </c>
    </row>
    <row r="98" spans="1:33" s="313" customFormat="1" ht="26.25" customHeight="1">
      <c r="A98" s="431">
        <v>514</v>
      </c>
      <c r="B98" s="345" t="s">
        <v>2083</v>
      </c>
      <c r="C98" s="378" t="s">
        <v>851</v>
      </c>
      <c r="D98" s="405" t="s">
        <v>623</v>
      </c>
      <c r="E98" s="400" t="s">
        <v>406</v>
      </c>
      <c r="F98" s="400"/>
      <c r="G98" s="378"/>
      <c r="H98" s="380">
        <v>2014</v>
      </c>
      <c r="I98" s="308"/>
      <c r="J98" s="308"/>
      <c r="K98" s="308"/>
      <c r="L98" s="308"/>
      <c r="M98" s="308"/>
      <c r="N98" s="348" t="s">
        <v>114</v>
      </c>
      <c r="O98" s="379">
        <v>460400</v>
      </c>
      <c r="P98" s="378" t="s">
        <v>851</v>
      </c>
      <c r="T98" s="332" t="e">
        <f>#REF!</f>
        <v>#REF!</v>
      </c>
      <c r="U98" s="313" t="e">
        <f t="shared" ref="U98" si="81">VLOOKUP(T98,kelompok,2,0)</f>
        <v>#REF!</v>
      </c>
      <c r="V98" s="313" t="e">
        <f t="shared" ref="V98" si="82">VLOOKUP(T98,MASAMANFAAT,4,0)</f>
        <v>#REF!</v>
      </c>
      <c r="W98" s="350" t="e">
        <f t="shared" ref="W98" si="83">(O98-10)/V98</f>
        <v>#REF!</v>
      </c>
      <c r="X98" s="351"/>
      <c r="Y98" s="350" t="e">
        <f t="shared" ref="Y98" si="84">IF(X98&gt;V98,O98-10,W98*X98)</f>
        <v>#REF!</v>
      </c>
      <c r="Z98" s="350">
        <f t="shared" ref="Z98" si="85">2014-AE98</f>
        <v>0</v>
      </c>
      <c r="AA98" s="350" t="e">
        <f t="shared" ref="AA98" si="86">IF(O98-10=Y98,0,W98)</f>
        <v>#REF!</v>
      </c>
      <c r="AB98" s="351" t="e">
        <f t="shared" ref="AB98" si="87">IF(O98-10=Y98+AA98,0,W98)</f>
        <v>#REF!</v>
      </c>
      <c r="AC98" s="351" t="e">
        <f t="shared" ref="AC98" si="88">IF(O98-10=Y98+AA98+AB98,0,W98)</f>
        <v>#REF!</v>
      </c>
      <c r="AD98" s="351" t="e">
        <f t="shared" ref="AD98" si="89">IF(O98-10=Y98+AA98+AB98+AC98,0,W98)</f>
        <v>#REF!</v>
      </c>
      <c r="AE98" s="332">
        <f t="shared" ref="AE98" si="90">H98</f>
        <v>2014</v>
      </c>
      <c r="AF98" s="352" t="e">
        <f t="shared" ref="AF98" si="91">O98-(AA98+AB98+Y98+AC98+AD98)</f>
        <v>#REF!</v>
      </c>
      <c r="AG98" s="353" t="e">
        <f t="shared" si="80"/>
        <v>#REF!</v>
      </c>
    </row>
    <row r="99" spans="1:33" s="313" customFormat="1" ht="26.25" customHeight="1">
      <c r="A99" s="431"/>
      <c r="B99" s="345"/>
      <c r="C99" s="378"/>
      <c r="D99" s="405"/>
      <c r="E99" s="400"/>
      <c r="F99" s="400"/>
      <c r="G99" s="378"/>
      <c r="H99" s="380"/>
      <c r="I99" s="308"/>
      <c r="J99" s="308"/>
      <c r="K99" s="308"/>
      <c r="L99" s="308"/>
      <c r="M99" s="308"/>
      <c r="N99" s="348"/>
      <c r="O99" s="379"/>
      <c r="P99" s="602"/>
      <c r="T99" s="332"/>
      <c r="W99" s="350"/>
      <c r="X99" s="408"/>
      <c r="Y99" s="350"/>
      <c r="Z99" s="350"/>
      <c r="AA99" s="350"/>
      <c r="AB99" s="408"/>
      <c r="AC99" s="408"/>
      <c r="AD99" s="408"/>
      <c r="AE99" s="332"/>
      <c r="AF99" s="352"/>
      <c r="AG99" s="353"/>
    </row>
    <row r="100" spans="1:33" s="313" customFormat="1" ht="40" customHeight="1">
      <c r="A100" s="411" t="s">
        <v>34</v>
      </c>
      <c r="B100" s="307" t="s">
        <v>891</v>
      </c>
      <c r="C100" s="296" t="s">
        <v>469</v>
      </c>
      <c r="D100" s="308"/>
      <c r="E100" s="334"/>
      <c r="F100" s="308"/>
      <c r="G100" s="308"/>
      <c r="H100" s="308"/>
      <c r="I100" s="308"/>
      <c r="J100" s="308"/>
      <c r="K100" s="308"/>
      <c r="L100" s="308"/>
      <c r="M100" s="308"/>
      <c r="N100" s="308"/>
      <c r="O100" s="308"/>
      <c r="P100" s="336"/>
      <c r="U100" s="323">
        <f t="shared" ref="U100:U108" si="92">IF(O100&lt;300000,O100,"0")</f>
        <v>0</v>
      </c>
    </row>
    <row r="101" spans="1:33" s="332" customFormat="1" ht="27" customHeight="1">
      <c r="A101" s="325" t="s">
        <v>36</v>
      </c>
      <c r="B101" s="307" t="s">
        <v>892</v>
      </c>
      <c r="C101" s="296" t="s">
        <v>469</v>
      </c>
      <c r="D101" s="327"/>
      <c r="E101" s="416"/>
      <c r="F101" s="327"/>
      <c r="G101" s="327"/>
      <c r="H101" s="327"/>
      <c r="I101" s="327"/>
      <c r="J101" s="327"/>
      <c r="K101" s="327"/>
      <c r="L101" s="327"/>
      <c r="M101" s="327"/>
      <c r="N101" s="327"/>
      <c r="O101" s="327"/>
      <c r="P101" s="339"/>
      <c r="U101" s="323">
        <f t="shared" si="92"/>
        <v>0</v>
      </c>
      <c r="V101" s="313"/>
    </row>
    <row r="102" spans="1:33" s="332" customFormat="1" ht="18.75" customHeight="1">
      <c r="A102" s="411"/>
      <c r="B102" s="416" t="s">
        <v>747</v>
      </c>
      <c r="C102" s="327" t="s">
        <v>747</v>
      </c>
      <c r="D102" s="327"/>
      <c r="E102" s="416"/>
      <c r="F102" s="327"/>
      <c r="G102" s="327"/>
      <c r="H102" s="327"/>
      <c r="I102" s="327"/>
      <c r="J102" s="327"/>
      <c r="K102" s="327"/>
      <c r="L102" s="327"/>
      <c r="M102" s="327"/>
      <c r="N102" s="327"/>
      <c r="O102" s="327"/>
      <c r="P102" s="339"/>
      <c r="U102" s="323">
        <f t="shared" si="92"/>
        <v>0</v>
      </c>
      <c r="V102" s="313"/>
    </row>
    <row r="103" spans="1:33" s="332" customFormat="1" ht="27" customHeight="1">
      <c r="A103" s="325" t="s">
        <v>38</v>
      </c>
      <c r="B103" s="307" t="s">
        <v>893</v>
      </c>
      <c r="C103" s="296" t="s">
        <v>469</v>
      </c>
      <c r="D103" s="327"/>
      <c r="E103" s="416"/>
      <c r="F103" s="327"/>
      <c r="G103" s="327"/>
      <c r="H103" s="327"/>
      <c r="I103" s="327"/>
      <c r="J103" s="327"/>
      <c r="K103" s="327"/>
      <c r="L103" s="327"/>
      <c r="M103" s="327"/>
      <c r="N103" s="327"/>
      <c r="O103" s="327"/>
      <c r="P103" s="339"/>
      <c r="U103" s="323">
        <f t="shared" si="92"/>
        <v>0</v>
      </c>
      <c r="V103" s="313"/>
    </row>
    <row r="104" spans="1:33" s="332" customFormat="1" ht="18.75" customHeight="1">
      <c r="A104" s="411"/>
      <c r="B104" s="416" t="s">
        <v>747</v>
      </c>
      <c r="C104" s="327" t="s">
        <v>747</v>
      </c>
      <c r="D104" s="327"/>
      <c r="E104" s="416"/>
      <c r="F104" s="327"/>
      <c r="G104" s="327"/>
      <c r="H104" s="327"/>
      <c r="I104" s="327"/>
      <c r="J104" s="327"/>
      <c r="K104" s="327"/>
      <c r="L104" s="327"/>
      <c r="M104" s="327"/>
      <c r="N104" s="327"/>
      <c r="O104" s="327"/>
      <c r="P104" s="339"/>
      <c r="U104" s="323">
        <f t="shared" si="92"/>
        <v>0</v>
      </c>
      <c r="V104" s="313"/>
    </row>
    <row r="105" spans="1:33" s="332" customFormat="1" ht="27" customHeight="1" thickBot="1">
      <c r="A105" s="440" t="s">
        <v>40</v>
      </c>
      <c r="B105" s="441" t="s">
        <v>894</v>
      </c>
      <c r="C105" s="442" t="s">
        <v>469</v>
      </c>
      <c r="D105" s="443"/>
      <c r="E105" s="444"/>
      <c r="F105" s="443"/>
      <c r="G105" s="443"/>
      <c r="H105" s="443"/>
      <c r="I105" s="443"/>
      <c r="J105" s="443"/>
      <c r="K105" s="443"/>
      <c r="L105" s="443"/>
      <c r="M105" s="443"/>
      <c r="N105" s="443"/>
      <c r="O105" s="443"/>
      <c r="P105" s="445"/>
      <c r="U105" s="323">
        <f t="shared" si="92"/>
        <v>0</v>
      </c>
      <c r="V105" s="313"/>
    </row>
    <row r="106" spans="1:33" s="332" customFormat="1" ht="22.5" customHeight="1">
      <c r="A106" s="436"/>
      <c r="B106" s="437" t="s">
        <v>747</v>
      </c>
      <c r="C106" s="438" t="s">
        <v>747</v>
      </c>
      <c r="D106" s="438"/>
      <c r="E106" s="437"/>
      <c r="F106" s="438"/>
      <c r="G106" s="438"/>
      <c r="H106" s="438"/>
      <c r="I106" s="438"/>
      <c r="J106" s="438"/>
      <c r="K106" s="438"/>
      <c r="L106" s="438"/>
      <c r="M106" s="438"/>
      <c r="N106" s="438"/>
      <c r="O106" s="438"/>
      <c r="P106" s="439"/>
      <c r="U106" s="323">
        <f t="shared" si="92"/>
        <v>0</v>
      </c>
      <c r="V106" s="313"/>
    </row>
    <row r="107" spans="1:33" s="332" customFormat="1" ht="27" customHeight="1">
      <c r="A107" s="325" t="s">
        <v>42</v>
      </c>
      <c r="B107" s="307" t="s">
        <v>895</v>
      </c>
      <c r="C107" s="296" t="s">
        <v>469</v>
      </c>
      <c r="D107" s="327"/>
      <c r="E107" s="296"/>
      <c r="F107" s="327"/>
      <c r="G107" s="327"/>
      <c r="H107" s="327"/>
      <c r="I107" s="327"/>
      <c r="J107" s="327"/>
      <c r="K107" s="327"/>
      <c r="L107" s="327"/>
      <c r="M107" s="327"/>
      <c r="N107" s="327"/>
      <c r="O107" s="327"/>
      <c r="P107" s="339"/>
      <c r="U107" s="323">
        <f t="shared" si="92"/>
        <v>0</v>
      </c>
    </row>
    <row r="108" spans="1:33" s="422" customFormat="1" ht="22.5" customHeight="1" thickBot="1">
      <c r="A108" s="417"/>
      <c r="B108" s="418" t="s">
        <v>747</v>
      </c>
      <c r="C108" s="419"/>
      <c r="D108" s="419"/>
      <c r="E108" s="420"/>
      <c r="F108" s="419"/>
      <c r="G108" s="419"/>
      <c r="H108" s="419"/>
      <c r="I108" s="419"/>
      <c r="J108" s="419"/>
      <c r="K108" s="419"/>
      <c r="L108" s="419"/>
      <c r="M108" s="419"/>
      <c r="N108" s="419"/>
      <c r="O108" s="419"/>
      <c r="P108" s="421"/>
      <c r="U108" s="323">
        <f t="shared" si="92"/>
        <v>0</v>
      </c>
    </row>
    <row r="109" spans="1:33" s="262" customFormat="1" ht="14">
      <c r="B109" s="423"/>
      <c r="E109" s="288"/>
      <c r="O109" s="585">
        <f>SUBTOTAL(9,O21:O98)</f>
        <v>21079300</v>
      </c>
      <c r="T109" s="288"/>
    </row>
    <row r="110" spans="1:33" s="262" customFormat="1" ht="14">
      <c r="B110" s="423"/>
      <c r="E110" s="288"/>
      <c r="L110" s="424"/>
      <c r="M110" s="424"/>
      <c r="N110" s="424"/>
      <c r="O110" s="586"/>
      <c r="P110" s="424"/>
      <c r="Q110" s="424"/>
      <c r="T110" s="288"/>
    </row>
    <row r="111" spans="1:33" s="262" customFormat="1" ht="14">
      <c r="A111" s="424"/>
      <c r="B111" s="682" t="s">
        <v>730</v>
      </c>
      <c r="C111" s="682"/>
      <c r="D111" s="682"/>
      <c r="E111" s="682"/>
      <c r="F111" s="281"/>
      <c r="G111" s="281"/>
      <c r="H111" s="281"/>
      <c r="I111" s="281"/>
      <c r="J111" s="281"/>
      <c r="K111" s="740">
        <f>'KIB A'!J18</f>
        <v>0</v>
      </c>
      <c r="L111" s="740"/>
      <c r="M111" s="740"/>
      <c r="N111" s="740"/>
      <c r="O111" s="742"/>
      <c r="P111" s="740"/>
      <c r="Q111" s="425"/>
      <c r="R111" s="425"/>
      <c r="S111" s="425"/>
      <c r="T111" s="426"/>
      <c r="U111" s="425"/>
      <c r="V111" s="425"/>
      <c r="W111" s="425"/>
      <c r="X111" s="425"/>
      <c r="Y111" s="425"/>
      <c r="Z111" s="425"/>
      <c r="AA111" s="425"/>
      <c r="AB111" s="425"/>
      <c r="AC111" s="425"/>
      <c r="AD111" s="425"/>
      <c r="AE111" s="425"/>
      <c r="AF111" s="425"/>
      <c r="AG111" s="425"/>
    </row>
    <row r="112" spans="1:33" s="262" customFormat="1" ht="14">
      <c r="A112" s="424"/>
      <c r="B112" s="682" t="s">
        <v>499</v>
      </c>
      <c r="C112" s="682"/>
      <c r="D112" s="682"/>
      <c r="E112" s="682"/>
      <c r="F112" s="281"/>
      <c r="G112" s="281"/>
      <c r="H112" s="281"/>
      <c r="I112" s="281"/>
      <c r="J112" s="281"/>
      <c r="K112" s="282"/>
      <c r="L112" s="283"/>
      <c r="M112" s="283"/>
      <c r="N112" s="283"/>
      <c r="O112" s="284"/>
      <c r="P112" s="283"/>
      <c r="Q112" s="425"/>
      <c r="R112" s="425"/>
      <c r="S112" s="425"/>
      <c r="T112" s="426"/>
      <c r="U112" s="425"/>
      <c r="V112" s="425"/>
      <c r="W112" s="425"/>
      <c r="X112" s="425"/>
      <c r="Y112" s="425"/>
      <c r="Z112" s="425"/>
      <c r="AA112" s="425"/>
      <c r="AB112" s="425"/>
      <c r="AC112" s="425"/>
      <c r="AD112" s="425"/>
      <c r="AE112" s="425"/>
      <c r="AF112" s="425"/>
      <c r="AG112" s="425"/>
    </row>
    <row r="113" spans="1:33" s="262" customFormat="1" ht="14">
      <c r="A113" s="424"/>
      <c r="B113" s="682" t="s">
        <v>112</v>
      </c>
      <c r="C113" s="682"/>
      <c r="D113" s="682"/>
      <c r="E113" s="682"/>
      <c r="F113" s="281"/>
      <c r="G113" s="281"/>
      <c r="H113" s="281"/>
      <c r="I113" s="281"/>
      <c r="J113" s="281"/>
      <c r="K113" s="682" t="s">
        <v>110</v>
      </c>
      <c r="L113" s="682"/>
      <c r="M113" s="682"/>
      <c r="N113" s="682"/>
      <c r="O113" s="741"/>
      <c r="P113" s="682"/>
      <c r="Q113" s="425"/>
      <c r="R113" s="425"/>
      <c r="S113" s="425"/>
      <c r="T113" s="426"/>
      <c r="U113" s="425"/>
      <c r="V113" s="425"/>
      <c r="W113" s="425"/>
      <c r="X113" s="425"/>
      <c r="Y113" s="425"/>
      <c r="Z113" s="425"/>
      <c r="AA113" s="425"/>
      <c r="AB113" s="425"/>
      <c r="AC113" s="425"/>
      <c r="AD113" s="425"/>
      <c r="AE113" s="425"/>
      <c r="AF113" s="425"/>
      <c r="AG113" s="425"/>
    </row>
    <row r="114" spans="1:33" s="262" customFormat="1" ht="14">
      <c r="A114" s="429"/>
      <c r="B114" s="286"/>
      <c r="C114" s="281"/>
      <c r="D114" s="281"/>
      <c r="E114" s="281"/>
      <c r="F114" s="281"/>
      <c r="G114" s="281"/>
      <c r="H114" s="281"/>
      <c r="I114" s="281"/>
      <c r="J114" s="281"/>
      <c r="K114" s="286"/>
      <c r="L114" s="286"/>
      <c r="M114" s="286"/>
      <c r="N114" s="286"/>
      <c r="O114" s="588"/>
      <c r="P114" s="286"/>
      <c r="Q114" s="425"/>
      <c r="R114" s="425"/>
      <c r="S114" s="425"/>
      <c r="T114" s="426"/>
      <c r="U114" s="425"/>
      <c r="V114" s="425"/>
      <c r="W114" s="425"/>
      <c r="X114" s="425"/>
      <c r="Y114" s="425"/>
      <c r="Z114" s="425"/>
      <c r="AA114" s="425"/>
      <c r="AB114" s="425"/>
      <c r="AC114" s="425"/>
      <c r="AD114" s="425"/>
      <c r="AE114" s="425"/>
      <c r="AF114" s="425"/>
      <c r="AG114" s="425"/>
    </row>
    <row r="115" spans="1:33" s="262" customFormat="1" ht="14">
      <c r="A115" s="423"/>
      <c r="B115" s="286"/>
      <c r="C115" s="281"/>
      <c r="D115" s="281"/>
      <c r="E115" s="281"/>
      <c r="F115" s="281"/>
      <c r="G115" s="281"/>
      <c r="H115" s="281"/>
      <c r="I115" s="281"/>
      <c r="J115" s="281"/>
      <c r="K115" s="286"/>
      <c r="L115" s="286"/>
      <c r="M115" s="286"/>
      <c r="N115" s="286"/>
      <c r="O115" s="588"/>
      <c r="P115" s="286"/>
      <c r="Q115" s="425"/>
      <c r="R115" s="425"/>
      <c r="S115" s="425"/>
      <c r="T115" s="426"/>
      <c r="U115" s="425"/>
      <c r="V115" s="425"/>
      <c r="W115" s="425"/>
      <c r="X115" s="425"/>
      <c r="Y115" s="425"/>
      <c r="Z115" s="425"/>
      <c r="AA115" s="425"/>
      <c r="AB115" s="425"/>
      <c r="AC115" s="425"/>
      <c r="AD115" s="425"/>
      <c r="AE115" s="425"/>
      <c r="AF115" s="425"/>
      <c r="AG115" s="425"/>
    </row>
    <row r="116" spans="1:33" s="262" customFormat="1" ht="14">
      <c r="A116" s="423"/>
      <c r="B116" s="286"/>
      <c r="C116" s="281"/>
      <c r="D116" s="281"/>
      <c r="E116" s="281"/>
      <c r="F116" s="281"/>
      <c r="G116" s="281"/>
      <c r="H116" s="281"/>
      <c r="I116" s="281"/>
      <c r="J116" s="281"/>
      <c r="K116" s="287"/>
      <c r="L116" s="283"/>
      <c r="M116" s="283"/>
      <c r="N116" s="283"/>
      <c r="O116" s="284"/>
      <c r="P116" s="283"/>
      <c r="Q116" s="425"/>
      <c r="R116" s="425"/>
      <c r="S116" s="425"/>
      <c r="T116" s="426"/>
      <c r="U116" s="425"/>
      <c r="V116" s="425"/>
      <c r="W116" s="425"/>
      <c r="X116" s="425"/>
      <c r="Y116" s="425"/>
      <c r="Z116" s="425"/>
      <c r="AA116" s="425"/>
      <c r="AB116" s="425"/>
      <c r="AC116" s="425"/>
      <c r="AD116" s="425"/>
      <c r="AE116" s="425"/>
      <c r="AF116" s="425"/>
      <c r="AG116" s="425"/>
    </row>
    <row r="117" spans="1:33" s="262" customFormat="1" ht="14">
      <c r="A117" s="430"/>
      <c r="B117" s="286"/>
      <c r="C117" s="281"/>
      <c r="D117" s="281"/>
      <c r="E117" s="281"/>
      <c r="F117" s="281"/>
      <c r="G117" s="281"/>
      <c r="H117" s="281"/>
      <c r="I117" s="281"/>
      <c r="J117" s="281"/>
      <c r="K117" s="287"/>
      <c r="L117" s="283"/>
      <c r="M117" s="283"/>
      <c r="N117" s="283"/>
      <c r="O117" s="284"/>
      <c r="P117" s="283"/>
      <c r="Q117" s="425"/>
      <c r="R117" s="425"/>
      <c r="S117" s="425"/>
      <c r="T117" s="426"/>
      <c r="U117" s="425"/>
      <c r="V117" s="425"/>
      <c r="W117" s="425"/>
      <c r="X117" s="425"/>
      <c r="Y117" s="425"/>
      <c r="Z117" s="425"/>
      <c r="AA117" s="425"/>
      <c r="AB117" s="425"/>
      <c r="AC117" s="425"/>
      <c r="AD117" s="425"/>
      <c r="AE117" s="425"/>
      <c r="AF117" s="425"/>
      <c r="AG117" s="425"/>
    </row>
    <row r="118" spans="1:33" s="262" customFormat="1" ht="14">
      <c r="B118" s="673" t="s">
        <v>731</v>
      </c>
      <c r="C118" s="673"/>
      <c r="D118" s="673"/>
      <c r="E118" s="673"/>
      <c r="F118" s="281"/>
      <c r="G118" s="281"/>
      <c r="H118" s="281"/>
      <c r="I118" s="281"/>
      <c r="J118" s="281"/>
      <c r="K118" s="673" t="s">
        <v>733</v>
      </c>
      <c r="L118" s="673"/>
      <c r="M118" s="673"/>
      <c r="N118" s="673"/>
      <c r="O118" s="743"/>
      <c r="P118" s="673"/>
      <c r="T118" s="288"/>
    </row>
    <row r="119" spans="1:33" s="262" customFormat="1" ht="14">
      <c r="B119" s="682" t="s">
        <v>732</v>
      </c>
      <c r="C119" s="682"/>
      <c r="D119" s="682"/>
      <c r="E119" s="682"/>
      <c r="F119" s="281"/>
      <c r="G119" s="281"/>
      <c r="H119" s="281"/>
      <c r="I119" s="281"/>
      <c r="J119" s="281"/>
      <c r="K119" s="682" t="s">
        <v>734</v>
      </c>
      <c r="L119" s="682"/>
      <c r="M119" s="682"/>
      <c r="N119" s="682"/>
      <c r="O119" s="741"/>
      <c r="P119" s="682"/>
      <c r="T119" s="288"/>
    </row>
  </sheetData>
  <autoFilter ref="A9:P108" xr:uid="{00000000-0009-0000-0000-000005000000}"/>
  <mergeCells count="47">
    <mergeCell ref="B119:E119"/>
    <mergeCell ref="K119:P119"/>
    <mergeCell ref="B111:E111"/>
    <mergeCell ref="B112:E112"/>
    <mergeCell ref="B113:E113"/>
    <mergeCell ref="B118:E118"/>
    <mergeCell ref="K118:P118"/>
    <mergeCell ref="K113:P113"/>
    <mergeCell ref="AF5:AF7"/>
    <mergeCell ref="AD5:AD7"/>
    <mergeCell ref="AG5:AG7"/>
    <mergeCell ref="Y5:Y7"/>
    <mergeCell ref="Z5:Z7"/>
    <mergeCell ref="AA5:AA7"/>
    <mergeCell ref="AB5:AB7"/>
    <mergeCell ref="AC5:AC7"/>
    <mergeCell ref="AE5:AE7"/>
    <mergeCell ref="T5:T7"/>
    <mergeCell ref="U5:U7"/>
    <mergeCell ref="V5:V7"/>
    <mergeCell ref="W5:W7"/>
    <mergeCell ref="X5:X7"/>
    <mergeCell ref="Q6:Q7"/>
    <mergeCell ref="R6:S6"/>
    <mergeCell ref="P5:P7"/>
    <mergeCell ref="K111:P111"/>
    <mergeCell ref="I6:I7"/>
    <mergeCell ref="J6:J7"/>
    <mergeCell ref="K6:K7"/>
    <mergeCell ref="L6:L7"/>
    <mergeCell ref="M6:M7"/>
    <mergeCell ref="A1:S1"/>
    <mergeCell ref="A2:S2"/>
    <mergeCell ref="A3:S3"/>
    <mergeCell ref="A4:D4"/>
    <mergeCell ref="A5:A7"/>
    <mergeCell ref="B5:B7"/>
    <mergeCell ref="C5:C7"/>
    <mergeCell ref="D5:D7"/>
    <mergeCell ref="E5:E7"/>
    <mergeCell ref="F5:F7"/>
    <mergeCell ref="G5:G7"/>
    <mergeCell ref="H5:H7"/>
    <mergeCell ref="I5:M5"/>
    <mergeCell ref="N5:N7"/>
    <mergeCell ref="O5:O7"/>
    <mergeCell ref="Q5:S5"/>
  </mergeCells>
  <phoneticPr fontId="20" type="noConversion"/>
  <printOptions horizontalCentered="1"/>
  <pageMargins left="0.7" right="0.7" top="0.75" bottom="0.75" header="0.3" footer="0.3"/>
  <pageSetup paperSize="258" scale="60" firstPageNumber="2" orientation="landscape" useFirstPageNumber="1" horizontalDpi="4294967293" verticalDpi="4294967293" r:id="rId1"/>
  <headerFooter>
    <oddFooter>&amp;C&amp;P&amp;RSEKRETARIAT DPRD</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Y642"/>
  <sheetViews>
    <sheetView view="pageBreakPreview" zoomScale="90" zoomScaleNormal="80" zoomScaleSheetLayoutView="90" workbookViewId="0">
      <pane xSplit="3" ySplit="9" topLeftCell="D619" activePane="bottomRight" state="frozen"/>
      <selection pane="topRight" activeCell="D1" sqref="D1"/>
      <selection pane="bottomLeft" activeCell="A12" sqref="A12"/>
      <selection pane="bottomRight" activeCell="C469" sqref="C469"/>
    </sheetView>
  </sheetViews>
  <sheetFormatPr baseColWidth="10" defaultColWidth="8.83203125" defaultRowHeight="15"/>
  <cols>
    <col min="1" max="1" width="6.5" bestFit="1" customWidth="1"/>
    <col min="2" max="2" width="21.6640625" style="72" customWidth="1"/>
    <col min="3" max="3" width="22" customWidth="1"/>
    <col min="4" max="4" width="12.83203125" customWidth="1"/>
    <col min="5" max="5" width="17.5" style="59" customWidth="1"/>
    <col min="6" max="6" width="10.1640625" customWidth="1"/>
    <col min="7" max="7" width="18.6640625" customWidth="1"/>
    <col min="8" max="8" width="13.5" customWidth="1"/>
    <col min="9" max="10" width="12.5" customWidth="1"/>
    <col min="11" max="11" width="13.83203125" customWidth="1"/>
    <col min="12" max="12" width="10.6640625" bestFit="1" customWidth="1"/>
    <col min="13" max="13" width="10.5" customWidth="1"/>
    <col min="14" max="14" width="11.5" customWidth="1"/>
    <col min="15" max="15" width="20" customWidth="1"/>
    <col min="16" max="16" width="12.6640625" customWidth="1"/>
    <col min="17" max="19" width="0" hidden="1" customWidth="1"/>
    <col min="20" max="20" width="21.6640625" style="59" customWidth="1"/>
    <col min="21" max="21" width="21.33203125" customWidth="1"/>
    <col min="22" max="22" width="20.5" customWidth="1"/>
    <col min="23" max="23" width="21.83203125" customWidth="1"/>
    <col min="24" max="24" width="23.33203125" customWidth="1"/>
    <col min="25" max="25" width="25" customWidth="1"/>
  </cols>
  <sheetData>
    <row r="2" spans="1:21" ht="21">
      <c r="A2" s="763" t="s">
        <v>497</v>
      </c>
      <c r="B2" s="763"/>
      <c r="C2" s="763"/>
      <c r="D2" s="763"/>
      <c r="E2" s="763"/>
      <c r="F2" s="763"/>
      <c r="G2" s="763"/>
      <c r="H2" s="763"/>
      <c r="I2" s="763"/>
      <c r="J2" s="763"/>
      <c r="K2" s="763"/>
      <c r="L2" s="763"/>
      <c r="M2" s="763"/>
      <c r="N2" s="763"/>
      <c r="O2" s="763"/>
      <c r="P2" s="763"/>
      <c r="Q2" s="763"/>
      <c r="R2" s="763"/>
      <c r="S2" s="763"/>
    </row>
    <row r="3" spans="1:21" ht="21">
      <c r="A3" s="763" t="s">
        <v>498</v>
      </c>
      <c r="B3" s="763"/>
      <c r="C3" s="763"/>
      <c r="D3" s="763"/>
      <c r="E3" s="763"/>
      <c r="F3" s="763"/>
      <c r="G3" s="763"/>
      <c r="H3" s="763"/>
      <c r="I3" s="763"/>
      <c r="J3" s="763"/>
      <c r="K3" s="763"/>
      <c r="L3" s="763"/>
      <c r="M3" s="763"/>
      <c r="N3" s="763"/>
      <c r="O3" s="763"/>
      <c r="P3" s="763"/>
      <c r="Q3" s="763"/>
      <c r="R3" s="763"/>
      <c r="S3" s="763"/>
    </row>
    <row r="4" spans="1:21" ht="26">
      <c r="A4" s="693"/>
      <c r="B4" s="693"/>
      <c r="C4" s="693"/>
      <c r="D4" s="693"/>
      <c r="E4" s="693"/>
      <c r="F4" s="693"/>
      <c r="G4" s="693"/>
      <c r="H4" s="693"/>
      <c r="I4" s="693"/>
      <c r="J4" s="693"/>
      <c r="K4" s="693"/>
      <c r="L4" s="693"/>
      <c r="M4" s="693"/>
      <c r="N4" s="693"/>
      <c r="O4" s="693"/>
      <c r="P4" s="693"/>
      <c r="Q4" s="693"/>
      <c r="R4" s="693"/>
      <c r="S4" s="693"/>
    </row>
    <row r="5" spans="1:21" s="29" customFormat="1" ht="15.75" customHeight="1" thickBot="1">
      <c r="A5" s="762" t="s">
        <v>729</v>
      </c>
      <c r="B5" s="762"/>
      <c r="C5" s="762"/>
      <c r="D5" s="762"/>
      <c r="E5" s="229"/>
      <c r="F5" s="27"/>
      <c r="G5" s="27"/>
      <c r="H5" s="28"/>
      <c r="I5" s="27"/>
      <c r="J5" s="27"/>
      <c r="K5" s="27"/>
      <c r="L5" s="27"/>
      <c r="M5" s="27"/>
      <c r="N5" s="27"/>
      <c r="O5" s="131">
        <f>O11-'KIB B &lt; 300000'!O13</f>
        <v>3143010290.9996109</v>
      </c>
      <c r="P5" s="28"/>
      <c r="Q5" s="27"/>
      <c r="R5" s="27"/>
      <c r="S5" s="27"/>
      <c r="T5" s="118"/>
    </row>
    <row r="6" spans="1:21" s="104" customFormat="1" ht="22.5" customHeight="1" thickTop="1">
      <c r="A6" s="764" t="s">
        <v>713</v>
      </c>
      <c r="B6" s="766" t="s">
        <v>721</v>
      </c>
      <c r="C6" s="755" t="s">
        <v>714</v>
      </c>
      <c r="D6" s="755" t="s">
        <v>722</v>
      </c>
      <c r="E6" s="755" t="s">
        <v>736</v>
      </c>
      <c r="F6" s="755" t="s">
        <v>737</v>
      </c>
      <c r="G6" s="755" t="s">
        <v>738</v>
      </c>
      <c r="H6" s="755" t="s">
        <v>739</v>
      </c>
      <c r="I6" s="755" t="s">
        <v>727</v>
      </c>
      <c r="J6" s="755"/>
      <c r="K6" s="755"/>
      <c r="L6" s="755"/>
      <c r="M6" s="755"/>
      <c r="N6" s="755" t="s">
        <v>740</v>
      </c>
      <c r="O6" s="755" t="s">
        <v>741</v>
      </c>
      <c r="P6" s="757" t="s">
        <v>742</v>
      </c>
      <c r="Q6" s="768" t="s">
        <v>106</v>
      </c>
      <c r="R6" s="768"/>
      <c r="S6" s="709"/>
      <c r="T6" s="179"/>
    </row>
    <row r="7" spans="1:21" s="104" customFormat="1" ht="14">
      <c r="A7" s="765"/>
      <c r="B7" s="767"/>
      <c r="C7" s="756"/>
      <c r="D7" s="756"/>
      <c r="E7" s="756"/>
      <c r="F7" s="756"/>
      <c r="G7" s="756"/>
      <c r="H7" s="756"/>
      <c r="I7" s="753" t="s">
        <v>743</v>
      </c>
      <c r="J7" s="753" t="s">
        <v>744</v>
      </c>
      <c r="K7" s="753" t="s">
        <v>745</v>
      </c>
      <c r="L7" s="753" t="s">
        <v>746</v>
      </c>
      <c r="M7" s="753" t="s">
        <v>18</v>
      </c>
      <c r="N7" s="756"/>
      <c r="O7" s="756"/>
      <c r="P7" s="758"/>
      <c r="Q7" s="760" t="s">
        <v>107</v>
      </c>
      <c r="R7" s="708" t="s">
        <v>108</v>
      </c>
      <c r="S7" s="709"/>
      <c r="T7" s="179"/>
    </row>
    <row r="8" spans="1:21" s="104" customFormat="1">
      <c r="A8" s="765"/>
      <c r="B8" s="767"/>
      <c r="C8" s="756"/>
      <c r="D8" s="756"/>
      <c r="E8" s="756"/>
      <c r="F8" s="756"/>
      <c r="G8" s="756"/>
      <c r="H8" s="756"/>
      <c r="I8" s="753"/>
      <c r="J8" s="753"/>
      <c r="K8" s="753"/>
      <c r="L8" s="753"/>
      <c r="M8" s="753"/>
      <c r="N8" s="756"/>
      <c r="O8" s="756"/>
      <c r="P8" s="758"/>
      <c r="Q8" s="761"/>
      <c r="R8" s="180" t="s">
        <v>86</v>
      </c>
      <c r="S8" s="32" t="s">
        <v>109</v>
      </c>
      <c r="T8" s="179"/>
    </row>
    <row r="9" spans="1:21" s="104" customFormat="1">
      <c r="A9" s="225">
        <v>1</v>
      </c>
      <c r="B9" s="178">
        <v>2</v>
      </c>
      <c r="C9" s="226">
        <v>3</v>
      </c>
      <c r="D9" s="226">
        <v>4</v>
      </c>
      <c r="E9" s="226">
        <v>5</v>
      </c>
      <c r="F9" s="178">
        <v>6</v>
      </c>
      <c r="G9" s="226">
        <v>7</v>
      </c>
      <c r="H9" s="226">
        <v>8</v>
      </c>
      <c r="I9" s="226">
        <v>9</v>
      </c>
      <c r="J9" s="178">
        <v>10</v>
      </c>
      <c r="K9" s="226">
        <v>11</v>
      </c>
      <c r="L9" s="226">
        <v>12</v>
      </c>
      <c r="M9" s="178">
        <v>13</v>
      </c>
      <c r="N9" s="227">
        <v>14</v>
      </c>
      <c r="O9" s="226">
        <v>15</v>
      </c>
      <c r="P9" s="228">
        <v>16</v>
      </c>
      <c r="Q9" s="155">
        <v>26</v>
      </c>
      <c r="R9" s="32">
        <v>27</v>
      </c>
      <c r="S9" s="31">
        <v>28</v>
      </c>
      <c r="T9" s="179"/>
    </row>
    <row r="10" spans="1:21" s="116" customFormat="1" ht="14">
      <c r="A10" s="156"/>
      <c r="B10" s="181"/>
      <c r="C10" s="182"/>
      <c r="D10" s="182"/>
      <c r="E10" s="26"/>
      <c r="F10" s="182"/>
      <c r="G10" s="182"/>
      <c r="H10" s="26"/>
      <c r="I10" s="182"/>
      <c r="J10" s="182"/>
      <c r="K10" s="182"/>
      <c r="L10" s="182"/>
      <c r="M10" s="182"/>
      <c r="N10" s="182"/>
      <c r="O10" s="183"/>
      <c r="P10" s="184"/>
      <c r="Q10" s="185"/>
      <c r="R10" s="182"/>
      <c r="S10" s="182"/>
    </row>
    <row r="11" spans="1:21" s="194" customFormat="1" ht="17">
      <c r="A11" s="230" t="s">
        <v>22</v>
      </c>
      <c r="B11" s="186" t="s">
        <v>885</v>
      </c>
      <c r="C11" s="187" t="s">
        <v>747</v>
      </c>
      <c r="D11" s="187"/>
      <c r="E11" s="188"/>
      <c r="F11" s="187"/>
      <c r="G11" s="187"/>
      <c r="H11" s="188"/>
      <c r="I11" s="187"/>
      <c r="J11" s="187"/>
      <c r="K11" s="187"/>
      <c r="L11" s="187"/>
      <c r="M11" s="187"/>
      <c r="N11" s="187"/>
      <c r="O11" s="189">
        <f>SUM(O12,O14,O16,O18,O20,O570,O621,O623,O625,O627)</f>
        <v>8186839159.6731262</v>
      </c>
      <c r="P11" s="190"/>
      <c r="Q11" s="191"/>
      <c r="R11" s="187"/>
      <c r="S11" s="187"/>
      <c r="T11" s="192"/>
      <c r="U11" s="193" t="str">
        <f t="shared" ref="U11:U74" si="0">IF(O11&lt;300000,O11,"0")</f>
        <v>0</v>
      </c>
    </row>
    <row r="12" spans="1:21" s="104" customFormat="1" ht="25.5" customHeight="1">
      <c r="A12" s="176" t="s">
        <v>24</v>
      </c>
      <c r="B12" s="181" t="s">
        <v>886</v>
      </c>
      <c r="C12" s="32" t="s">
        <v>469</v>
      </c>
      <c r="D12" s="195"/>
      <c r="E12" s="32"/>
      <c r="F12" s="196"/>
      <c r="G12" s="196"/>
      <c r="H12" s="32"/>
      <c r="I12" s="196"/>
      <c r="J12" s="196"/>
      <c r="K12" s="196"/>
      <c r="L12" s="196"/>
      <c r="M12" s="196"/>
      <c r="N12" s="196"/>
      <c r="O12" s="196"/>
      <c r="P12" s="197"/>
      <c r="Q12" s="198"/>
      <c r="R12" s="196"/>
      <c r="S12" s="196"/>
      <c r="T12" s="199"/>
      <c r="U12" s="200">
        <f t="shared" si="0"/>
        <v>0</v>
      </c>
    </row>
    <row r="13" spans="1:21" s="116" customFormat="1" ht="19.5" customHeight="1">
      <c r="A13" s="201"/>
      <c r="B13" s="202" t="s">
        <v>747</v>
      </c>
      <c r="C13" s="203" t="s">
        <v>747</v>
      </c>
      <c r="D13" s="203"/>
      <c r="E13" s="204"/>
      <c r="F13" s="203"/>
      <c r="G13" s="203"/>
      <c r="H13" s="203"/>
      <c r="I13" s="203"/>
      <c r="J13" s="203"/>
      <c r="K13" s="203"/>
      <c r="L13" s="203"/>
      <c r="M13" s="203"/>
      <c r="N13" s="203"/>
      <c r="O13" s="203"/>
      <c r="P13" s="205"/>
      <c r="T13" s="206"/>
      <c r="U13" s="193">
        <f t="shared" si="0"/>
        <v>0</v>
      </c>
    </row>
    <row r="14" spans="1:21" s="104" customFormat="1" ht="27" customHeight="1">
      <c r="A14" s="176" t="s">
        <v>26</v>
      </c>
      <c r="B14" s="181" t="s">
        <v>887</v>
      </c>
      <c r="C14" s="32" t="s">
        <v>469</v>
      </c>
      <c r="D14" s="207"/>
      <c r="E14" s="208"/>
      <c r="F14" s="207"/>
      <c r="G14" s="207"/>
      <c r="H14" s="207"/>
      <c r="I14" s="207"/>
      <c r="J14" s="207"/>
      <c r="K14" s="207"/>
      <c r="L14" s="207"/>
      <c r="M14" s="207"/>
      <c r="N14" s="207"/>
      <c r="O14" s="207"/>
      <c r="P14" s="209"/>
      <c r="U14" s="200">
        <f t="shared" si="0"/>
        <v>0</v>
      </c>
    </row>
    <row r="15" spans="1:21" s="116" customFormat="1" ht="19.5" customHeight="1">
      <c r="A15" s="201"/>
      <c r="B15" s="202" t="s">
        <v>747</v>
      </c>
      <c r="C15" s="203" t="s">
        <v>747</v>
      </c>
      <c r="D15" s="203"/>
      <c r="E15" s="204"/>
      <c r="F15" s="203"/>
      <c r="G15" s="203"/>
      <c r="H15" s="203"/>
      <c r="I15" s="203"/>
      <c r="J15" s="203"/>
      <c r="K15" s="203"/>
      <c r="L15" s="203"/>
      <c r="M15" s="203"/>
      <c r="N15" s="203"/>
      <c r="O15" s="203"/>
      <c r="P15" s="205"/>
      <c r="U15" s="193">
        <f t="shared" si="0"/>
        <v>0</v>
      </c>
    </row>
    <row r="16" spans="1:21" s="104" customFormat="1" ht="27.75" customHeight="1">
      <c r="A16" s="176" t="s">
        <v>28</v>
      </c>
      <c r="B16" s="181" t="s">
        <v>888</v>
      </c>
      <c r="C16" s="32" t="s">
        <v>469</v>
      </c>
      <c r="D16" s="207"/>
      <c r="E16" s="208"/>
      <c r="F16" s="207"/>
      <c r="G16" s="207"/>
      <c r="H16" s="207"/>
      <c r="I16" s="207"/>
      <c r="J16" s="207"/>
      <c r="K16" s="207"/>
      <c r="L16" s="207"/>
      <c r="M16" s="207"/>
      <c r="N16" s="207"/>
      <c r="O16" s="207"/>
      <c r="P16" s="209"/>
      <c r="U16" s="200">
        <f t="shared" si="0"/>
        <v>0</v>
      </c>
    </row>
    <row r="17" spans="1:22" s="116" customFormat="1" ht="19.5" customHeight="1">
      <c r="A17" s="201"/>
      <c r="B17" s="202" t="s">
        <v>747</v>
      </c>
      <c r="C17" s="203" t="s">
        <v>747</v>
      </c>
      <c r="D17" s="203"/>
      <c r="E17" s="204"/>
      <c r="F17" s="203"/>
      <c r="G17" s="203"/>
      <c r="H17" s="203"/>
      <c r="I17" s="203"/>
      <c r="J17" s="203"/>
      <c r="K17" s="203"/>
      <c r="L17" s="203"/>
      <c r="M17" s="203"/>
      <c r="N17" s="203"/>
      <c r="O17" s="203"/>
      <c r="P17" s="205"/>
      <c r="U17" s="193">
        <f t="shared" si="0"/>
        <v>0</v>
      </c>
    </row>
    <row r="18" spans="1:22" s="104" customFormat="1" ht="32.25" customHeight="1">
      <c r="A18" s="176" t="s">
        <v>30</v>
      </c>
      <c r="B18" s="181" t="s">
        <v>889</v>
      </c>
      <c r="C18" s="32" t="s">
        <v>469</v>
      </c>
      <c r="D18" s="207"/>
      <c r="E18" s="208"/>
      <c r="F18" s="207"/>
      <c r="G18" s="207"/>
      <c r="H18" s="207"/>
      <c r="I18" s="207"/>
      <c r="J18" s="207"/>
      <c r="K18" s="207"/>
      <c r="L18" s="207"/>
      <c r="M18" s="207"/>
      <c r="N18" s="207"/>
      <c r="O18" s="207"/>
      <c r="P18" s="209"/>
      <c r="T18" s="199"/>
      <c r="U18" s="200">
        <f t="shared" si="0"/>
        <v>0</v>
      </c>
    </row>
    <row r="19" spans="1:22" s="116" customFormat="1" ht="21.75" customHeight="1">
      <c r="A19" s="201"/>
      <c r="B19" s="202" t="s">
        <v>747</v>
      </c>
      <c r="C19" s="203" t="s">
        <v>747</v>
      </c>
      <c r="D19" s="203"/>
      <c r="E19" s="204"/>
      <c r="F19" s="203"/>
      <c r="G19" s="203"/>
      <c r="H19" s="203"/>
      <c r="I19" s="203"/>
      <c r="J19" s="203"/>
      <c r="K19" s="203"/>
      <c r="L19" s="203"/>
      <c r="M19" s="203"/>
      <c r="N19" s="203"/>
      <c r="O19" s="203"/>
      <c r="P19" s="205"/>
      <c r="U19" s="193">
        <f t="shared" si="0"/>
        <v>0</v>
      </c>
    </row>
    <row r="20" spans="1:22" s="104" customFormat="1" ht="32.25" customHeight="1">
      <c r="A20" s="176" t="s">
        <v>32</v>
      </c>
      <c r="B20" s="181" t="s">
        <v>890</v>
      </c>
      <c r="C20" s="207" t="s">
        <v>747</v>
      </c>
      <c r="D20" s="207"/>
      <c r="E20" s="208"/>
      <c r="F20" s="207"/>
      <c r="G20" s="207"/>
      <c r="H20" s="207"/>
      <c r="I20" s="207"/>
      <c r="J20" s="207"/>
      <c r="K20" s="207"/>
      <c r="L20" s="207"/>
      <c r="M20" s="207"/>
      <c r="N20" s="207"/>
      <c r="O20" s="157">
        <f>SUBTOTAL(9,O21:O568)</f>
        <v>5926595736.6474285</v>
      </c>
      <c r="P20" s="209"/>
      <c r="U20" s="200" t="str">
        <f t="shared" si="0"/>
        <v>0</v>
      </c>
      <c r="V20" s="177">
        <f>O20-'[2]WTP II'!$O$917</f>
        <v>2668767254.2541494</v>
      </c>
    </row>
    <row r="21" spans="1:22" s="116" customFormat="1" ht="21.75" customHeight="1">
      <c r="A21" s="201"/>
      <c r="B21" s="158" t="s">
        <v>223</v>
      </c>
      <c r="C21" s="159" t="s">
        <v>115</v>
      </c>
      <c r="D21" s="203"/>
      <c r="E21" s="152" t="s">
        <v>313</v>
      </c>
      <c r="F21" s="210"/>
      <c r="G21" s="160" t="s">
        <v>368</v>
      </c>
      <c r="H21" s="154">
        <v>2000</v>
      </c>
      <c r="I21" s="182"/>
      <c r="J21" s="182"/>
      <c r="K21" s="182"/>
      <c r="L21" s="203"/>
      <c r="M21" s="203"/>
      <c r="N21" s="154" t="s">
        <v>114</v>
      </c>
      <c r="O21" s="161">
        <v>3675000</v>
      </c>
      <c r="P21" s="205"/>
      <c r="U21" s="193" t="str">
        <f t="shared" si="0"/>
        <v>0</v>
      </c>
    </row>
    <row r="22" spans="1:22" s="116" customFormat="1" ht="21.75" customHeight="1">
      <c r="A22" s="201"/>
      <c r="B22" s="162" t="s">
        <v>224</v>
      </c>
      <c r="C22" s="159" t="s">
        <v>116</v>
      </c>
      <c r="D22" s="203"/>
      <c r="E22" s="152" t="s">
        <v>314</v>
      </c>
      <c r="F22" s="210"/>
      <c r="G22" s="160" t="s">
        <v>369</v>
      </c>
      <c r="H22" s="154">
        <v>2000</v>
      </c>
      <c r="I22" s="182"/>
      <c r="J22" s="182"/>
      <c r="K22" s="182"/>
      <c r="L22" s="203"/>
      <c r="M22" s="203"/>
      <c r="N22" s="154" t="s">
        <v>114</v>
      </c>
      <c r="O22" s="161">
        <v>70000</v>
      </c>
      <c r="P22" s="205"/>
      <c r="T22" s="112" t="s">
        <v>613</v>
      </c>
      <c r="U22" s="193">
        <f t="shared" si="0"/>
        <v>70000</v>
      </c>
    </row>
    <row r="23" spans="1:22" s="116" customFormat="1" ht="21.75" customHeight="1">
      <c r="A23" s="201"/>
      <c r="B23" s="158" t="s">
        <v>225</v>
      </c>
      <c r="C23" s="159" t="s">
        <v>117</v>
      </c>
      <c r="D23" s="203"/>
      <c r="E23" s="152" t="s">
        <v>313</v>
      </c>
      <c r="F23" s="210"/>
      <c r="G23" s="158" t="s">
        <v>370</v>
      </c>
      <c r="H23" s="154">
        <v>2000</v>
      </c>
      <c r="I23" s="182"/>
      <c r="J23" s="182"/>
      <c r="K23" s="182"/>
      <c r="L23" s="203"/>
      <c r="M23" s="203"/>
      <c r="N23" s="154" t="s">
        <v>114</v>
      </c>
      <c r="O23" s="161">
        <v>975000</v>
      </c>
      <c r="P23" s="205"/>
      <c r="U23" s="193" t="str">
        <f t="shared" si="0"/>
        <v>0</v>
      </c>
      <c r="V23" s="211"/>
    </row>
    <row r="24" spans="1:22" s="116" customFormat="1" ht="21.75" customHeight="1">
      <c r="A24" s="201"/>
      <c r="B24" s="158" t="s">
        <v>226</v>
      </c>
      <c r="C24" s="159" t="s">
        <v>118</v>
      </c>
      <c r="D24" s="203"/>
      <c r="E24" s="152" t="s">
        <v>313</v>
      </c>
      <c r="F24" s="210"/>
      <c r="G24" s="158" t="s">
        <v>370</v>
      </c>
      <c r="H24" s="154">
        <v>2000</v>
      </c>
      <c r="I24" s="182"/>
      <c r="J24" s="182"/>
      <c r="K24" s="182"/>
      <c r="L24" s="203"/>
      <c r="M24" s="203"/>
      <c r="N24" s="154" t="s">
        <v>114</v>
      </c>
      <c r="O24" s="161">
        <v>350000</v>
      </c>
      <c r="P24" s="205"/>
      <c r="U24" s="193" t="str">
        <f t="shared" si="0"/>
        <v>0</v>
      </c>
    </row>
    <row r="25" spans="1:22" s="116" customFormat="1" ht="21.75" customHeight="1">
      <c r="A25" s="201"/>
      <c r="B25" s="158" t="s">
        <v>227</v>
      </c>
      <c r="C25" s="159" t="s">
        <v>119</v>
      </c>
      <c r="D25" s="203"/>
      <c r="E25" s="152" t="s">
        <v>315</v>
      </c>
      <c r="F25" s="210"/>
      <c r="G25" s="158" t="s">
        <v>371</v>
      </c>
      <c r="H25" s="154">
        <v>2000</v>
      </c>
      <c r="I25" s="182"/>
      <c r="J25" s="182"/>
      <c r="K25" s="182"/>
      <c r="L25" s="203"/>
      <c r="M25" s="203"/>
      <c r="N25" s="154" t="s">
        <v>114</v>
      </c>
      <c r="O25" s="161">
        <v>440000</v>
      </c>
      <c r="P25" s="205"/>
      <c r="U25" s="193" t="str">
        <f t="shared" si="0"/>
        <v>0</v>
      </c>
      <c r="V25" s="206"/>
    </row>
    <row r="26" spans="1:22" s="116" customFormat="1" ht="21.75" customHeight="1">
      <c r="A26" s="201"/>
      <c r="B26" s="158" t="s">
        <v>228</v>
      </c>
      <c r="C26" s="159" t="s">
        <v>120</v>
      </c>
      <c r="D26" s="203"/>
      <c r="E26" s="152" t="s">
        <v>316</v>
      </c>
      <c r="F26" s="210"/>
      <c r="G26" s="160" t="s">
        <v>372</v>
      </c>
      <c r="H26" s="154">
        <v>2000</v>
      </c>
      <c r="I26" s="182"/>
      <c r="J26" s="182"/>
      <c r="K26" s="182"/>
      <c r="L26" s="203"/>
      <c r="M26" s="203"/>
      <c r="N26" s="154" t="s">
        <v>114</v>
      </c>
      <c r="O26" s="161">
        <v>420000</v>
      </c>
      <c r="P26" s="205"/>
      <c r="U26" s="193" t="str">
        <f t="shared" si="0"/>
        <v>0</v>
      </c>
    </row>
    <row r="27" spans="1:22" s="116" customFormat="1" ht="21.75" customHeight="1">
      <c r="A27" s="201"/>
      <c r="B27" s="158" t="s">
        <v>229</v>
      </c>
      <c r="C27" s="159" t="s">
        <v>117</v>
      </c>
      <c r="D27" s="203"/>
      <c r="E27" s="152" t="s">
        <v>316</v>
      </c>
      <c r="F27" s="210"/>
      <c r="G27" s="160" t="s">
        <v>372</v>
      </c>
      <c r="H27" s="154">
        <v>2000</v>
      </c>
      <c r="I27" s="182"/>
      <c r="J27" s="182"/>
      <c r="K27" s="182"/>
      <c r="L27" s="203"/>
      <c r="M27" s="203"/>
      <c r="N27" s="154" t="s">
        <v>114</v>
      </c>
      <c r="O27" s="161">
        <v>420000</v>
      </c>
      <c r="P27" s="205"/>
      <c r="U27" s="193" t="str">
        <f t="shared" si="0"/>
        <v>0</v>
      </c>
    </row>
    <row r="28" spans="1:22" s="116" customFormat="1" ht="21.75" customHeight="1">
      <c r="A28" s="201"/>
      <c r="B28" s="158" t="s">
        <v>230</v>
      </c>
      <c r="C28" s="159" t="s">
        <v>121</v>
      </c>
      <c r="D28" s="203"/>
      <c r="E28" s="152" t="s">
        <v>316</v>
      </c>
      <c r="F28" s="210"/>
      <c r="G28" s="160" t="s">
        <v>373</v>
      </c>
      <c r="H28" s="154">
        <v>2001</v>
      </c>
      <c r="I28" s="182"/>
      <c r="J28" s="182"/>
      <c r="K28" s="182"/>
      <c r="L28" s="203"/>
      <c r="M28" s="203"/>
      <c r="N28" s="154" t="s">
        <v>114</v>
      </c>
      <c r="O28" s="163">
        <v>385000</v>
      </c>
      <c r="P28" s="205"/>
      <c r="U28" s="193" t="str">
        <f t="shared" si="0"/>
        <v>0</v>
      </c>
    </row>
    <row r="29" spans="1:22" s="116" customFormat="1" ht="21.75" customHeight="1">
      <c r="A29" s="201"/>
      <c r="B29" s="158" t="s">
        <v>231</v>
      </c>
      <c r="C29" s="159" t="s">
        <v>122</v>
      </c>
      <c r="D29" s="203"/>
      <c r="E29" s="152" t="s">
        <v>316</v>
      </c>
      <c r="F29" s="210"/>
      <c r="G29" s="160" t="s">
        <v>374</v>
      </c>
      <c r="H29" s="154">
        <v>2001</v>
      </c>
      <c r="I29" s="182"/>
      <c r="J29" s="182"/>
      <c r="K29" s="182"/>
      <c r="L29" s="203"/>
      <c r="M29" s="203"/>
      <c r="N29" s="154" t="s">
        <v>114</v>
      </c>
      <c r="O29" s="163">
        <v>2275000</v>
      </c>
      <c r="P29" s="205"/>
      <c r="U29" s="193" t="str">
        <f t="shared" si="0"/>
        <v>0</v>
      </c>
    </row>
    <row r="30" spans="1:22" s="116" customFormat="1" ht="21.75" customHeight="1">
      <c r="A30" s="201"/>
      <c r="B30" s="158" t="s">
        <v>226</v>
      </c>
      <c r="C30" s="159" t="s">
        <v>123</v>
      </c>
      <c r="D30" s="203"/>
      <c r="E30" s="152" t="s">
        <v>317</v>
      </c>
      <c r="F30" s="210"/>
      <c r="G30" s="160" t="s">
        <v>368</v>
      </c>
      <c r="H30" s="154">
        <v>2001</v>
      </c>
      <c r="I30" s="182"/>
      <c r="J30" s="182"/>
      <c r="K30" s="182"/>
      <c r="L30" s="203"/>
      <c r="M30" s="203"/>
      <c r="N30" s="154" t="s">
        <v>114</v>
      </c>
      <c r="O30" s="163">
        <v>210000</v>
      </c>
      <c r="P30" s="205"/>
      <c r="T30" s="112" t="s">
        <v>613</v>
      </c>
      <c r="U30" s="193">
        <f t="shared" si="0"/>
        <v>210000</v>
      </c>
    </row>
    <row r="31" spans="1:22" s="116" customFormat="1" ht="21.75" customHeight="1">
      <c r="A31" s="201"/>
      <c r="B31" s="158" t="s">
        <v>226</v>
      </c>
      <c r="C31" s="159" t="s">
        <v>117</v>
      </c>
      <c r="D31" s="203"/>
      <c r="E31" s="152" t="s">
        <v>313</v>
      </c>
      <c r="F31" s="210"/>
      <c r="G31" s="160" t="s">
        <v>368</v>
      </c>
      <c r="H31" s="154">
        <v>2001</v>
      </c>
      <c r="I31" s="182"/>
      <c r="J31" s="182"/>
      <c r="K31" s="182"/>
      <c r="L31" s="203"/>
      <c r="M31" s="203"/>
      <c r="N31" s="154" t="s">
        <v>114</v>
      </c>
      <c r="O31" s="163">
        <v>900000</v>
      </c>
      <c r="P31" s="205"/>
      <c r="U31" s="193" t="str">
        <f t="shared" si="0"/>
        <v>0</v>
      </c>
    </row>
    <row r="32" spans="1:22" s="116" customFormat="1" ht="21.75" customHeight="1">
      <c r="A32" s="201"/>
      <c r="B32" s="158" t="s">
        <v>226</v>
      </c>
      <c r="C32" s="159" t="s">
        <v>124</v>
      </c>
      <c r="D32" s="203"/>
      <c r="E32" s="152" t="s">
        <v>316</v>
      </c>
      <c r="F32" s="210"/>
      <c r="G32" s="160" t="s">
        <v>368</v>
      </c>
      <c r="H32" s="154">
        <v>2001</v>
      </c>
      <c r="I32" s="182"/>
      <c r="J32" s="182"/>
      <c r="K32" s="182"/>
      <c r="L32" s="203"/>
      <c r="M32" s="203"/>
      <c r="N32" s="154" t="s">
        <v>114</v>
      </c>
      <c r="O32" s="163">
        <v>2160000</v>
      </c>
      <c r="P32" s="205"/>
      <c r="U32" s="193" t="str">
        <f t="shared" si="0"/>
        <v>0</v>
      </c>
    </row>
    <row r="33" spans="1:21" s="116" customFormat="1" ht="21.75" customHeight="1">
      <c r="A33" s="201"/>
      <c r="B33" s="158" t="s">
        <v>230</v>
      </c>
      <c r="C33" s="159" t="s">
        <v>125</v>
      </c>
      <c r="D33" s="203"/>
      <c r="E33" s="152" t="s">
        <v>316</v>
      </c>
      <c r="F33" s="210"/>
      <c r="G33" s="160" t="s">
        <v>373</v>
      </c>
      <c r="H33" s="154">
        <v>2001</v>
      </c>
      <c r="I33" s="182"/>
      <c r="J33" s="182"/>
      <c r="K33" s="182"/>
      <c r="L33" s="203"/>
      <c r="M33" s="203"/>
      <c r="N33" s="154" t="s">
        <v>114</v>
      </c>
      <c r="O33" s="163">
        <v>510000</v>
      </c>
      <c r="P33" s="205"/>
      <c r="U33" s="193" t="str">
        <f t="shared" si="0"/>
        <v>0</v>
      </c>
    </row>
    <row r="34" spans="1:21" s="116" customFormat="1" ht="21.75" customHeight="1">
      <c r="A34" s="201"/>
      <c r="B34" s="158" t="s">
        <v>232</v>
      </c>
      <c r="C34" s="159" t="s">
        <v>126</v>
      </c>
      <c r="D34" s="203"/>
      <c r="E34" s="152" t="s">
        <v>318</v>
      </c>
      <c r="F34" s="210"/>
      <c r="G34" s="160" t="s">
        <v>369</v>
      </c>
      <c r="H34" s="154">
        <v>2001</v>
      </c>
      <c r="I34" s="182"/>
      <c r="J34" s="182"/>
      <c r="K34" s="182"/>
      <c r="L34" s="203"/>
      <c r="M34" s="203"/>
      <c r="N34" s="154" t="s">
        <v>114</v>
      </c>
      <c r="O34" s="163">
        <v>1650000</v>
      </c>
      <c r="P34" s="205"/>
      <c r="U34" s="193" t="str">
        <f t="shared" si="0"/>
        <v>0</v>
      </c>
    </row>
    <row r="35" spans="1:21" s="116" customFormat="1" ht="21.75" customHeight="1" thickBot="1">
      <c r="A35" s="234"/>
      <c r="B35" s="235" t="s">
        <v>230</v>
      </c>
      <c r="C35" s="236" t="s">
        <v>127</v>
      </c>
      <c r="D35" s="237"/>
      <c r="E35" s="238" t="s">
        <v>316</v>
      </c>
      <c r="F35" s="239"/>
      <c r="G35" s="240" t="s">
        <v>375</v>
      </c>
      <c r="H35" s="241">
        <v>2001</v>
      </c>
      <c r="I35" s="242"/>
      <c r="J35" s="242"/>
      <c r="K35" s="242"/>
      <c r="L35" s="237"/>
      <c r="M35" s="237"/>
      <c r="N35" s="241" t="s">
        <v>114</v>
      </c>
      <c r="O35" s="243">
        <v>975000</v>
      </c>
      <c r="P35" s="244"/>
      <c r="U35" s="193" t="str">
        <f t="shared" si="0"/>
        <v>0</v>
      </c>
    </row>
    <row r="36" spans="1:21" s="116" customFormat="1" ht="21.75" customHeight="1">
      <c r="A36" s="231"/>
      <c r="B36" s="74" t="s">
        <v>225</v>
      </c>
      <c r="C36" s="75" t="s">
        <v>117</v>
      </c>
      <c r="D36" s="115"/>
      <c r="E36" s="153" t="s">
        <v>313</v>
      </c>
      <c r="F36" s="99"/>
      <c r="G36" s="77" t="s">
        <v>370</v>
      </c>
      <c r="H36" s="78">
        <v>2001</v>
      </c>
      <c r="I36" s="232"/>
      <c r="J36" s="232"/>
      <c r="K36" s="232"/>
      <c r="L36" s="115"/>
      <c r="M36" s="115"/>
      <c r="N36" s="78" t="s">
        <v>114</v>
      </c>
      <c r="O36" s="81">
        <v>422500</v>
      </c>
      <c r="P36" s="233"/>
      <c r="U36" s="193" t="str">
        <f t="shared" si="0"/>
        <v>0</v>
      </c>
    </row>
    <row r="37" spans="1:21" s="116" customFormat="1" ht="21.75" customHeight="1">
      <c r="A37" s="201"/>
      <c r="B37" s="158" t="s">
        <v>230</v>
      </c>
      <c r="C37" s="159" t="s">
        <v>125</v>
      </c>
      <c r="D37" s="203"/>
      <c r="E37" s="152" t="s">
        <v>316</v>
      </c>
      <c r="F37" s="210"/>
      <c r="G37" s="160" t="s">
        <v>373</v>
      </c>
      <c r="H37" s="154">
        <v>2001</v>
      </c>
      <c r="I37" s="182"/>
      <c r="J37" s="182"/>
      <c r="K37" s="182"/>
      <c r="L37" s="203"/>
      <c r="M37" s="203"/>
      <c r="N37" s="154" t="s">
        <v>114</v>
      </c>
      <c r="O37" s="163">
        <v>1500000</v>
      </c>
      <c r="P37" s="205"/>
      <c r="U37" s="193" t="str">
        <f t="shared" si="0"/>
        <v>0</v>
      </c>
    </row>
    <row r="38" spans="1:21" s="116" customFormat="1" ht="21.75" customHeight="1">
      <c r="A38" s="201"/>
      <c r="B38" s="158" t="s">
        <v>226</v>
      </c>
      <c r="C38" s="159" t="s">
        <v>117</v>
      </c>
      <c r="D38" s="203"/>
      <c r="E38" s="152" t="s">
        <v>313</v>
      </c>
      <c r="F38" s="210"/>
      <c r="G38" s="160" t="s">
        <v>368</v>
      </c>
      <c r="H38" s="154">
        <v>2001</v>
      </c>
      <c r="I38" s="182"/>
      <c r="J38" s="182"/>
      <c r="K38" s="182"/>
      <c r="L38" s="203"/>
      <c r="M38" s="203"/>
      <c r="N38" s="154" t="s">
        <v>114</v>
      </c>
      <c r="O38" s="163">
        <v>1050000</v>
      </c>
      <c r="P38" s="205"/>
      <c r="U38" s="193" t="str">
        <f t="shared" si="0"/>
        <v>0</v>
      </c>
    </row>
    <row r="39" spans="1:21" s="116" customFormat="1" ht="21.75" customHeight="1">
      <c r="A39" s="201"/>
      <c r="B39" s="158" t="s">
        <v>233</v>
      </c>
      <c r="C39" s="159" t="s">
        <v>128</v>
      </c>
      <c r="D39" s="203"/>
      <c r="E39" s="152" t="s">
        <v>319</v>
      </c>
      <c r="F39" s="210"/>
      <c r="G39" s="160" t="s">
        <v>369</v>
      </c>
      <c r="H39" s="154">
        <v>2001</v>
      </c>
      <c r="I39" s="182"/>
      <c r="J39" s="182"/>
      <c r="K39" s="182"/>
      <c r="L39" s="203"/>
      <c r="M39" s="203"/>
      <c r="N39" s="154" t="s">
        <v>114</v>
      </c>
      <c r="O39" s="163">
        <v>1155000</v>
      </c>
      <c r="P39" s="205"/>
      <c r="U39" s="193" t="str">
        <f t="shared" si="0"/>
        <v>0</v>
      </c>
    </row>
    <row r="40" spans="1:21" s="116" customFormat="1" ht="21.75" customHeight="1">
      <c r="A40" s="201"/>
      <c r="B40" s="158" t="s">
        <v>230</v>
      </c>
      <c r="C40" s="159" t="s">
        <v>125</v>
      </c>
      <c r="D40" s="203"/>
      <c r="E40" s="152" t="s">
        <v>316</v>
      </c>
      <c r="F40" s="210"/>
      <c r="G40" s="160" t="s">
        <v>376</v>
      </c>
      <c r="H40" s="154">
        <v>2001</v>
      </c>
      <c r="I40" s="182"/>
      <c r="J40" s="182"/>
      <c r="K40" s="182"/>
      <c r="L40" s="203"/>
      <c r="M40" s="203"/>
      <c r="N40" s="154" t="s">
        <v>114</v>
      </c>
      <c r="O40" s="163">
        <v>1000000</v>
      </c>
      <c r="P40" s="205"/>
      <c r="U40" s="193" t="str">
        <f t="shared" si="0"/>
        <v>0</v>
      </c>
    </row>
    <row r="41" spans="1:21" s="116" customFormat="1" ht="21.75" customHeight="1">
      <c r="A41" s="201"/>
      <c r="B41" s="158" t="s">
        <v>230</v>
      </c>
      <c r="C41" s="159" t="s">
        <v>125</v>
      </c>
      <c r="D41" s="203"/>
      <c r="E41" s="152" t="s">
        <v>316</v>
      </c>
      <c r="F41" s="210"/>
      <c r="G41" s="158" t="s">
        <v>377</v>
      </c>
      <c r="H41" s="154">
        <v>2001</v>
      </c>
      <c r="I41" s="182"/>
      <c r="J41" s="182"/>
      <c r="K41" s="182"/>
      <c r="L41" s="203"/>
      <c r="M41" s="203"/>
      <c r="N41" s="154" t="s">
        <v>114</v>
      </c>
      <c r="O41" s="161">
        <v>1190000</v>
      </c>
      <c r="P41" s="205"/>
      <c r="U41" s="193" t="str">
        <f t="shared" si="0"/>
        <v>0</v>
      </c>
    </row>
    <row r="42" spans="1:21" s="116" customFormat="1" ht="21.75" customHeight="1">
      <c r="A42" s="201"/>
      <c r="B42" s="158" t="s">
        <v>226</v>
      </c>
      <c r="C42" s="159" t="s">
        <v>117</v>
      </c>
      <c r="D42" s="203"/>
      <c r="E42" s="152" t="s">
        <v>313</v>
      </c>
      <c r="F42" s="210"/>
      <c r="G42" s="158" t="s">
        <v>368</v>
      </c>
      <c r="H42" s="154">
        <v>2001</v>
      </c>
      <c r="I42" s="182"/>
      <c r="J42" s="182"/>
      <c r="K42" s="182"/>
      <c r="L42" s="203"/>
      <c r="M42" s="203"/>
      <c r="N42" s="154" t="s">
        <v>114</v>
      </c>
      <c r="O42" s="161">
        <v>1820000</v>
      </c>
      <c r="P42" s="205"/>
      <c r="U42" s="193" t="str">
        <f t="shared" si="0"/>
        <v>0</v>
      </c>
    </row>
    <row r="43" spans="1:21" s="116" customFormat="1" ht="21.75" customHeight="1">
      <c r="A43" s="201"/>
      <c r="B43" s="158" t="s">
        <v>233</v>
      </c>
      <c r="C43" s="159" t="s">
        <v>128</v>
      </c>
      <c r="D43" s="203"/>
      <c r="E43" s="152" t="s">
        <v>318</v>
      </c>
      <c r="F43" s="210"/>
      <c r="G43" s="158" t="s">
        <v>369</v>
      </c>
      <c r="H43" s="154">
        <v>2001</v>
      </c>
      <c r="I43" s="182"/>
      <c r="J43" s="182"/>
      <c r="K43" s="182"/>
      <c r="L43" s="203"/>
      <c r="M43" s="203"/>
      <c r="N43" s="154" t="s">
        <v>114</v>
      </c>
      <c r="O43" s="161">
        <v>1540000</v>
      </c>
      <c r="P43" s="205"/>
      <c r="U43" s="193" t="str">
        <f t="shared" si="0"/>
        <v>0</v>
      </c>
    </row>
    <row r="44" spans="1:21" s="116" customFormat="1" ht="21.75" customHeight="1">
      <c r="A44" s="201"/>
      <c r="B44" s="158" t="s">
        <v>226</v>
      </c>
      <c r="C44" s="159" t="s">
        <v>117</v>
      </c>
      <c r="D44" s="203"/>
      <c r="E44" s="152" t="s">
        <v>313</v>
      </c>
      <c r="F44" s="210"/>
      <c r="G44" s="158" t="s">
        <v>368</v>
      </c>
      <c r="H44" s="154">
        <v>2001</v>
      </c>
      <c r="I44" s="182"/>
      <c r="J44" s="182"/>
      <c r="K44" s="182"/>
      <c r="L44" s="203"/>
      <c r="M44" s="203"/>
      <c r="N44" s="154" t="s">
        <v>114</v>
      </c>
      <c r="O44" s="161">
        <v>1820000</v>
      </c>
      <c r="P44" s="205"/>
      <c r="U44" s="193" t="str">
        <f t="shared" si="0"/>
        <v>0</v>
      </c>
    </row>
    <row r="45" spans="1:21" s="116" customFormat="1" ht="21.75" customHeight="1">
      <c r="A45" s="201"/>
      <c r="B45" s="158" t="s">
        <v>234</v>
      </c>
      <c r="C45" s="159" t="s">
        <v>128</v>
      </c>
      <c r="D45" s="203"/>
      <c r="E45" s="152" t="s">
        <v>318</v>
      </c>
      <c r="F45" s="210"/>
      <c r="G45" s="158" t="s">
        <v>369</v>
      </c>
      <c r="H45" s="154">
        <v>2001</v>
      </c>
      <c r="I45" s="182"/>
      <c r="J45" s="182"/>
      <c r="K45" s="182"/>
      <c r="L45" s="203"/>
      <c r="M45" s="203"/>
      <c r="N45" s="154" t="s">
        <v>114</v>
      </c>
      <c r="O45" s="161">
        <v>1540000</v>
      </c>
      <c r="P45" s="205"/>
      <c r="U45" s="193" t="str">
        <f t="shared" si="0"/>
        <v>0</v>
      </c>
    </row>
    <row r="46" spans="1:21" s="116" customFormat="1" ht="21.75" customHeight="1">
      <c r="A46" s="201"/>
      <c r="B46" s="158" t="s">
        <v>235</v>
      </c>
      <c r="C46" s="159" t="s">
        <v>129</v>
      </c>
      <c r="D46" s="203"/>
      <c r="E46" s="152" t="s">
        <v>316</v>
      </c>
      <c r="F46" s="210"/>
      <c r="G46" s="160" t="s">
        <v>376</v>
      </c>
      <c r="H46" s="154">
        <v>2001</v>
      </c>
      <c r="I46" s="182"/>
      <c r="J46" s="182"/>
      <c r="K46" s="182"/>
      <c r="L46" s="203"/>
      <c r="M46" s="203"/>
      <c r="N46" s="154" t="s">
        <v>114</v>
      </c>
      <c r="O46" s="161">
        <v>160000</v>
      </c>
      <c r="P46" s="205"/>
      <c r="T46" s="112" t="s">
        <v>613</v>
      </c>
      <c r="U46" s="193">
        <f t="shared" si="0"/>
        <v>160000</v>
      </c>
    </row>
    <row r="47" spans="1:21" s="116" customFormat="1" ht="21.75" customHeight="1">
      <c r="A47" s="201"/>
      <c r="B47" s="158" t="s">
        <v>236</v>
      </c>
      <c r="C47" s="159" t="s">
        <v>120</v>
      </c>
      <c r="D47" s="203"/>
      <c r="E47" s="152" t="s">
        <v>320</v>
      </c>
      <c r="F47" s="210"/>
      <c r="G47" s="160" t="s">
        <v>378</v>
      </c>
      <c r="H47" s="154">
        <v>2001</v>
      </c>
      <c r="I47" s="182"/>
      <c r="J47" s="182"/>
      <c r="K47" s="182"/>
      <c r="L47" s="203"/>
      <c r="M47" s="203"/>
      <c r="N47" s="154" t="s">
        <v>114</v>
      </c>
      <c r="O47" s="161">
        <v>130000</v>
      </c>
      <c r="P47" s="205"/>
      <c r="T47" s="112" t="s">
        <v>613</v>
      </c>
      <c r="U47" s="193">
        <f t="shared" si="0"/>
        <v>130000</v>
      </c>
    </row>
    <row r="48" spans="1:21" s="116" customFormat="1" ht="21.75" customHeight="1">
      <c r="A48" s="201"/>
      <c r="B48" s="158" t="s">
        <v>237</v>
      </c>
      <c r="C48" s="159" t="s">
        <v>117</v>
      </c>
      <c r="D48" s="203"/>
      <c r="E48" s="152" t="s">
        <v>319</v>
      </c>
      <c r="F48" s="210"/>
      <c r="G48" s="160" t="s">
        <v>369</v>
      </c>
      <c r="H48" s="154">
        <v>2001</v>
      </c>
      <c r="I48" s="182"/>
      <c r="J48" s="182"/>
      <c r="K48" s="182"/>
      <c r="L48" s="203"/>
      <c r="M48" s="203"/>
      <c r="N48" s="154" t="s">
        <v>114</v>
      </c>
      <c r="O48" s="161">
        <v>1500000</v>
      </c>
      <c r="P48" s="205"/>
      <c r="U48" s="193" t="str">
        <f t="shared" si="0"/>
        <v>0</v>
      </c>
    </row>
    <row r="49" spans="1:21" s="116" customFormat="1" ht="21.75" customHeight="1">
      <c r="A49" s="201"/>
      <c r="B49" s="158" t="s">
        <v>231</v>
      </c>
      <c r="C49" s="159" t="s">
        <v>130</v>
      </c>
      <c r="D49" s="203"/>
      <c r="E49" s="152" t="s">
        <v>316</v>
      </c>
      <c r="F49" s="210"/>
      <c r="G49" s="160" t="s">
        <v>374</v>
      </c>
      <c r="H49" s="154">
        <v>2001</v>
      </c>
      <c r="I49" s="182"/>
      <c r="J49" s="182"/>
      <c r="K49" s="182"/>
      <c r="L49" s="203"/>
      <c r="M49" s="203"/>
      <c r="N49" s="154" t="s">
        <v>114</v>
      </c>
      <c r="O49" s="161">
        <v>2450000</v>
      </c>
      <c r="P49" s="205"/>
      <c r="U49" s="193" t="str">
        <f t="shared" si="0"/>
        <v>0</v>
      </c>
    </row>
    <row r="50" spans="1:21" s="116" customFormat="1" ht="21.75" customHeight="1">
      <c r="A50" s="201"/>
      <c r="B50" s="158" t="s">
        <v>227</v>
      </c>
      <c r="C50" s="159" t="s">
        <v>122</v>
      </c>
      <c r="D50" s="203"/>
      <c r="E50" s="152" t="s">
        <v>321</v>
      </c>
      <c r="F50" s="210"/>
      <c r="G50" s="160" t="s">
        <v>379</v>
      </c>
      <c r="H50" s="154">
        <v>2001</v>
      </c>
      <c r="I50" s="182"/>
      <c r="J50" s="182"/>
      <c r="K50" s="182"/>
      <c r="L50" s="203"/>
      <c r="M50" s="203"/>
      <c r="N50" s="154" t="s">
        <v>114</v>
      </c>
      <c r="O50" s="161">
        <v>1020000</v>
      </c>
      <c r="P50" s="205"/>
      <c r="U50" s="193" t="str">
        <f t="shared" si="0"/>
        <v>0</v>
      </c>
    </row>
    <row r="51" spans="1:21" s="116" customFormat="1" ht="21.75" customHeight="1">
      <c r="A51" s="201"/>
      <c r="B51" s="158" t="s">
        <v>238</v>
      </c>
      <c r="C51" s="159" t="s">
        <v>131</v>
      </c>
      <c r="D51" s="203"/>
      <c r="E51" s="152" t="s">
        <v>315</v>
      </c>
      <c r="F51" s="210"/>
      <c r="G51" s="160" t="s">
        <v>379</v>
      </c>
      <c r="H51" s="154">
        <v>2001</v>
      </c>
      <c r="I51" s="182"/>
      <c r="J51" s="182"/>
      <c r="K51" s="182"/>
      <c r="L51" s="203"/>
      <c r="M51" s="203"/>
      <c r="N51" s="154" t="s">
        <v>114</v>
      </c>
      <c r="O51" s="161">
        <v>350000</v>
      </c>
      <c r="P51" s="205"/>
      <c r="U51" s="193" t="str">
        <f t="shared" si="0"/>
        <v>0</v>
      </c>
    </row>
    <row r="52" spans="1:21" s="116" customFormat="1" ht="21.75" customHeight="1">
      <c r="A52" s="201"/>
      <c r="B52" s="158" t="s">
        <v>230</v>
      </c>
      <c r="C52" s="159" t="s">
        <v>120</v>
      </c>
      <c r="D52" s="203"/>
      <c r="E52" s="152" t="s">
        <v>313</v>
      </c>
      <c r="F52" s="210"/>
      <c r="G52" s="160" t="s">
        <v>380</v>
      </c>
      <c r="H52" s="154">
        <v>2001</v>
      </c>
      <c r="I52" s="182"/>
      <c r="J52" s="182"/>
      <c r="K52" s="182"/>
      <c r="L52" s="203"/>
      <c r="M52" s="203"/>
      <c r="N52" s="154" t="s">
        <v>114</v>
      </c>
      <c r="O52" s="161">
        <v>390000</v>
      </c>
      <c r="P52" s="205"/>
      <c r="U52" s="193" t="str">
        <f t="shared" si="0"/>
        <v>0</v>
      </c>
    </row>
    <row r="53" spans="1:21" s="116" customFormat="1" ht="21.75" customHeight="1">
      <c r="A53" s="201"/>
      <c r="B53" s="158" t="s">
        <v>226</v>
      </c>
      <c r="C53" s="159" t="s">
        <v>126</v>
      </c>
      <c r="D53" s="203"/>
      <c r="E53" s="152" t="s">
        <v>316</v>
      </c>
      <c r="F53" s="210"/>
      <c r="G53" s="160" t="s">
        <v>380</v>
      </c>
      <c r="H53" s="154">
        <v>2001</v>
      </c>
      <c r="I53" s="182"/>
      <c r="J53" s="182"/>
      <c r="K53" s="182"/>
      <c r="L53" s="203"/>
      <c r="M53" s="203"/>
      <c r="N53" s="154" t="s">
        <v>114</v>
      </c>
      <c r="O53" s="161">
        <v>105000</v>
      </c>
      <c r="P53" s="205"/>
      <c r="T53" s="112" t="s">
        <v>613</v>
      </c>
      <c r="U53" s="193">
        <f t="shared" si="0"/>
        <v>105000</v>
      </c>
    </row>
    <row r="54" spans="1:21" s="116" customFormat="1" ht="21.75" customHeight="1">
      <c r="A54" s="201"/>
      <c r="B54" s="158" t="s">
        <v>232</v>
      </c>
      <c r="C54" s="159" t="s">
        <v>132</v>
      </c>
      <c r="D54" s="203"/>
      <c r="E54" s="152" t="s">
        <v>316</v>
      </c>
      <c r="F54" s="210"/>
      <c r="G54" s="160" t="s">
        <v>372</v>
      </c>
      <c r="H54" s="154">
        <v>2001</v>
      </c>
      <c r="I54" s="182"/>
      <c r="J54" s="182"/>
      <c r="K54" s="182"/>
      <c r="L54" s="203"/>
      <c r="M54" s="203"/>
      <c r="N54" s="154" t="s">
        <v>114</v>
      </c>
      <c r="O54" s="161">
        <v>1260000</v>
      </c>
      <c r="P54" s="205"/>
      <c r="U54" s="193" t="str">
        <f t="shared" si="0"/>
        <v>0</v>
      </c>
    </row>
    <row r="55" spans="1:21" s="116" customFormat="1" ht="21.75" customHeight="1">
      <c r="A55" s="201"/>
      <c r="B55" s="158" t="s">
        <v>230</v>
      </c>
      <c r="C55" s="159" t="s">
        <v>118</v>
      </c>
      <c r="D55" s="203"/>
      <c r="E55" s="152" t="s">
        <v>316</v>
      </c>
      <c r="F55" s="210"/>
      <c r="G55" s="160" t="s">
        <v>373</v>
      </c>
      <c r="H55" s="154">
        <v>2001</v>
      </c>
      <c r="I55" s="182"/>
      <c r="J55" s="182"/>
      <c r="K55" s="182"/>
      <c r="L55" s="203"/>
      <c r="M55" s="203"/>
      <c r="N55" s="154" t="s">
        <v>114</v>
      </c>
      <c r="O55" s="161">
        <v>510000</v>
      </c>
      <c r="P55" s="205"/>
      <c r="U55" s="193" t="str">
        <f t="shared" si="0"/>
        <v>0</v>
      </c>
    </row>
    <row r="56" spans="1:21" s="116" customFormat="1" ht="21.75" customHeight="1">
      <c r="A56" s="201"/>
      <c r="B56" s="158" t="s">
        <v>226</v>
      </c>
      <c r="C56" s="159" t="s">
        <v>133</v>
      </c>
      <c r="D56" s="203"/>
      <c r="E56" s="152" t="s">
        <v>316</v>
      </c>
      <c r="F56" s="210"/>
      <c r="G56" s="160" t="s">
        <v>368</v>
      </c>
      <c r="H56" s="154">
        <v>2001</v>
      </c>
      <c r="I56" s="182"/>
      <c r="J56" s="182"/>
      <c r="K56" s="182"/>
      <c r="L56" s="203"/>
      <c r="M56" s="203"/>
      <c r="N56" s="154" t="s">
        <v>114</v>
      </c>
      <c r="O56" s="161">
        <v>420000</v>
      </c>
      <c r="P56" s="205"/>
      <c r="U56" s="193" t="str">
        <f t="shared" si="0"/>
        <v>0</v>
      </c>
    </row>
    <row r="57" spans="1:21" s="116" customFormat="1" ht="21.75" customHeight="1">
      <c r="A57" s="201"/>
      <c r="B57" s="158" t="s">
        <v>226</v>
      </c>
      <c r="C57" s="159" t="s">
        <v>134</v>
      </c>
      <c r="D57" s="203"/>
      <c r="E57" s="152" t="s">
        <v>313</v>
      </c>
      <c r="F57" s="210"/>
      <c r="G57" s="160" t="s">
        <v>368</v>
      </c>
      <c r="H57" s="154">
        <v>2001</v>
      </c>
      <c r="I57" s="182"/>
      <c r="J57" s="182"/>
      <c r="K57" s="182"/>
      <c r="L57" s="203"/>
      <c r="M57" s="203"/>
      <c r="N57" s="154" t="s">
        <v>114</v>
      </c>
      <c r="O57" s="161">
        <v>780000</v>
      </c>
      <c r="P57" s="205"/>
      <c r="U57" s="193" t="str">
        <f t="shared" si="0"/>
        <v>0</v>
      </c>
    </row>
    <row r="58" spans="1:21" s="116" customFormat="1" ht="21.75" customHeight="1">
      <c r="A58" s="201"/>
      <c r="B58" s="158" t="s">
        <v>239</v>
      </c>
      <c r="C58" s="159" t="s">
        <v>135</v>
      </c>
      <c r="D58" s="203"/>
      <c r="E58" s="152" t="s">
        <v>317</v>
      </c>
      <c r="F58" s="210"/>
      <c r="G58" s="160" t="s">
        <v>381</v>
      </c>
      <c r="H58" s="154">
        <v>2001</v>
      </c>
      <c r="I58" s="182"/>
      <c r="J58" s="182"/>
      <c r="K58" s="182"/>
      <c r="L58" s="203"/>
      <c r="M58" s="203"/>
      <c r="N58" s="154" t="s">
        <v>114</v>
      </c>
      <c r="O58" s="161">
        <v>131250</v>
      </c>
      <c r="P58" s="205"/>
      <c r="T58" s="112" t="s">
        <v>613</v>
      </c>
      <c r="U58" s="193">
        <f t="shared" si="0"/>
        <v>131250</v>
      </c>
    </row>
    <row r="59" spans="1:21" s="116" customFormat="1" ht="21.75" customHeight="1">
      <c r="A59" s="201"/>
      <c r="B59" s="158" t="s">
        <v>231</v>
      </c>
      <c r="C59" s="159" t="s">
        <v>136</v>
      </c>
      <c r="D59" s="203"/>
      <c r="E59" s="152" t="s">
        <v>316</v>
      </c>
      <c r="F59" s="210"/>
      <c r="G59" s="160" t="s">
        <v>374</v>
      </c>
      <c r="H59" s="154">
        <v>2001</v>
      </c>
      <c r="I59" s="182"/>
      <c r="J59" s="182"/>
      <c r="K59" s="182"/>
      <c r="L59" s="203"/>
      <c r="M59" s="203"/>
      <c r="N59" s="154" t="s">
        <v>114</v>
      </c>
      <c r="O59" s="161">
        <v>2800000</v>
      </c>
      <c r="P59" s="205"/>
      <c r="U59" s="193" t="str">
        <f t="shared" si="0"/>
        <v>0</v>
      </c>
    </row>
    <row r="60" spans="1:21" s="116" customFormat="1" ht="21.75" customHeight="1">
      <c r="A60" s="201"/>
      <c r="B60" s="158" t="s">
        <v>237</v>
      </c>
      <c r="C60" s="159" t="s">
        <v>125</v>
      </c>
      <c r="D60" s="203"/>
      <c r="E60" s="152" t="s">
        <v>316</v>
      </c>
      <c r="F60" s="210"/>
      <c r="G60" s="160" t="s">
        <v>382</v>
      </c>
      <c r="H60" s="154">
        <v>2001</v>
      </c>
      <c r="I60" s="182"/>
      <c r="J60" s="182"/>
      <c r="K60" s="182"/>
      <c r="L60" s="203"/>
      <c r="M60" s="203"/>
      <c r="N60" s="154" t="s">
        <v>114</v>
      </c>
      <c r="O60" s="161">
        <v>1470000</v>
      </c>
      <c r="P60" s="205"/>
      <c r="U60" s="193" t="str">
        <f t="shared" si="0"/>
        <v>0</v>
      </c>
    </row>
    <row r="61" spans="1:21" s="116" customFormat="1" ht="21.75" customHeight="1">
      <c r="A61" s="201"/>
      <c r="B61" s="158" t="s">
        <v>227</v>
      </c>
      <c r="C61" s="159" t="s">
        <v>131</v>
      </c>
      <c r="D61" s="203"/>
      <c r="E61" s="152" t="s">
        <v>321</v>
      </c>
      <c r="F61" s="210"/>
      <c r="G61" s="160" t="s">
        <v>371</v>
      </c>
      <c r="H61" s="154">
        <v>2001</v>
      </c>
      <c r="I61" s="182"/>
      <c r="J61" s="182"/>
      <c r="K61" s="182"/>
      <c r="L61" s="203"/>
      <c r="M61" s="203"/>
      <c r="N61" s="154" t="s">
        <v>114</v>
      </c>
      <c r="O61" s="161">
        <v>3040000</v>
      </c>
      <c r="P61" s="205"/>
      <c r="U61" s="193" t="str">
        <f t="shared" si="0"/>
        <v>0</v>
      </c>
    </row>
    <row r="62" spans="1:21" s="116" customFormat="1" ht="21.75" customHeight="1">
      <c r="A62" s="201"/>
      <c r="B62" s="158" t="s">
        <v>240</v>
      </c>
      <c r="C62" s="159" t="s">
        <v>131</v>
      </c>
      <c r="D62" s="203"/>
      <c r="E62" s="152" t="s">
        <v>315</v>
      </c>
      <c r="F62" s="210"/>
      <c r="G62" s="160" t="s">
        <v>369</v>
      </c>
      <c r="H62" s="154">
        <v>2001</v>
      </c>
      <c r="I62" s="182"/>
      <c r="J62" s="182"/>
      <c r="K62" s="182"/>
      <c r="L62" s="203"/>
      <c r="M62" s="203"/>
      <c r="N62" s="154" t="s">
        <v>114</v>
      </c>
      <c r="O62" s="161">
        <v>7600000</v>
      </c>
      <c r="P62" s="205"/>
      <c r="U62" s="193" t="str">
        <f t="shared" si="0"/>
        <v>0</v>
      </c>
    </row>
    <row r="63" spans="1:21" s="116" customFormat="1" ht="21.75" customHeight="1">
      <c r="A63" s="201"/>
      <c r="B63" s="158" t="s">
        <v>241</v>
      </c>
      <c r="C63" s="159" t="s">
        <v>120</v>
      </c>
      <c r="D63" s="203"/>
      <c r="E63" s="152" t="s">
        <v>322</v>
      </c>
      <c r="F63" s="210"/>
      <c r="G63" s="160" t="s">
        <v>379</v>
      </c>
      <c r="H63" s="154">
        <v>2001</v>
      </c>
      <c r="I63" s="182"/>
      <c r="J63" s="182"/>
      <c r="K63" s="182"/>
      <c r="L63" s="203"/>
      <c r="M63" s="203"/>
      <c r="N63" s="154" t="s">
        <v>114</v>
      </c>
      <c r="O63" s="161">
        <v>750000</v>
      </c>
      <c r="P63" s="205"/>
      <c r="U63" s="193" t="str">
        <f t="shared" si="0"/>
        <v>0</v>
      </c>
    </row>
    <row r="64" spans="1:21" s="116" customFormat="1" ht="21.75" customHeight="1">
      <c r="A64" s="201"/>
      <c r="B64" s="158" t="s">
        <v>242</v>
      </c>
      <c r="C64" s="159" t="s">
        <v>117</v>
      </c>
      <c r="D64" s="203"/>
      <c r="E64" s="152" t="s">
        <v>315</v>
      </c>
      <c r="F64" s="210"/>
      <c r="G64" s="160" t="s">
        <v>379</v>
      </c>
      <c r="H64" s="154">
        <v>2001</v>
      </c>
      <c r="I64" s="182"/>
      <c r="J64" s="182"/>
      <c r="K64" s="182"/>
      <c r="L64" s="203"/>
      <c r="M64" s="203"/>
      <c r="N64" s="154" t="s">
        <v>114</v>
      </c>
      <c r="O64" s="161">
        <v>2450000</v>
      </c>
      <c r="P64" s="205"/>
      <c r="U64" s="193" t="str">
        <f t="shared" si="0"/>
        <v>0</v>
      </c>
    </row>
    <row r="65" spans="1:21" s="116" customFormat="1" ht="21.75" customHeight="1">
      <c r="A65" s="201"/>
      <c r="B65" s="158" t="s">
        <v>243</v>
      </c>
      <c r="C65" s="159" t="s">
        <v>137</v>
      </c>
      <c r="D65" s="203"/>
      <c r="E65" s="152" t="s">
        <v>323</v>
      </c>
      <c r="F65" s="210"/>
      <c r="G65" s="160" t="s">
        <v>383</v>
      </c>
      <c r="H65" s="154">
        <v>2001</v>
      </c>
      <c r="I65" s="182"/>
      <c r="J65" s="182"/>
      <c r="K65" s="182"/>
      <c r="L65" s="203"/>
      <c r="M65" s="203"/>
      <c r="N65" s="154" t="s">
        <v>114</v>
      </c>
      <c r="O65" s="161">
        <v>3000000</v>
      </c>
      <c r="P65" s="205"/>
      <c r="U65" s="193" t="str">
        <f t="shared" si="0"/>
        <v>0</v>
      </c>
    </row>
    <row r="66" spans="1:21" s="116" customFormat="1" ht="21.75" customHeight="1">
      <c r="A66" s="201"/>
      <c r="B66" s="158" t="s">
        <v>230</v>
      </c>
      <c r="C66" s="159" t="s">
        <v>138</v>
      </c>
      <c r="D66" s="203"/>
      <c r="E66" s="152" t="s">
        <v>316</v>
      </c>
      <c r="F66" s="210"/>
      <c r="G66" s="160" t="s">
        <v>373</v>
      </c>
      <c r="H66" s="154">
        <v>2001</v>
      </c>
      <c r="I66" s="182"/>
      <c r="J66" s="182"/>
      <c r="K66" s="182"/>
      <c r="L66" s="203"/>
      <c r="M66" s="203"/>
      <c r="N66" s="154" t="s">
        <v>114</v>
      </c>
      <c r="O66" s="161">
        <v>1020000</v>
      </c>
      <c r="P66" s="205"/>
      <c r="U66" s="193" t="str">
        <f t="shared" si="0"/>
        <v>0</v>
      </c>
    </row>
    <row r="67" spans="1:21" s="116" customFormat="1" ht="21.75" customHeight="1" thickBot="1">
      <c r="A67" s="234"/>
      <c r="B67" s="235" t="s">
        <v>226</v>
      </c>
      <c r="C67" s="236" t="s">
        <v>119</v>
      </c>
      <c r="D67" s="237"/>
      <c r="E67" s="238" t="s">
        <v>313</v>
      </c>
      <c r="F67" s="239"/>
      <c r="G67" s="240" t="s">
        <v>368</v>
      </c>
      <c r="H67" s="241">
        <v>2001</v>
      </c>
      <c r="I67" s="242"/>
      <c r="J67" s="242"/>
      <c r="K67" s="242"/>
      <c r="L67" s="237"/>
      <c r="M67" s="237"/>
      <c r="N67" s="241" t="s">
        <v>114</v>
      </c>
      <c r="O67" s="245">
        <v>1440000</v>
      </c>
      <c r="P67" s="244"/>
      <c r="U67" s="193" t="str">
        <f t="shared" si="0"/>
        <v>0</v>
      </c>
    </row>
    <row r="68" spans="1:21" s="116" customFormat="1" ht="21.75" customHeight="1">
      <c r="A68" s="231"/>
      <c r="B68" s="74" t="s">
        <v>233</v>
      </c>
      <c r="C68" s="75" t="s">
        <v>139</v>
      </c>
      <c r="D68" s="115"/>
      <c r="E68" s="153" t="s">
        <v>319</v>
      </c>
      <c r="F68" s="99"/>
      <c r="G68" s="77" t="s">
        <v>369</v>
      </c>
      <c r="H68" s="78">
        <v>2001</v>
      </c>
      <c r="I68" s="232"/>
      <c r="J68" s="232"/>
      <c r="K68" s="232"/>
      <c r="L68" s="115"/>
      <c r="M68" s="115"/>
      <c r="N68" s="78" t="s">
        <v>114</v>
      </c>
      <c r="O68" s="80">
        <v>1650000</v>
      </c>
      <c r="P68" s="233"/>
      <c r="U68" s="193" t="str">
        <f t="shared" si="0"/>
        <v>0</v>
      </c>
    </row>
    <row r="69" spans="1:21" s="116" customFormat="1" ht="21.75" customHeight="1">
      <c r="A69" s="201"/>
      <c r="B69" s="158" t="s">
        <v>230</v>
      </c>
      <c r="C69" s="159" t="s">
        <v>140</v>
      </c>
      <c r="D69" s="203"/>
      <c r="E69" s="152" t="s">
        <v>316</v>
      </c>
      <c r="F69" s="210"/>
      <c r="G69" s="160" t="s">
        <v>373</v>
      </c>
      <c r="H69" s="154">
        <v>2001</v>
      </c>
      <c r="I69" s="182"/>
      <c r="J69" s="182"/>
      <c r="K69" s="182"/>
      <c r="L69" s="203"/>
      <c r="M69" s="203"/>
      <c r="N69" s="154" t="s">
        <v>114</v>
      </c>
      <c r="O69" s="161">
        <v>1530000</v>
      </c>
      <c r="P69" s="205"/>
      <c r="U69" s="193" t="str">
        <f t="shared" si="0"/>
        <v>0</v>
      </c>
    </row>
    <row r="70" spans="1:21" s="116" customFormat="1" ht="21.75" customHeight="1">
      <c r="A70" s="201"/>
      <c r="B70" s="158" t="s">
        <v>226</v>
      </c>
      <c r="C70" s="159" t="s">
        <v>141</v>
      </c>
      <c r="D70" s="203"/>
      <c r="E70" s="152" t="s">
        <v>313</v>
      </c>
      <c r="F70" s="210"/>
      <c r="G70" s="160" t="s">
        <v>368</v>
      </c>
      <c r="H70" s="154">
        <v>2001</v>
      </c>
      <c r="I70" s="182"/>
      <c r="J70" s="182"/>
      <c r="K70" s="182"/>
      <c r="L70" s="203"/>
      <c r="M70" s="203"/>
      <c r="N70" s="154" t="s">
        <v>114</v>
      </c>
      <c r="O70" s="161">
        <v>2160000</v>
      </c>
      <c r="P70" s="205"/>
      <c r="U70" s="193" t="str">
        <f t="shared" si="0"/>
        <v>0</v>
      </c>
    </row>
    <row r="71" spans="1:21" s="116" customFormat="1" ht="21.75" customHeight="1">
      <c r="A71" s="201"/>
      <c r="B71" s="158" t="s">
        <v>233</v>
      </c>
      <c r="C71" s="159" t="s">
        <v>129</v>
      </c>
      <c r="D71" s="203"/>
      <c r="E71" s="152" t="s">
        <v>318</v>
      </c>
      <c r="F71" s="210"/>
      <c r="G71" s="160" t="s">
        <v>369</v>
      </c>
      <c r="H71" s="154">
        <v>2001</v>
      </c>
      <c r="I71" s="182"/>
      <c r="J71" s="182"/>
      <c r="K71" s="182"/>
      <c r="L71" s="203"/>
      <c r="M71" s="203"/>
      <c r="N71" s="154" t="s">
        <v>114</v>
      </c>
      <c r="O71" s="161">
        <v>3300000</v>
      </c>
      <c r="P71" s="205"/>
      <c r="U71" s="193" t="str">
        <f t="shared" si="0"/>
        <v>0</v>
      </c>
    </row>
    <row r="72" spans="1:21" s="116" customFormat="1" ht="21.75" customHeight="1">
      <c r="A72" s="201"/>
      <c r="B72" s="158" t="s">
        <v>233</v>
      </c>
      <c r="C72" s="159" t="s">
        <v>129</v>
      </c>
      <c r="D72" s="203"/>
      <c r="E72" s="152" t="s">
        <v>318</v>
      </c>
      <c r="F72" s="210"/>
      <c r="G72" s="160" t="s">
        <v>369</v>
      </c>
      <c r="H72" s="154">
        <v>2001</v>
      </c>
      <c r="I72" s="182"/>
      <c r="J72" s="182"/>
      <c r="K72" s="182"/>
      <c r="L72" s="203"/>
      <c r="M72" s="203"/>
      <c r="N72" s="154" t="s">
        <v>114</v>
      </c>
      <c r="O72" s="161">
        <v>2200000</v>
      </c>
      <c r="P72" s="205"/>
      <c r="U72" s="193" t="str">
        <f t="shared" si="0"/>
        <v>0</v>
      </c>
    </row>
    <row r="73" spans="1:21" s="116" customFormat="1" ht="21.75" customHeight="1">
      <c r="A73" s="201"/>
      <c r="B73" s="158" t="s">
        <v>226</v>
      </c>
      <c r="C73" s="159" t="s">
        <v>133</v>
      </c>
      <c r="D73" s="203"/>
      <c r="E73" s="152" t="s">
        <v>316</v>
      </c>
      <c r="F73" s="210"/>
      <c r="G73" s="160" t="s">
        <v>380</v>
      </c>
      <c r="H73" s="154">
        <v>2001</v>
      </c>
      <c r="I73" s="182"/>
      <c r="J73" s="182"/>
      <c r="K73" s="182"/>
      <c r="L73" s="203"/>
      <c r="M73" s="203"/>
      <c r="N73" s="154" t="s">
        <v>114</v>
      </c>
      <c r="O73" s="161">
        <v>90000</v>
      </c>
      <c r="P73" s="205"/>
      <c r="T73" s="112" t="s">
        <v>613</v>
      </c>
      <c r="U73" s="193">
        <f t="shared" si="0"/>
        <v>90000</v>
      </c>
    </row>
    <row r="74" spans="1:21" s="116" customFormat="1" ht="21.75" customHeight="1">
      <c r="A74" s="201"/>
      <c r="B74" s="158" t="s">
        <v>230</v>
      </c>
      <c r="C74" s="159" t="s">
        <v>117</v>
      </c>
      <c r="D74" s="203"/>
      <c r="E74" s="152" t="s">
        <v>316</v>
      </c>
      <c r="F74" s="210"/>
      <c r="G74" s="160" t="s">
        <v>377</v>
      </c>
      <c r="H74" s="154">
        <v>2001</v>
      </c>
      <c r="I74" s="182"/>
      <c r="J74" s="182"/>
      <c r="K74" s="182"/>
      <c r="L74" s="203"/>
      <c r="M74" s="203"/>
      <c r="N74" s="154" t="s">
        <v>114</v>
      </c>
      <c r="O74" s="161">
        <v>595000</v>
      </c>
      <c r="P74" s="205"/>
      <c r="U74" s="193" t="str">
        <f t="shared" si="0"/>
        <v>0</v>
      </c>
    </row>
    <row r="75" spans="1:21" s="116" customFormat="1" ht="21.75" customHeight="1">
      <c r="A75" s="201"/>
      <c r="B75" s="158" t="s">
        <v>241</v>
      </c>
      <c r="C75" s="159" t="s">
        <v>128</v>
      </c>
      <c r="D75" s="203"/>
      <c r="E75" s="152" t="s">
        <v>322</v>
      </c>
      <c r="F75" s="210"/>
      <c r="G75" s="160" t="s">
        <v>379</v>
      </c>
      <c r="H75" s="154">
        <v>2001</v>
      </c>
      <c r="I75" s="182"/>
      <c r="J75" s="182"/>
      <c r="K75" s="182"/>
      <c r="L75" s="203"/>
      <c r="M75" s="203"/>
      <c r="N75" s="154" t="s">
        <v>114</v>
      </c>
      <c r="O75" s="161">
        <v>600000</v>
      </c>
      <c r="P75" s="205"/>
      <c r="U75" s="193" t="str">
        <f t="shared" ref="U75:U138" si="1">IF(O75&lt;300000,O75,"0")</f>
        <v>0</v>
      </c>
    </row>
    <row r="76" spans="1:21" s="116" customFormat="1" ht="21.75" customHeight="1">
      <c r="A76" s="201"/>
      <c r="B76" s="158" t="s">
        <v>240</v>
      </c>
      <c r="C76" s="159" t="s">
        <v>133</v>
      </c>
      <c r="D76" s="203"/>
      <c r="E76" s="152" t="s">
        <v>324</v>
      </c>
      <c r="F76" s="210"/>
      <c r="G76" s="160" t="s">
        <v>369</v>
      </c>
      <c r="H76" s="154">
        <v>2001</v>
      </c>
      <c r="I76" s="182"/>
      <c r="J76" s="182"/>
      <c r="K76" s="182"/>
      <c r="L76" s="203"/>
      <c r="M76" s="203"/>
      <c r="N76" s="154" t="s">
        <v>114</v>
      </c>
      <c r="O76" s="161">
        <v>1650000</v>
      </c>
      <c r="P76" s="205"/>
      <c r="U76" s="193" t="str">
        <f t="shared" si="1"/>
        <v>0</v>
      </c>
    </row>
    <row r="77" spans="1:21" s="116" customFormat="1" ht="21.75" customHeight="1">
      <c r="A77" s="201"/>
      <c r="B77" s="158" t="s">
        <v>227</v>
      </c>
      <c r="C77" s="159" t="s">
        <v>142</v>
      </c>
      <c r="D77" s="203"/>
      <c r="E77" s="152" t="s">
        <v>321</v>
      </c>
      <c r="F77" s="210"/>
      <c r="G77" s="160" t="s">
        <v>379</v>
      </c>
      <c r="H77" s="154">
        <v>2001</v>
      </c>
      <c r="I77" s="182"/>
      <c r="J77" s="182"/>
      <c r="K77" s="182"/>
      <c r="L77" s="203"/>
      <c r="M77" s="203"/>
      <c r="N77" s="154" t="s">
        <v>114</v>
      </c>
      <c r="O77" s="161">
        <v>1190000</v>
      </c>
      <c r="P77" s="205"/>
      <c r="U77" s="193" t="str">
        <f t="shared" si="1"/>
        <v>0</v>
      </c>
    </row>
    <row r="78" spans="1:21" s="116" customFormat="1" ht="21.75" customHeight="1">
      <c r="A78" s="201"/>
      <c r="B78" s="158" t="s">
        <v>230</v>
      </c>
      <c r="C78" s="159" t="s">
        <v>129</v>
      </c>
      <c r="D78" s="203"/>
      <c r="E78" s="152" t="s">
        <v>316</v>
      </c>
      <c r="F78" s="210"/>
      <c r="G78" s="160" t="s">
        <v>373</v>
      </c>
      <c r="H78" s="154">
        <v>2001</v>
      </c>
      <c r="I78" s="182"/>
      <c r="J78" s="182"/>
      <c r="K78" s="182"/>
      <c r="L78" s="203"/>
      <c r="M78" s="203"/>
      <c r="N78" s="154" t="s">
        <v>114</v>
      </c>
      <c r="O78" s="161">
        <v>875000</v>
      </c>
      <c r="P78" s="205"/>
      <c r="U78" s="193" t="str">
        <f t="shared" si="1"/>
        <v>0</v>
      </c>
    </row>
    <row r="79" spans="1:21" s="116" customFormat="1" ht="21.75" customHeight="1">
      <c r="A79" s="201"/>
      <c r="B79" s="158" t="s">
        <v>230</v>
      </c>
      <c r="C79" s="159" t="s">
        <v>134</v>
      </c>
      <c r="D79" s="203"/>
      <c r="E79" s="152" t="s">
        <v>316</v>
      </c>
      <c r="F79" s="210"/>
      <c r="G79" s="160" t="s">
        <v>373</v>
      </c>
      <c r="H79" s="154">
        <v>2001</v>
      </c>
      <c r="I79" s="182"/>
      <c r="J79" s="182"/>
      <c r="K79" s="182"/>
      <c r="L79" s="203"/>
      <c r="M79" s="203"/>
      <c r="N79" s="154" t="s">
        <v>114</v>
      </c>
      <c r="O79" s="161">
        <v>595000</v>
      </c>
      <c r="P79" s="205"/>
      <c r="U79" s="193" t="str">
        <f t="shared" si="1"/>
        <v>0</v>
      </c>
    </row>
    <row r="80" spans="1:21" s="116" customFormat="1" ht="21.75" customHeight="1">
      <c r="A80" s="201"/>
      <c r="B80" s="158" t="s">
        <v>225</v>
      </c>
      <c r="C80" s="159" t="s">
        <v>143</v>
      </c>
      <c r="D80" s="203"/>
      <c r="E80" s="152" t="s">
        <v>313</v>
      </c>
      <c r="F80" s="210"/>
      <c r="G80" s="160" t="s">
        <v>370</v>
      </c>
      <c r="H80" s="154">
        <v>2001</v>
      </c>
      <c r="I80" s="182"/>
      <c r="J80" s="182"/>
      <c r="K80" s="182"/>
      <c r="L80" s="203"/>
      <c r="M80" s="203"/>
      <c r="N80" s="154" t="s">
        <v>114</v>
      </c>
      <c r="O80" s="161">
        <v>910000</v>
      </c>
      <c r="P80" s="205"/>
      <c r="U80" s="193" t="str">
        <f t="shared" si="1"/>
        <v>0</v>
      </c>
    </row>
    <row r="81" spans="1:21" s="116" customFormat="1" ht="21.75" customHeight="1">
      <c r="A81" s="201"/>
      <c r="B81" s="158" t="s">
        <v>233</v>
      </c>
      <c r="C81" s="159" t="s">
        <v>144</v>
      </c>
      <c r="D81" s="203"/>
      <c r="E81" s="152" t="s">
        <v>319</v>
      </c>
      <c r="F81" s="210"/>
      <c r="G81" s="160" t="s">
        <v>369</v>
      </c>
      <c r="H81" s="154">
        <v>2001</v>
      </c>
      <c r="I81" s="182"/>
      <c r="J81" s="182"/>
      <c r="K81" s="182"/>
      <c r="L81" s="203"/>
      <c r="M81" s="203"/>
      <c r="N81" s="154" t="s">
        <v>114</v>
      </c>
      <c r="O81" s="161">
        <v>1155000</v>
      </c>
      <c r="P81" s="205"/>
      <c r="U81" s="193" t="str">
        <f t="shared" si="1"/>
        <v>0</v>
      </c>
    </row>
    <row r="82" spans="1:21" s="116" customFormat="1" ht="21.75" customHeight="1">
      <c r="A82" s="201"/>
      <c r="B82" s="158" t="s">
        <v>242</v>
      </c>
      <c r="C82" s="159" t="s">
        <v>119</v>
      </c>
      <c r="D82" s="203"/>
      <c r="E82" s="152" t="s">
        <v>325</v>
      </c>
      <c r="F82" s="210"/>
      <c r="G82" s="160" t="s">
        <v>379</v>
      </c>
      <c r="H82" s="154">
        <v>2001</v>
      </c>
      <c r="I82" s="182"/>
      <c r="J82" s="182"/>
      <c r="K82" s="182"/>
      <c r="L82" s="203"/>
      <c r="M82" s="203"/>
      <c r="N82" s="154" t="s">
        <v>114</v>
      </c>
      <c r="O82" s="161">
        <v>2450000</v>
      </c>
      <c r="P82" s="205"/>
      <c r="U82" s="193" t="str">
        <f t="shared" si="1"/>
        <v>0</v>
      </c>
    </row>
    <row r="83" spans="1:21" s="116" customFormat="1" ht="21.75" customHeight="1">
      <c r="A83" s="201"/>
      <c r="B83" s="158" t="s">
        <v>262</v>
      </c>
      <c r="C83" s="159" t="s">
        <v>416</v>
      </c>
      <c r="D83" s="203"/>
      <c r="E83" s="152" t="s">
        <v>335</v>
      </c>
      <c r="F83" s="210"/>
      <c r="G83" s="160" t="s">
        <v>458</v>
      </c>
      <c r="H83" s="154">
        <v>2001</v>
      </c>
      <c r="I83" s="182"/>
      <c r="J83" s="182"/>
      <c r="K83" s="182"/>
      <c r="L83" s="203"/>
      <c r="M83" s="203"/>
      <c r="N83" s="154" t="s">
        <v>114</v>
      </c>
      <c r="O83" s="161">
        <v>975000</v>
      </c>
      <c r="P83" s="205"/>
      <c r="U83" s="193" t="str">
        <f t="shared" si="1"/>
        <v>0</v>
      </c>
    </row>
    <row r="84" spans="1:21" s="116" customFormat="1" ht="21.75" customHeight="1">
      <c r="A84" s="201"/>
      <c r="B84" s="158" t="s">
        <v>225</v>
      </c>
      <c r="C84" s="159" t="s">
        <v>119</v>
      </c>
      <c r="D84" s="203"/>
      <c r="E84" s="152" t="s">
        <v>313</v>
      </c>
      <c r="F84" s="210"/>
      <c r="G84" s="160" t="s">
        <v>370</v>
      </c>
      <c r="H84" s="154">
        <v>2001</v>
      </c>
      <c r="I84" s="182"/>
      <c r="J84" s="182"/>
      <c r="K84" s="182"/>
      <c r="L84" s="203"/>
      <c r="M84" s="203"/>
      <c r="N84" s="154" t="s">
        <v>114</v>
      </c>
      <c r="O84" s="161">
        <v>910000</v>
      </c>
      <c r="P84" s="205"/>
      <c r="U84" s="193" t="str">
        <f t="shared" si="1"/>
        <v>0</v>
      </c>
    </row>
    <row r="85" spans="1:21" s="116" customFormat="1" ht="21.75" customHeight="1">
      <c r="A85" s="201"/>
      <c r="B85" s="158" t="s">
        <v>226</v>
      </c>
      <c r="C85" s="159" t="s">
        <v>417</v>
      </c>
      <c r="D85" s="203"/>
      <c r="E85" s="152" t="s">
        <v>313</v>
      </c>
      <c r="F85" s="210"/>
      <c r="G85" s="160" t="s">
        <v>370</v>
      </c>
      <c r="H85" s="154">
        <v>2001</v>
      </c>
      <c r="I85" s="182"/>
      <c r="J85" s="182"/>
      <c r="K85" s="182"/>
      <c r="L85" s="203"/>
      <c r="M85" s="203"/>
      <c r="N85" s="154" t="s">
        <v>114</v>
      </c>
      <c r="O85" s="161">
        <v>175000</v>
      </c>
      <c r="P85" s="205"/>
      <c r="T85" s="112" t="s">
        <v>613</v>
      </c>
      <c r="U85" s="193">
        <f t="shared" si="1"/>
        <v>175000</v>
      </c>
    </row>
    <row r="86" spans="1:21" s="116" customFormat="1" ht="21.75" customHeight="1">
      <c r="A86" s="201"/>
      <c r="B86" s="158" t="s">
        <v>244</v>
      </c>
      <c r="C86" s="159" t="s">
        <v>125</v>
      </c>
      <c r="D86" s="203"/>
      <c r="E86" s="152" t="s">
        <v>316</v>
      </c>
      <c r="F86" s="210"/>
      <c r="G86" s="160" t="s">
        <v>377</v>
      </c>
      <c r="H86" s="154">
        <v>2001</v>
      </c>
      <c r="I86" s="182"/>
      <c r="J86" s="182"/>
      <c r="K86" s="182"/>
      <c r="L86" s="203"/>
      <c r="M86" s="203"/>
      <c r="N86" s="154" t="s">
        <v>114</v>
      </c>
      <c r="O86" s="161">
        <v>1190000</v>
      </c>
      <c r="P86" s="205"/>
      <c r="U86" s="193" t="str">
        <f t="shared" si="1"/>
        <v>0</v>
      </c>
    </row>
    <row r="87" spans="1:21" s="116" customFormat="1" ht="21.75" customHeight="1">
      <c r="A87" s="201"/>
      <c r="B87" s="158" t="s">
        <v>233</v>
      </c>
      <c r="C87" s="159" t="s">
        <v>125</v>
      </c>
      <c r="D87" s="203"/>
      <c r="E87" s="152" t="s">
        <v>318</v>
      </c>
      <c r="F87" s="210"/>
      <c r="G87" s="160" t="s">
        <v>369</v>
      </c>
      <c r="H87" s="154">
        <v>2001</v>
      </c>
      <c r="I87" s="182"/>
      <c r="J87" s="182"/>
      <c r="K87" s="182"/>
      <c r="L87" s="203"/>
      <c r="M87" s="203"/>
      <c r="N87" s="154" t="s">
        <v>114</v>
      </c>
      <c r="O87" s="161">
        <v>1540000</v>
      </c>
      <c r="P87" s="205"/>
      <c r="U87" s="193" t="str">
        <f t="shared" si="1"/>
        <v>0</v>
      </c>
    </row>
    <row r="88" spans="1:21" s="116" customFormat="1" ht="21.75" customHeight="1">
      <c r="A88" s="201"/>
      <c r="B88" s="158" t="s">
        <v>242</v>
      </c>
      <c r="C88" s="159" t="s">
        <v>117</v>
      </c>
      <c r="D88" s="203"/>
      <c r="E88" s="152" t="s">
        <v>315</v>
      </c>
      <c r="F88" s="210"/>
      <c r="G88" s="160" t="s">
        <v>379</v>
      </c>
      <c r="H88" s="154">
        <v>2001</v>
      </c>
      <c r="I88" s="182"/>
      <c r="J88" s="182"/>
      <c r="K88" s="182"/>
      <c r="L88" s="203"/>
      <c r="M88" s="203"/>
      <c r="N88" s="154" t="s">
        <v>114</v>
      </c>
      <c r="O88" s="161">
        <v>2275000</v>
      </c>
      <c r="P88" s="205"/>
      <c r="U88" s="193" t="str">
        <f t="shared" si="1"/>
        <v>0</v>
      </c>
    </row>
    <row r="89" spans="1:21" s="116" customFormat="1" ht="21.75" customHeight="1">
      <c r="A89" s="201"/>
      <c r="B89" s="158" t="s">
        <v>235</v>
      </c>
      <c r="C89" s="159" t="s">
        <v>128</v>
      </c>
      <c r="D89" s="203"/>
      <c r="E89" s="152" t="s">
        <v>316</v>
      </c>
      <c r="F89" s="210"/>
      <c r="G89" s="160" t="s">
        <v>372</v>
      </c>
      <c r="H89" s="154">
        <v>2001</v>
      </c>
      <c r="I89" s="182"/>
      <c r="J89" s="182"/>
      <c r="K89" s="182"/>
      <c r="L89" s="203"/>
      <c r="M89" s="203"/>
      <c r="N89" s="154" t="s">
        <v>114</v>
      </c>
      <c r="O89" s="161">
        <v>162500</v>
      </c>
      <c r="P89" s="205"/>
      <c r="T89" s="112" t="s">
        <v>613</v>
      </c>
      <c r="U89" s="193">
        <f t="shared" si="1"/>
        <v>162500</v>
      </c>
    </row>
    <row r="90" spans="1:21" s="116" customFormat="1" ht="21.75" customHeight="1">
      <c r="A90" s="201"/>
      <c r="B90" s="158" t="s">
        <v>225</v>
      </c>
      <c r="C90" s="159" t="s">
        <v>129</v>
      </c>
      <c r="D90" s="203"/>
      <c r="E90" s="152" t="s">
        <v>313</v>
      </c>
      <c r="F90" s="210"/>
      <c r="G90" s="160" t="s">
        <v>370</v>
      </c>
      <c r="H90" s="154">
        <v>2001</v>
      </c>
      <c r="I90" s="182"/>
      <c r="J90" s="182"/>
      <c r="K90" s="182"/>
      <c r="L90" s="203"/>
      <c r="M90" s="203"/>
      <c r="N90" s="154" t="s">
        <v>114</v>
      </c>
      <c r="O90" s="161">
        <v>1462500</v>
      </c>
      <c r="P90" s="205"/>
      <c r="U90" s="193" t="str">
        <f t="shared" si="1"/>
        <v>0</v>
      </c>
    </row>
    <row r="91" spans="1:21" s="116" customFormat="1" ht="21.75" customHeight="1">
      <c r="A91" s="201"/>
      <c r="B91" s="158" t="s">
        <v>244</v>
      </c>
      <c r="C91" s="159" t="s">
        <v>145</v>
      </c>
      <c r="D91" s="203"/>
      <c r="E91" s="152" t="s">
        <v>316</v>
      </c>
      <c r="F91" s="210"/>
      <c r="G91" s="160" t="s">
        <v>372</v>
      </c>
      <c r="H91" s="154">
        <v>2001</v>
      </c>
      <c r="I91" s="182"/>
      <c r="J91" s="182"/>
      <c r="K91" s="182"/>
      <c r="L91" s="203"/>
      <c r="M91" s="203"/>
      <c r="N91" s="154" t="s">
        <v>114</v>
      </c>
      <c r="O91" s="161">
        <v>1080000</v>
      </c>
      <c r="P91" s="205"/>
      <c r="U91" s="193" t="str">
        <f t="shared" si="1"/>
        <v>0</v>
      </c>
    </row>
    <row r="92" spans="1:21" s="116" customFormat="1" ht="21.75" customHeight="1">
      <c r="A92" s="201"/>
      <c r="B92" s="158" t="s">
        <v>245</v>
      </c>
      <c r="C92" s="159" t="s">
        <v>117</v>
      </c>
      <c r="D92" s="203"/>
      <c r="E92" s="152" t="s">
        <v>316</v>
      </c>
      <c r="F92" s="210"/>
      <c r="G92" s="160" t="s">
        <v>373</v>
      </c>
      <c r="H92" s="154">
        <v>2001</v>
      </c>
      <c r="I92" s="182"/>
      <c r="J92" s="182"/>
      <c r="K92" s="182"/>
      <c r="L92" s="203"/>
      <c r="M92" s="203"/>
      <c r="N92" s="154" t="s">
        <v>114</v>
      </c>
      <c r="O92" s="161">
        <v>1125000</v>
      </c>
      <c r="P92" s="205"/>
      <c r="U92" s="193" t="str">
        <f t="shared" si="1"/>
        <v>0</v>
      </c>
    </row>
    <row r="93" spans="1:21" s="116" customFormat="1" ht="21.75" customHeight="1">
      <c r="A93" s="201"/>
      <c r="B93" s="158" t="s">
        <v>231</v>
      </c>
      <c r="C93" s="159" t="s">
        <v>118</v>
      </c>
      <c r="D93" s="203"/>
      <c r="E93" s="152" t="s">
        <v>316</v>
      </c>
      <c r="F93" s="210"/>
      <c r="G93" s="160" t="s">
        <v>374</v>
      </c>
      <c r="H93" s="154">
        <v>2001</v>
      </c>
      <c r="I93" s="182"/>
      <c r="J93" s="182"/>
      <c r="K93" s="182"/>
      <c r="L93" s="203"/>
      <c r="M93" s="203"/>
      <c r="N93" s="154" t="s">
        <v>114</v>
      </c>
      <c r="O93" s="161">
        <v>2625000</v>
      </c>
      <c r="P93" s="205"/>
      <c r="U93" s="193" t="str">
        <f t="shared" si="1"/>
        <v>0</v>
      </c>
    </row>
    <row r="94" spans="1:21" s="116" customFormat="1" ht="21.75" customHeight="1">
      <c r="A94" s="201"/>
      <c r="B94" s="158" t="s">
        <v>226</v>
      </c>
      <c r="C94" s="159" t="s">
        <v>146</v>
      </c>
      <c r="D94" s="203"/>
      <c r="E94" s="152" t="s">
        <v>313</v>
      </c>
      <c r="F94" s="210"/>
      <c r="G94" s="160" t="s">
        <v>368</v>
      </c>
      <c r="H94" s="154">
        <v>2001</v>
      </c>
      <c r="I94" s="182"/>
      <c r="J94" s="182"/>
      <c r="K94" s="182"/>
      <c r="L94" s="203"/>
      <c r="M94" s="203"/>
      <c r="N94" s="154" t="s">
        <v>114</v>
      </c>
      <c r="O94" s="161">
        <v>245000</v>
      </c>
      <c r="P94" s="205"/>
      <c r="T94" s="112" t="s">
        <v>613</v>
      </c>
      <c r="U94" s="193">
        <f t="shared" si="1"/>
        <v>245000</v>
      </c>
    </row>
    <row r="95" spans="1:21" s="116" customFormat="1" ht="21.75" customHeight="1">
      <c r="A95" s="201"/>
      <c r="B95" s="158" t="s">
        <v>246</v>
      </c>
      <c r="C95" s="159" t="s">
        <v>128</v>
      </c>
      <c r="D95" s="203"/>
      <c r="E95" s="152" t="s">
        <v>316</v>
      </c>
      <c r="F95" s="210"/>
      <c r="G95" s="160" t="s">
        <v>373</v>
      </c>
      <c r="H95" s="154">
        <v>2001</v>
      </c>
      <c r="I95" s="182"/>
      <c r="J95" s="182"/>
      <c r="K95" s="182"/>
      <c r="L95" s="203"/>
      <c r="M95" s="203"/>
      <c r="N95" s="154" t="s">
        <v>114</v>
      </c>
      <c r="O95" s="161">
        <v>140000</v>
      </c>
      <c r="P95" s="205"/>
      <c r="T95" s="112" t="s">
        <v>613</v>
      </c>
      <c r="U95" s="193">
        <f t="shared" si="1"/>
        <v>140000</v>
      </c>
    </row>
    <row r="96" spans="1:21" s="116" customFormat="1" ht="21.75" customHeight="1">
      <c r="A96" s="201"/>
      <c r="B96" s="158" t="s">
        <v>247</v>
      </c>
      <c r="C96" s="159" t="s">
        <v>129</v>
      </c>
      <c r="D96" s="203"/>
      <c r="E96" s="152" t="s">
        <v>316</v>
      </c>
      <c r="F96" s="210"/>
      <c r="G96" s="160" t="s">
        <v>373</v>
      </c>
      <c r="H96" s="154">
        <v>2001</v>
      </c>
      <c r="I96" s="182"/>
      <c r="J96" s="182"/>
      <c r="K96" s="182"/>
      <c r="L96" s="203"/>
      <c r="M96" s="203"/>
      <c r="N96" s="154" t="s">
        <v>114</v>
      </c>
      <c r="O96" s="161">
        <v>700000</v>
      </c>
      <c r="P96" s="205"/>
      <c r="U96" s="193" t="str">
        <f t="shared" si="1"/>
        <v>0</v>
      </c>
    </row>
    <row r="97" spans="1:21" s="116" customFormat="1" ht="21.75" customHeight="1">
      <c r="A97" s="201"/>
      <c r="B97" s="158" t="s">
        <v>248</v>
      </c>
      <c r="C97" s="159" t="s">
        <v>147</v>
      </c>
      <c r="D97" s="203"/>
      <c r="E97" s="152" t="s">
        <v>316</v>
      </c>
      <c r="F97" s="210"/>
      <c r="G97" s="160" t="s">
        <v>373</v>
      </c>
      <c r="H97" s="154">
        <v>2001</v>
      </c>
      <c r="I97" s="182"/>
      <c r="J97" s="182"/>
      <c r="K97" s="182"/>
      <c r="L97" s="203"/>
      <c r="M97" s="203"/>
      <c r="N97" s="154" t="s">
        <v>114</v>
      </c>
      <c r="O97" s="161">
        <v>175000</v>
      </c>
      <c r="P97" s="205"/>
      <c r="T97" s="112" t="s">
        <v>613</v>
      </c>
      <c r="U97" s="193">
        <f t="shared" si="1"/>
        <v>175000</v>
      </c>
    </row>
    <row r="98" spans="1:21" s="116" customFormat="1" ht="21.75" customHeight="1">
      <c r="A98" s="201"/>
      <c r="B98" s="158" t="s">
        <v>249</v>
      </c>
      <c r="C98" s="159" t="s">
        <v>117</v>
      </c>
      <c r="D98" s="203"/>
      <c r="E98" s="152" t="s">
        <v>316</v>
      </c>
      <c r="F98" s="210"/>
      <c r="G98" s="160" t="s">
        <v>372</v>
      </c>
      <c r="H98" s="154">
        <v>2001</v>
      </c>
      <c r="I98" s="182"/>
      <c r="J98" s="182"/>
      <c r="K98" s="182"/>
      <c r="L98" s="203"/>
      <c r="M98" s="203"/>
      <c r="N98" s="154" t="s">
        <v>114</v>
      </c>
      <c r="O98" s="161">
        <v>1470000</v>
      </c>
      <c r="P98" s="205"/>
      <c r="U98" s="193" t="str">
        <f t="shared" si="1"/>
        <v>0</v>
      </c>
    </row>
    <row r="99" spans="1:21" s="116" customFormat="1" ht="21.75" customHeight="1" thickBot="1">
      <c r="A99" s="234"/>
      <c r="B99" s="235" t="s">
        <v>230</v>
      </c>
      <c r="C99" s="236" t="s">
        <v>125</v>
      </c>
      <c r="D99" s="237"/>
      <c r="E99" s="238" t="s">
        <v>316</v>
      </c>
      <c r="F99" s="239"/>
      <c r="G99" s="240" t="s">
        <v>376</v>
      </c>
      <c r="H99" s="241">
        <v>2001</v>
      </c>
      <c r="I99" s="242"/>
      <c r="J99" s="242"/>
      <c r="K99" s="242"/>
      <c r="L99" s="237"/>
      <c r="M99" s="237"/>
      <c r="N99" s="241" t="s">
        <v>114</v>
      </c>
      <c r="O99" s="245">
        <v>875000</v>
      </c>
      <c r="P99" s="244"/>
      <c r="U99" s="193" t="str">
        <f t="shared" si="1"/>
        <v>0</v>
      </c>
    </row>
    <row r="100" spans="1:21" s="116" customFormat="1" ht="21.75" customHeight="1">
      <c r="A100" s="231"/>
      <c r="B100" s="74" t="s">
        <v>225</v>
      </c>
      <c r="C100" s="75" t="s">
        <v>148</v>
      </c>
      <c r="D100" s="115"/>
      <c r="E100" s="153" t="s">
        <v>313</v>
      </c>
      <c r="F100" s="99"/>
      <c r="G100" s="77" t="s">
        <v>370</v>
      </c>
      <c r="H100" s="78">
        <v>2001</v>
      </c>
      <c r="I100" s="232"/>
      <c r="J100" s="232"/>
      <c r="K100" s="232"/>
      <c r="L100" s="115"/>
      <c r="M100" s="115"/>
      <c r="N100" s="78" t="s">
        <v>114</v>
      </c>
      <c r="O100" s="80">
        <v>1690000</v>
      </c>
      <c r="P100" s="233"/>
      <c r="U100" s="193" t="str">
        <f t="shared" si="1"/>
        <v>0</v>
      </c>
    </row>
    <row r="101" spans="1:21" s="116" customFormat="1" ht="21.75" customHeight="1">
      <c r="A101" s="201"/>
      <c r="B101" s="158" t="s">
        <v>225</v>
      </c>
      <c r="C101" s="159" t="s">
        <v>122</v>
      </c>
      <c r="D101" s="203"/>
      <c r="E101" s="152" t="s">
        <v>313</v>
      </c>
      <c r="F101" s="210"/>
      <c r="G101" s="160" t="s">
        <v>370</v>
      </c>
      <c r="H101" s="154">
        <v>2001</v>
      </c>
      <c r="I101" s="182"/>
      <c r="J101" s="182"/>
      <c r="K101" s="182"/>
      <c r="L101" s="203"/>
      <c r="M101" s="203"/>
      <c r="N101" s="154" t="s">
        <v>114</v>
      </c>
      <c r="O101" s="161">
        <v>455000</v>
      </c>
      <c r="P101" s="205"/>
      <c r="U101" s="193" t="str">
        <f t="shared" si="1"/>
        <v>0</v>
      </c>
    </row>
    <row r="102" spans="1:21" s="116" customFormat="1" ht="21.75" customHeight="1">
      <c r="A102" s="201"/>
      <c r="B102" s="158" t="s">
        <v>226</v>
      </c>
      <c r="C102" s="159" t="s">
        <v>118</v>
      </c>
      <c r="D102" s="203"/>
      <c r="E102" s="152" t="s">
        <v>313</v>
      </c>
      <c r="F102" s="210"/>
      <c r="G102" s="160" t="s">
        <v>368</v>
      </c>
      <c r="H102" s="154">
        <v>2001</v>
      </c>
      <c r="I102" s="182"/>
      <c r="J102" s="182"/>
      <c r="K102" s="182"/>
      <c r="L102" s="203"/>
      <c r="M102" s="203"/>
      <c r="N102" s="154" t="s">
        <v>114</v>
      </c>
      <c r="O102" s="161">
        <v>1225000</v>
      </c>
      <c r="P102" s="205"/>
      <c r="U102" s="193" t="str">
        <f t="shared" si="1"/>
        <v>0</v>
      </c>
    </row>
    <row r="103" spans="1:21" s="116" customFormat="1" ht="21.75" customHeight="1">
      <c r="A103" s="201"/>
      <c r="B103" s="158" t="s">
        <v>225</v>
      </c>
      <c r="C103" s="159" t="s">
        <v>149</v>
      </c>
      <c r="D103" s="203"/>
      <c r="E103" s="152" t="s">
        <v>313</v>
      </c>
      <c r="F103" s="210"/>
      <c r="G103" s="160" t="s">
        <v>370</v>
      </c>
      <c r="H103" s="154">
        <v>2001</v>
      </c>
      <c r="I103" s="182"/>
      <c r="J103" s="182"/>
      <c r="K103" s="182"/>
      <c r="L103" s="203"/>
      <c r="M103" s="203"/>
      <c r="N103" s="154" t="s">
        <v>114</v>
      </c>
      <c r="O103" s="161">
        <v>455000</v>
      </c>
      <c r="P103" s="205"/>
      <c r="U103" s="193" t="str">
        <f t="shared" si="1"/>
        <v>0</v>
      </c>
    </row>
    <row r="104" spans="1:21" s="116" customFormat="1" ht="21.75" customHeight="1">
      <c r="A104" s="201"/>
      <c r="B104" s="158" t="s">
        <v>230</v>
      </c>
      <c r="C104" s="159" t="s">
        <v>150</v>
      </c>
      <c r="D104" s="203"/>
      <c r="E104" s="152" t="s">
        <v>316</v>
      </c>
      <c r="F104" s="210"/>
      <c r="G104" s="160" t="s">
        <v>373</v>
      </c>
      <c r="H104" s="154">
        <v>2001</v>
      </c>
      <c r="I104" s="182"/>
      <c r="J104" s="182"/>
      <c r="K104" s="182"/>
      <c r="L104" s="203"/>
      <c r="M104" s="203"/>
      <c r="N104" s="154" t="s">
        <v>114</v>
      </c>
      <c r="O104" s="161">
        <v>595000</v>
      </c>
      <c r="P104" s="205"/>
      <c r="U104" s="193" t="str">
        <f t="shared" si="1"/>
        <v>0</v>
      </c>
    </row>
    <row r="105" spans="1:21" s="116" customFormat="1" ht="21.75" customHeight="1">
      <c r="A105" s="201"/>
      <c r="B105" s="158" t="s">
        <v>246</v>
      </c>
      <c r="C105" s="159" t="s">
        <v>132</v>
      </c>
      <c r="D105" s="203"/>
      <c r="E105" s="152" t="s">
        <v>316</v>
      </c>
      <c r="F105" s="210"/>
      <c r="G105" s="160" t="s">
        <v>373</v>
      </c>
      <c r="H105" s="154">
        <v>2001</v>
      </c>
      <c r="I105" s="182"/>
      <c r="J105" s="182"/>
      <c r="K105" s="182"/>
      <c r="L105" s="203"/>
      <c r="M105" s="203"/>
      <c r="N105" s="154" t="s">
        <v>114</v>
      </c>
      <c r="O105" s="161">
        <v>140000</v>
      </c>
      <c r="P105" s="205"/>
      <c r="T105" s="112" t="s">
        <v>613</v>
      </c>
      <c r="U105" s="193">
        <f t="shared" si="1"/>
        <v>140000</v>
      </c>
    </row>
    <row r="106" spans="1:21" s="116" customFormat="1" ht="21.75" customHeight="1">
      <c r="A106" s="201"/>
      <c r="B106" s="158" t="s">
        <v>233</v>
      </c>
      <c r="C106" s="159" t="s">
        <v>151</v>
      </c>
      <c r="D106" s="203"/>
      <c r="E106" s="152" t="s">
        <v>318</v>
      </c>
      <c r="F106" s="210"/>
      <c r="G106" s="160" t="s">
        <v>369</v>
      </c>
      <c r="H106" s="154">
        <v>2001</v>
      </c>
      <c r="I106" s="182"/>
      <c r="J106" s="182"/>
      <c r="K106" s="182"/>
      <c r="L106" s="203"/>
      <c r="M106" s="203"/>
      <c r="N106" s="154" t="s">
        <v>114</v>
      </c>
      <c r="O106" s="161">
        <v>2860000</v>
      </c>
      <c r="P106" s="205"/>
      <c r="U106" s="193" t="str">
        <f t="shared" si="1"/>
        <v>0</v>
      </c>
    </row>
    <row r="107" spans="1:21" s="116" customFormat="1" ht="21.75" customHeight="1">
      <c r="A107" s="201"/>
      <c r="B107" s="158" t="s">
        <v>230</v>
      </c>
      <c r="C107" s="159" t="s">
        <v>125</v>
      </c>
      <c r="D107" s="203"/>
      <c r="E107" s="152" t="s">
        <v>316</v>
      </c>
      <c r="F107" s="210"/>
      <c r="G107" s="160" t="s">
        <v>376</v>
      </c>
      <c r="H107" s="154">
        <v>2001</v>
      </c>
      <c r="I107" s="182"/>
      <c r="J107" s="182"/>
      <c r="K107" s="182"/>
      <c r="L107" s="203"/>
      <c r="M107" s="203"/>
      <c r="N107" s="154" t="s">
        <v>114</v>
      </c>
      <c r="O107" s="161">
        <v>937500</v>
      </c>
      <c r="P107" s="205"/>
      <c r="U107" s="193" t="str">
        <f t="shared" si="1"/>
        <v>0</v>
      </c>
    </row>
    <row r="108" spans="1:21" s="116" customFormat="1" ht="21.75" customHeight="1">
      <c r="A108" s="201"/>
      <c r="B108" s="158" t="s">
        <v>250</v>
      </c>
      <c r="C108" s="159" t="s">
        <v>122</v>
      </c>
      <c r="D108" s="203"/>
      <c r="E108" s="152" t="s">
        <v>316</v>
      </c>
      <c r="F108" s="210"/>
      <c r="G108" s="160" t="s">
        <v>372</v>
      </c>
      <c r="H108" s="154">
        <v>2001</v>
      </c>
      <c r="I108" s="182"/>
      <c r="J108" s="182"/>
      <c r="K108" s="182"/>
      <c r="L108" s="203"/>
      <c r="M108" s="203"/>
      <c r="N108" s="154" t="s">
        <v>114</v>
      </c>
      <c r="O108" s="161">
        <v>350000</v>
      </c>
      <c r="P108" s="205"/>
      <c r="U108" s="193" t="str">
        <f t="shared" si="1"/>
        <v>0</v>
      </c>
    </row>
    <row r="109" spans="1:21" s="116" customFormat="1" ht="21.75" customHeight="1">
      <c r="A109" s="201"/>
      <c r="B109" s="158" t="s">
        <v>250</v>
      </c>
      <c r="C109" s="159" t="s">
        <v>117</v>
      </c>
      <c r="D109" s="203"/>
      <c r="E109" s="152" t="s">
        <v>316</v>
      </c>
      <c r="F109" s="210"/>
      <c r="G109" s="160" t="s">
        <v>372</v>
      </c>
      <c r="H109" s="154">
        <v>2001</v>
      </c>
      <c r="I109" s="182"/>
      <c r="J109" s="182"/>
      <c r="K109" s="182"/>
      <c r="L109" s="203"/>
      <c r="M109" s="203"/>
      <c r="N109" s="154" t="s">
        <v>114</v>
      </c>
      <c r="O109" s="161">
        <v>562500</v>
      </c>
      <c r="P109" s="205"/>
      <c r="U109" s="193" t="str">
        <f t="shared" si="1"/>
        <v>0</v>
      </c>
    </row>
    <row r="110" spans="1:21" s="116" customFormat="1" ht="21.75" customHeight="1">
      <c r="A110" s="201"/>
      <c r="B110" s="158" t="s">
        <v>232</v>
      </c>
      <c r="C110" s="159" t="s">
        <v>117</v>
      </c>
      <c r="D110" s="203"/>
      <c r="E110" s="152" t="s">
        <v>316</v>
      </c>
      <c r="F110" s="210"/>
      <c r="G110" s="160" t="s">
        <v>382</v>
      </c>
      <c r="H110" s="154">
        <v>2001</v>
      </c>
      <c r="I110" s="182"/>
      <c r="J110" s="182"/>
      <c r="K110" s="182"/>
      <c r="L110" s="203"/>
      <c r="M110" s="203"/>
      <c r="N110" s="154" t="s">
        <v>114</v>
      </c>
      <c r="O110" s="161">
        <v>1120000</v>
      </c>
      <c r="P110" s="205"/>
      <c r="U110" s="193" t="str">
        <f t="shared" si="1"/>
        <v>0</v>
      </c>
    </row>
    <row r="111" spans="1:21" s="116" customFormat="1" ht="21.75" customHeight="1">
      <c r="A111" s="201"/>
      <c r="B111" s="158" t="s">
        <v>236</v>
      </c>
      <c r="C111" s="159" t="s">
        <v>117</v>
      </c>
      <c r="D111" s="203"/>
      <c r="E111" s="152" t="s">
        <v>326</v>
      </c>
      <c r="F111" s="210"/>
      <c r="G111" s="160" t="s">
        <v>379</v>
      </c>
      <c r="H111" s="154">
        <v>2001</v>
      </c>
      <c r="I111" s="182"/>
      <c r="J111" s="182"/>
      <c r="K111" s="182"/>
      <c r="L111" s="203"/>
      <c r="M111" s="203"/>
      <c r="N111" s="154" t="s">
        <v>114</v>
      </c>
      <c r="O111" s="161">
        <v>100000</v>
      </c>
      <c r="P111" s="205"/>
      <c r="T111" s="112" t="s">
        <v>613</v>
      </c>
      <c r="U111" s="193">
        <f t="shared" si="1"/>
        <v>100000</v>
      </c>
    </row>
    <row r="112" spans="1:21" s="116" customFormat="1" ht="21.75" customHeight="1">
      <c r="A112" s="201"/>
      <c r="B112" s="158" t="s">
        <v>239</v>
      </c>
      <c r="C112" s="159" t="s">
        <v>125</v>
      </c>
      <c r="D112" s="203"/>
      <c r="E112" s="152" t="s">
        <v>317</v>
      </c>
      <c r="F112" s="210"/>
      <c r="G112" s="160" t="s">
        <v>368</v>
      </c>
      <c r="H112" s="154">
        <v>2001</v>
      </c>
      <c r="I112" s="182"/>
      <c r="J112" s="182"/>
      <c r="K112" s="182"/>
      <c r="L112" s="203"/>
      <c r="M112" s="203"/>
      <c r="N112" s="154" t="s">
        <v>114</v>
      </c>
      <c r="O112" s="161">
        <v>700000</v>
      </c>
      <c r="P112" s="205"/>
      <c r="U112" s="193" t="str">
        <f t="shared" si="1"/>
        <v>0</v>
      </c>
    </row>
    <row r="113" spans="1:21" s="116" customFormat="1" ht="21.75" customHeight="1">
      <c r="A113" s="201"/>
      <c r="B113" s="158" t="s">
        <v>231</v>
      </c>
      <c r="C113" s="159" t="s">
        <v>152</v>
      </c>
      <c r="D113" s="203"/>
      <c r="E113" s="152" t="s">
        <v>316</v>
      </c>
      <c r="F113" s="210"/>
      <c r="G113" s="160" t="s">
        <v>374</v>
      </c>
      <c r="H113" s="154">
        <v>2001</v>
      </c>
      <c r="I113" s="182"/>
      <c r="J113" s="182"/>
      <c r="K113" s="182"/>
      <c r="L113" s="203"/>
      <c r="M113" s="203"/>
      <c r="N113" s="154" t="s">
        <v>114</v>
      </c>
      <c r="O113" s="161">
        <v>1650000</v>
      </c>
      <c r="P113" s="205"/>
      <c r="U113" s="193" t="str">
        <f t="shared" si="1"/>
        <v>0</v>
      </c>
    </row>
    <row r="114" spans="1:21" s="116" customFormat="1" ht="21.75" customHeight="1">
      <c r="A114" s="201"/>
      <c r="B114" s="158" t="s">
        <v>251</v>
      </c>
      <c r="C114" s="159" t="s">
        <v>153</v>
      </c>
      <c r="D114" s="203"/>
      <c r="E114" s="152" t="s">
        <v>316</v>
      </c>
      <c r="F114" s="210"/>
      <c r="G114" s="160" t="s">
        <v>384</v>
      </c>
      <c r="H114" s="154">
        <v>2001</v>
      </c>
      <c r="I114" s="182"/>
      <c r="J114" s="182"/>
      <c r="K114" s="182"/>
      <c r="L114" s="203"/>
      <c r="M114" s="203"/>
      <c r="N114" s="154" t="s">
        <v>114</v>
      </c>
      <c r="O114" s="161">
        <v>270000</v>
      </c>
      <c r="P114" s="205"/>
      <c r="T114" s="112" t="s">
        <v>613</v>
      </c>
      <c r="U114" s="193">
        <f t="shared" si="1"/>
        <v>270000</v>
      </c>
    </row>
    <row r="115" spans="1:21" s="116" customFormat="1" ht="21.75" customHeight="1">
      <c r="A115" s="201"/>
      <c r="B115" s="158" t="s">
        <v>251</v>
      </c>
      <c r="C115" s="159" t="s">
        <v>154</v>
      </c>
      <c r="D115" s="203"/>
      <c r="E115" s="152" t="s">
        <v>316</v>
      </c>
      <c r="F115" s="210"/>
      <c r="G115" s="160" t="s">
        <v>372</v>
      </c>
      <c r="H115" s="154">
        <v>2001</v>
      </c>
      <c r="I115" s="182"/>
      <c r="J115" s="182"/>
      <c r="K115" s="182"/>
      <c r="L115" s="203"/>
      <c r="M115" s="203"/>
      <c r="N115" s="154" t="s">
        <v>114</v>
      </c>
      <c r="O115" s="161">
        <v>810000</v>
      </c>
      <c r="P115" s="205"/>
      <c r="U115" s="193" t="str">
        <f t="shared" si="1"/>
        <v>0</v>
      </c>
    </row>
    <row r="116" spans="1:21" s="116" customFormat="1" ht="21.75" customHeight="1">
      <c r="A116" s="201"/>
      <c r="B116" s="158" t="s">
        <v>225</v>
      </c>
      <c r="C116" s="159" t="s">
        <v>118</v>
      </c>
      <c r="D116" s="203"/>
      <c r="E116" s="152" t="s">
        <v>313</v>
      </c>
      <c r="F116" s="210"/>
      <c r="G116" s="160" t="s">
        <v>370</v>
      </c>
      <c r="H116" s="154">
        <v>2001</v>
      </c>
      <c r="I116" s="182"/>
      <c r="J116" s="182"/>
      <c r="K116" s="182"/>
      <c r="L116" s="203"/>
      <c r="M116" s="203"/>
      <c r="N116" s="154" t="s">
        <v>114</v>
      </c>
      <c r="O116" s="161">
        <v>910000</v>
      </c>
      <c r="P116" s="205"/>
      <c r="U116" s="193" t="str">
        <f t="shared" si="1"/>
        <v>0</v>
      </c>
    </row>
    <row r="117" spans="1:21" s="116" customFormat="1" ht="21.75" customHeight="1">
      <c r="A117" s="201"/>
      <c r="B117" s="158" t="s">
        <v>225</v>
      </c>
      <c r="C117" s="159" t="s">
        <v>118</v>
      </c>
      <c r="D117" s="203"/>
      <c r="E117" s="152" t="s">
        <v>313</v>
      </c>
      <c r="F117" s="210"/>
      <c r="G117" s="160" t="s">
        <v>368</v>
      </c>
      <c r="H117" s="154">
        <v>2001</v>
      </c>
      <c r="I117" s="182"/>
      <c r="J117" s="182"/>
      <c r="K117" s="182"/>
      <c r="L117" s="203"/>
      <c r="M117" s="203"/>
      <c r="N117" s="154" t="s">
        <v>114</v>
      </c>
      <c r="O117" s="161">
        <v>490000</v>
      </c>
      <c r="P117" s="205"/>
      <c r="U117" s="193" t="str">
        <f t="shared" si="1"/>
        <v>0</v>
      </c>
    </row>
    <row r="118" spans="1:21" s="116" customFormat="1" ht="21.75" customHeight="1">
      <c r="A118" s="201"/>
      <c r="B118" s="158" t="s">
        <v>230</v>
      </c>
      <c r="C118" s="159" t="s">
        <v>117</v>
      </c>
      <c r="D118" s="203"/>
      <c r="E118" s="152" t="s">
        <v>316</v>
      </c>
      <c r="F118" s="210"/>
      <c r="G118" s="160" t="s">
        <v>373</v>
      </c>
      <c r="H118" s="154">
        <v>2001</v>
      </c>
      <c r="I118" s="182"/>
      <c r="J118" s="182"/>
      <c r="K118" s="182"/>
      <c r="L118" s="203"/>
      <c r="M118" s="203"/>
      <c r="N118" s="154" t="s">
        <v>114</v>
      </c>
      <c r="O118" s="161">
        <v>1190000</v>
      </c>
      <c r="P118" s="205"/>
      <c r="U118" s="193" t="str">
        <f t="shared" si="1"/>
        <v>0</v>
      </c>
    </row>
    <row r="119" spans="1:21" s="116" customFormat="1" ht="21.75" customHeight="1">
      <c r="A119" s="201"/>
      <c r="B119" s="158" t="s">
        <v>226</v>
      </c>
      <c r="C119" s="159" t="s">
        <v>155</v>
      </c>
      <c r="D119" s="203"/>
      <c r="E119" s="152" t="s">
        <v>316</v>
      </c>
      <c r="F119" s="210"/>
      <c r="G119" s="160" t="s">
        <v>374</v>
      </c>
      <c r="H119" s="154">
        <v>2001</v>
      </c>
      <c r="I119" s="182"/>
      <c r="J119" s="182"/>
      <c r="K119" s="182"/>
      <c r="L119" s="203"/>
      <c r="M119" s="203"/>
      <c r="N119" s="154" t="s">
        <v>114</v>
      </c>
      <c r="O119" s="161">
        <v>90000</v>
      </c>
      <c r="P119" s="205"/>
      <c r="T119" s="112" t="s">
        <v>613</v>
      </c>
      <c r="U119" s="193">
        <f t="shared" si="1"/>
        <v>90000</v>
      </c>
    </row>
    <row r="120" spans="1:21" s="116" customFormat="1" ht="21.75" customHeight="1">
      <c r="A120" s="201"/>
      <c r="B120" s="158" t="s">
        <v>230</v>
      </c>
      <c r="C120" s="159" t="s">
        <v>122</v>
      </c>
      <c r="D120" s="203"/>
      <c r="E120" s="152" t="s">
        <v>316</v>
      </c>
      <c r="F120" s="210"/>
      <c r="G120" s="160" t="s">
        <v>385</v>
      </c>
      <c r="H120" s="154">
        <v>2001</v>
      </c>
      <c r="I120" s="182"/>
      <c r="J120" s="182"/>
      <c r="K120" s="182"/>
      <c r="L120" s="203"/>
      <c r="M120" s="203"/>
      <c r="N120" s="154" t="s">
        <v>114</v>
      </c>
      <c r="O120" s="161">
        <v>750000</v>
      </c>
      <c r="P120" s="205"/>
      <c r="U120" s="193" t="str">
        <f t="shared" si="1"/>
        <v>0</v>
      </c>
    </row>
    <row r="121" spans="1:21" s="116" customFormat="1" ht="21.75" customHeight="1">
      <c r="A121" s="201"/>
      <c r="B121" s="158" t="s">
        <v>226</v>
      </c>
      <c r="C121" s="159" t="s">
        <v>156</v>
      </c>
      <c r="D121" s="203"/>
      <c r="E121" s="152" t="s">
        <v>313</v>
      </c>
      <c r="F121" s="210"/>
      <c r="G121" s="160" t="s">
        <v>368</v>
      </c>
      <c r="H121" s="154">
        <v>2001</v>
      </c>
      <c r="I121" s="182"/>
      <c r="J121" s="182"/>
      <c r="K121" s="182"/>
      <c r="L121" s="203"/>
      <c r="M121" s="203"/>
      <c r="N121" s="154" t="s">
        <v>114</v>
      </c>
      <c r="O121" s="161">
        <v>245000</v>
      </c>
      <c r="P121" s="205"/>
      <c r="T121" s="112" t="s">
        <v>613</v>
      </c>
      <c r="U121" s="193">
        <f t="shared" si="1"/>
        <v>245000</v>
      </c>
    </row>
    <row r="122" spans="1:21" s="116" customFormat="1" ht="21.75" customHeight="1">
      <c r="A122" s="201"/>
      <c r="B122" s="158" t="s">
        <v>231</v>
      </c>
      <c r="C122" s="159" t="s">
        <v>157</v>
      </c>
      <c r="D122" s="203"/>
      <c r="E122" s="152" t="s">
        <v>316</v>
      </c>
      <c r="F122" s="210"/>
      <c r="G122" s="160" t="s">
        <v>374</v>
      </c>
      <c r="H122" s="154">
        <v>2001</v>
      </c>
      <c r="I122" s="182"/>
      <c r="J122" s="182"/>
      <c r="K122" s="182"/>
      <c r="L122" s="203"/>
      <c r="M122" s="203"/>
      <c r="N122" s="154" t="s">
        <v>114</v>
      </c>
      <c r="O122" s="161">
        <v>2660000</v>
      </c>
      <c r="P122" s="205"/>
      <c r="U122" s="193" t="str">
        <f t="shared" si="1"/>
        <v>0</v>
      </c>
    </row>
    <row r="123" spans="1:21" s="116" customFormat="1" ht="21.75" customHeight="1">
      <c r="A123" s="201"/>
      <c r="B123" s="158" t="s">
        <v>225</v>
      </c>
      <c r="C123" s="159" t="s">
        <v>123</v>
      </c>
      <c r="D123" s="203"/>
      <c r="E123" s="152" t="s">
        <v>313</v>
      </c>
      <c r="F123" s="210"/>
      <c r="G123" s="160" t="s">
        <v>370</v>
      </c>
      <c r="H123" s="154">
        <v>2001</v>
      </c>
      <c r="I123" s="182"/>
      <c r="J123" s="182"/>
      <c r="K123" s="182"/>
      <c r="L123" s="203"/>
      <c r="M123" s="203"/>
      <c r="N123" s="154" t="s">
        <v>114</v>
      </c>
      <c r="O123" s="161">
        <v>487500</v>
      </c>
      <c r="P123" s="205"/>
      <c r="U123" s="193" t="str">
        <f t="shared" si="1"/>
        <v>0</v>
      </c>
    </row>
    <row r="124" spans="1:21" s="116" customFormat="1" ht="21.75" customHeight="1">
      <c r="A124" s="201"/>
      <c r="B124" s="158" t="s">
        <v>226</v>
      </c>
      <c r="C124" s="159" t="s">
        <v>158</v>
      </c>
      <c r="D124" s="203"/>
      <c r="E124" s="152" t="s">
        <v>313</v>
      </c>
      <c r="F124" s="210"/>
      <c r="G124" s="160" t="s">
        <v>368</v>
      </c>
      <c r="H124" s="154">
        <v>2001</v>
      </c>
      <c r="I124" s="182"/>
      <c r="J124" s="182"/>
      <c r="K124" s="182"/>
      <c r="L124" s="203"/>
      <c r="M124" s="203"/>
      <c r="N124" s="154" t="s">
        <v>114</v>
      </c>
      <c r="O124" s="161">
        <v>490000</v>
      </c>
      <c r="P124" s="205"/>
      <c r="U124" s="193" t="str">
        <f t="shared" si="1"/>
        <v>0</v>
      </c>
    </row>
    <row r="125" spans="1:21" s="116" customFormat="1" ht="21.75" customHeight="1">
      <c r="A125" s="201"/>
      <c r="B125" s="158" t="s">
        <v>250</v>
      </c>
      <c r="C125" s="159" t="s">
        <v>159</v>
      </c>
      <c r="D125" s="203"/>
      <c r="E125" s="152" t="s">
        <v>316</v>
      </c>
      <c r="F125" s="210"/>
      <c r="G125" s="160" t="s">
        <v>372</v>
      </c>
      <c r="H125" s="154">
        <v>2001</v>
      </c>
      <c r="I125" s="182"/>
      <c r="J125" s="182"/>
      <c r="K125" s="182"/>
      <c r="L125" s="203"/>
      <c r="M125" s="203"/>
      <c r="N125" s="154" t="s">
        <v>114</v>
      </c>
      <c r="O125" s="161">
        <v>770000</v>
      </c>
      <c r="P125" s="205"/>
      <c r="U125" s="193" t="str">
        <f t="shared" si="1"/>
        <v>0</v>
      </c>
    </row>
    <row r="126" spans="1:21" s="116" customFormat="1" ht="21.75" customHeight="1">
      <c r="A126" s="201"/>
      <c r="B126" s="158" t="s">
        <v>230</v>
      </c>
      <c r="C126" s="159" t="s">
        <v>129</v>
      </c>
      <c r="D126" s="203"/>
      <c r="E126" s="152" t="s">
        <v>316</v>
      </c>
      <c r="F126" s="210"/>
      <c r="G126" s="160" t="s">
        <v>376</v>
      </c>
      <c r="H126" s="154">
        <v>2001</v>
      </c>
      <c r="I126" s="182"/>
      <c r="J126" s="182"/>
      <c r="K126" s="182"/>
      <c r="L126" s="203"/>
      <c r="M126" s="203"/>
      <c r="N126" s="154" t="s">
        <v>114</v>
      </c>
      <c r="O126" s="161">
        <v>1000000</v>
      </c>
      <c r="P126" s="205"/>
      <c r="U126" s="193" t="str">
        <f t="shared" si="1"/>
        <v>0</v>
      </c>
    </row>
    <row r="127" spans="1:21" s="116" customFormat="1" ht="21.75" customHeight="1">
      <c r="A127" s="201"/>
      <c r="B127" s="158" t="s">
        <v>248</v>
      </c>
      <c r="C127" s="159" t="s">
        <v>122</v>
      </c>
      <c r="D127" s="203"/>
      <c r="E127" s="152" t="s">
        <v>316</v>
      </c>
      <c r="F127" s="210"/>
      <c r="G127" s="160" t="s">
        <v>376</v>
      </c>
      <c r="H127" s="154">
        <v>2001</v>
      </c>
      <c r="I127" s="182"/>
      <c r="J127" s="182"/>
      <c r="K127" s="182"/>
      <c r="L127" s="203"/>
      <c r="M127" s="203"/>
      <c r="N127" s="154" t="s">
        <v>114</v>
      </c>
      <c r="O127" s="161">
        <v>240000</v>
      </c>
      <c r="P127" s="205"/>
      <c r="T127" s="112" t="s">
        <v>613</v>
      </c>
      <c r="U127" s="193">
        <f t="shared" si="1"/>
        <v>240000</v>
      </c>
    </row>
    <row r="128" spans="1:21" s="116" customFormat="1" ht="21.75" customHeight="1">
      <c r="A128" s="201"/>
      <c r="B128" s="158" t="s">
        <v>246</v>
      </c>
      <c r="C128" s="159" t="s">
        <v>156</v>
      </c>
      <c r="D128" s="203"/>
      <c r="E128" s="152" t="s">
        <v>316</v>
      </c>
      <c r="F128" s="210"/>
      <c r="G128" s="160" t="s">
        <v>373</v>
      </c>
      <c r="H128" s="154">
        <v>2001</v>
      </c>
      <c r="I128" s="182"/>
      <c r="J128" s="182"/>
      <c r="K128" s="182"/>
      <c r="L128" s="203"/>
      <c r="M128" s="203"/>
      <c r="N128" s="154" t="s">
        <v>114</v>
      </c>
      <c r="O128" s="161">
        <v>140000</v>
      </c>
      <c r="P128" s="205"/>
      <c r="T128" s="112" t="s">
        <v>613</v>
      </c>
      <c r="U128" s="193">
        <f t="shared" si="1"/>
        <v>140000</v>
      </c>
    </row>
    <row r="129" spans="1:21" s="116" customFormat="1" ht="21.75" customHeight="1">
      <c r="A129" s="201"/>
      <c r="B129" s="158" t="s">
        <v>233</v>
      </c>
      <c r="C129" s="159" t="s">
        <v>156</v>
      </c>
      <c r="D129" s="203"/>
      <c r="E129" s="152" t="s">
        <v>318</v>
      </c>
      <c r="F129" s="210"/>
      <c r="G129" s="160" t="s">
        <v>369</v>
      </c>
      <c r="H129" s="154">
        <v>2001</v>
      </c>
      <c r="I129" s="182"/>
      <c r="J129" s="182"/>
      <c r="K129" s="182"/>
      <c r="L129" s="203"/>
      <c r="M129" s="203"/>
      <c r="N129" s="154" t="s">
        <v>114</v>
      </c>
      <c r="O129" s="161">
        <v>1540000</v>
      </c>
      <c r="P129" s="205"/>
      <c r="U129" s="193" t="str">
        <f t="shared" si="1"/>
        <v>0</v>
      </c>
    </row>
    <row r="130" spans="1:21" s="116" customFormat="1" ht="21.75" customHeight="1">
      <c r="A130" s="201"/>
      <c r="B130" s="158" t="s">
        <v>242</v>
      </c>
      <c r="C130" s="159" t="s">
        <v>160</v>
      </c>
      <c r="D130" s="203"/>
      <c r="E130" s="152" t="s">
        <v>315</v>
      </c>
      <c r="F130" s="210"/>
      <c r="G130" s="160" t="s">
        <v>379</v>
      </c>
      <c r="H130" s="154">
        <v>2001</v>
      </c>
      <c r="I130" s="182"/>
      <c r="J130" s="182"/>
      <c r="K130" s="182"/>
      <c r="L130" s="203"/>
      <c r="M130" s="203"/>
      <c r="N130" s="154" t="s">
        <v>114</v>
      </c>
      <c r="O130" s="161">
        <v>2275000</v>
      </c>
      <c r="P130" s="205"/>
      <c r="U130" s="193" t="str">
        <f t="shared" si="1"/>
        <v>0</v>
      </c>
    </row>
    <row r="131" spans="1:21" s="116" customFormat="1" ht="21.75" customHeight="1" thickBot="1">
      <c r="A131" s="234"/>
      <c r="B131" s="235" t="s">
        <v>252</v>
      </c>
      <c r="C131" s="236" t="s">
        <v>117</v>
      </c>
      <c r="D131" s="237"/>
      <c r="E131" s="238" t="s">
        <v>327</v>
      </c>
      <c r="F131" s="239"/>
      <c r="G131" s="240" t="s">
        <v>369</v>
      </c>
      <c r="H131" s="241">
        <v>2001</v>
      </c>
      <c r="I131" s="242"/>
      <c r="J131" s="242"/>
      <c r="K131" s="242"/>
      <c r="L131" s="237"/>
      <c r="M131" s="237"/>
      <c r="N131" s="241" t="s">
        <v>114</v>
      </c>
      <c r="O131" s="245">
        <v>6860000</v>
      </c>
      <c r="P131" s="244"/>
      <c r="U131" s="193" t="str">
        <f t="shared" si="1"/>
        <v>0</v>
      </c>
    </row>
    <row r="132" spans="1:21" s="116" customFormat="1" ht="21.75" customHeight="1">
      <c r="A132" s="231"/>
      <c r="B132" s="74" t="s">
        <v>227</v>
      </c>
      <c r="C132" s="75" t="s">
        <v>118</v>
      </c>
      <c r="D132" s="115"/>
      <c r="E132" s="153" t="s">
        <v>321</v>
      </c>
      <c r="F132" s="99"/>
      <c r="G132" s="77" t="s">
        <v>379</v>
      </c>
      <c r="H132" s="78">
        <v>2001</v>
      </c>
      <c r="I132" s="232"/>
      <c r="J132" s="232"/>
      <c r="K132" s="232"/>
      <c r="L132" s="115"/>
      <c r="M132" s="115"/>
      <c r="N132" s="78" t="s">
        <v>114</v>
      </c>
      <c r="O132" s="80">
        <v>1120000</v>
      </c>
      <c r="P132" s="233"/>
      <c r="U132" s="193" t="str">
        <f t="shared" si="1"/>
        <v>0</v>
      </c>
    </row>
    <row r="133" spans="1:21" s="116" customFormat="1" ht="21.75" customHeight="1">
      <c r="A133" s="201"/>
      <c r="B133" s="158" t="s">
        <v>253</v>
      </c>
      <c r="C133" s="159" t="s">
        <v>125</v>
      </c>
      <c r="D133" s="203"/>
      <c r="E133" s="152" t="s">
        <v>315</v>
      </c>
      <c r="F133" s="210"/>
      <c r="G133" s="160" t="s">
        <v>379</v>
      </c>
      <c r="H133" s="154">
        <v>2001</v>
      </c>
      <c r="I133" s="182"/>
      <c r="J133" s="182"/>
      <c r="K133" s="182"/>
      <c r="L133" s="203"/>
      <c r="M133" s="203"/>
      <c r="N133" s="154" t="s">
        <v>114</v>
      </c>
      <c r="O133" s="161">
        <v>350000</v>
      </c>
      <c r="P133" s="205"/>
      <c r="U133" s="193" t="str">
        <f t="shared" si="1"/>
        <v>0</v>
      </c>
    </row>
    <row r="134" spans="1:21" s="116" customFormat="1" ht="30">
      <c r="A134" s="201"/>
      <c r="B134" s="158" t="s">
        <v>230</v>
      </c>
      <c r="C134" s="159" t="s">
        <v>118</v>
      </c>
      <c r="D134" s="203"/>
      <c r="E134" s="152" t="s">
        <v>328</v>
      </c>
      <c r="F134" s="210"/>
      <c r="G134" s="160" t="s">
        <v>386</v>
      </c>
      <c r="H134" s="154">
        <v>2001</v>
      </c>
      <c r="I134" s="182"/>
      <c r="J134" s="182"/>
      <c r="K134" s="182"/>
      <c r="L134" s="203"/>
      <c r="M134" s="203"/>
      <c r="N134" s="154" t="s">
        <v>114</v>
      </c>
      <c r="O134" s="161">
        <v>595000</v>
      </c>
      <c r="P134" s="205"/>
      <c r="U134" s="193" t="str">
        <f t="shared" si="1"/>
        <v>0</v>
      </c>
    </row>
    <row r="135" spans="1:21" s="116" customFormat="1" ht="22.5" customHeight="1">
      <c r="A135" s="201"/>
      <c r="B135" s="158" t="s">
        <v>226</v>
      </c>
      <c r="C135" s="159" t="s">
        <v>125</v>
      </c>
      <c r="D135" s="203"/>
      <c r="E135" s="152" t="s">
        <v>313</v>
      </c>
      <c r="F135" s="210"/>
      <c r="G135" s="160" t="s">
        <v>368</v>
      </c>
      <c r="H135" s="154">
        <v>2001</v>
      </c>
      <c r="I135" s="182"/>
      <c r="J135" s="182"/>
      <c r="K135" s="182"/>
      <c r="L135" s="203"/>
      <c r="M135" s="203"/>
      <c r="N135" s="154" t="s">
        <v>114</v>
      </c>
      <c r="O135" s="161">
        <v>1225000</v>
      </c>
      <c r="P135" s="205"/>
      <c r="U135" s="193" t="str">
        <f t="shared" si="1"/>
        <v>0</v>
      </c>
    </row>
    <row r="136" spans="1:21" s="116" customFormat="1" ht="22.5" customHeight="1">
      <c r="A136" s="201"/>
      <c r="B136" s="158" t="s">
        <v>242</v>
      </c>
      <c r="C136" s="159" t="s">
        <v>118</v>
      </c>
      <c r="D136" s="203"/>
      <c r="E136" s="152" t="s">
        <v>315</v>
      </c>
      <c r="F136" s="210"/>
      <c r="G136" s="160" t="s">
        <v>379</v>
      </c>
      <c r="H136" s="154">
        <v>2001</v>
      </c>
      <c r="I136" s="182"/>
      <c r="J136" s="182"/>
      <c r="K136" s="182"/>
      <c r="L136" s="203"/>
      <c r="M136" s="203"/>
      <c r="N136" s="154" t="s">
        <v>114</v>
      </c>
      <c r="O136" s="161">
        <v>2275000</v>
      </c>
      <c r="P136" s="205"/>
      <c r="U136" s="193" t="str">
        <f t="shared" si="1"/>
        <v>0</v>
      </c>
    </row>
    <row r="137" spans="1:21" s="116" customFormat="1" ht="22.5" customHeight="1">
      <c r="A137" s="201"/>
      <c r="B137" s="158" t="s">
        <v>225</v>
      </c>
      <c r="C137" s="159" t="s">
        <v>122</v>
      </c>
      <c r="D137" s="203"/>
      <c r="E137" s="152" t="s">
        <v>313</v>
      </c>
      <c r="F137" s="210"/>
      <c r="G137" s="160" t="s">
        <v>370</v>
      </c>
      <c r="H137" s="154">
        <v>2001</v>
      </c>
      <c r="I137" s="182"/>
      <c r="J137" s="182"/>
      <c r="K137" s="182"/>
      <c r="L137" s="203"/>
      <c r="M137" s="203"/>
      <c r="N137" s="154" t="s">
        <v>114</v>
      </c>
      <c r="O137" s="161">
        <v>910000</v>
      </c>
      <c r="P137" s="205"/>
      <c r="U137" s="193" t="str">
        <f t="shared" si="1"/>
        <v>0</v>
      </c>
    </row>
    <row r="138" spans="1:21" s="116" customFormat="1" ht="22.5" customHeight="1">
      <c r="A138" s="201"/>
      <c r="B138" s="158" t="s">
        <v>231</v>
      </c>
      <c r="C138" s="159" t="s">
        <v>117</v>
      </c>
      <c r="D138" s="203"/>
      <c r="E138" s="152" t="s">
        <v>316</v>
      </c>
      <c r="F138" s="210"/>
      <c r="G138" s="160" t="s">
        <v>374</v>
      </c>
      <c r="H138" s="154">
        <v>2001</v>
      </c>
      <c r="I138" s="182"/>
      <c r="J138" s="182"/>
      <c r="K138" s="182"/>
      <c r="L138" s="203"/>
      <c r="M138" s="203"/>
      <c r="N138" s="154" t="s">
        <v>114</v>
      </c>
      <c r="O138" s="161">
        <v>2450000</v>
      </c>
      <c r="P138" s="205"/>
      <c r="U138" s="193" t="str">
        <f t="shared" si="1"/>
        <v>0</v>
      </c>
    </row>
    <row r="139" spans="1:21" s="116" customFormat="1" ht="22.5" customHeight="1">
      <c r="A139" s="201"/>
      <c r="B139" s="158" t="s">
        <v>244</v>
      </c>
      <c r="C139" s="159" t="s">
        <v>118</v>
      </c>
      <c r="D139" s="203"/>
      <c r="E139" s="152" t="s">
        <v>316</v>
      </c>
      <c r="F139" s="210"/>
      <c r="G139" s="160" t="s">
        <v>373</v>
      </c>
      <c r="H139" s="154">
        <v>2001</v>
      </c>
      <c r="I139" s="182"/>
      <c r="J139" s="182"/>
      <c r="K139" s="182"/>
      <c r="L139" s="203"/>
      <c r="M139" s="203"/>
      <c r="N139" s="154" t="s">
        <v>114</v>
      </c>
      <c r="O139" s="161">
        <v>875000</v>
      </c>
      <c r="P139" s="205"/>
      <c r="U139" s="193" t="str">
        <f t="shared" ref="U139:U202" si="2">IF(O139&lt;300000,O139,"0")</f>
        <v>0</v>
      </c>
    </row>
    <row r="140" spans="1:21" s="116" customFormat="1" ht="22.5" customHeight="1">
      <c r="A140" s="201"/>
      <c r="B140" s="158" t="s">
        <v>254</v>
      </c>
      <c r="C140" s="159" t="s">
        <v>161</v>
      </c>
      <c r="D140" s="203"/>
      <c r="E140" s="152" t="s">
        <v>316</v>
      </c>
      <c r="F140" s="210"/>
      <c r="G140" s="160" t="s">
        <v>373</v>
      </c>
      <c r="H140" s="154">
        <v>2001</v>
      </c>
      <c r="I140" s="182"/>
      <c r="J140" s="182"/>
      <c r="K140" s="182"/>
      <c r="L140" s="203"/>
      <c r="M140" s="203"/>
      <c r="N140" s="154" t="s">
        <v>114</v>
      </c>
      <c r="O140" s="161">
        <v>595000</v>
      </c>
      <c r="P140" s="205"/>
      <c r="U140" s="193" t="str">
        <f t="shared" si="2"/>
        <v>0</v>
      </c>
    </row>
    <row r="141" spans="1:21" s="116" customFormat="1" ht="22.5" customHeight="1">
      <c r="A141" s="201"/>
      <c r="B141" s="158" t="s">
        <v>230</v>
      </c>
      <c r="C141" s="159" t="s">
        <v>125</v>
      </c>
      <c r="D141" s="203"/>
      <c r="E141" s="152" t="s">
        <v>316</v>
      </c>
      <c r="F141" s="210"/>
      <c r="G141" s="160" t="s">
        <v>373</v>
      </c>
      <c r="H141" s="154">
        <v>2001</v>
      </c>
      <c r="I141" s="182"/>
      <c r="J141" s="182"/>
      <c r="K141" s="182"/>
      <c r="L141" s="203"/>
      <c r="M141" s="203"/>
      <c r="N141" s="154" t="s">
        <v>114</v>
      </c>
      <c r="O141" s="161">
        <v>1190000</v>
      </c>
      <c r="P141" s="205"/>
      <c r="U141" s="193" t="str">
        <f t="shared" si="2"/>
        <v>0</v>
      </c>
    </row>
    <row r="142" spans="1:21" s="116" customFormat="1" ht="22.5" customHeight="1">
      <c r="A142" s="201"/>
      <c r="B142" s="158" t="s">
        <v>226</v>
      </c>
      <c r="C142" s="159" t="s">
        <v>129</v>
      </c>
      <c r="D142" s="203"/>
      <c r="E142" s="152" t="s">
        <v>313</v>
      </c>
      <c r="F142" s="210"/>
      <c r="G142" s="160" t="s">
        <v>380</v>
      </c>
      <c r="H142" s="154">
        <v>2001</v>
      </c>
      <c r="I142" s="182"/>
      <c r="J142" s="182"/>
      <c r="K142" s="182"/>
      <c r="L142" s="203"/>
      <c r="M142" s="203"/>
      <c r="N142" s="154" t="s">
        <v>114</v>
      </c>
      <c r="O142" s="161">
        <v>1440000</v>
      </c>
      <c r="P142" s="205"/>
      <c r="U142" s="193" t="str">
        <f t="shared" si="2"/>
        <v>0</v>
      </c>
    </row>
    <row r="143" spans="1:21" s="116" customFormat="1" ht="22.5" customHeight="1">
      <c r="A143" s="201"/>
      <c r="B143" s="158" t="s">
        <v>226</v>
      </c>
      <c r="C143" s="159" t="s">
        <v>117</v>
      </c>
      <c r="D143" s="203"/>
      <c r="E143" s="152" t="s">
        <v>316</v>
      </c>
      <c r="F143" s="210"/>
      <c r="G143" s="160" t="s">
        <v>380</v>
      </c>
      <c r="H143" s="154">
        <v>2001</v>
      </c>
      <c r="I143" s="182"/>
      <c r="J143" s="182"/>
      <c r="K143" s="182"/>
      <c r="L143" s="203"/>
      <c r="M143" s="203"/>
      <c r="N143" s="154" t="s">
        <v>114</v>
      </c>
      <c r="O143" s="161">
        <v>280000</v>
      </c>
      <c r="P143" s="205"/>
      <c r="T143" s="112" t="s">
        <v>613</v>
      </c>
      <c r="U143" s="193">
        <f t="shared" si="2"/>
        <v>280000</v>
      </c>
    </row>
    <row r="144" spans="1:21" s="116" customFormat="1" ht="22.5" customHeight="1">
      <c r="A144" s="201"/>
      <c r="B144" s="158" t="s">
        <v>239</v>
      </c>
      <c r="C144" s="159" t="s">
        <v>162</v>
      </c>
      <c r="D144" s="203"/>
      <c r="E144" s="152" t="s">
        <v>317</v>
      </c>
      <c r="F144" s="210"/>
      <c r="G144" s="160" t="s">
        <v>381</v>
      </c>
      <c r="H144" s="154">
        <v>2001</v>
      </c>
      <c r="I144" s="182"/>
      <c r="J144" s="182"/>
      <c r="K144" s="182"/>
      <c r="L144" s="203"/>
      <c r="M144" s="203"/>
      <c r="N144" s="154" t="s">
        <v>114</v>
      </c>
      <c r="O144" s="161">
        <v>245000</v>
      </c>
      <c r="P144" s="205"/>
      <c r="T144" s="112" t="s">
        <v>613</v>
      </c>
      <c r="U144" s="193">
        <f t="shared" si="2"/>
        <v>245000</v>
      </c>
    </row>
    <row r="145" spans="1:21" s="116" customFormat="1" ht="22.5" customHeight="1">
      <c r="A145" s="201"/>
      <c r="B145" s="158" t="s">
        <v>225</v>
      </c>
      <c r="C145" s="159" t="s">
        <v>116</v>
      </c>
      <c r="D145" s="203"/>
      <c r="E145" s="152" t="s">
        <v>316</v>
      </c>
      <c r="F145" s="210"/>
      <c r="G145" s="160" t="s">
        <v>370</v>
      </c>
      <c r="H145" s="154">
        <v>2001</v>
      </c>
      <c r="I145" s="182"/>
      <c r="J145" s="182"/>
      <c r="K145" s="182"/>
      <c r="L145" s="203"/>
      <c r="M145" s="203"/>
      <c r="N145" s="154" t="s">
        <v>114</v>
      </c>
      <c r="O145" s="161">
        <v>490000</v>
      </c>
      <c r="P145" s="205"/>
      <c r="U145" s="193" t="str">
        <f t="shared" si="2"/>
        <v>0</v>
      </c>
    </row>
    <row r="146" spans="1:21" s="116" customFormat="1" ht="22.5" customHeight="1">
      <c r="A146" s="201"/>
      <c r="B146" s="158" t="s">
        <v>255</v>
      </c>
      <c r="C146" s="159" t="s">
        <v>117</v>
      </c>
      <c r="D146" s="203"/>
      <c r="E146" s="152" t="s">
        <v>329</v>
      </c>
      <c r="F146" s="210"/>
      <c r="G146" s="160" t="s">
        <v>383</v>
      </c>
      <c r="H146" s="154">
        <v>2001</v>
      </c>
      <c r="I146" s="182"/>
      <c r="J146" s="182"/>
      <c r="K146" s="182"/>
      <c r="L146" s="203"/>
      <c r="M146" s="203"/>
      <c r="N146" s="154" t="s">
        <v>114</v>
      </c>
      <c r="O146" s="161">
        <v>2800000</v>
      </c>
      <c r="P146" s="205"/>
      <c r="U146" s="193" t="str">
        <f t="shared" si="2"/>
        <v>0</v>
      </c>
    </row>
    <row r="147" spans="1:21" s="116" customFormat="1" ht="22.5" customHeight="1">
      <c r="A147" s="201"/>
      <c r="B147" s="158" t="s">
        <v>256</v>
      </c>
      <c r="C147" s="159" t="s">
        <v>163</v>
      </c>
      <c r="D147" s="203"/>
      <c r="E147" s="152" t="s">
        <v>315</v>
      </c>
      <c r="F147" s="210"/>
      <c r="G147" s="160" t="s">
        <v>379</v>
      </c>
      <c r="H147" s="154">
        <v>2002</v>
      </c>
      <c r="I147" s="182"/>
      <c r="J147" s="182"/>
      <c r="K147" s="182"/>
      <c r="L147" s="203"/>
      <c r="M147" s="203"/>
      <c r="N147" s="154" t="s">
        <v>114</v>
      </c>
      <c r="O147" s="163">
        <v>27500000</v>
      </c>
      <c r="P147" s="205"/>
      <c r="U147" s="193" t="str">
        <f t="shared" si="2"/>
        <v>0</v>
      </c>
    </row>
    <row r="148" spans="1:21" s="116" customFormat="1" ht="22.5" customHeight="1">
      <c r="A148" s="201"/>
      <c r="B148" s="158" t="s">
        <v>230</v>
      </c>
      <c r="C148" s="159" t="s">
        <v>125</v>
      </c>
      <c r="D148" s="203"/>
      <c r="E148" s="152" t="s">
        <v>316</v>
      </c>
      <c r="F148" s="210"/>
      <c r="G148" s="160" t="s">
        <v>373</v>
      </c>
      <c r="H148" s="154">
        <v>2002</v>
      </c>
      <c r="I148" s="182"/>
      <c r="J148" s="182"/>
      <c r="K148" s="182"/>
      <c r="L148" s="203"/>
      <c r="M148" s="203"/>
      <c r="N148" s="154" t="s">
        <v>114</v>
      </c>
      <c r="O148" s="163">
        <v>750000</v>
      </c>
      <c r="P148" s="205"/>
      <c r="U148" s="193" t="str">
        <f t="shared" si="2"/>
        <v>0</v>
      </c>
    </row>
    <row r="149" spans="1:21" s="116" customFormat="1" ht="22.5" customHeight="1">
      <c r="A149" s="201"/>
      <c r="B149" s="162" t="s">
        <v>257</v>
      </c>
      <c r="C149" s="159" t="s">
        <v>120</v>
      </c>
      <c r="D149" s="203"/>
      <c r="E149" s="152" t="s">
        <v>316</v>
      </c>
      <c r="F149" s="210"/>
      <c r="G149" s="160" t="s">
        <v>373</v>
      </c>
      <c r="H149" s="154">
        <v>2002</v>
      </c>
      <c r="I149" s="182"/>
      <c r="J149" s="182"/>
      <c r="K149" s="182"/>
      <c r="L149" s="203"/>
      <c r="M149" s="203"/>
      <c r="N149" s="154" t="s">
        <v>114</v>
      </c>
      <c r="O149" s="161">
        <v>640000</v>
      </c>
      <c r="P149" s="205"/>
      <c r="U149" s="193" t="str">
        <f t="shared" si="2"/>
        <v>0</v>
      </c>
    </row>
    <row r="150" spans="1:21" s="116" customFormat="1" ht="22.5" customHeight="1">
      <c r="A150" s="201"/>
      <c r="B150" s="162" t="s">
        <v>258</v>
      </c>
      <c r="C150" s="159" t="s">
        <v>162</v>
      </c>
      <c r="D150" s="203"/>
      <c r="E150" s="152" t="s">
        <v>330</v>
      </c>
      <c r="F150" s="210"/>
      <c r="G150" s="160" t="s">
        <v>369</v>
      </c>
      <c r="H150" s="154">
        <v>2002</v>
      </c>
      <c r="I150" s="182"/>
      <c r="J150" s="182"/>
      <c r="K150" s="182"/>
      <c r="L150" s="203"/>
      <c r="M150" s="203"/>
      <c r="N150" s="154" t="s">
        <v>114</v>
      </c>
      <c r="O150" s="161">
        <v>875000</v>
      </c>
      <c r="P150" s="205"/>
      <c r="U150" s="193" t="str">
        <f t="shared" si="2"/>
        <v>0</v>
      </c>
    </row>
    <row r="151" spans="1:21" s="116" customFormat="1" ht="22.5" customHeight="1">
      <c r="A151" s="201"/>
      <c r="B151" s="158" t="s">
        <v>238</v>
      </c>
      <c r="C151" s="159" t="s">
        <v>117</v>
      </c>
      <c r="D151" s="203"/>
      <c r="E151" s="152" t="s">
        <v>331</v>
      </c>
      <c r="F151" s="210"/>
      <c r="G151" s="160" t="s">
        <v>387</v>
      </c>
      <c r="H151" s="154">
        <v>2002</v>
      </c>
      <c r="I151" s="182"/>
      <c r="J151" s="182"/>
      <c r="K151" s="182"/>
      <c r="L151" s="203"/>
      <c r="M151" s="203"/>
      <c r="N151" s="154" t="s">
        <v>114</v>
      </c>
      <c r="O151" s="161">
        <v>120000</v>
      </c>
      <c r="P151" s="205"/>
      <c r="T151" s="112" t="s">
        <v>613</v>
      </c>
      <c r="U151" s="193">
        <f t="shared" si="2"/>
        <v>120000</v>
      </c>
    </row>
    <row r="152" spans="1:21" s="116" customFormat="1" ht="22.5" customHeight="1">
      <c r="A152" s="201"/>
      <c r="B152" s="158" t="s">
        <v>232</v>
      </c>
      <c r="C152" s="159" t="s">
        <v>143</v>
      </c>
      <c r="D152" s="203"/>
      <c r="E152" s="152" t="s">
        <v>318</v>
      </c>
      <c r="F152" s="210"/>
      <c r="G152" s="160" t="s">
        <v>369</v>
      </c>
      <c r="H152" s="154">
        <v>2002</v>
      </c>
      <c r="I152" s="182"/>
      <c r="J152" s="182"/>
      <c r="K152" s="182"/>
      <c r="L152" s="203"/>
      <c r="M152" s="203"/>
      <c r="N152" s="154" t="s">
        <v>114</v>
      </c>
      <c r="O152" s="161">
        <v>1925000</v>
      </c>
      <c r="P152" s="205"/>
      <c r="U152" s="193" t="str">
        <f t="shared" si="2"/>
        <v>0</v>
      </c>
    </row>
    <row r="153" spans="1:21" s="116" customFormat="1" ht="22.5" customHeight="1">
      <c r="A153" s="201"/>
      <c r="B153" s="158" t="s">
        <v>226</v>
      </c>
      <c r="C153" s="159" t="s">
        <v>128</v>
      </c>
      <c r="D153" s="203"/>
      <c r="E153" s="152" t="s">
        <v>313</v>
      </c>
      <c r="F153" s="210"/>
      <c r="G153" s="160" t="s">
        <v>368</v>
      </c>
      <c r="H153" s="154">
        <v>2002</v>
      </c>
      <c r="I153" s="182"/>
      <c r="J153" s="182"/>
      <c r="K153" s="182"/>
      <c r="L153" s="203"/>
      <c r="M153" s="203"/>
      <c r="N153" s="154" t="s">
        <v>114</v>
      </c>
      <c r="O153" s="161">
        <v>2730000</v>
      </c>
      <c r="P153" s="205"/>
      <c r="U153" s="193" t="str">
        <f t="shared" si="2"/>
        <v>0</v>
      </c>
    </row>
    <row r="154" spans="1:21" s="116" customFormat="1" ht="22.5" customHeight="1">
      <c r="A154" s="201"/>
      <c r="B154" s="158" t="s">
        <v>232</v>
      </c>
      <c r="C154" s="159" t="s">
        <v>148</v>
      </c>
      <c r="D154" s="203"/>
      <c r="E154" s="152" t="s">
        <v>316</v>
      </c>
      <c r="F154" s="210"/>
      <c r="G154" s="160" t="s">
        <v>376</v>
      </c>
      <c r="H154" s="154">
        <v>2002</v>
      </c>
      <c r="I154" s="182"/>
      <c r="J154" s="182"/>
      <c r="K154" s="182"/>
      <c r="L154" s="203"/>
      <c r="M154" s="203"/>
      <c r="N154" s="154" t="s">
        <v>114</v>
      </c>
      <c r="O154" s="161">
        <v>1200000</v>
      </c>
      <c r="P154" s="205"/>
      <c r="U154" s="193" t="str">
        <f t="shared" si="2"/>
        <v>0</v>
      </c>
    </row>
    <row r="155" spans="1:21" s="116" customFormat="1" ht="22.5" customHeight="1">
      <c r="A155" s="201"/>
      <c r="B155" s="158" t="s">
        <v>232</v>
      </c>
      <c r="C155" s="159" t="s">
        <v>125</v>
      </c>
      <c r="D155" s="203"/>
      <c r="E155" s="152" t="s">
        <v>318</v>
      </c>
      <c r="F155" s="210"/>
      <c r="G155" s="160" t="s">
        <v>369</v>
      </c>
      <c r="H155" s="154">
        <v>2002</v>
      </c>
      <c r="I155" s="182"/>
      <c r="J155" s="182"/>
      <c r="K155" s="182"/>
      <c r="L155" s="203"/>
      <c r="M155" s="203"/>
      <c r="N155" s="154" t="s">
        <v>114</v>
      </c>
      <c r="O155" s="161">
        <v>1650000</v>
      </c>
      <c r="P155" s="205"/>
      <c r="U155" s="193" t="str">
        <f t="shared" si="2"/>
        <v>0</v>
      </c>
    </row>
    <row r="156" spans="1:21" s="116" customFormat="1" ht="22.5" customHeight="1">
      <c r="A156" s="201"/>
      <c r="B156" s="158" t="s">
        <v>259</v>
      </c>
      <c r="C156" s="159" t="s">
        <v>117</v>
      </c>
      <c r="D156" s="203"/>
      <c r="E156" s="152" t="s">
        <v>332</v>
      </c>
      <c r="F156" s="210"/>
      <c r="G156" s="160" t="s">
        <v>379</v>
      </c>
      <c r="H156" s="154">
        <v>2002</v>
      </c>
      <c r="I156" s="182"/>
      <c r="J156" s="182"/>
      <c r="K156" s="182"/>
      <c r="L156" s="203"/>
      <c r="M156" s="203"/>
      <c r="N156" s="154" t="s">
        <v>114</v>
      </c>
      <c r="O156" s="161">
        <v>140000</v>
      </c>
      <c r="P156" s="205"/>
      <c r="T156" s="112" t="s">
        <v>613</v>
      </c>
      <c r="U156" s="193">
        <f t="shared" si="2"/>
        <v>140000</v>
      </c>
    </row>
    <row r="157" spans="1:21" s="116" customFormat="1" ht="22.5" customHeight="1">
      <c r="A157" s="201"/>
      <c r="B157" s="158" t="s">
        <v>252</v>
      </c>
      <c r="C157" s="159" t="s">
        <v>128</v>
      </c>
      <c r="D157" s="203"/>
      <c r="E157" s="152" t="s">
        <v>333</v>
      </c>
      <c r="F157" s="210"/>
      <c r="G157" s="160" t="s">
        <v>369</v>
      </c>
      <c r="H157" s="154">
        <v>2002</v>
      </c>
      <c r="I157" s="182"/>
      <c r="J157" s="182"/>
      <c r="K157" s="182"/>
      <c r="L157" s="203"/>
      <c r="M157" s="203"/>
      <c r="N157" s="154" t="s">
        <v>114</v>
      </c>
      <c r="O157" s="161">
        <v>740000</v>
      </c>
      <c r="P157" s="205"/>
      <c r="U157" s="193" t="str">
        <f t="shared" si="2"/>
        <v>0</v>
      </c>
    </row>
    <row r="158" spans="1:21" s="116" customFormat="1" ht="22.5" customHeight="1">
      <c r="A158" s="201"/>
      <c r="B158" s="158" t="s">
        <v>246</v>
      </c>
      <c r="C158" s="159" t="s">
        <v>129</v>
      </c>
      <c r="D158" s="203"/>
      <c r="E158" s="152" t="s">
        <v>316</v>
      </c>
      <c r="F158" s="210"/>
      <c r="G158" s="160" t="s">
        <v>373</v>
      </c>
      <c r="H158" s="154">
        <v>2002</v>
      </c>
      <c r="I158" s="182"/>
      <c r="J158" s="182"/>
      <c r="K158" s="182"/>
      <c r="L158" s="203"/>
      <c r="M158" s="203"/>
      <c r="N158" s="154" t="s">
        <v>114</v>
      </c>
      <c r="O158" s="161">
        <v>120000</v>
      </c>
      <c r="P158" s="205"/>
      <c r="T158" s="112" t="s">
        <v>613</v>
      </c>
      <c r="U158" s="193">
        <f t="shared" si="2"/>
        <v>120000</v>
      </c>
    </row>
    <row r="159" spans="1:21" s="116" customFormat="1" ht="22.5" customHeight="1">
      <c r="A159" s="201"/>
      <c r="B159" s="158" t="s">
        <v>230</v>
      </c>
      <c r="C159" s="159" t="s">
        <v>125</v>
      </c>
      <c r="D159" s="203"/>
      <c r="E159" s="152" t="s">
        <v>316</v>
      </c>
      <c r="F159" s="210"/>
      <c r="G159" s="160" t="s">
        <v>373</v>
      </c>
      <c r="H159" s="154">
        <v>2002</v>
      </c>
      <c r="I159" s="182"/>
      <c r="J159" s="182"/>
      <c r="K159" s="182"/>
      <c r="L159" s="203"/>
      <c r="M159" s="203"/>
      <c r="N159" s="154" t="s">
        <v>114</v>
      </c>
      <c r="O159" s="161">
        <v>8400000</v>
      </c>
      <c r="P159" s="205"/>
      <c r="U159" s="193" t="str">
        <f t="shared" si="2"/>
        <v>0</v>
      </c>
    </row>
    <row r="160" spans="1:21" s="116" customFormat="1" ht="22.5" customHeight="1">
      <c r="A160" s="201"/>
      <c r="B160" s="158" t="s">
        <v>230</v>
      </c>
      <c r="C160" s="159" t="s">
        <v>149</v>
      </c>
      <c r="D160" s="203"/>
      <c r="E160" s="152" t="s">
        <v>316</v>
      </c>
      <c r="F160" s="210"/>
      <c r="G160" s="160" t="s">
        <v>373</v>
      </c>
      <c r="H160" s="154">
        <v>2002</v>
      </c>
      <c r="I160" s="182"/>
      <c r="J160" s="182"/>
      <c r="K160" s="182"/>
      <c r="L160" s="203"/>
      <c r="M160" s="203"/>
      <c r="N160" s="154" t="s">
        <v>114</v>
      </c>
      <c r="O160" s="161">
        <v>1190000</v>
      </c>
      <c r="P160" s="205"/>
      <c r="U160" s="193" t="str">
        <f t="shared" si="2"/>
        <v>0</v>
      </c>
    </row>
    <row r="161" spans="1:21" s="116" customFormat="1" ht="22.5" customHeight="1">
      <c r="A161" s="201"/>
      <c r="B161" s="158" t="s">
        <v>226</v>
      </c>
      <c r="C161" s="159" t="s">
        <v>128</v>
      </c>
      <c r="D161" s="203"/>
      <c r="E161" s="152" t="s">
        <v>316</v>
      </c>
      <c r="F161" s="210"/>
      <c r="G161" s="160" t="s">
        <v>368</v>
      </c>
      <c r="H161" s="154">
        <v>2002</v>
      </c>
      <c r="I161" s="182"/>
      <c r="J161" s="182"/>
      <c r="K161" s="182"/>
      <c r="L161" s="203"/>
      <c r="M161" s="203"/>
      <c r="N161" s="154" t="s">
        <v>114</v>
      </c>
      <c r="O161" s="161">
        <v>1400000</v>
      </c>
      <c r="P161" s="205"/>
      <c r="U161" s="193" t="str">
        <f t="shared" si="2"/>
        <v>0</v>
      </c>
    </row>
    <row r="162" spans="1:21" s="116" customFormat="1" ht="22.5" customHeight="1" thickBot="1">
      <c r="A162" s="234"/>
      <c r="B162" s="235" t="s">
        <v>226</v>
      </c>
      <c r="C162" s="236" t="s">
        <v>125</v>
      </c>
      <c r="D162" s="237"/>
      <c r="E162" s="238" t="s">
        <v>313</v>
      </c>
      <c r="F162" s="239"/>
      <c r="G162" s="240" t="s">
        <v>368</v>
      </c>
      <c r="H162" s="241">
        <v>2002</v>
      </c>
      <c r="I162" s="242"/>
      <c r="J162" s="242"/>
      <c r="K162" s="242"/>
      <c r="L162" s="237"/>
      <c r="M162" s="237"/>
      <c r="N162" s="241" t="s">
        <v>114</v>
      </c>
      <c r="O162" s="245">
        <v>9100000</v>
      </c>
      <c r="P162" s="244"/>
      <c r="U162" s="193" t="str">
        <f t="shared" si="2"/>
        <v>0</v>
      </c>
    </row>
    <row r="163" spans="1:21" s="116" customFormat="1" ht="22.5" customHeight="1">
      <c r="A163" s="231"/>
      <c r="B163" s="74" t="s">
        <v>230</v>
      </c>
      <c r="C163" s="75" t="s">
        <v>164</v>
      </c>
      <c r="D163" s="115"/>
      <c r="E163" s="153" t="s">
        <v>316</v>
      </c>
      <c r="F163" s="99"/>
      <c r="G163" s="77" t="s">
        <v>373</v>
      </c>
      <c r="H163" s="78">
        <v>2002</v>
      </c>
      <c r="I163" s="232"/>
      <c r="J163" s="232"/>
      <c r="K163" s="232"/>
      <c r="L163" s="115"/>
      <c r="M163" s="115"/>
      <c r="N163" s="78" t="s">
        <v>114</v>
      </c>
      <c r="O163" s="80">
        <v>7700000</v>
      </c>
      <c r="P163" s="233"/>
      <c r="U163" s="193" t="str">
        <f t="shared" si="2"/>
        <v>0</v>
      </c>
    </row>
    <row r="164" spans="1:21" s="116" customFormat="1" ht="22.5" customHeight="1">
      <c r="A164" s="201"/>
      <c r="B164" s="158" t="s">
        <v>226</v>
      </c>
      <c r="C164" s="159" t="s">
        <v>150</v>
      </c>
      <c r="D164" s="203"/>
      <c r="E164" s="152" t="s">
        <v>313</v>
      </c>
      <c r="F164" s="210"/>
      <c r="G164" s="160" t="s">
        <v>368</v>
      </c>
      <c r="H164" s="154">
        <v>2002</v>
      </c>
      <c r="I164" s="182"/>
      <c r="J164" s="182"/>
      <c r="K164" s="182"/>
      <c r="L164" s="203"/>
      <c r="M164" s="203"/>
      <c r="N164" s="154" t="s">
        <v>114</v>
      </c>
      <c r="O164" s="161">
        <v>12285000</v>
      </c>
      <c r="P164" s="205"/>
      <c r="U164" s="193" t="str">
        <f t="shared" si="2"/>
        <v>0</v>
      </c>
    </row>
    <row r="165" spans="1:21" s="116" customFormat="1" ht="22.5" customHeight="1">
      <c r="A165" s="201"/>
      <c r="B165" s="158" t="s">
        <v>226</v>
      </c>
      <c r="C165" s="159" t="s">
        <v>133</v>
      </c>
      <c r="D165" s="203"/>
      <c r="E165" s="152" t="s">
        <v>313</v>
      </c>
      <c r="F165" s="210"/>
      <c r="G165" s="160" t="s">
        <v>368</v>
      </c>
      <c r="H165" s="154">
        <v>2002</v>
      </c>
      <c r="I165" s="182"/>
      <c r="J165" s="182"/>
      <c r="K165" s="182"/>
      <c r="L165" s="203"/>
      <c r="M165" s="203"/>
      <c r="N165" s="154" t="s">
        <v>114</v>
      </c>
      <c r="O165" s="161">
        <v>7350000</v>
      </c>
      <c r="P165" s="205"/>
      <c r="U165" s="193" t="str">
        <f t="shared" si="2"/>
        <v>0</v>
      </c>
    </row>
    <row r="166" spans="1:21" s="116" customFormat="1" ht="22.5" customHeight="1">
      <c r="A166" s="201"/>
      <c r="B166" s="158" t="s">
        <v>226</v>
      </c>
      <c r="C166" s="159" t="s">
        <v>129</v>
      </c>
      <c r="D166" s="203"/>
      <c r="E166" s="152" t="s">
        <v>316</v>
      </c>
      <c r="F166" s="210"/>
      <c r="G166" s="160" t="s">
        <v>368</v>
      </c>
      <c r="H166" s="154">
        <v>2002</v>
      </c>
      <c r="I166" s="182"/>
      <c r="J166" s="182"/>
      <c r="K166" s="182"/>
      <c r="L166" s="203"/>
      <c r="M166" s="203"/>
      <c r="N166" s="154" t="s">
        <v>114</v>
      </c>
      <c r="O166" s="161">
        <v>4200000</v>
      </c>
      <c r="P166" s="205"/>
      <c r="U166" s="193" t="str">
        <f t="shared" si="2"/>
        <v>0</v>
      </c>
    </row>
    <row r="167" spans="1:21" s="116" customFormat="1" ht="22.5" customHeight="1">
      <c r="A167" s="201"/>
      <c r="B167" s="158" t="s">
        <v>226</v>
      </c>
      <c r="C167" s="159" t="s">
        <v>138</v>
      </c>
      <c r="D167" s="203"/>
      <c r="E167" s="152" t="s">
        <v>313</v>
      </c>
      <c r="F167" s="210"/>
      <c r="G167" s="160" t="s">
        <v>368</v>
      </c>
      <c r="H167" s="154">
        <v>2002</v>
      </c>
      <c r="I167" s="182"/>
      <c r="J167" s="182"/>
      <c r="K167" s="182"/>
      <c r="L167" s="203"/>
      <c r="M167" s="203"/>
      <c r="N167" s="154" t="s">
        <v>114</v>
      </c>
      <c r="O167" s="161">
        <v>13520000</v>
      </c>
      <c r="P167" s="205"/>
      <c r="U167" s="193" t="str">
        <f t="shared" si="2"/>
        <v>0</v>
      </c>
    </row>
    <row r="168" spans="1:21" s="116" customFormat="1" ht="22.5" customHeight="1">
      <c r="A168" s="201"/>
      <c r="B168" s="158" t="s">
        <v>260</v>
      </c>
      <c r="C168" s="159" t="s">
        <v>148</v>
      </c>
      <c r="D168" s="203"/>
      <c r="E168" s="152" t="s">
        <v>316</v>
      </c>
      <c r="F168" s="210"/>
      <c r="G168" s="160" t="s">
        <v>373</v>
      </c>
      <c r="H168" s="154">
        <v>2002</v>
      </c>
      <c r="I168" s="182"/>
      <c r="J168" s="182"/>
      <c r="K168" s="182"/>
      <c r="L168" s="203"/>
      <c r="M168" s="203"/>
      <c r="N168" s="154" t="s">
        <v>114</v>
      </c>
      <c r="O168" s="161">
        <v>240000</v>
      </c>
      <c r="P168" s="205"/>
      <c r="T168" s="112" t="s">
        <v>613</v>
      </c>
      <c r="U168" s="193">
        <f t="shared" si="2"/>
        <v>240000</v>
      </c>
    </row>
    <row r="169" spans="1:21" s="116" customFormat="1" ht="22.5" customHeight="1">
      <c r="A169" s="201"/>
      <c r="B169" s="158" t="s">
        <v>225</v>
      </c>
      <c r="C169" s="159" t="s">
        <v>165</v>
      </c>
      <c r="D169" s="203"/>
      <c r="E169" s="152" t="s">
        <v>313</v>
      </c>
      <c r="F169" s="210"/>
      <c r="G169" s="160" t="s">
        <v>370</v>
      </c>
      <c r="H169" s="154">
        <v>2002</v>
      </c>
      <c r="I169" s="182"/>
      <c r="J169" s="182"/>
      <c r="K169" s="182"/>
      <c r="L169" s="203"/>
      <c r="M169" s="203"/>
      <c r="N169" s="154" t="s">
        <v>114</v>
      </c>
      <c r="O169" s="161">
        <v>455000</v>
      </c>
      <c r="P169" s="205"/>
      <c r="U169" s="193" t="str">
        <f t="shared" si="2"/>
        <v>0</v>
      </c>
    </row>
    <row r="170" spans="1:21" s="116" customFormat="1" ht="22.5" customHeight="1">
      <c r="A170" s="201"/>
      <c r="B170" s="158" t="s">
        <v>242</v>
      </c>
      <c r="C170" s="159" t="s">
        <v>117</v>
      </c>
      <c r="D170" s="203"/>
      <c r="E170" s="152" t="s">
        <v>325</v>
      </c>
      <c r="F170" s="210"/>
      <c r="G170" s="160" t="s">
        <v>379</v>
      </c>
      <c r="H170" s="154">
        <v>2002</v>
      </c>
      <c r="I170" s="182"/>
      <c r="J170" s="182"/>
      <c r="K170" s="182"/>
      <c r="L170" s="203"/>
      <c r="M170" s="203"/>
      <c r="N170" s="154" t="s">
        <v>114</v>
      </c>
      <c r="O170" s="161">
        <v>3450000</v>
      </c>
      <c r="P170" s="205"/>
      <c r="U170" s="193" t="str">
        <f t="shared" si="2"/>
        <v>0</v>
      </c>
    </row>
    <row r="171" spans="1:21" s="116" customFormat="1" ht="22.5" customHeight="1">
      <c r="A171" s="201"/>
      <c r="B171" s="158" t="s">
        <v>261</v>
      </c>
      <c r="C171" s="159" t="s">
        <v>166</v>
      </c>
      <c r="D171" s="203"/>
      <c r="E171" s="152" t="s">
        <v>334</v>
      </c>
      <c r="F171" s="210"/>
      <c r="G171" s="160" t="s">
        <v>369</v>
      </c>
      <c r="H171" s="154">
        <v>2003</v>
      </c>
      <c r="I171" s="182"/>
      <c r="J171" s="182"/>
      <c r="K171" s="182"/>
      <c r="L171" s="203"/>
      <c r="M171" s="203"/>
      <c r="N171" s="154" t="s">
        <v>114</v>
      </c>
      <c r="O171" s="163">
        <v>97500000</v>
      </c>
      <c r="P171" s="205"/>
      <c r="U171" s="193" t="str">
        <f t="shared" si="2"/>
        <v>0</v>
      </c>
    </row>
    <row r="172" spans="1:21" s="116" customFormat="1" ht="22.5" customHeight="1">
      <c r="A172" s="201"/>
      <c r="B172" s="158" t="s">
        <v>262</v>
      </c>
      <c r="C172" s="159" t="s">
        <v>145</v>
      </c>
      <c r="D172" s="203"/>
      <c r="E172" s="152" t="s">
        <v>335</v>
      </c>
      <c r="F172" s="210"/>
      <c r="G172" s="160" t="s">
        <v>388</v>
      </c>
      <c r="H172" s="154">
        <v>2003</v>
      </c>
      <c r="I172" s="182"/>
      <c r="J172" s="182"/>
      <c r="K172" s="182"/>
      <c r="L172" s="203"/>
      <c r="M172" s="203"/>
      <c r="N172" s="154" t="s">
        <v>114</v>
      </c>
      <c r="O172" s="163">
        <v>900000</v>
      </c>
      <c r="P172" s="205"/>
      <c r="U172" s="193" t="str">
        <f t="shared" si="2"/>
        <v>0</v>
      </c>
    </row>
    <row r="173" spans="1:21" s="116" customFormat="1" ht="22.5" customHeight="1">
      <c r="A173" s="201"/>
      <c r="B173" s="158" t="s">
        <v>230</v>
      </c>
      <c r="C173" s="159" t="s">
        <v>125</v>
      </c>
      <c r="D173" s="203"/>
      <c r="E173" s="152" t="s">
        <v>316</v>
      </c>
      <c r="F173" s="210"/>
      <c r="G173" s="160" t="s">
        <v>373</v>
      </c>
      <c r="H173" s="154">
        <v>2003</v>
      </c>
      <c r="I173" s="182"/>
      <c r="J173" s="182"/>
      <c r="K173" s="182"/>
      <c r="L173" s="203"/>
      <c r="M173" s="203"/>
      <c r="N173" s="154" t="s">
        <v>114</v>
      </c>
      <c r="O173" s="163">
        <v>2380000</v>
      </c>
      <c r="P173" s="205"/>
      <c r="U173" s="193" t="str">
        <f t="shared" si="2"/>
        <v>0</v>
      </c>
    </row>
    <row r="174" spans="1:21" s="116" customFormat="1" ht="22.5" customHeight="1">
      <c r="A174" s="201"/>
      <c r="B174" s="158" t="s">
        <v>225</v>
      </c>
      <c r="C174" s="159" t="s">
        <v>117</v>
      </c>
      <c r="D174" s="203"/>
      <c r="E174" s="152" t="s">
        <v>313</v>
      </c>
      <c r="F174" s="210"/>
      <c r="G174" s="160" t="s">
        <v>370</v>
      </c>
      <c r="H174" s="154">
        <v>2003</v>
      </c>
      <c r="I174" s="182"/>
      <c r="J174" s="182"/>
      <c r="K174" s="182"/>
      <c r="L174" s="203"/>
      <c r="M174" s="203"/>
      <c r="N174" s="154" t="s">
        <v>114</v>
      </c>
      <c r="O174" s="163">
        <v>1365000</v>
      </c>
      <c r="P174" s="205"/>
      <c r="U174" s="193" t="str">
        <f t="shared" si="2"/>
        <v>0</v>
      </c>
    </row>
    <row r="175" spans="1:21" s="116" customFormat="1" ht="22.5" customHeight="1">
      <c r="A175" s="201"/>
      <c r="B175" s="158" t="s">
        <v>231</v>
      </c>
      <c r="C175" s="159" t="s">
        <v>122</v>
      </c>
      <c r="D175" s="203"/>
      <c r="E175" s="152" t="s">
        <v>316</v>
      </c>
      <c r="F175" s="210"/>
      <c r="G175" s="160" t="s">
        <v>374</v>
      </c>
      <c r="H175" s="154">
        <v>2003</v>
      </c>
      <c r="I175" s="182"/>
      <c r="J175" s="182"/>
      <c r="K175" s="182"/>
      <c r="L175" s="203"/>
      <c r="M175" s="203"/>
      <c r="N175" s="154" t="s">
        <v>114</v>
      </c>
      <c r="O175" s="163">
        <v>2850000</v>
      </c>
      <c r="P175" s="205"/>
      <c r="U175" s="193" t="str">
        <f t="shared" si="2"/>
        <v>0</v>
      </c>
    </row>
    <row r="176" spans="1:21" s="116" customFormat="1" ht="22.5" customHeight="1">
      <c r="A176" s="201"/>
      <c r="B176" s="158" t="s">
        <v>231</v>
      </c>
      <c r="C176" s="159" t="s">
        <v>122</v>
      </c>
      <c r="D176" s="203"/>
      <c r="E176" s="152" t="s">
        <v>316</v>
      </c>
      <c r="F176" s="210"/>
      <c r="G176" s="160" t="s">
        <v>374</v>
      </c>
      <c r="H176" s="154">
        <v>2003</v>
      </c>
      <c r="I176" s="182"/>
      <c r="J176" s="182"/>
      <c r="K176" s="182"/>
      <c r="L176" s="203"/>
      <c r="M176" s="203"/>
      <c r="N176" s="154" t="s">
        <v>114</v>
      </c>
      <c r="O176" s="163">
        <v>5250000</v>
      </c>
      <c r="P176" s="205"/>
      <c r="U176" s="193" t="str">
        <f t="shared" si="2"/>
        <v>0</v>
      </c>
    </row>
    <row r="177" spans="1:21" s="116" customFormat="1" ht="22.5" customHeight="1">
      <c r="A177" s="201"/>
      <c r="B177" s="158" t="s">
        <v>257</v>
      </c>
      <c r="C177" s="159" t="s">
        <v>120</v>
      </c>
      <c r="D177" s="203"/>
      <c r="E177" s="152" t="s">
        <v>316</v>
      </c>
      <c r="F177" s="210"/>
      <c r="G177" s="160" t="s">
        <v>373</v>
      </c>
      <c r="H177" s="154">
        <v>2003</v>
      </c>
      <c r="I177" s="182"/>
      <c r="J177" s="182"/>
      <c r="K177" s="182"/>
      <c r="L177" s="203"/>
      <c r="M177" s="203"/>
      <c r="N177" s="154" t="s">
        <v>114</v>
      </c>
      <c r="O177" s="163">
        <v>900000</v>
      </c>
      <c r="P177" s="205"/>
      <c r="U177" s="193" t="str">
        <f t="shared" si="2"/>
        <v>0</v>
      </c>
    </row>
    <row r="178" spans="1:21" s="116" customFormat="1" ht="22.5" customHeight="1">
      <c r="A178" s="201"/>
      <c r="B178" s="158" t="s">
        <v>257</v>
      </c>
      <c r="C178" s="159" t="s">
        <v>120</v>
      </c>
      <c r="D178" s="203"/>
      <c r="E178" s="152" t="s">
        <v>316</v>
      </c>
      <c r="F178" s="210"/>
      <c r="G178" s="160" t="s">
        <v>374</v>
      </c>
      <c r="H178" s="154">
        <v>2003</v>
      </c>
      <c r="I178" s="182"/>
      <c r="J178" s="182"/>
      <c r="K178" s="182"/>
      <c r="L178" s="203"/>
      <c r="M178" s="203"/>
      <c r="N178" s="154" t="s">
        <v>114</v>
      </c>
      <c r="O178" s="163">
        <v>300000</v>
      </c>
      <c r="P178" s="205"/>
      <c r="T178" s="112" t="s">
        <v>613</v>
      </c>
      <c r="U178" s="193" t="str">
        <f t="shared" si="2"/>
        <v>0</v>
      </c>
    </row>
    <row r="179" spans="1:21" s="116" customFormat="1" ht="22.5" customHeight="1">
      <c r="A179" s="201"/>
      <c r="B179" s="158" t="s">
        <v>263</v>
      </c>
      <c r="C179" s="159" t="s">
        <v>167</v>
      </c>
      <c r="D179" s="203"/>
      <c r="E179" s="152" t="s">
        <v>316</v>
      </c>
      <c r="F179" s="210"/>
      <c r="G179" s="160" t="s">
        <v>384</v>
      </c>
      <c r="H179" s="154">
        <v>2003</v>
      </c>
      <c r="I179" s="182"/>
      <c r="J179" s="182"/>
      <c r="K179" s="182"/>
      <c r="L179" s="203"/>
      <c r="M179" s="203"/>
      <c r="N179" s="154" t="s">
        <v>114</v>
      </c>
      <c r="O179" s="163">
        <v>2000000</v>
      </c>
      <c r="P179" s="205"/>
      <c r="U179" s="193" t="str">
        <f t="shared" si="2"/>
        <v>0</v>
      </c>
    </row>
    <row r="180" spans="1:21" s="116" customFormat="1" ht="22.5" customHeight="1">
      <c r="A180" s="201"/>
      <c r="B180" s="158" t="s">
        <v>230</v>
      </c>
      <c r="C180" s="159" t="s">
        <v>168</v>
      </c>
      <c r="D180" s="203"/>
      <c r="E180" s="152" t="s">
        <v>316</v>
      </c>
      <c r="F180" s="210"/>
      <c r="G180" s="160" t="s">
        <v>373</v>
      </c>
      <c r="H180" s="154">
        <v>2003</v>
      </c>
      <c r="I180" s="182"/>
      <c r="J180" s="182"/>
      <c r="K180" s="182"/>
      <c r="L180" s="203"/>
      <c r="M180" s="203"/>
      <c r="N180" s="154" t="s">
        <v>114</v>
      </c>
      <c r="O180" s="163">
        <v>2700000</v>
      </c>
      <c r="P180" s="205"/>
      <c r="U180" s="193" t="str">
        <f t="shared" si="2"/>
        <v>0</v>
      </c>
    </row>
    <row r="181" spans="1:21" s="116" customFormat="1" ht="22.5" customHeight="1">
      <c r="A181" s="201"/>
      <c r="B181" s="158" t="s">
        <v>264</v>
      </c>
      <c r="C181" s="159" t="s">
        <v>169</v>
      </c>
      <c r="D181" s="203"/>
      <c r="E181" s="152" t="s">
        <v>316</v>
      </c>
      <c r="F181" s="210"/>
      <c r="G181" s="160" t="s">
        <v>382</v>
      </c>
      <c r="H181" s="154">
        <v>2003</v>
      </c>
      <c r="I181" s="182"/>
      <c r="J181" s="182"/>
      <c r="K181" s="182"/>
      <c r="L181" s="203"/>
      <c r="M181" s="203"/>
      <c r="N181" s="154" t="s">
        <v>114</v>
      </c>
      <c r="O181" s="163">
        <v>1650000</v>
      </c>
      <c r="P181" s="205"/>
      <c r="U181" s="193" t="str">
        <f t="shared" si="2"/>
        <v>0</v>
      </c>
    </row>
    <row r="182" spans="1:21" s="116" customFormat="1" ht="22.5" customHeight="1">
      <c r="A182" s="201"/>
      <c r="B182" s="158" t="s">
        <v>265</v>
      </c>
      <c r="C182" s="159" t="s">
        <v>170</v>
      </c>
      <c r="D182" s="203"/>
      <c r="E182" s="152" t="s">
        <v>316</v>
      </c>
      <c r="F182" s="210"/>
      <c r="G182" s="160" t="s">
        <v>389</v>
      </c>
      <c r="H182" s="154">
        <v>2003</v>
      </c>
      <c r="I182" s="182"/>
      <c r="J182" s="182"/>
      <c r="K182" s="182"/>
      <c r="L182" s="203"/>
      <c r="M182" s="203"/>
      <c r="N182" s="154" t="s">
        <v>114</v>
      </c>
      <c r="O182" s="163">
        <v>480000</v>
      </c>
      <c r="P182" s="205"/>
      <c r="U182" s="193" t="str">
        <f t="shared" si="2"/>
        <v>0</v>
      </c>
    </row>
    <row r="183" spans="1:21" s="116" customFormat="1" ht="22.5" customHeight="1">
      <c r="A183" s="201"/>
      <c r="B183" s="158" t="s">
        <v>246</v>
      </c>
      <c r="C183" s="159" t="s">
        <v>149</v>
      </c>
      <c r="D183" s="203"/>
      <c r="E183" s="152" t="s">
        <v>316</v>
      </c>
      <c r="F183" s="210"/>
      <c r="G183" s="160" t="s">
        <v>373</v>
      </c>
      <c r="H183" s="154">
        <v>2003</v>
      </c>
      <c r="I183" s="182"/>
      <c r="J183" s="182"/>
      <c r="K183" s="182"/>
      <c r="L183" s="203"/>
      <c r="M183" s="203"/>
      <c r="N183" s="154" t="s">
        <v>114</v>
      </c>
      <c r="O183" s="163">
        <v>120000</v>
      </c>
      <c r="P183" s="205"/>
      <c r="T183" s="112" t="s">
        <v>613</v>
      </c>
      <c r="U183" s="193">
        <f t="shared" si="2"/>
        <v>120000</v>
      </c>
    </row>
    <row r="184" spans="1:21" s="116" customFormat="1" ht="22.5" customHeight="1">
      <c r="A184" s="201"/>
      <c r="B184" s="158" t="s">
        <v>226</v>
      </c>
      <c r="C184" s="159" t="s">
        <v>117</v>
      </c>
      <c r="D184" s="203"/>
      <c r="E184" s="152" t="s">
        <v>316</v>
      </c>
      <c r="F184" s="210"/>
      <c r="G184" s="160" t="s">
        <v>368</v>
      </c>
      <c r="H184" s="154">
        <v>2003</v>
      </c>
      <c r="I184" s="182"/>
      <c r="J184" s="182"/>
      <c r="K184" s="182"/>
      <c r="L184" s="203"/>
      <c r="M184" s="203"/>
      <c r="N184" s="154" t="s">
        <v>114</v>
      </c>
      <c r="O184" s="163">
        <v>490000</v>
      </c>
      <c r="P184" s="205"/>
      <c r="U184" s="193" t="str">
        <f t="shared" si="2"/>
        <v>0</v>
      </c>
    </row>
    <row r="185" spans="1:21" s="116" customFormat="1" ht="22.5" customHeight="1">
      <c r="A185" s="201"/>
      <c r="B185" s="158" t="s">
        <v>226</v>
      </c>
      <c r="C185" s="159" t="s">
        <v>117</v>
      </c>
      <c r="D185" s="203"/>
      <c r="E185" s="152" t="s">
        <v>313</v>
      </c>
      <c r="F185" s="210"/>
      <c r="G185" s="160" t="s">
        <v>368</v>
      </c>
      <c r="H185" s="154">
        <v>2003</v>
      </c>
      <c r="I185" s="182"/>
      <c r="J185" s="182"/>
      <c r="K185" s="182"/>
      <c r="L185" s="203"/>
      <c r="M185" s="203"/>
      <c r="N185" s="154" t="s">
        <v>114</v>
      </c>
      <c r="O185" s="163">
        <v>1575000</v>
      </c>
      <c r="P185" s="205"/>
      <c r="U185" s="193" t="str">
        <f t="shared" si="2"/>
        <v>0</v>
      </c>
    </row>
    <row r="186" spans="1:21" s="116" customFormat="1" ht="22.5" customHeight="1">
      <c r="A186" s="201"/>
      <c r="B186" s="158" t="s">
        <v>247</v>
      </c>
      <c r="C186" s="159" t="s">
        <v>150</v>
      </c>
      <c r="D186" s="203"/>
      <c r="E186" s="152" t="s">
        <v>316</v>
      </c>
      <c r="F186" s="210"/>
      <c r="G186" s="160" t="s">
        <v>376</v>
      </c>
      <c r="H186" s="154">
        <v>2003</v>
      </c>
      <c r="I186" s="182"/>
      <c r="J186" s="182"/>
      <c r="K186" s="182"/>
      <c r="L186" s="203"/>
      <c r="M186" s="203"/>
      <c r="N186" s="154" t="s">
        <v>114</v>
      </c>
      <c r="O186" s="163">
        <v>700000</v>
      </c>
      <c r="P186" s="205"/>
      <c r="U186" s="193" t="str">
        <f t="shared" si="2"/>
        <v>0</v>
      </c>
    </row>
    <row r="187" spans="1:21" s="116" customFormat="1" ht="22.5" customHeight="1">
      <c r="A187" s="201"/>
      <c r="B187" s="158" t="s">
        <v>233</v>
      </c>
      <c r="C187" s="159" t="s">
        <v>128</v>
      </c>
      <c r="D187" s="203"/>
      <c r="E187" s="152" t="s">
        <v>336</v>
      </c>
      <c r="F187" s="210"/>
      <c r="G187" s="160" t="s">
        <v>369</v>
      </c>
      <c r="H187" s="154">
        <v>2003</v>
      </c>
      <c r="I187" s="182"/>
      <c r="J187" s="182"/>
      <c r="K187" s="182"/>
      <c r="L187" s="203"/>
      <c r="M187" s="203"/>
      <c r="N187" s="154" t="s">
        <v>114</v>
      </c>
      <c r="O187" s="163">
        <v>1200000</v>
      </c>
      <c r="P187" s="205"/>
      <c r="U187" s="193" t="str">
        <f t="shared" si="2"/>
        <v>0</v>
      </c>
    </row>
    <row r="188" spans="1:21" s="116" customFormat="1" ht="22.5" customHeight="1">
      <c r="A188" s="201"/>
      <c r="B188" s="158" t="s">
        <v>247</v>
      </c>
      <c r="C188" s="159" t="s">
        <v>150</v>
      </c>
      <c r="D188" s="203"/>
      <c r="E188" s="152" t="s">
        <v>316</v>
      </c>
      <c r="F188" s="210"/>
      <c r="G188" s="160" t="s">
        <v>376</v>
      </c>
      <c r="H188" s="154">
        <v>2003</v>
      </c>
      <c r="I188" s="182"/>
      <c r="J188" s="182"/>
      <c r="K188" s="182"/>
      <c r="L188" s="203"/>
      <c r="M188" s="203"/>
      <c r="N188" s="154" t="s">
        <v>114</v>
      </c>
      <c r="O188" s="163">
        <v>525000</v>
      </c>
      <c r="P188" s="205"/>
      <c r="U188" s="193" t="str">
        <f t="shared" si="2"/>
        <v>0</v>
      </c>
    </row>
    <row r="189" spans="1:21" s="116" customFormat="1" ht="22.5" customHeight="1">
      <c r="A189" s="201"/>
      <c r="B189" s="162" t="s">
        <v>238</v>
      </c>
      <c r="C189" s="159" t="s">
        <v>171</v>
      </c>
      <c r="D189" s="203"/>
      <c r="E189" s="152" t="s">
        <v>315</v>
      </c>
      <c r="F189" s="210"/>
      <c r="G189" s="160" t="s">
        <v>379</v>
      </c>
      <c r="H189" s="154">
        <v>2003</v>
      </c>
      <c r="I189" s="182"/>
      <c r="J189" s="182"/>
      <c r="K189" s="182"/>
      <c r="L189" s="203"/>
      <c r="M189" s="203"/>
      <c r="N189" s="154" t="s">
        <v>114</v>
      </c>
      <c r="O189" s="163">
        <v>1400000</v>
      </c>
      <c r="P189" s="205"/>
      <c r="U189" s="193" t="str">
        <f t="shared" si="2"/>
        <v>0</v>
      </c>
    </row>
    <row r="190" spans="1:21" s="116" customFormat="1" ht="22.5" customHeight="1">
      <c r="A190" s="201"/>
      <c r="B190" s="162" t="s">
        <v>266</v>
      </c>
      <c r="C190" s="159" t="s">
        <v>135</v>
      </c>
      <c r="D190" s="203"/>
      <c r="E190" s="152" t="s">
        <v>337</v>
      </c>
      <c r="F190" s="210"/>
      <c r="G190" s="160" t="s">
        <v>388</v>
      </c>
      <c r="H190" s="154">
        <v>2003</v>
      </c>
      <c r="I190" s="182"/>
      <c r="J190" s="182"/>
      <c r="K190" s="182"/>
      <c r="L190" s="203"/>
      <c r="M190" s="203"/>
      <c r="N190" s="154" t="s">
        <v>114</v>
      </c>
      <c r="O190" s="161">
        <v>6433000</v>
      </c>
      <c r="P190" s="205"/>
      <c r="U190" s="193" t="str">
        <f t="shared" si="2"/>
        <v>0</v>
      </c>
    </row>
    <row r="191" spans="1:21" s="116" customFormat="1" ht="22.5" customHeight="1">
      <c r="A191" s="201"/>
      <c r="B191" s="162" t="s">
        <v>252</v>
      </c>
      <c r="C191" s="159" t="s">
        <v>143</v>
      </c>
      <c r="D191" s="203"/>
      <c r="E191" s="152" t="s">
        <v>327</v>
      </c>
      <c r="F191" s="210"/>
      <c r="G191" s="160" t="s">
        <v>369</v>
      </c>
      <c r="H191" s="154">
        <v>2003</v>
      </c>
      <c r="I191" s="182"/>
      <c r="J191" s="182"/>
      <c r="K191" s="182"/>
      <c r="L191" s="203"/>
      <c r="M191" s="203"/>
      <c r="N191" s="154" t="s">
        <v>114</v>
      </c>
      <c r="O191" s="161">
        <v>6860000</v>
      </c>
      <c r="P191" s="205"/>
      <c r="U191" s="193" t="str">
        <f t="shared" si="2"/>
        <v>0</v>
      </c>
    </row>
    <row r="192" spans="1:21" s="116" customFormat="1" ht="22.5" customHeight="1">
      <c r="A192" s="201"/>
      <c r="B192" s="158" t="s">
        <v>267</v>
      </c>
      <c r="C192" s="159" t="s">
        <v>129</v>
      </c>
      <c r="D192" s="203"/>
      <c r="E192" s="152" t="s">
        <v>325</v>
      </c>
      <c r="F192" s="210"/>
      <c r="G192" s="158" t="s">
        <v>379</v>
      </c>
      <c r="H192" s="154">
        <v>2003</v>
      </c>
      <c r="I192" s="182"/>
      <c r="J192" s="182"/>
      <c r="K192" s="182"/>
      <c r="L192" s="203"/>
      <c r="M192" s="203"/>
      <c r="N192" s="154" t="s">
        <v>114</v>
      </c>
      <c r="O192" s="161">
        <v>2450000</v>
      </c>
      <c r="P192" s="205"/>
      <c r="U192" s="193" t="str">
        <f t="shared" si="2"/>
        <v>0</v>
      </c>
    </row>
    <row r="193" spans="1:21" s="116" customFormat="1" ht="22.5" customHeight="1" thickBot="1">
      <c r="A193" s="234"/>
      <c r="B193" s="235" t="s">
        <v>230</v>
      </c>
      <c r="C193" s="236" t="s">
        <v>125</v>
      </c>
      <c r="D193" s="237"/>
      <c r="E193" s="238" t="s">
        <v>316</v>
      </c>
      <c r="F193" s="239"/>
      <c r="G193" s="235" t="s">
        <v>373</v>
      </c>
      <c r="H193" s="241">
        <v>2003</v>
      </c>
      <c r="I193" s="242"/>
      <c r="J193" s="242"/>
      <c r="K193" s="242"/>
      <c r="L193" s="237"/>
      <c r="M193" s="237"/>
      <c r="N193" s="241" t="s">
        <v>114</v>
      </c>
      <c r="O193" s="245">
        <v>1190000</v>
      </c>
      <c r="P193" s="244"/>
      <c r="U193" s="193" t="str">
        <f t="shared" si="2"/>
        <v>0</v>
      </c>
    </row>
    <row r="194" spans="1:21" s="116" customFormat="1" ht="22.5" customHeight="1">
      <c r="A194" s="231"/>
      <c r="B194" s="74" t="s">
        <v>242</v>
      </c>
      <c r="C194" s="75" t="s">
        <v>129</v>
      </c>
      <c r="D194" s="115"/>
      <c r="E194" s="153" t="s">
        <v>325</v>
      </c>
      <c r="F194" s="99"/>
      <c r="G194" s="74" t="s">
        <v>379</v>
      </c>
      <c r="H194" s="78">
        <v>2003</v>
      </c>
      <c r="I194" s="232"/>
      <c r="J194" s="232"/>
      <c r="K194" s="232"/>
      <c r="L194" s="115"/>
      <c r="M194" s="115"/>
      <c r="N194" s="78" t="s">
        <v>114</v>
      </c>
      <c r="O194" s="80">
        <v>2450000</v>
      </c>
      <c r="P194" s="233"/>
      <c r="U194" s="193" t="str">
        <f t="shared" si="2"/>
        <v>0</v>
      </c>
    </row>
    <row r="195" spans="1:21" s="116" customFormat="1" ht="22.5" customHeight="1">
      <c r="A195" s="201"/>
      <c r="B195" s="158" t="s">
        <v>230</v>
      </c>
      <c r="C195" s="159" t="s">
        <v>125</v>
      </c>
      <c r="D195" s="203"/>
      <c r="E195" s="152" t="s">
        <v>316</v>
      </c>
      <c r="F195" s="210"/>
      <c r="G195" s="158" t="s">
        <v>373</v>
      </c>
      <c r="H195" s="154">
        <v>2003</v>
      </c>
      <c r="I195" s="182"/>
      <c r="J195" s="182"/>
      <c r="K195" s="182"/>
      <c r="L195" s="203"/>
      <c r="M195" s="203"/>
      <c r="N195" s="154" t="s">
        <v>114</v>
      </c>
      <c r="O195" s="161">
        <v>1190000</v>
      </c>
      <c r="P195" s="205"/>
      <c r="U195" s="193" t="str">
        <f t="shared" si="2"/>
        <v>0</v>
      </c>
    </row>
    <row r="196" spans="1:21" s="116" customFormat="1" ht="22.5" customHeight="1">
      <c r="A196" s="201"/>
      <c r="B196" s="158" t="s">
        <v>437</v>
      </c>
      <c r="C196" s="159" t="s">
        <v>418</v>
      </c>
      <c r="D196" s="203"/>
      <c r="E196" s="152" t="s">
        <v>452</v>
      </c>
      <c r="F196" s="210"/>
      <c r="G196" s="158" t="s">
        <v>379</v>
      </c>
      <c r="H196" s="154">
        <v>2003</v>
      </c>
      <c r="I196" s="182"/>
      <c r="J196" s="182"/>
      <c r="K196" s="182"/>
      <c r="L196" s="203"/>
      <c r="M196" s="203"/>
      <c r="N196" s="154" t="s">
        <v>114</v>
      </c>
      <c r="O196" s="161">
        <v>8540000</v>
      </c>
      <c r="P196" s="205"/>
      <c r="U196" s="193" t="str">
        <f t="shared" si="2"/>
        <v>0</v>
      </c>
    </row>
    <row r="197" spans="1:21" s="116" customFormat="1" ht="22.5" customHeight="1">
      <c r="A197" s="201"/>
      <c r="B197" s="158" t="s">
        <v>242</v>
      </c>
      <c r="C197" s="159" t="s">
        <v>419</v>
      </c>
      <c r="D197" s="203"/>
      <c r="E197" s="152" t="s">
        <v>315</v>
      </c>
      <c r="F197" s="210"/>
      <c r="G197" s="160" t="s">
        <v>379</v>
      </c>
      <c r="H197" s="154">
        <v>2003</v>
      </c>
      <c r="I197" s="182"/>
      <c r="J197" s="182"/>
      <c r="K197" s="182"/>
      <c r="L197" s="203"/>
      <c r="M197" s="203"/>
      <c r="N197" s="154" t="s">
        <v>114</v>
      </c>
      <c r="O197" s="161">
        <v>2100000</v>
      </c>
      <c r="P197" s="205"/>
      <c r="U197" s="193" t="str">
        <f t="shared" si="2"/>
        <v>0</v>
      </c>
    </row>
    <row r="198" spans="1:21" s="116" customFormat="1" ht="22.5" customHeight="1">
      <c r="A198" s="201"/>
      <c r="B198" s="158" t="s">
        <v>268</v>
      </c>
      <c r="C198" s="159" t="s">
        <v>172</v>
      </c>
      <c r="D198" s="203"/>
      <c r="E198" s="152" t="s">
        <v>316</v>
      </c>
      <c r="F198" s="210"/>
      <c r="G198" s="160" t="s">
        <v>372</v>
      </c>
      <c r="H198" s="154">
        <v>2003</v>
      </c>
      <c r="I198" s="182"/>
      <c r="J198" s="182"/>
      <c r="K198" s="182"/>
      <c r="L198" s="203"/>
      <c r="M198" s="203"/>
      <c r="N198" s="154" t="s">
        <v>114</v>
      </c>
      <c r="O198" s="161">
        <v>1080000</v>
      </c>
      <c r="P198" s="205"/>
      <c r="U198" s="193" t="str">
        <f t="shared" si="2"/>
        <v>0</v>
      </c>
    </row>
    <row r="199" spans="1:21" s="116" customFormat="1" ht="22.5" customHeight="1">
      <c r="A199" s="201"/>
      <c r="B199" s="158" t="s">
        <v>243</v>
      </c>
      <c r="C199" s="159" t="s">
        <v>138</v>
      </c>
      <c r="D199" s="203"/>
      <c r="E199" s="152" t="s">
        <v>318</v>
      </c>
      <c r="F199" s="210"/>
      <c r="G199" s="160" t="s">
        <v>369</v>
      </c>
      <c r="H199" s="154">
        <v>2003</v>
      </c>
      <c r="I199" s="182"/>
      <c r="J199" s="182"/>
      <c r="K199" s="182"/>
      <c r="L199" s="203"/>
      <c r="M199" s="203"/>
      <c r="N199" s="154" t="s">
        <v>114</v>
      </c>
      <c r="O199" s="161">
        <v>1650000</v>
      </c>
      <c r="P199" s="205"/>
      <c r="U199" s="193" t="str">
        <f t="shared" si="2"/>
        <v>0</v>
      </c>
    </row>
    <row r="200" spans="1:21" s="116" customFormat="1" ht="22.5" customHeight="1">
      <c r="A200" s="201"/>
      <c r="B200" s="158" t="s">
        <v>233</v>
      </c>
      <c r="C200" s="159" t="s">
        <v>146</v>
      </c>
      <c r="D200" s="203"/>
      <c r="E200" s="152" t="s">
        <v>319</v>
      </c>
      <c r="F200" s="210"/>
      <c r="G200" s="160" t="s">
        <v>369</v>
      </c>
      <c r="H200" s="154">
        <v>2003</v>
      </c>
      <c r="I200" s="182"/>
      <c r="J200" s="182"/>
      <c r="K200" s="182"/>
      <c r="L200" s="203"/>
      <c r="M200" s="203"/>
      <c r="N200" s="154" t="s">
        <v>114</v>
      </c>
      <c r="O200" s="161">
        <v>1980000</v>
      </c>
      <c r="P200" s="205"/>
      <c r="U200" s="193" t="str">
        <f t="shared" si="2"/>
        <v>0</v>
      </c>
    </row>
    <row r="201" spans="1:21" s="116" customFormat="1" ht="22.5" customHeight="1">
      <c r="A201" s="201"/>
      <c r="B201" s="158" t="s">
        <v>257</v>
      </c>
      <c r="C201" s="159" t="s">
        <v>118</v>
      </c>
      <c r="D201" s="203"/>
      <c r="E201" s="152" t="s">
        <v>316</v>
      </c>
      <c r="F201" s="210"/>
      <c r="G201" s="160" t="s">
        <v>373</v>
      </c>
      <c r="H201" s="154">
        <v>2003</v>
      </c>
      <c r="I201" s="182"/>
      <c r="J201" s="182"/>
      <c r="K201" s="182"/>
      <c r="L201" s="203"/>
      <c r="M201" s="203"/>
      <c r="N201" s="154" t="s">
        <v>114</v>
      </c>
      <c r="O201" s="161">
        <v>480000</v>
      </c>
      <c r="P201" s="205"/>
      <c r="U201" s="193" t="str">
        <f t="shared" si="2"/>
        <v>0</v>
      </c>
    </row>
    <row r="202" spans="1:21" s="116" customFormat="1" ht="22.5" customHeight="1">
      <c r="A202" s="201"/>
      <c r="B202" s="158" t="s">
        <v>257</v>
      </c>
      <c r="C202" s="159" t="s">
        <v>118</v>
      </c>
      <c r="D202" s="203"/>
      <c r="E202" s="152" t="s">
        <v>316</v>
      </c>
      <c r="F202" s="210"/>
      <c r="G202" s="160" t="s">
        <v>373</v>
      </c>
      <c r="H202" s="154">
        <v>2003</v>
      </c>
      <c r="I202" s="182"/>
      <c r="J202" s="182"/>
      <c r="K202" s="182"/>
      <c r="L202" s="203"/>
      <c r="M202" s="203"/>
      <c r="N202" s="154" t="s">
        <v>114</v>
      </c>
      <c r="O202" s="161">
        <v>280000</v>
      </c>
      <c r="P202" s="205"/>
      <c r="T202" s="112" t="s">
        <v>613</v>
      </c>
      <c r="U202" s="193">
        <f t="shared" si="2"/>
        <v>280000</v>
      </c>
    </row>
    <row r="203" spans="1:21" s="116" customFormat="1" ht="22.5" customHeight="1">
      <c r="A203" s="201"/>
      <c r="B203" s="158" t="s">
        <v>243</v>
      </c>
      <c r="C203" s="159" t="s">
        <v>126</v>
      </c>
      <c r="D203" s="203"/>
      <c r="E203" s="152" t="s">
        <v>319</v>
      </c>
      <c r="F203" s="210"/>
      <c r="G203" s="160" t="s">
        <v>369</v>
      </c>
      <c r="H203" s="154">
        <v>2003</v>
      </c>
      <c r="I203" s="182"/>
      <c r="J203" s="182"/>
      <c r="K203" s="182"/>
      <c r="L203" s="203"/>
      <c r="M203" s="203"/>
      <c r="N203" s="154" t="s">
        <v>114</v>
      </c>
      <c r="O203" s="161">
        <v>1750000</v>
      </c>
      <c r="P203" s="205"/>
      <c r="U203" s="193" t="str">
        <f t="shared" ref="U203:U266" si="3">IF(O203&lt;300000,O203,"0")</f>
        <v>0</v>
      </c>
    </row>
    <row r="204" spans="1:21" s="116" customFormat="1" ht="22.5" customHeight="1">
      <c r="A204" s="201"/>
      <c r="B204" s="158" t="s">
        <v>242</v>
      </c>
      <c r="C204" s="159" t="s">
        <v>147</v>
      </c>
      <c r="D204" s="203"/>
      <c r="E204" s="152" t="s">
        <v>315</v>
      </c>
      <c r="F204" s="210"/>
      <c r="G204" s="160" t="s">
        <v>379</v>
      </c>
      <c r="H204" s="154">
        <v>2003</v>
      </c>
      <c r="I204" s="182"/>
      <c r="J204" s="182"/>
      <c r="K204" s="182"/>
      <c r="L204" s="203"/>
      <c r="M204" s="203"/>
      <c r="N204" s="154" t="s">
        <v>114</v>
      </c>
      <c r="O204" s="161">
        <v>2450000</v>
      </c>
      <c r="P204" s="205"/>
      <c r="U204" s="193" t="str">
        <f t="shared" si="3"/>
        <v>0</v>
      </c>
    </row>
    <row r="205" spans="1:21" s="116" customFormat="1" ht="22.5" customHeight="1">
      <c r="A205" s="201"/>
      <c r="B205" s="158" t="s">
        <v>223</v>
      </c>
      <c r="C205" s="159" t="s">
        <v>128</v>
      </c>
      <c r="D205" s="203"/>
      <c r="E205" s="152" t="s">
        <v>313</v>
      </c>
      <c r="F205" s="210"/>
      <c r="G205" s="160" t="s">
        <v>368</v>
      </c>
      <c r="H205" s="154">
        <v>2003</v>
      </c>
      <c r="I205" s="182"/>
      <c r="J205" s="182"/>
      <c r="K205" s="182"/>
      <c r="L205" s="203"/>
      <c r="M205" s="203"/>
      <c r="N205" s="154" t="s">
        <v>114</v>
      </c>
      <c r="O205" s="161">
        <v>735000</v>
      </c>
      <c r="P205" s="205"/>
      <c r="U205" s="193" t="str">
        <f t="shared" si="3"/>
        <v>0</v>
      </c>
    </row>
    <row r="206" spans="1:21" s="116" customFormat="1" ht="22.5" customHeight="1">
      <c r="A206" s="201"/>
      <c r="B206" s="158" t="s">
        <v>237</v>
      </c>
      <c r="C206" s="159" t="s">
        <v>125</v>
      </c>
      <c r="D206" s="203"/>
      <c r="E206" s="152" t="s">
        <v>316</v>
      </c>
      <c r="F206" s="210"/>
      <c r="G206" s="160" t="s">
        <v>382</v>
      </c>
      <c r="H206" s="154">
        <v>2003</v>
      </c>
      <c r="I206" s="182"/>
      <c r="J206" s="182"/>
      <c r="K206" s="182"/>
      <c r="L206" s="203"/>
      <c r="M206" s="203"/>
      <c r="N206" s="154" t="s">
        <v>114</v>
      </c>
      <c r="O206" s="161">
        <v>1575000</v>
      </c>
      <c r="P206" s="205"/>
      <c r="U206" s="193" t="str">
        <f t="shared" si="3"/>
        <v>0</v>
      </c>
    </row>
    <row r="207" spans="1:21" s="116" customFormat="1" ht="22.5" customHeight="1">
      <c r="A207" s="201"/>
      <c r="B207" s="158" t="s">
        <v>233</v>
      </c>
      <c r="C207" s="159" t="s">
        <v>147</v>
      </c>
      <c r="D207" s="203"/>
      <c r="E207" s="152" t="s">
        <v>338</v>
      </c>
      <c r="F207" s="210"/>
      <c r="G207" s="160" t="s">
        <v>369</v>
      </c>
      <c r="H207" s="154">
        <v>2003</v>
      </c>
      <c r="I207" s="182"/>
      <c r="J207" s="182"/>
      <c r="K207" s="182"/>
      <c r="L207" s="203"/>
      <c r="M207" s="203"/>
      <c r="N207" s="154" t="s">
        <v>114</v>
      </c>
      <c r="O207" s="161">
        <v>910000</v>
      </c>
      <c r="P207" s="205"/>
      <c r="U207" s="193" t="str">
        <f t="shared" si="3"/>
        <v>0</v>
      </c>
    </row>
    <row r="208" spans="1:21" s="116" customFormat="1" ht="22.5" customHeight="1">
      <c r="A208" s="201"/>
      <c r="B208" s="158" t="s">
        <v>262</v>
      </c>
      <c r="C208" s="159" t="s">
        <v>133</v>
      </c>
      <c r="D208" s="203"/>
      <c r="E208" s="152" t="s">
        <v>335</v>
      </c>
      <c r="F208" s="210"/>
      <c r="G208" s="160" t="s">
        <v>379</v>
      </c>
      <c r="H208" s="154">
        <v>2003</v>
      </c>
      <c r="I208" s="182"/>
      <c r="J208" s="182"/>
      <c r="K208" s="182"/>
      <c r="L208" s="203"/>
      <c r="M208" s="203"/>
      <c r="N208" s="154" t="s">
        <v>114</v>
      </c>
      <c r="O208" s="161">
        <v>875000</v>
      </c>
      <c r="P208" s="205"/>
      <c r="U208" s="193" t="str">
        <f t="shared" si="3"/>
        <v>0</v>
      </c>
    </row>
    <row r="209" spans="1:21" s="116" customFormat="1" ht="22.5" customHeight="1">
      <c r="A209" s="201"/>
      <c r="B209" s="158" t="s">
        <v>225</v>
      </c>
      <c r="C209" s="159" t="s">
        <v>129</v>
      </c>
      <c r="D209" s="203"/>
      <c r="E209" s="152" t="s">
        <v>316</v>
      </c>
      <c r="F209" s="210"/>
      <c r="G209" s="160" t="s">
        <v>370</v>
      </c>
      <c r="H209" s="154">
        <v>2003</v>
      </c>
      <c r="I209" s="182"/>
      <c r="J209" s="182"/>
      <c r="K209" s="182"/>
      <c r="L209" s="203"/>
      <c r="M209" s="203"/>
      <c r="N209" s="154" t="s">
        <v>114</v>
      </c>
      <c r="O209" s="161">
        <v>1470000</v>
      </c>
      <c r="P209" s="205"/>
      <c r="U209" s="193" t="str">
        <f t="shared" si="3"/>
        <v>0</v>
      </c>
    </row>
    <row r="210" spans="1:21" s="116" customFormat="1" ht="22.5" customHeight="1">
      <c r="A210" s="201"/>
      <c r="B210" s="158" t="s">
        <v>269</v>
      </c>
      <c r="C210" s="159" t="s">
        <v>173</v>
      </c>
      <c r="D210" s="203"/>
      <c r="E210" s="152" t="s">
        <v>316</v>
      </c>
      <c r="F210" s="210"/>
      <c r="G210" s="160" t="s">
        <v>390</v>
      </c>
      <c r="H210" s="154">
        <v>2003</v>
      </c>
      <c r="I210" s="182"/>
      <c r="J210" s="182"/>
      <c r="K210" s="182"/>
      <c r="L210" s="203"/>
      <c r="M210" s="203"/>
      <c r="N210" s="154" t="s">
        <v>114</v>
      </c>
      <c r="O210" s="161">
        <v>200000</v>
      </c>
      <c r="P210" s="205"/>
      <c r="T210" s="112" t="s">
        <v>613</v>
      </c>
      <c r="U210" s="193">
        <f t="shared" si="3"/>
        <v>200000</v>
      </c>
    </row>
    <row r="211" spans="1:21" s="116" customFormat="1" ht="22.5" customHeight="1">
      <c r="A211" s="201"/>
      <c r="B211" s="158" t="s">
        <v>270</v>
      </c>
      <c r="C211" s="159" t="s">
        <v>128</v>
      </c>
      <c r="D211" s="203"/>
      <c r="E211" s="152" t="s">
        <v>316</v>
      </c>
      <c r="F211" s="210"/>
      <c r="G211" s="160" t="s">
        <v>382</v>
      </c>
      <c r="H211" s="154">
        <v>2003</v>
      </c>
      <c r="I211" s="182"/>
      <c r="J211" s="182"/>
      <c r="K211" s="182"/>
      <c r="L211" s="203"/>
      <c r="M211" s="203"/>
      <c r="N211" s="154" t="s">
        <v>114</v>
      </c>
      <c r="O211" s="161">
        <v>1575000</v>
      </c>
      <c r="P211" s="205"/>
      <c r="U211" s="193" t="str">
        <f t="shared" si="3"/>
        <v>0</v>
      </c>
    </row>
    <row r="212" spans="1:21" s="116" customFormat="1" ht="22.5" customHeight="1">
      <c r="A212" s="201"/>
      <c r="B212" s="158" t="s">
        <v>242</v>
      </c>
      <c r="C212" s="159" t="s">
        <v>145</v>
      </c>
      <c r="D212" s="203"/>
      <c r="E212" s="152" t="s">
        <v>315</v>
      </c>
      <c r="F212" s="210"/>
      <c r="G212" s="160" t="s">
        <v>379</v>
      </c>
      <c r="H212" s="154">
        <v>2003</v>
      </c>
      <c r="I212" s="182"/>
      <c r="J212" s="182"/>
      <c r="K212" s="182"/>
      <c r="L212" s="203"/>
      <c r="M212" s="203"/>
      <c r="N212" s="154" t="s">
        <v>114</v>
      </c>
      <c r="O212" s="161">
        <v>7875000</v>
      </c>
      <c r="P212" s="205"/>
      <c r="U212" s="193" t="str">
        <f t="shared" si="3"/>
        <v>0</v>
      </c>
    </row>
    <row r="213" spans="1:21" s="116" customFormat="1" ht="22.5" customHeight="1">
      <c r="A213" s="201"/>
      <c r="B213" s="158" t="s">
        <v>257</v>
      </c>
      <c r="C213" s="159" t="s">
        <v>138</v>
      </c>
      <c r="D213" s="203"/>
      <c r="E213" s="152" t="s">
        <v>316</v>
      </c>
      <c r="F213" s="210"/>
      <c r="G213" s="160" t="s">
        <v>373</v>
      </c>
      <c r="H213" s="154">
        <v>2003</v>
      </c>
      <c r="I213" s="182"/>
      <c r="J213" s="182"/>
      <c r="K213" s="182"/>
      <c r="L213" s="203"/>
      <c r="M213" s="203"/>
      <c r="N213" s="154" t="s">
        <v>114</v>
      </c>
      <c r="O213" s="161">
        <v>450000</v>
      </c>
      <c r="P213" s="205"/>
      <c r="U213" s="193" t="str">
        <f t="shared" si="3"/>
        <v>0</v>
      </c>
    </row>
    <row r="214" spans="1:21" s="116" customFormat="1" ht="22.5" customHeight="1">
      <c r="A214" s="201"/>
      <c r="B214" s="158" t="s">
        <v>223</v>
      </c>
      <c r="C214" s="159" t="s">
        <v>148</v>
      </c>
      <c r="D214" s="203"/>
      <c r="E214" s="152" t="s">
        <v>313</v>
      </c>
      <c r="F214" s="210"/>
      <c r="G214" s="160" t="s">
        <v>368</v>
      </c>
      <c r="H214" s="154">
        <v>2003</v>
      </c>
      <c r="I214" s="182"/>
      <c r="J214" s="182"/>
      <c r="K214" s="182"/>
      <c r="L214" s="203"/>
      <c r="M214" s="203"/>
      <c r="N214" s="154" t="s">
        <v>114</v>
      </c>
      <c r="O214" s="161">
        <v>245000</v>
      </c>
      <c r="P214" s="205"/>
      <c r="T214" s="112" t="s">
        <v>613</v>
      </c>
      <c r="U214" s="193">
        <f t="shared" si="3"/>
        <v>245000</v>
      </c>
    </row>
    <row r="215" spans="1:21" s="116" customFormat="1" ht="22.5" customHeight="1">
      <c r="A215" s="201"/>
      <c r="B215" s="158" t="s">
        <v>234</v>
      </c>
      <c r="C215" s="159" t="s">
        <v>117</v>
      </c>
      <c r="D215" s="203"/>
      <c r="E215" s="152" t="s">
        <v>318</v>
      </c>
      <c r="F215" s="210"/>
      <c r="G215" s="160" t="s">
        <v>369</v>
      </c>
      <c r="H215" s="154">
        <v>2003</v>
      </c>
      <c r="I215" s="182"/>
      <c r="J215" s="182"/>
      <c r="K215" s="182"/>
      <c r="L215" s="203"/>
      <c r="M215" s="203"/>
      <c r="N215" s="154" t="s">
        <v>114</v>
      </c>
      <c r="O215" s="161">
        <v>1540000</v>
      </c>
      <c r="P215" s="205"/>
      <c r="U215" s="193" t="str">
        <f t="shared" si="3"/>
        <v>0</v>
      </c>
    </row>
    <row r="216" spans="1:21" s="116" customFormat="1" ht="22.5" customHeight="1">
      <c r="A216" s="201"/>
      <c r="B216" s="158" t="s">
        <v>242</v>
      </c>
      <c r="C216" s="159" t="s">
        <v>117</v>
      </c>
      <c r="D216" s="203"/>
      <c r="E216" s="152" t="s">
        <v>315</v>
      </c>
      <c r="F216" s="210"/>
      <c r="G216" s="160" t="s">
        <v>379</v>
      </c>
      <c r="H216" s="154">
        <v>2003</v>
      </c>
      <c r="I216" s="182"/>
      <c r="J216" s="182"/>
      <c r="K216" s="182"/>
      <c r="L216" s="203"/>
      <c r="M216" s="203"/>
      <c r="N216" s="154" t="s">
        <v>114</v>
      </c>
      <c r="O216" s="161">
        <v>2450000</v>
      </c>
      <c r="P216" s="205"/>
      <c r="U216" s="193" t="str">
        <f t="shared" si="3"/>
        <v>0</v>
      </c>
    </row>
    <row r="217" spans="1:21" s="116" customFormat="1" ht="22.5" customHeight="1">
      <c r="A217" s="201"/>
      <c r="B217" s="158" t="s">
        <v>257</v>
      </c>
      <c r="C217" s="159" t="s">
        <v>115</v>
      </c>
      <c r="D217" s="203"/>
      <c r="E217" s="152" t="s">
        <v>316</v>
      </c>
      <c r="F217" s="210"/>
      <c r="G217" s="160" t="s">
        <v>373</v>
      </c>
      <c r="H217" s="154">
        <v>2003</v>
      </c>
      <c r="I217" s="182"/>
      <c r="J217" s="182"/>
      <c r="K217" s="182"/>
      <c r="L217" s="203"/>
      <c r="M217" s="203"/>
      <c r="N217" s="154" t="s">
        <v>114</v>
      </c>
      <c r="O217" s="161">
        <v>450000</v>
      </c>
      <c r="P217" s="205"/>
      <c r="U217" s="193" t="str">
        <f t="shared" si="3"/>
        <v>0</v>
      </c>
    </row>
    <row r="218" spans="1:21" s="116" customFormat="1" ht="22.5" customHeight="1">
      <c r="A218" s="201"/>
      <c r="B218" s="158" t="s">
        <v>225</v>
      </c>
      <c r="C218" s="159" t="s">
        <v>174</v>
      </c>
      <c r="D218" s="203"/>
      <c r="E218" s="152" t="s">
        <v>313</v>
      </c>
      <c r="F218" s="210"/>
      <c r="G218" s="160" t="s">
        <v>370</v>
      </c>
      <c r="H218" s="154">
        <v>2003</v>
      </c>
      <c r="I218" s="182"/>
      <c r="J218" s="182"/>
      <c r="K218" s="182"/>
      <c r="L218" s="203"/>
      <c r="M218" s="203"/>
      <c r="N218" s="154" t="s">
        <v>114</v>
      </c>
      <c r="O218" s="161">
        <v>1040000</v>
      </c>
      <c r="P218" s="205"/>
      <c r="U218" s="193" t="str">
        <f t="shared" si="3"/>
        <v>0</v>
      </c>
    </row>
    <row r="219" spans="1:21" s="116" customFormat="1" ht="22.5" customHeight="1">
      <c r="A219" s="201"/>
      <c r="B219" s="158" t="s">
        <v>243</v>
      </c>
      <c r="C219" s="159" t="s">
        <v>173</v>
      </c>
      <c r="D219" s="203"/>
      <c r="E219" s="152" t="s">
        <v>318</v>
      </c>
      <c r="F219" s="210"/>
      <c r="G219" s="160" t="s">
        <v>369</v>
      </c>
      <c r="H219" s="154">
        <v>2003</v>
      </c>
      <c r="I219" s="182"/>
      <c r="J219" s="182"/>
      <c r="K219" s="182"/>
      <c r="L219" s="203"/>
      <c r="M219" s="203"/>
      <c r="N219" s="154" t="s">
        <v>114</v>
      </c>
      <c r="O219" s="161">
        <v>2200000</v>
      </c>
      <c r="P219" s="205"/>
      <c r="U219" s="193" t="str">
        <f t="shared" si="3"/>
        <v>0</v>
      </c>
    </row>
    <row r="220" spans="1:21" s="116" customFormat="1" ht="22.5" customHeight="1">
      <c r="A220" s="201"/>
      <c r="B220" s="158" t="s">
        <v>234</v>
      </c>
      <c r="C220" s="159" t="s">
        <v>129</v>
      </c>
      <c r="D220" s="203"/>
      <c r="E220" s="152" t="s">
        <v>318</v>
      </c>
      <c r="F220" s="210"/>
      <c r="G220" s="160" t="s">
        <v>369</v>
      </c>
      <c r="H220" s="154">
        <v>2003</v>
      </c>
      <c r="I220" s="182"/>
      <c r="J220" s="182"/>
      <c r="K220" s="182"/>
      <c r="L220" s="203"/>
      <c r="M220" s="203"/>
      <c r="N220" s="154" t="s">
        <v>114</v>
      </c>
      <c r="O220" s="161">
        <v>1650000</v>
      </c>
      <c r="P220" s="205"/>
      <c r="U220" s="193" t="str">
        <f t="shared" si="3"/>
        <v>0</v>
      </c>
    </row>
    <row r="221" spans="1:21" s="116" customFormat="1" ht="22.5" customHeight="1">
      <c r="A221" s="201"/>
      <c r="B221" s="158" t="s">
        <v>242</v>
      </c>
      <c r="C221" s="159" t="s">
        <v>120</v>
      </c>
      <c r="D221" s="203"/>
      <c r="E221" s="152" t="s">
        <v>315</v>
      </c>
      <c r="F221" s="210"/>
      <c r="G221" s="160" t="s">
        <v>379</v>
      </c>
      <c r="H221" s="154">
        <v>2003</v>
      </c>
      <c r="I221" s="182"/>
      <c r="J221" s="182"/>
      <c r="K221" s="182"/>
      <c r="L221" s="203"/>
      <c r="M221" s="203"/>
      <c r="N221" s="154" t="s">
        <v>114</v>
      </c>
      <c r="O221" s="161">
        <v>2625000</v>
      </c>
      <c r="P221" s="205"/>
      <c r="U221" s="193" t="str">
        <f t="shared" si="3"/>
        <v>0</v>
      </c>
    </row>
    <row r="222" spans="1:21" s="116" customFormat="1" ht="22.5" customHeight="1">
      <c r="A222" s="201"/>
      <c r="B222" s="158" t="s">
        <v>242</v>
      </c>
      <c r="C222" s="159" t="s">
        <v>115</v>
      </c>
      <c r="D222" s="203"/>
      <c r="E222" s="152" t="s">
        <v>339</v>
      </c>
      <c r="F222" s="210"/>
      <c r="G222" s="160" t="s">
        <v>369</v>
      </c>
      <c r="H222" s="154">
        <v>2003</v>
      </c>
      <c r="I222" s="182"/>
      <c r="J222" s="182"/>
      <c r="K222" s="182"/>
      <c r="L222" s="203"/>
      <c r="M222" s="203"/>
      <c r="N222" s="154" t="s">
        <v>114</v>
      </c>
      <c r="O222" s="161">
        <v>21330000</v>
      </c>
      <c r="P222" s="205"/>
      <c r="U222" s="193" t="str">
        <f t="shared" si="3"/>
        <v>0</v>
      </c>
    </row>
    <row r="223" spans="1:21" s="116" customFormat="1" ht="22.5" customHeight="1">
      <c r="A223" s="201"/>
      <c r="B223" s="158" t="s">
        <v>271</v>
      </c>
      <c r="C223" s="159" t="s">
        <v>131</v>
      </c>
      <c r="D223" s="203"/>
      <c r="E223" s="152" t="s">
        <v>340</v>
      </c>
      <c r="F223" s="210"/>
      <c r="G223" s="160" t="s">
        <v>379</v>
      </c>
      <c r="H223" s="154">
        <v>2003</v>
      </c>
      <c r="I223" s="182"/>
      <c r="J223" s="182"/>
      <c r="K223" s="182"/>
      <c r="L223" s="203"/>
      <c r="M223" s="203"/>
      <c r="N223" s="154" t="s">
        <v>114</v>
      </c>
      <c r="O223" s="161">
        <v>40687500</v>
      </c>
      <c r="P223" s="205"/>
      <c r="U223" s="193" t="str">
        <f t="shared" si="3"/>
        <v>0</v>
      </c>
    </row>
    <row r="224" spans="1:21" s="116" customFormat="1" ht="22.5" customHeight="1" thickBot="1">
      <c r="A224" s="234"/>
      <c r="B224" s="235" t="s">
        <v>272</v>
      </c>
      <c r="C224" s="236" t="s">
        <v>129</v>
      </c>
      <c r="D224" s="237"/>
      <c r="E224" s="238" t="s">
        <v>341</v>
      </c>
      <c r="F224" s="239"/>
      <c r="G224" s="240" t="s">
        <v>369</v>
      </c>
      <c r="H224" s="241">
        <v>2003</v>
      </c>
      <c r="I224" s="242"/>
      <c r="J224" s="242"/>
      <c r="K224" s="242"/>
      <c r="L224" s="237"/>
      <c r="M224" s="237"/>
      <c r="N224" s="241" t="s">
        <v>114</v>
      </c>
      <c r="O224" s="245">
        <v>487500</v>
      </c>
      <c r="P224" s="244"/>
      <c r="U224" s="193" t="str">
        <f t="shared" si="3"/>
        <v>0</v>
      </c>
    </row>
    <row r="225" spans="1:21" s="116" customFormat="1" ht="22.5" customHeight="1">
      <c r="A225" s="231"/>
      <c r="B225" s="74" t="s">
        <v>273</v>
      </c>
      <c r="C225" s="75" t="s">
        <v>120</v>
      </c>
      <c r="D225" s="115"/>
      <c r="E225" s="153" t="s">
        <v>342</v>
      </c>
      <c r="F225" s="99"/>
      <c r="G225" s="77" t="s">
        <v>373</v>
      </c>
      <c r="H225" s="78">
        <v>2003</v>
      </c>
      <c r="I225" s="232"/>
      <c r="J225" s="232"/>
      <c r="K225" s="232"/>
      <c r="L225" s="115"/>
      <c r="M225" s="115"/>
      <c r="N225" s="78" t="s">
        <v>114</v>
      </c>
      <c r="O225" s="80">
        <v>1200000</v>
      </c>
      <c r="P225" s="233"/>
      <c r="U225" s="193" t="str">
        <f t="shared" si="3"/>
        <v>0</v>
      </c>
    </row>
    <row r="226" spans="1:21" s="116" customFormat="1" ht="22.5" customHeight="1">
      <c r="A226" s="201"/>
      <c r="B226" s="158" t="s">
        <v>274</v>
      </c>
      <c r="C226" s="159" t="s">
        <v>117</v>
      </c>
      <c r="D226" s="203"/>
      <c r="E226" s="152" t="s">
        <v>343</v>
      </c>
      <c r="F226" s="210"/>
      <c r="G226" s="160" t="s">
        <v>369</v>
      </c>
      <c r="H226" s="154">
        <v>2003</v>
      </c>
      <c r="I226" s="182"/>
      <c r="J226" s="182"/>
      <c r="K226" s="182"/>
      <c r="L226" s="203"/>
      <c r="M226" s="203"/>
      <c r="N226" s="154" t="s">
        <v>114</v>
      </c>
      <c r="O226" s="161">
        <v>75000</v>
      </c>
      <c r="P226" s="205"/>
      <c r="T226" s="112" t="s">
        <v>613</v>
      </c>
      <c r="U226" s="193">
        <f t="shared" si="3"/>
        <v>75000</v>
      </c>
    </row>
    <row r="227" spans="1:21" s="116" customFormat="1" ht="22.5" customHeight="1">
      <c r="A227" s="201"/>
      <c r="B227" s="158" t="s">
        <v>275</v>
      </c>
      <c r="C227" s="159" t="s">
        <v>126</v>
      </c>
      <c r="D227" s="203"/>
      <c r="E227" s="152" t="s">
        <v>344</v>
      </c>
      <c r="F227" s="210"/>
      <c r="G227" s="160" t="s">
        <v>369</v>
      </c>
      <c r="H227" s="154">
        <v>2003</v>
      </c>
      <c r="I227" s="182"/>
      <c r="J227" s="182"/>
      <c r="K227" s="182"/>
      <c r="L227" s="203"/>
      <c r="M227" s="203"/>
      <c r="N227" s="154" t="s">
        <v>114</v>
      </c>
      <c r="O227" s="161">
        <v>131250</v>
      </c>
      <c r="P227" s="205"/>
      <c r="T227" s="112" t="s">
        <v>613</v>
      </c>
      <c r="U227" s="193">
        <f t="shared" si="3"/>
        <v>131250</v>
      </c>
    </row>
    <row r="228" spans="1:21" s="116" customFormat="1" ht="22.5" customHeight="1">
      <c r="A228" s="201"/>
      <c r="B228" s="158" t="s">
        <v>276</v>
      </c>
      <c r="C228" s="159" t="s">
        <v>131</v>
      </c>
      <c r="D228" s="203"/>
      <c r="E228" s="152" t="s">
        <v>316</v>
      </c>
      <c r="F228" s="210"/>
      <c r="G228" s="160" t="s">
        <v>373</v>
      </c>
      <c r="H228" s="154">
        <v>2003</v>
      </c>
      <c r="I228" s="182"/>
      <c r="J228" s="182"/>
      <c r="K228" s="182"/>
      <c r="L228" s="203"/>
      <c r="M228" s="203"/>
      <c r="N228" s="154" t="s">
        <v>114</v>
      </c>
      <c r="O228" s="161">
        <v>300000</v>
      </c>
      <c r="P228" s="205"/>
      <c r="T228" s="112" t="s">
        <v>613</v>
      </c>
      <c r="U228" s="193" t="str">
        <f t="shared" si="3"/>
        <v>0</v>
      </c>
    </row>
    <row r="229" spans="1:21" s="116" customFormat="1" ht="22.5" customHeight="1">
      <c r="A229" s="201"/>
      <c r="B229" s="158" t="s">
        <v>277</v>
      </c>
      <c r="C229" s="159" t="s">
        <v>175</v>
      </c>
      <c r="D229" s="203"/>
      <c r="E229" s="152" t="s">
        <v>325</v>
      </c>
      <c r="F229" s="210"/>
      <c r="G229" s="160" t="s">
        <v>378</v>
      </c>
      <c r="H229" s="154">
        <v>2003</v>
      </c>
      <c r="I229" s="182"/>
      <c r="J229" s="182"/>
      <c r="K229" s="182"/>
      <c r="L229" s="203"/>
      <c r="M229" s="203"/>
      <c r="N229" s="154" t="s">
        <v>114</v>
      </c>
      <c r="O229" s="161">
        <v>2800000</v>
      </c>
      <c r="P229" s="205"/>
      <c r="U229" s="193" t="str">
        <f t="shared" si="3"/>
        <v>0</v>
      </c>
    </row>
    <row r="230" spans="1:21" s="116" customFormat="1" ht="22.5" customHeight="1">
      <c r="A230" s="201"/>
      <c r="B230" s="158" t="s">
        <v>277</v>
      </c>
      <c r="C230" s="159" t="s">
        <v>420</v>
      </c>
      <c r="D230" s="203"/>
      <c r="E230" s="152" t="s">
        <v>316</v>
      </c>
      <c r="F230" s="210"/>
      <c r="G230" s="160" t="s">
        <v>459</v>
      </c>
      <c r="H230" s="154">
        <v>2003</v>
      </c>
      <c r="I230" s="182"/>
      <c r="J230" s="182"/>
      <c r="K230" s="182"/>
      <c r="L230" s="203"/>
      <c r="M230" s="203"/>
      <c r="N230" s="154" t="s">
        <v>114</v>
      </c>
      <c r="O230" s="161">
        <v>56000</v>
      </c>
      <c r="P230" s="205"/>
      <c r="T230" s="112" t="s">
        <v>613</v>
      </c>
      <c r="U230" s="193">
        <f t="shared" si="3"/>
        <v>56000</v>
      </c>
    </row>
    <row r="231" spans="1:21" s="116" customFormat="1" ht="22.5" customHeight="1">
      <c r="A231" s="201"/>
      <c r="B231" s="158" t="s">
        <v>231</v>
      </c>
      <c r="C231" s="159" t="s">
        <v>176</v>
      </c>
      <c r="D231" s="203"/>
      <c r="E231" s="152" t="s">
        <v>316</v>
      </c>
      <c r="F231" s="210"/>
      <c r="G231" s="160" t="s">
        <v>374</v>
      </c>
      <c r="H231" s="154">
        <v>2003</v>
      </c>
      <c r="I231" s="182"/>
      <c r="J231" s="182"/>
      <c r="K231" s="182"/>
      <c r="L231" s="203"/>
      <c r="M231" s="203"/>
      <c r="N231" s="154" t="s">
        <v>114</v>
      </c>
      <c r="O231" s="161">
        <v>2625000</v>
      </c>
      <c r="P231" s="205"/>
      <c r="U231" s="193" t="str">
        <f t="shared" si="3"/>
        <v>0</v>
      </c>
    </row>
    <row r="232" spans="1:21" s="116" customFormat="1" ht="22.5" customHeight="1">
      <c r="A232" s="201"/>
      <c r="B232" s="158" t="s">
        <v>234</v>
      </c>
      <c r="C232" s="159" t="s">
        <v>421</v>
      </c>
      <c r="D232" s="203"/>
      <c r="E232" s="152" t="s">
        <v>318</v>
      </c>
      <c r="F232" s="210"/>
      <c r="G232" s="160" t="s">
        <v>369</v>
      </c>
      <c r="H232" s="154">
        <v>2003</v>
      </c>
      <c r="I232" s="182"/>
      <c r="J232" s="182"/>
      <c r="K232" s="182"/>
      <c r="L232" s="203"/>
      <c r="M232" s="203"/>
      <c r="N232" s="154" t="s">
        <v>114</v>
      </c>
      <c r="O232" s="161">
        <v>1650000</v>
      </c>
      <c r="P232" s="205"/>
      <c r="U232" s="193" t="str">
        <f t="shared" si="3"/>
        <v>0</v>
      </c>
    </row>
    <row r="233" spans="1:21" s="116" customFormat="1" ht="22.5" customHeight="1">
      <c r="A233" s="201"/>
      <c r="B233" s="158" t="s">
        <v>234</v>
      </c>
      <c r="C233" s="159" t="s">
        <v>116</v>
      </c>
      <c r="D233" s="203"/>
      <c r="E233" s="152" t="s">
        <v>319</v>
      </c>
      <c r="F233" s="210"/>
      <c r="G233" s="160" t="s">
        <v>369</v>
      </c>
      <c r="H233" s="154">
        <v>2003</v>
      </c>
      <c r="I233" s="182"/>
      <c r="J233" s="182"/>
      <c r="K233" s="182"/>
      <c r="L233" s="203"/>
      <c r="M233" s="203"/>
      <c r="N233" s="154" t="s">
        <v>114</v>
      </c>
      <c r="O233" s="161">
        <v>1237500</v>
      </c>
      <c r="P233" s="205"/>
      <c r="U233" s="193" t="str">
        <f t="shared" si="3"/>
        <v>0</v>
      </c>
    </row>
    <row r="234" spans="1:21" s="116" customFormat="1" ht="22.5" customHeight="1">
      <c r="A234" s="201"/>
      <c r="B234" s="158" t="s">
        <v>438</v>
      </c>
      <c r="C234" s="159" t="s">
        <v>422</v>
      </c>
      <c r="D234" s="203"/>
      <c r="E234" s="152" t="s">
        <v>453</v>
      </c>
      <c r="F234" s="210"/>
      <c r="G234" s="160" t="s">
        <v>378</v>
      </c>
      <c r="H234" s="154">
        <v>2003</v>
      </c>
      <c r="I234" s="182"/>
      <c r="J234" s="182"/>
      <c r="K234" s="182"/>
      <c r="L234" s="203"/>
      <c r="M234" s="203"/>
      <c r="N234" s="154" t="s">
        <v>114</v>
      </c>
      <c r="O234" s="161">
        <v>562500</v>
      </c>
      <c r="P234" s="205"/>
      <c r="U234" s="193" t="str">
        <f t="shared" si="3"/>
        <v>0</v>
      </c>
    </row>
    <row r="235" spans="1:21" s="116" customFormat="1" ht="22.5" customHeight="1">
      <c r="A235" s="201"/>
      <c r="B235" s="158" t="s">
        <v>257</v>
      </c>
      <c r="C235" s="159" t="s">
        <v>177</v>
      </c>
      <c r="D235" s="203"/>
      <c r="E235" s="152" t="s">
        <v>316</v>
      </c>
      <c r="F235" s="210"/>
      <c r="G235" s="160" t="s">
        <v>391</v>
      </c>
      <c r="H235" s="154">
        <v>2003</v>
      </c>
      <c r="I235" s="182"/>
      <c r="J235" s="182"/>
      <c r="K235" s="182"/>
      <c r="L235" s="203"/>
      <c r="M235" s="203"/>
      <c r="N235" s="154" t="s">
        <v>114</v>
      </c>
      <c r="O235" s="161">
        <v>600000</v>
      </c>
      <c r="P235" s="205"/>
      <c r="U235" s="193" t="str">
        <f t="shared" si="3"/>
        <v>0</v>
      </c>
    </row>
    <row r="236" spans="1:21" s="116" customFormat="1" ht="22.5" customHeight="1">
      <c r="A236" s="201"/>
      <c r="B236" s="158" t="s">
        <v>230</v>
      </c>
      <c r="C236" s="159" t="s">
        <v>178</v>
      </c>
      <c r="D236" s="203"/>
      <c r="E236" s="152" t="s">
        <v>316</v>
      </c>
      <c r="F236" s="210"/>
      <c r="G236" s="160" t="s">
        <v>376</v>
      </c>
      <c r="H236" s="154">
        <v>2003</v>
      </c>
      <c r="I236" s="182"/>
      <c r="J236" s="182"/>
      <c r="K236" s="182"/>
      <c r="L236" s="203"/>
      <c r="M236" s="203"/>
      <c r="N236" s="154" t="s">
        <v>114</v>
      </c>
      <c r="O236" s="161">
        <v>875000</v>
      </c>
      <c r="P236" s="205"/>
      <c r="U236" s="193" t="str">
        <f t="shared" si="3"/>
        <v>0</v>
      </c>
    </row>
    <row r="237" spans="1:21" s="116" customFormat="1" ht="22.5" customHeight="1">
      <c r="A237" s="201"/>
      <c r="B237" s="158" t="s">
        <v>257</v>
      </c>
      <c r="C237" s="159" t="s">
        <v>126</v>
      </c>
      <c r="D237" s="203"/>
      <c r="E237" s="152" t="s">
        <v>316</v>
      </c>
      <c r="F237" s="210"/>
      <c r="G237" s="160" t="s">
        <v>377</v>
      </c>
      <c r="H237" s="154">
        <v>2003</v>
      </c>
      <c r="I237" s="182"/>
      <c r="J237" s="182"/>
      <c r="K237" s="182"/>
      <c r="L237" s="203"/>
      <c r="M237" s="203"/>
      <c r="N237" s="154" t="s">
        <v>114</v>
      </c>
      <c r="O237" s="161">
        <v>520000</v>
      </c>
      <c r="P237" s="205"/>
      <c r="U237" s="193" t="str">
        <f t="shared" si="3"/>
        <v>0</v>
      </c>
    </row>
    <row r="238" spans="1:21" s="116" customFormat="1" ht="22.5" customHeight="1">
      <c r="A238" s="201"/>
      <c r="B238" s="158" t="s">
        <v>278</v>
      </c>
      <c r="C238" s="159" t="s">
        <v>117</v>
      </c>
      <c r="D238" s="203"/>
      <c r="E238" s="152" t="s">
        <v>313</v>
      </c>
      <c r="F238" s="210"/>
      <c r="G238" s="160" t="s">
        <v>368</v>
      </c>
      <c r="H238" s="154">
        <v>2003</v>
      </c>
      <c r="I238" s="182"/>
      <c r="J238" s="182"/>
      <c r="K238" s="182"/>
      <c r="L238" s="203"/>
      <c r="M238" s="203"/>
      <c r="N238" s="154" t="s">
        <v>114</v>
      </c>
      <c r="O238" s="161">
        <v>525000</v>
      </c>
      <c r="P238" s="205"/>
      <c r="U238" s="193" t="str">
        <f t="shared" si="3"/>
        <v>0</v>
      </c>
    </row>
    <row r="239" spans="1:21" s="116" customFormat="1" ht="22.5" customHeight="1">
      <c r="A239" s="201"/>
      <c r="B239" s="158" t="s">
        <v>235</v>
      </c>
      <c r="C239" s="159" t="s">
        <v>123</v>
      </c>
      <c r="D239" s="203"/>
      <c r="E239" s="152" t="s">
        <v>316</v>
      </c>
      <c r="F239" s="210"/>
      <c r="G239" s="160" t="s">
        <v>385</v>
      </c>
      <c r="H239" s="154">
        <v>2003</v>
      </c>
      <c r="I239" s="182"/>
      <c r="J239" s="182"/>
      <c r="K239" s="182"/>
      <c r="L239" s="203"/>
      <c r="M239" s="203"/>
      <c r="N239" s="154" t="s">
        <v>114</v>
      </c>
      <c r="O239" s="161">
        <v>150000</v>
      </c>
      <c r="P239" s="205"/>
      <c r="T239" s="112" t="s">
        <v>613</v>
      </c>
      <c r="U239" s="193">
        <f t="shared" si="3"/>
        <v>150000</v>
      </c>
    </row>
    <row r="240" spans="1:21" s="116" customFormat="1" ht="22.5" customHeight="1">
      <c r="A240" s="201"/>
      <c r="B240" s="158" t="s">
        <v>242</v>
      </c>
      <c r="C240" s="159" t="s">
        <v>122</v>
      </c>
      <c r="D240" s="203"/>
      <c r="E240" s="152" t="s">
        <v>325</v>
      </c>
      <c r="F240" s="210"/>
      <c r="G240" s="160" t="s">
        <v>379</v>
      </c>
      <c r="H240" s="154">
        <v>2003</v>
      </c>
      <c r="I240" s="182"/>
      <c r="J240" s="182"/>
      <c r="K240" s="182"/>
      <c r="L240" s="203"/>
      <c r="M240" s="203"/>
      <c r="N240" s="154" t="s">
        <v>114</v>
      </c>
      <c r="O240" s="161">
        <v>2625000</v>
      </c>
      <c r="P240" s="205"/>
      <c r="U240" s="193" t="str">
        <f t="shared" si="3"/>
        <v>0</v>
      </c>
    </row>
    <row r="241" spans="1:21" s="116" customFormat="1" ht="22.5" customHeight="1">
      <c r="A241" s="201"/>
      <c r="B241" s="158" t="s">
        <v>236</v>
      </c>
      <c r="C241" s="159" t="s">
        <v>173</v>
      </c>
      <c r="D241" s="203"/>
      <c r="E241" s="152" t="s">
        <v>113</v>
      </c>
      <c r="F241" s="210"/>
      <c r="G241" s="160" t="s">
        <v>378</v>
      </c>
      <c r="H241" s="154">
        <v>2003</v>
      </c>
      <c r="I241" s="182"/>
      <c r="J241" s="182"/>
      <c r="K241" s="182"/>
      <c r="L241" s="203"/>
      <c r="M241" s="203"/>
      <c r="N241" s="154" t="s">
        <v>114</v>
      </c>
      <c r="O241" s="161">
        <v>187500</v>
      </c>
      <c r="P241" s="205"/>
      <c r="T241" s="112" t="s">
        <v>613</v>
      </c>
      <c r="U241" s="193">
        <f t="shared" si="3"/>
        <v>187500</v>
      </c>
    </row>
    <row r="242" spans="1:21" s="116" customFormat="1" ht="22.5" customHeight="1">
      <c r="A242" s="201"/>
      <c r="B242" s="158" t="s">
        <v>279</v>
      </c>
      <c r="C242" s="159" t="s">
        <v>147</v>
      </c>
      <c r="D242" s="203"/>
      <c r="E242" s="152" t="s">
        <v>315</v>
      </c>
      <c r="F242" s="210"/>
      <c r="G242" s="160" t="s">
        <v>369</v>
      </c>
      <c r="H242" s="154">
        <v>2003</v>
      </c>
      <c r="I242" s="182"/>
      <c r="J242" s="182"/>
      <c r="K242" s="182"/>
      <c r="L242" s="203"/>
      <c r="M242" s="203"/>
      <c r="N242" s="154" t="s">
        <v>114</v>
      </c>
      <c r="O242" s="161">
        <v>800000</v>
      </c>
      <c r="P242" s="205"/>
      <c r="U242" s="193" t="str">
        <f t="shared" si="3"/>
        <v>0</v>
      </c>
    </row>
    <row r="243" spans="1:21" s="116" customFormat="1" ht="22.5" customHeight="1">
      <c r="A243" s="201"/>
      <c r="B243" s="158" t="s">
        <v>242</v>
      </c>
      <c r="C243" s="159" t="s">
        <v>129</v>
      </c>
      <c r="D243" s="203"/>
      <c r="E243" s="152" t="s">
        <v>315</v>
      </c>
      <c r="F243" s="210"/>
      <c r="G243" s="160" t="s">
        <v>379</v>
      </c>
      <c r="H243" s="154">
        <v>2003</v>
      </c>
      <c r="I243" s="182"/>
      <c r="J243" s="182"/>
      <c r="K243" s="182"/>
      <c r="L243" s="203"/>
      <c r="M243" s="203"/>
      <c r="N243" s="154" t="s">
        <v>114</v>
      </c>
      <c r="O243" s="161">
        <v>9800000</v>
      </c>
      <c r="P243" s="205"/>
      <c r="U243" s="193" t="str">
        <f t="shared" si="3"/>
        <v>0</v>
      </c>
    </row>
    <row r="244" spans="1:21" s="116" customFormat="1" ht="22.5" customHeight="1">
      <c r="A244" s="201"/>
      <c r="B244" s="158" t="s">
        <v>242</v>
      </c>
      <c r="C244" s="159" t="s">
        <v>142</v>
      </c>
      <c r="D244" s="203"/>
      <c r="E244" s="152" t="s">
        <v>315</v>
      </c>
      <c r="F244" s="210"/>
      <c r="G244" s="160" t="s">
        <v>379</v>
      </c>
      <c r="H244" s="154">
        <v>2003</v>
      </c>
      <c r="I244" s="182"/>
      <c r="J244" s="182"/>
      <c r="K244" s="182"/>
      <c r="L244" s="203"/>
      <c r="M244" s="203"/>
      <c r="N244" s="154" t="s">
        <v>114</v>
      </c>
      <c r="O244" s="161">
        <v>10500000</v>
      </c>
      <c r="P244" s="205"/>
      <c r="U244" s="193" t="str">
        <f t="shared" si="3"/>
        <v>0</v>
      </c>
    </row>
    <row r="245" spans="1:21" s="116" customFormat="1" ht="22.5" customHeight="1">
      <c r="A245" s="201"/>
      <c r="B245" s="158" t="s">
        <v>242</v>
      </c>
      <c r="C245" s="159" t="s">
        <v>117</v>
      </c>
      <c r="D245" s="203"/>
      <c r="E245" s="152" t="s">
        <v>315</v>
      </c>
      <c r="F245" s="210"/>
      <c r="G245" s="160" t="s">
        <v>379</v>
      </c>
      <c r="H245" s="154">
        <v>2003</v>
      </c>
      <c r="I245" s="182"/>
      <c r="J245" s="182"/>
      <c r="K245" s="182"/>
      <c r="L245" s="203"/>
      <c r="M245" s="203"/>
      <c r="N245" s="154" t="s">
        <v>114</v>
      </c>
      <c r="O245" s="161">
        <v>61250000</v>
      </c>
      <c r="P245" s="205"/>
      <c r="U245" s="193" t="str">
        <f t="shared" si="3"/>
        <v>0</v>
      </c>
    </row>
    <row r="246" spans="1:21" s="116" customFormat="1" ht="22.5" customHeight="1">
      <c r="A246" s="201"/>
      <c r="B246" s="158" t="s">
        <v>242</v>
      </c>
      <c r="C246" s="159" t="s">
        <v>126</v>
      </c>
      <c r="D246" s="203"/>
      <c r="E246" s="152" t="s">
        <v>315</v>
      </c>
      <c r="F246" s="210"/>
      <c r="G246" s="160" t="s">
        <v>379</v>
      </c>
      <c r="H246" s="154">
        <v>2003</v>
      </c>
      <c r="I246" s="182"/>
      <c r="J246" s="182"/>
      <c r="K246" s="182"/>
      <c r="L246" s="203"/>
      <c r="M246" s="203"/>
      <c r="N246" s="154" t="s">
        <v>114</v>
      </c>
      <c r="O246" s="161">
        <v>4200000</v>
      </c>
      <c r="P246" s="205"/>
      <c r="U246" s="193" t="str">
        <f t="shared" si="3"/>
        <v>0</v>
      </c>
    </row>
    <row r="247" spans="1:21" s="116" customFormat="1" ht="22.5" customHeight="1">
      <c r="A247" s="201"/>
      <c r="B247" s="158" t="s">
        <v>253</v>
      </c>
      <c r="C247" s="159" t="s">
        <v>118</v>
      </c>
      <c r="D247" s="203"/>
      <c r="E247" s="152" t="s">
        <v>315</v>
      </c>
      <c r="F247" s="210"/>
      <c r="G247" s="160" t="s">
        <v>378</v>
      </c>
      <c r="H247" s="154">
        <v>2003</v>
      </c>
      <c r="I247" s="182"/>
      <c r="J247" s="182"/>
      <c r="K247" s="182"/>
      <c r="L247" s="203"/>
      <c r="M247" s="203"/>
      <c r="N247" s="154" t="s">
        <v>114</v>
      </c>
      <c r="O247" s="161">
        <v>350000</v>
      </c>
      <c r="P247" s="205"/>
      <c r="U247" s="193" t="str">
        <f t="shared" si="3"/>
        <v>0</v>
      </c>
    </row>
    <row r="248" spans="1:21" s="116" customFormat="1" ht="22.5" customHeight="1">
      <c r="A248" s="201"/>
      <c r="B248" s="158" t="s">
        <v>280</v>
      </c>
      <c r="C248" s="159" t="s">
        <v>179</v>
      </c>
      <c r="D248" s="203"/>
      <c r="E248" s="152" t="s">
        <v>345</v>
      </c>
      <c r="F248" s="210"/>
      <c r="G248" s="160" t="s">
        <v>379</v>
      </c>
      <c r="H248" s="154">
        <v>2003</v>
      </c>
      <c r="I248" s="182"/>
      <c r="J248" s="182"/>
      <c r="K248" s="182"/>
      <c r="L248" s="203"/>
      <c r="M248" s="203"/>
      <c r="N248" s="154" t="s">
        <v>114</v>
      </c>
      <c r="O248" s="161">
        <v>1350000</v>
      </c>
      <c r="P248" s="205"/>
      <c r="U248" s="193" t="str">
        <f t="shared" si="3"/>
        <v>0</v>
      </c>
    </row>
    <row r="249" spans="1:21" s="116" customFormat="1" ht="22.5" customHeight="1">
      <c r="A249" s="201"/>
      <c r="B249" s="158" t="s">
        <v>242</v>
      </c>
      <c r="C249" s="159" t="s">
        <v>118</v>
      </c>
      <c r="D249" s="203"/>
      <c r="E249" s="152" t="s">
        <v>315</v>
      </c>
      <c r="F249" s="210"/>
      <c r="G249" s="160" t="s">
        <v>379</v>
      </c>
      <c r="H249" s="154">
        <v>2003</v>
      </c>
      <c r="I249" s="182"/>
      <c r="J249" s="182"/>
      <c r="K249" s="182"/>
      <c r="L249" s="203"/>
      <c r="M249" s="203"/>
      <c r="N249" s="154" t="s">
        <v>114</v>
      </c>
      <c r="O249" s="161">
        <v>4200000</v>
      </c>
      <c r="P249" s="205"/>
      <c r="U249" s="193" t="str">
        <f t="shared" si="3"/>
        <v>0</v>
      </c>
    </row>
    <row r="250" spans="1:21" s="116" customFormat="1" ht="22.5" customHeight="1">
      <c r="A250" s="201"/>
      <c r="B250" s="158" t="s">
        <v>242</v>
      </c>
      <c r="C250" s="159" t="s">
        <v>177</v>
      </c>
      <c r="D250" s="203"/>
      <c r="E250" s="152" t="s">
        <v>315</v>
      </c>
      <c r="F250" s="210"/>
      <c r="G250" s="160" t="s">
        <v>379</v>
      </c>
      <c r="H250" s="154">
        <v>2003</v>
      </c>
      <c r="I250" s="182"/>
      <c r="J250" s="182"/>
      <c r="K250" s="182"/>
      <c r="L250" s="203"/>
      <c r="M250" s="203"/>
      <c r="N250" s="154" t="s">
        <v>114</v>
      </c>
      <c r="O250" s="161">
        <v>4200000</v>
      </c>
      <c r="P250" s="205"/>
      <c r="U250" s="193" t="str">
        <f t="shared" si="3"/>
        <v>0</v>
      </c>
    </row>
    <row r="251" spans="1:21" s="116" customFormat="1" ht="22.5" customHeight="1">
      <c r="A251" s="201"/>
      <c r="B251" s="158" t="s">
        <v>281</v>
      </c>
      <c r="C251" s="159" t="s">
        <v>117</v>
      </c>
      <c r="D251" s="203"/>
      <c r="E251" s="152" t="s">
        <v>113</v>
      </c>
      <c r="F251" s="210"/>
      <c r="G251" s="160" t="s">
        <v>376</v>
      </c>
      <c r="H251" s="154">
        <v>2003</v>
      </c>
      <c r="I251" s="182"/>
      <c r="J251" s="182"/>
      <c r="K251" s="182"/>
      <c r="L251" s="203"/>
      <c r="M251" s="203"/>
      <c r="N251" s="154" t="s">
        <v>114</v>
      </c>
      <c r="O251" s="161">
        <v>10000</v>
      </c>
      <c r="P251" s="205"/>
      <c r="T251" s="112" t="s">
        <v>613</v>
      </c>
      <c r="U251" s="193">
        <f t="shared" si="3"/>
        <v>10000</v>
      </c>
    </row>
    <row r="252" spans="1:21" s="116" customFormat="1" ht="22.5" customHeight="1">
      <c r="A252" s="201"/>
      <c r="B252" s="158" t="s">
        <v>234</v>
      </c>
      <c r="C252" s="159" t="s">
        <v>125</v>
      </c>
      <c r="D252" s="203"/>
      <c r="E252" s="152" t="s">
        <v>318</v>
      </c>
      <c r="F252" s="210"/>
      <c r="G252" s="160" t="s">
        <v>369</v>
      </c>
      <c r="H252" s="154">
        <v>2003</v>
      </c>
      <c r="I252" s="182"/>
      <c r="J252" s="182"/>
      <c r="K252" s="182"/>
      <c r="L252" s="203"/>
      <c r="M252" s="203"/>
      <c r="N252" s="154" t="s">
        <v>114</v>
      </c>
      <c r="O252" s="161">
        <v>1540000</v>
      </c>
      <c r="P252" s="205"/>
      <c r="U252" s="193" t="str">
        <f t="shared" si="3"/>
        <v>0</v>
      </c>
    </row>
    <row r="253" spans="1:21" s="116" customFormat="1" ht="22.5" customHeight="1">
      <c r="A253" s="201"/>
      <c r="B253" s="158" t="s">
        <v>236</v>
      </c>
      <c r="C253" s="159" t="s">
        <v>132</v>
      </c>
      <c r="D253" s="203"/>
      <c r="E253" s="152" t="s">
        <v>346</v>
      </c>
      <c r="F253" s="210"/>
      <c r="G253" s="160" t="s">
        <v>378</v>
      </c>
      <c r="H253" s="154">
        <v>2003</v>
      </c>
      <c r="I253" s="182"/>
      <c r="J253" s="182"/>
      <c r="K253" s="182"/>
      <c r="L253" s="203"/>
      <c r="M253" s="203"/>
      <c r="N253" s="154" t="s">
        <v>114</v>
      </c>
      <c r="O253" s="161">
        <v>87500</v>
      </c>
      <c r="P253" s="205"/>
      <c r="T253" s="112" t="s">
        <v>613</v>
      </c>
      <c r="U253" s="193">
        <f t="shared" si="3"/>
        <v>87500</v>
      </c>
    </row>
    <row r="254" spans="1:21" s="116" customFormat="1" ht="22.5" customHeight="1">
      <c r="A254" s="201"/>
      <c r="B254" s="158" t="s">
        <v>249</v>
      </c>
      <c r="C254" s="159" t="s">
        <v>149</v>
      </c>
      <c r="D254" s="203"/>
      <c r="E254" s="152" t="s">
        <v>316</v>
      </c>
      <c r="F254" s="210"/>
      <c r="G254" s="160" t="s">
        <v>372</v>
      </c>
      <c r="H254" s="154">
        <v>2003</v>
      </c>
      <c r="I254" s="182"/>
      <c r="J254" s="182"/>
      <c r="K254" s="182"/>
      <c r="L254" s="203"/>
      <c r="M254" s="203"/>
      <c r="N254" s="154" t="s">
        <v>114</v>
      </c>
      <c r="O254" s="161">
        <v>1470000</v>
      </c>
      <c r="P254" s="205"/>
      <c r="U254" s="193" t="str">
        <f t="shared" si="3"/>
        <v>0</v>
      </c>
    </row>
    <row r="255" spans="1:21" s="116" customFormat="1" ht="22.5" customHeight="1" thickBot="1">
      <c r="A255" s="234"/>
      <c r="B255" s="235" t="s">
        <v>243</v>
      </c>
      <c r="C255" s="236" t="s">
        <v>128</v>
      </c>
      <c r="D255" s="237"/>
      <c r="E255" s="238" t="s">
        <v>318</v>
      </c>
      <c r="F255" s="239"/>
      <c r="G255" s="240" t="s">
        <v>369</v>
      </c>
      <c r="H255" s="241">
        <v>2003</v>
      </c>
      <c r="I255" s="242"/>
      <c r="J255" s="242"/>
      <c r="K255" s="242"/>
      <c r="L255" s="237"/>
      <c r="M255" s="237"/>
      <c r="N255" s="241" t="s">
        <v>114</v>
      </c>
      <c r="O255" s="245">
        <v>1925000</v>
      </c>
      <c r="P255" s="244"/>
      <c r="U255" s="193" t="str">
        <f t="shared" si="3"/>
        <v>0</v>
      </c>
    </row>
    <row r="256" spans="1:21" s="116" customFormat="1" ht="22.5" customHeight="1">
      <c r="A256" s="231"/>
      <c r="B256" s="74" t="s">
        <v>230</v>
      </c>
      <c r="C256" s="75" t="s">
        <v>129</v>
      </c>
      <c r="D256" s="115"/>
      <c r="E256" s="153" t="s">
        <v>316</v>
      </c>
      <c r="F256" s="99"/>
      <c r="G256" s="77" t="s">
        <v>382</v>
      </c>
      <c r="H256" s="78">
        <v>2003</v>
      </c>
      <c r="I256" s="232"/>
      <c r="J256" s="232"/>
      <c r="K256" s="232"/>
      <c r="L256" s="115"/>
      <c r="M256" s="115"/>
      <c r="N256" s="78" t="s">
        <v>114</v>
      </c>
      <c r="O256" s="80">
        <v>665000</v>
      </c>
      <c r="P256" s="233"/>
      <c r="U256" s="193" t="str">
        <f t="shared" si="3"/>
        <v>0</v>
      </c>
    </row>
    <row r="257" spans="1:21" s="116" customFormat="1" ht="22.5" customHeight="1">
      <c r="A257" s="201"/>
      <c r="B257" s="158" t="s">
        <v>242</v>
      </c>
      <c r="C257" s="159" t="s">
        <v>143</v>
      </c>
      <c r="D257" s="203"/>
      <c r="E257" s="152" t="s">
        <v>315</v>
      </c>
      <c r="F257" s="210"/>
      <c r="G257" s="160" t="s">
        <v>379</v>
      </c>
      <c r="H257" s="154">
        <v>2003</v>
      </c>
      <c r="I257" s="182"/>
      <c r="J257" s="182"/>
      <c r="K257" s="182"/>
      <c r="L257" s="203"/>
      <c r="M257" s="203"/>
      <c r="N257" s="154" t="s">
        <v>114</v>
      </c>
      <c r="O257" s="161">
        <v>2275000</v>
      </c>
      <c r="P257" s="205"/>
      <c r="U257" s="193" t="str">
        <f t="shared" si="3"/>
        <v>0</v>
      </c>
    </row>
    <row r="258" spans="1:21" s="116" customFormat="1" ht="22.5" customHeight="1">
      <c r="A258" s="201"/>
      <c r="B258" s="158" t="s">
        <v>231</v>
      </c>
      <c r="C258" s="159" t="s">
        <v>144</v>
      </c>
      <c r="D258" s="203"/>
      <c r="E258" s="152" t="s">
        <v>316</v>
      </c>
      <c r="F258" s="210"/>
      <c r="G258" s="160" t="s">
        <v>374</v>
      </c>
      <c r="H258" s="154">
        <v>2003</v>
      </c>
      <c r="I258" s="182"/>
      <c r="J258" s="182"/>
      <c r="K258" s="182"/>
      <c r="L258" s="203"/>
      <c r="M258" s="203"/>
      <c r="N258" s="154" t="s">
        <v>114</v>
      </c>
      <c r="O258" s="161">
        <v>2450000</v>
      </c>
      <c r="P258" s="205"/>
      <c r="U258" s="193" t="str">
        <f t="shared" si="3"/>
        <v>0</v>
      </c>
    </row>
    <row r="259" spans="1:21" s="116" customFormat="1" ht="22.5" customHeight="1">
      <c r="A259" s="201"/>
      <c r="B259" s="158" t="s">
        <v>230</v>
      </c>
      <c r="C259" s="159" t="s">
        <v>125</v>
      </c>
      <c r="D259" s="203"/>
      <c r="E259" s="152" t="s">
        <v>316</v>
      </c>
      <c r="F259" s="210"/>
      <c r="G259" s="160" t="s">
        <v>373</v>
      </c>
      <c r="H259" s="154">
        <v>2003</v>
      </c>
      <c r="I259" s="182"/>
      <c r="J259" s="182"/>
      <c r="K259" s="182"/>
      <c r="L259" s="203"/>
      <c r="M259" s="203"/>
      <c r="N259" s="154" t="s">
        <v>114</v>
      </c>
      <c r="O259" s="161">
        <v>875000</v>
      </c>
      <c r="P259" s="205"/>
      <c r="U259" s="193" t="str">
        <f t="shared" si="3"/>
        <v>0</v>
      </c>
    </row>
    <row r="260" spans="1:21" s="116" customFormat="1" ht="22.5" customHeight="1">
      <c r="A260" s="201"/>
      <c r="B260" s="158" t="s">
        <v>233</v>
      </c>
      <c r="C260" s="159" t="s">
        <v>118</v>
      </c>
      <c r="D260" s="203"/>
      <c r="E260" s="152" t="s">
        <v>318</v>
      </c>
      <c r="F260" s="210"/>
      <c r="G260" s="160" t="s">
        <v>369</v>
      </c>
      <c r="H260" s="154">
        <v>2003</v>
      </c>
      <c r="I260" s="182"/>
      <c r="J260" s="182"/>
      <c r="K260" s="182"/>
      <c r="L260" s="203"/>
      <c r="M260" s="203"/>
      <c r="N260" s="154" t="s">
        <v>114</v>
      </c>
      <c r="O260" s="161">
        <v>1540000</v>
      </c>
      <c r="P260" s="205"/>
      <c r="U260" s="193" t="str">
        <f t="shared" si="3"/>
        <v>0</v>
      </c>
    </row>
    <row r="261" spans="1:21" s="116" customFormat="1" ht="22.5" customHeight="1">
      <c r="A261" s="201"/>
      <c r="B261" s="158" t="s">
        <v>230</v>
      </c>
      <c r="C261" s="159" t="s">
        <v>129</v>
      </c>
      <c r="D261" s="203"/>
      <c r="E261" s="152" t="s">
        <v>316</v>
      </c>
      <c r="F261" s="210"/>
      <c r="G261" s="160" t="s">
        <v>382</v>
      </c>
      <c r="H261" s="154">
        <v>2003</v>
      </c>
      <c r="I261" s="182"/>
      <c r="J261" s="182"/>
      <c r="K261" s="182"/>
      <c r="L261" s="203"/>
      <c r="M261" s="203"/>
      <c r="N261" s="154" t="s">
        <v>114</v>
      </c>
      <c r="O261" s="161">
        <v>1140000</v>
      </c>
      <c r="P261" s="205"/>
      <c r="U261" s="193" t="str">
        <f t="shared" si="3"/>
        <v>0</v>
      </c>
    </row>
    <row r="262" spans="1:21" s="116" customFormat="1" ht="22.5" customHeight="1">
      <c r="A262" s="201"/>
      <c r="B262" s="158" t="s">
        <v>266</v>
      </c>
      <c r="C262" s="159" t="s">
        <v>128</v>
      </c>
      <c r="D262" s="203"/>
      <c r="E262" s="152" t="s">
        <v>337</v>
      </c>
      <c r="F262" s="210"/>
      <c r="G262" s="160" t="s">
        <v>379</v>
      </c>
      <c r="H262" s="154">
        <v>2003</v>
      </c>
      <c r="I262" s="182"/>
      <c r="J262" s="182"/>
      <c r="K262" s="182"/>
      <c r="L262" s="203"/>
      <c r="M262" s="203"/>
      <c r="N262" s="154" t="s">
        <v>114</v>
      </c>
      <c r="O262" s="161">
        <v>5514000</v>
      </c>
      <c r="P262" s="205"/>
      <c r="U262" s="193" t="str">
        <f t="shared" si="3"/>
        <v>0</v>
      </c>
    </row>
    <row r="263" spans="1:21" s="116" customFormat="1" ht="22.5" customHeight="1">
      <c r="A263" s="201"/>
      <c r="B263" s="158" t="s">
        <v>230</v>
      </c>
      <c r="C263" s="159" t="s">
        <v>122</v>
      </c>
      <c r="D263" s="203"/>
      <c r="E263" s="152" t="s">
        <v>316</v>
      </c>
      <c r="F263" s="210"/>
      <c r="G263" s="160" t="s">
        <v>373</v>
      </c>
      <c r="H263" s="154">
        <v>2003</v>
      </c>
      <c r="I263" s="182"/>
      <c r="J263" s="182"/>
      <c r="K263" s="182"/>
      <c r="L263" s="203"/>
      <c r="M263" s="203"/>
      <c r="N263" s="154" t="s">
        <v>114</v>
      </c>
      <c r="O263" s="161">
        <v>1000000</v>
      </c>
      <c r="P263" s="205"/>
      <c r="U263" s="193" t="str">
        <f t="shared" si="3"/>
        <v>0</v>
      </c>
    </row>
    <row r="264" spans="1:21" s="116" customFormat="1" ht="22.5" customHeight="1">
      <c r="A264" s="201"/>
      <c r="B264" s="158" t="s">
        <v>242</v>
      </c>
      <c r="C264" s="159" t="s">
        <v>125</v>
      </c>
      <c r="D264" s="203"/>
      <c r="E264" s="152" t="s">
        <v>315</v>
      </c>
      <c r="F264" s="210"/>
      <c r="G264" s="160" t="s">
        <v>379</v>
      </c>
      <c r="H264" s="154">
        <v>2003</v>
      </c>
      <c r="I264" s="182"/>
      <c r="J264" s="182"/>
      <c r="K264" s="182"/>
      <c r="L264" s="203"/>
      <c r="M264" s="203"/>
      <c r="N264" s="154" t="s">
        <v>114</v>
      </c>
      <c r="O264" s="161">
        <v>2100000</v>
      </c>
      <c r="P264" s="205"/>
      <c r="U264" s="193" t="str">
        <f t="shared" si="3"/>
        <v>0</v>
      </c>
    </row>
    <row r="265" spans="1:21" s="116" customFormat="1" ht="22.5" customHeight="1">
      <c r="A265" s="201"/>
      <c r="B265" s="158" t="s">
        <v>257</v>
      </c>
      <c r="C265" s="159" t="s">
        <v>128</v>
      </c>
      <c r="D265" s="203"/>
      <c r="E265" s="152" t="s">
        <v>316</v>
      </c>
      <c r="F265" s="210"/>
      <c r="G265" s="160" t="s">
        <v>373</v>
      </c>
      <c r="H265" s="154">
        <v>2003</v>
      </c>
      <c r="I265" s="182"/>
      <c r="J265" s="182"/>
      <c r="K265" s="182"/>
      <c r="L265" s="203"/>
      <c r="M265" s="203"/>
      <c r="N265" s="154" t="s">
        <v>114</v>
      </c>
      <c r="O265" s="161">
        <v>600000</v>
      </c>
      <c r="P265" s="205"/>
      <c r="U265" s="193" t="str">
        <f t="shared" si="3"/>
        <v>0</v>
      </c>
    </row>
    <row r="266" spans="1:21" s="116" customFormat="1" ht="22.5" customHeight="1">
      <c r="A266" s="201"/>
      <c r="B266" s="158" t="s">
        <v>225</v>
      </c>
      <c r="C266" s="159" t="s">
        <v>125</v>
      </c>
      <c r="D266" s="203"/>
      <c r="E266" s="152" t="s">
        <v>316</v>
      </c>
      <c r="F266" s="210"/>
      <c r="G266" s="160" t="s">
        <v>370</v>
      </c>
      <c r="H266" s="154">
        <v>2003</v>
      </c>
      <c r="I266" s="182"/>
      <c r="J266" s="182"/>
      <c r="K266" s="182"/>
      <c r="L266" s="203"/>
      <c r="M266" s="203"/>
      <c r="N266" s="154" t="s">
        <v>114</v>
      </c>
      <c r="O266" s="161">
        <v>1050000</v>
      </c>
      <c r="P266" s="205"/>
      <c r="U266" s="193" t="str">
        <f t="shared" si="3"/>
        <v>0</v>
      </c>
    </row>
    <row r="267" spans="1:21" s="116" customFormat="1" ht="22.5" customHeight="1">
      <c r="A267" s="201"/>
      <c r="B267" s="158" t="s">
        <v>225</v>
      </c>
      <c r="C267" s="159" t="s">
        <v>134</v>
      </c>
      <c r="D267" s="203"/>
      <c r="E267" s="152" t="s">
        <v>316</v>
      </c>
      <c r="F267" s="210"/>
      <c r="G267" s="160" t="s">
        <v>370</v>
      </c>
      <c r="H267" s="154">
        <v>2003</v>
      </c>
      <c r="I267" s="182"/>
      <c r="J267" s="182"/>
      <c r="K267" s="182"/>
      <c r="L267" s="203"/>
      <c r="M267" s="203"/>
      <c r="N267" s="154" t="s">
        <v>114</v>
      </c>
      <c r="O267" s="161">
        <v>980000</v>
      </c>
      <c r="P267" s="205"/>
      <c r="U267" s="193" t="str">
        <f t="shared" ref="U267:U330" si="4">IF(O267&lt;300000,O267,"0")</f>
        <v>0</v>
      </c>
    </row>
    <row r="268" spans="1:21" s="116" customFormat="1" ht="22.5" customHeight="1">
      <c r="A268" s="201"/>
      <c r="B268" s="158" t="s">
        <v>226</v>
      </c>
      <c r="C268" s="159" t="s">
        <v>143</v>
      </c>
      <c r="D268" s="203"/>
      <c r="E268" s="152" t="s">
        <v>316</v>
      </c>
      <c r="F268" s="210"/>
      <c r="G268" s="160" t="s">
        <v>368</v>
      </c>
      <c r="H268" s="154">
        <v>2003</v>
      </c>
      <c r="I268" s="182"/>
      <c r="J268" s="182"/>
      <c r="K268" s="182"/>
      <c r="L268" s="203"/>
      <c r="M268" s="203"/>
      <c r="N268" s="154" t="s">
        <v>114</v>
      </c>
      <c r="O268" s="161">
        <v>187500</v>
      </c>
      <c r="P268" s="205"/>
      <c r="T268" s="112" t="s">
        <v>613</v>
      </c>
      <c r="U268" s="193">
        <f t="shared" si="4"/>
        <v>187500</v>
      </c>
    </row>
    <row r="269" spans="1:21" s="116" customFormat="1" ht="22.5" customHeight="1">
      <c r="A269" s="201"/>
      <c r="B269" s="158" t="s">
        <v>237</v>
      </c>
      <c r="C269" s="159" t="s">
        <v>135</v>
      </c>
      <c r="D269" s="203"/>
      <c r="E269" s="152" t="s">
        <v>316</v>
      </c>
      <c r="F269" s="210"/>
      <c r="G269" s="160" t="s">
        <v>372</v>
      </c>
      <c r="H269" s="154">
        <v>2003</v>
      </c>
      <c r="I269" s="182"/>
      <c r="J269" s="182"/>
      <c r="K269" s="182"/>
      <c r="L269" s="203"/>
      <c r="M269" s="203"/>
      <c r="N269" s="154" t="s">
        <v>114</v>
      </c>
      <c r="O269" s="161">
        <v>1200000</v>
      </c>
      <c r="P269" s="205"/>
      <c r="U269" s="193" t="str">
        <f t="shared" si="4"/>
        <v>0</v>
      </c>
    </row>
    <row r="270" spans="1:21" s="116" customFormat="1" ht="22.5" customHeight="1">
      <c r="A270" s="201"/>
      <c r="B270" s="158" t="s">
        <v>257</v>
      </c>
      <c r="C270" s="159" t="s">
        <v>135</v>
      </c>
      <c r="D270" s="203"/>
      <c r="E270" s="152" t="s">
        <v>316</v>
      </c>
      <c r="F270" s="210"/>
      <c r="G270" s="160" t="s">
        <v>377</v>
      </c>
      <c r="H270" s="154">
        <v>2003</v>
      </c>
      <c r="I270" s="182"/>
      <c r="J270" s="182"/>
      <c r="K270" s="182"/>
      <c r="L270" s="203"/>
      <c r="M270" s="203"/>
      <c r="N270" s="154" t="s">
        <v>114</v>
      </c>
      <c r="O270" s="161">
        <v>675000</v>
      </c>
      <c r="P270" s="205"/>
      <c r="U270" s="193" t="str">
        <f t="shared" si="4"/>
        <v>0</v>
      </c>
    </row>
    <row r="271" spans="1:21" s="116" customFormat="1" ht="22.5" customHeight="1">
      <c r="A271" s="201"/>
      <c r="B271" s="158" t="s">
        <v>225</v>
      </c>
      <c r="C271" s="159" t="s">
        <v>162</v>
      </c>
      <c r="D271" s="203"/>
      <c r="E271" s="152" t="s">
        <v>316</v>
      </c>
      <c r="F271" s="210"/>
      <c r="G271" s="160" t="s">
        <v>370</v>
      </c>
      <c r="H271" s="154">
        <v>2003</v>
      </c>
      <c r="I271" s="182"/>
      <c r="J271" s="182"/>
      <c r="K271" s="182"/>
      <c r="L271" s="203"/>
      <c r="M271" s="203"/>
      <c r="N271" s="154" t="s">
        <v>114</v>
      </c>
      <c r="O271" s="161">
        <v>1050000</v>
      </c>
      <c r="P271" s="205"/>
      <c r="U271" s="193" t="str">
        <f t="shared" si="4"/>
        <v>0</v>
      </c>
    </row>
    <row r="272" spans="1:21" s="116" customFormat="1" ht="22.5" customHeight="1">
      <c r="A272" s="201"/>
      <c r="B272" s="158" t="s">
        <v>262</v>
      </c>
      <c r="C272" s="159" t="s">
        <v>117</v>
      </c>
      <c r="D272" s="203"/>
      <c r="E272" s="152" t="s">
        <v>113</v>
      </c>
      <c r="F272" s="210"/>
      <c r="G272" s="160" t="s">
        <v>379</v>
      </c>
      <c r="H272" s="154">
        <v>2003</v>
      </c>
      <c r="I272" s="182"/>
      <c r="J272" s="182"/>
      <c r="K272" s="182"/>
      <c r="L272" s="203"/>
      <c r="M272" s="203"/>
      <c r="N272" s="154" t="s">
        <v>114</v>
      </c>
      <c r="O272" s="161">
        <v>1050000</v>
      </c>
      <c r="P272" s="205"/>
      <c r="U272" s="193" t="str">
        <f t="shared" si="4"/>
        <v>0</v>
      </c>
    </row>
    <row r="273" spans="1:21" s="116" customFormat="1" ht="22.5" customHeight="1">
      <c r="A273" s="201"/>
      <c r="B273" s="158" t="s">
        <v>237</v>
      </c>
      <c r="C273" s="159" t="s">
        <v>117</v>
      </c>
      <c r="D273" s="203"/>
      <c r="E273" s="152" t="s">
        <v>316</v>
      </c>
      <c r="F273" s="210"/>
      <c r="G273" s="160" t="s">
        <v>382</v>
      </c>
      <c r="H273" s="154">
        <v>2003</v>
      </c>
      <c r="I273" s="182"/>
      <c r="J273" s="182"/>
      <c r="K273" s="182"/>
      <c r="L273" s="203"/>
      <c r="M273" s="203"/>
      <c r="N273" s="154" t="s">
        <v>114</v>
      </c>
      <c r="O273" s="161">
        <v>1470000</v>
      </c>
      <c r="P273" s="205"/>
      <c r="U273" s="193" t="str">
        <f t="shared" si="4"/>
        <v>0</v>
      </c>
    </row>
    <row r="274" spans="1:21" s="116" customFormat="1" ht="22.5" customHeight="1">
      <c r="A274" s="201"/>
      <c r="B274" s="158" t="s">
        <v>233</v>
      </c>
      <c r="C274" s="159" t="s">
        <v>125</v>
      </c>
      <c r="D274" s="203"/>
      <c r="E274" s="152" t="s">
        <v>318</v>
      </c>
      <c r="F274" s="210"/>
      <c r="G274" s="160" t="s">
        <v>369</v>
      </c>
      <c r="H274" s="154">
        <v>2003</v>
      </c>
      <c r="I274" s="182"/>
      <c r="J274" s="182"/>
      <c r="K274" s="182"/>
      <c r="L274" s="203"/>
      <c r="M274" s="203"/>
      <c r="N274" s="154" t="s">
        <v>114</v>
      </c>
      <c r="O274" s="161">
        <v>3080000</v>
      </c>
      <c r="P274" s="205"/>
      <c r="U274" s="193" t="str">
        <f t="shared" si="4"/>
        <v>0</v>
      </c>
    </row>
    <row r="275" spans="1:21" s="116" customFormat="1" ht="22.5" customHeight="1">
      <c r="A275" s="201"/>
      <c r="B275" s="158" t="s">
        <v>230</v>
      </c>
      <c r="C275" s="159" t="s">
        <v>115</v>
      </c>
      <c r="D275" s="203"/>
      <c r="E275" s="152" t="s">
        <v>316</v>
      </c>
      <c r="F275" s="210"/>
      <c r="G275" s="160" t="s">
        <v>373</v>
      </c>
      <c r="H275" s="154">
        <v>2003</v>
      </c>
      <c r="I275" s="182"/>
      <c r="J275" s="182"/>
      <c r="K275" s="182"/>
      <c r="L275" s="203"/>
      <c r="M275" s="203"/>
      <c r="N275" s="154" t="s">
        <v>114</v>
      </c>
      <c r="O275" s="161">
        <v>1190000</v>
      </c>
      <c r="P275" s="205"/>
      <c r="U275" s="193" t="str">
        <f t="shared" si="4"/>
        <v>0</v>
      </c>
    </row>
    <row r="276" spans="1:21" s="116" customFormat="1" ht="22.5" customHeight="1">
      <c r="A276" s="201"/>
      <c r="B276" s="158" t="s">
        <v>234</v>
      </c>
      <c r="C276" s="159" t="s">
        <v>117</v>
      </c>
      <c r="D276" s="203"/>
      <c r="E276" s="152" t="s">
        <v>318</v>
      </c>
      <c r="F276" s="210"/>
      <c r="G276" s="160" t="s">
        <v>369</v>
      </c>
      <c r="H276" s="154">
        <v>2004</v>
      </c>
      <c r="I276" s="182"/>
      <c r="J276" s="182"/>
      <c r="K276" s="182"/>
      <c r="L276" s="203"/>
      <c r="M276" s="203"/>
      <c r="N276" s="154" t="s">
        <v>114</v>
      </c>
      <c r="O276" s="161">
        <v>1760000</v>
      </c>
      <c r="P276" s="205"/>
      <c r="U276" s="193" t="str">
        <f t="shared" si="4"/>
        <v>0</v>
      </c>
    </row>
    <row r="277" spans="1:21" s="116" customFormat="1" ht="22.5" customHeight="1">
      <c r="A277" s="201"/>
      <c r="B277" s="158" t="s">
        <v>234</v>
      </c>
      <c r="C277" s="159" t="s">
        <v>117</v>
      </c>
      <c r="D277" s="203"/>
      <c r="E277" s="152" t="s">
        <v>318</v>
      </c>
      <c r="F277" s="210"/>
      <c r="G277" s="160" t="s">
        <v>369</v>
      </c>
      <c r="H277" s="154">
        <v>2004</v>
      </c>
      <c r="I277" s="182"/>
      <c r="J277" s="182"/>
      <c r="K277" s="182"/>
      <c r="L277" s="203"/>
      <c r="M277" s="203"/>
      <c r="N277" s="154" t="s">
        <v>114</v>
      </c>
      <c r="O277" s="161">
        <v>1760000</v>
      </c>
      <c r="P277" s="205"/>
      <c r="U277" s="193" t="str">
        <f t="shared" si="4"/>
        <v>0</v>
      </c>
    </row>
    <row r="278" spans="1:21" s="116" customFormat="1" ht="22.5" customHeight="1">
      <c r="A278" s="201"/>
      <c r="B278" s="158" t="s">
        <v>258</v>
      </c>
      <c r="C278" s="159" t="s">
        <v>151</v>
      </c>
      <c r="D278" s="203"/>
      <c r="E278" s="152" t="s">
        <v>347</v>
      </c>
      <c r="F278" s="210"/>
      <c r="G278" s="160" t="s">
        <v>369</v>
      </c>
      <c r="H278" s="154">
        <v>2004</v>
      </c>
      <c r="I278" s="182"/>
      <c r="J278" s="182"/>
      <c r="K278" s="182"/>
      <c r="L278" s="203"/>
      <c r="M278" s="203"/>
      <c r="N278" s="154" t="s">
        <v>114</v>
      </c>
      <c r="O278" s="161">
        <v>875000</v>
      </c>
      <c r="P278" s="205"/>
      <c r="U278" s="193" t="str">
        <f t="shared" si="4"/>
        <v>0</v>
      </c>
    </row>
    <row r="279" spans="1:21" s="116" customFormat="1" ht="22.5" customHeight="1">
      <c r="A279" s="201"/>
      <c r="B279" s="158" t="s">
        <v>231</v>
      </c>
      <c r="C279" s="159" t="s">
        <v>122</v>
      </c>
      <c r="D279" s="203"/>
      <c r="E279" s="152" t="s">
        <v>316</v>
      </c>
      <c r="F279" s="210"/>
      <c r="G279" s="160" t="s">
        <v>374</v>
      </c>
      <c r="H279" s="154">
        <v>2005</v>
      </c>
      <c r="I279" s="182"/>
      <c r="J279" s="182"/>
      <c r="K279" s="182"/>
      <c r="L279" s="203"/>
      <c r="M279" s="203"/>
      <c r="N279" s="154" t="s">
        <v>114</v>
      </c>
      <c r="O279" s="163">
        <v>2275000</v>
      </c>
      <c r="P279" s="205"/>
      <c r="U279" s="193" t="str">
        <f t="shared" si="4"/>
        <v>0</v>
      </c>
    </row>
    <row r="280" spans="1:21" s="116" customFormat="1" ht="22.5" customHeight="1">
      <c r="A280" s="201"/>
      <c r="B280" s="158" t="s">
        <v>225</v>
      </c>
      <c r="C280" s="159" t="s">
        <v>117</v>
      </c>
      <c r="D280" s="203"/>
      <c r="E280" s="152" t="s">
        <v>313</v>
      </c>
      <c r="F280" s="210"/>
      <c r="G280" s="160" t="s">
        <v>370</v>
      </c>
      <c r="H280" s="154">
        <v>2005</v>
      </c>
      <c r="I280" s="182"/>
      <c r="J280" s="182"/>
      <c r="K280" s="182"/>
      <c r="L280" s="203"/>
      <c r="M280" s="203"/>
      <c r="N280" s="154" t="s">
        <v>114</v>
      </c>
      <c r="O280" s="163">
        <v>455000</v>
      </c>
      <c r="P280" s="205"/>
      <c r="U280" s="193" t="str">
        <f t="shared" si="4"/>
        <v>0</v>
      </c>
    </row>
    <row r="281" spans="1:21" s="116" customFormat="1" ht="22.5" customHeight="1">
      <c r="A281" s="201"/>
      <c r="B281" s="158" t="s">
        <v>226</v>
      </c>
      <c r="C281" s="159" t="s">
        <v>118</v>
      </c>
      <c r="D281" s="203"/>
      <c r="E281" s="152" t="s">
        <v>313</v>
      </c>
      <c r="F281" s="210"/>
      <c r="G281" s="160" t="s">
        <v>368</v>
      </c>
      <c r="H281" s="154">
        <v>2005</v>
      </c>
      <c r="I281" s="182"/>
      <c r="J281" s="182"/>
      <c r="K281" s="182"/>
      <c r="L281" s="203"/>
      <c r="M281" s="203"/>
      <c r="N281" s="154" t="s">
        <v>114</v>
      </c>
      <c r="O281" s="163">
        <v>490000</v>
      </c>
      <c r="P281" s="205"/>
      <c r="U281" s="193" t="str">
        <f t="shared" si="4"/>
        <v>0</v>
      </c>
    </row>
    <row r="282" spans="1:21" s="116" customFormat="1" ht="22.5" customHeight="1">
      <c r="A282" s="201"/>
      <c r="B282" s="158" t="s">
        <v>230</v>
      </c>
      <c r="C282" s="159" t="s">
        <v>125</v>
      </c>
      <c r="D282" s="203"/>
      <c r="E282" s="152" t="s">
        <v>316</v>
      </c>
      <c r="F282" s="210"/>
      <c r="G282" s="160" t="s">
        <v>373</v>
      </c>
      <c r="H282" s="154">
        <v>2005</v>
      </c>
      <c r="I282" s="182"/>
      <c r="J282" s="182"/>
      <c r="K282" s="182"/>
      <c r="L282" s="203"/>
      <c r="M282" s="203"/>
      <c r="N282" s="154" t="s">
        <v>114</v>
      </c>
      <c r="O282" s="163">
        <v>595000</v>
      </c>
      <c r="P282" s="205"/>
      <c r="U282" s="193" t="str">
        <f t="shared" si="4"/>
        <v>0</v>
      </c>
    </row>
    <row r="283" spans="1:21" s="116" customFormat="1" ht="22.5" customHeight="1">
      <c r="A283" s="201"/>
      <c r="B283" s="158" t="s">
        <v>233</v>
      </c>
      <c r="C283" s="159" t="s">
        <v>128</v>
      </c>
      <c r="D283" s="203"/>
      <c r="E283" s="152" t="s">
        <v>336</v>
      </c>
      <c r="F283" s="210"/>
      <c r="G283" s="160" t="s">
        <v>369</v>
      </c>
      <c r="H283" s="154">
        <v>2005</v>
      </c>
      <c r="I283" s="182"/>
      <c r="J283" s="182"/>
      <c r="K283" s="182"/>
      <c r="L283" s="203"/>
      <c r="M283" s="203"/>
      <c r="N283" s="154" t="s">
        <v>114</v>
      </c>
      <c r="O283" s="163">
        <v>3200000</v>
      </c>
      <c r="P283" s="205"/>
      <c r="U283" s="193" t="str">
        <f t="shared" si="4"/>
        <v>0</v>
      </c>
    </row>
    <row r="284" spans="1:21" s="116" customFormat="1" ht="22.5" customHeight="1">
      <c r="A284" s="201"/>
      <c r="B284" s="162" t="s">
        <v>225</v>
      </c>
      <c r="C284" s="159" t="s">
        <v>117</v>
      </c>
      <c r="D284" s="203"/>
      <c r="E284" s="152" t="s">
        <v>316</v>
      </c>
      <c r="F284" s="210"/>
      <c r="G284" s="160" t="s">
        <v>370</v>
      </c>
      <c r="H284" s="154">
        <v>2005</v>
      </c>
      <c r="I284" s="182"/>
      <c r="J284" s="182"/>
      <c r="K284" s="182"/>
      <c r="L284" s="203"/>
      <c r="M284" s="203"/>
      <c r="N284" s="154" t="s">
        <v>114</v>
      </c>
      <c r="O284" s="161">
        <v>490000</v>
      </c>
      <c r="P284" s="205"/>
      <c r="U284" s="193" t="str">
        <f t="shared" si="4"/>
        <v>0</v>
      </c>
    </row>
    <row r="285" spans="1:21" s="116" customFormat="1" ht="22.5" customHeight="1">
      <c r="A285" s="201"/>
      <c r="B285" s="162" t="s">
        <v>259</v>
      </c>
      <c r="C285" s="159" t="s">
        <v>134</v>
      </c>
      <c r="D285" s="203"/>
      <c r="E285" s="152" t="s">
        <v>348</v>
      </c>
      <c r="F285" s="210"/>
      <c r="G285" s="160" t="s">
        <v>371</v>
      </c>
      <c r="H285" s="154">
        <v>2005</v>
      </c>
      <c r="I285" s="182"/>
      <c r="J285" s="182"/>
      <c r="K285" s="182"/>
      <c r="L285" s="203"/>
      <c r="M285" s="203"/>
      <c r="N285" s="154" t="s">
        <v>114</v>
      </c>
      <c r="O285" s="161">
        <v>700000</v>
      </c>
      <c r="P285" s="205"/>
      <c r="U285" s="193" t="str">
        <f t="shared" si="4"/>
        <v>0</v>
      </c>
    </row>
    <row r="286" spans="1:21" s="116" customFormat="1" ht="22.5" customHeight="1" thickBot="1">
      <c r="A286" s="234"/>
      <c r="B286" s="235" t="s">
        <v>267</v>
      </c>
      <c r="C286" s="236" t="s">
        <v>129</v>
      </c>
      <c r="D286" s="237"/>
      <c r="E286" s="238" t="s">
        <v>325</v>
      </c>
      <c r="F286" s="239"/>
      <c r="G286" s="235" t="s">
        <v>379</v>
      </c>
      <c r="H286" s="241">
        <v>2005</v>
      </c>
      <c r="I286" s="242"/>
      <c r="J286" s="242"/>
      <c r="K286" s="242"/>
      <c r="L286" s="237"/>
      <c r="M286" s="237"/>
      <c r="N286" s="241" t="s">
        <v>114</v>
      </c>
      <c r="O286" s="245">
        <v>2450000</v>
      </c>
      <c r="P286" s="244"/>
      <c r="U286" s="193" t="str">
        <f t="shared" si="4"/>
        <v>0</v>
      </c>
    </row>
    <row r="287" spans="1:21" s="116" customFormat="1" ht="22.5" customHeight="1">
      <c r="A287" s="231"/>
      <c r="B287" s="74" t="s">
        <v>439</v>
      </c>
      <c r="C287" s="75" t="s">
        <v>419</v>
      </c>
      <c r="D287" s="115"/>
      <c r="E287" s="153" t="s">
        <v>321</v>
      </c>
      <c r="F287" s="99"/>
      <c r="G287" s="74" t="s">
        <v>379</v>
      </c>
      <c r="H287" s="78">
        <v>2005</v>
      </c>
      <c r="I287" s="232"/>
      <c r="J287" s="232"/>
      <c r="K287" s="232"/>
      <c r="L287" s="115"/>
      <c r="M287" s="115"/>
      <c r="N287" s="78" t="s">
        <v>114</v>
      </c>
      <c r="O287" s="80">
        <v>10465000</v>
      </c>
      <c r="P287" s="233"/>
      <c r="U287" s="193" t="str">
        <f t="shared" si="4"/>
        <v>0</v>
      </c>
    </row>
    <row r="288" spans="1:21" s="116" customFormat="1" ht="22.5" customHeight="1">
      <c r="A288" s="201"/>
      <c r="B288" s="158" t="s">
        <v>231</v>
      </c>
      <c r="C288" s="159" t="s">
        <v>180</v>
      </c>
      <c r="D288" s="203"/>
      <c r="E288" s="152" t="s">
        <v>316</v>
      </c>
      <c r="F288" s="210"/>
      <c r="G288" s="160" t="s">
        <v>374</v>
      </c>
      <c r="H288" s="154">
        <v>2005</v>
      </c>
      <c r="I288" s="182"/>
      <c r="J288" s="182"/>
      <c r="K288" s="182"/>
      <c r="L288" s="203"/>
      <c r="M288" s="203"/>
      <c r="N288" s="154" t="s">
        <v>114</v>
      </c>
      <c r="O288" s="161">
        <v>2450000</v>
      </c>
      <c r="P288" s="205"/>
      <c r="U288" s="193" t="str">
        <f t="shared" si="4"/>
        <v>0</v>
      </c>
    </row>
    <row r="289" spans="1:21" s="116" customFormat="1" ht="22.5" customHeight="1">
      <c r="A289" s="201"/>
      <c r="B289" s="158" t="s">
        <v>226</v>
      </c>
      <c r="C289" s="159" t="s">
        <v>143</v>
      </c>
      <c r="D289" s="203"/>
      <c r="E289" s="152" t="s">
        <v>349</v>
      </c>
      <c r="F289" s="210"/>
      <c r="G289" s="160" t="s">
        <v>368</v>
      </c>
      <c r="H289" s="154">
        <v>2005</v>
      </c>
      <c r="I289" s="182"/>
      <c r="J289" s="182"/>
      <c r="K289" s="182"/>
      <c r="L289" s="203"/>
      <c r="M289" s="203"/>
      <c r="N289" s="154" t="s">
        <v>114</v>
      </c>
      <c r="O289" s="161">
        <v>150000</v>
      </c>
      <c r="P289" s="205"/>
      <c r="T289" s="112" t="s">
        <v>613</v>
      </c>
      <c r="U289" s="193">
        <f t="shared" si="4"/>
        <v>150000</v>
      </c>
    </row>
    <row r="290" spans="1:21" s="116" customFormat="1" ht="22.5" customHeight="1">
      <c r="A290" s="201"/>
      <c r="B290" s="158" t="s">
        <v>235</v>
      </c>
      <c r="C290" s="159" t="s">
        <v>149</v>
      </c>
      <c r="D290" s="203"/>
      <c r="E290" s="152" t="s">
        <v>316</v>
      </c>
      <c r="F290" s="210"/>
      <c r="G290" s="160" t="s">
        <v>372</v>
      </c>
      <c r="H290" s="154">
        <v>2005</v>
      </c>
      <c r="I290" s="182"/>
      <c r="J290" s="182"/>
      <c r="K290" s="182"/>
      <c r="L290" s="203"/>
      <c r="M290" s="203"/>
      <c r="N290" s="154" t="s">
        <v>114</v>
      </c>
      <c r="O290" s="161">
        <v>175000</v>
      </c>
      <c r="P290" s="205"/>
      <c r="T290" s="112" t="s">
        <v>613</v>
      </c>
      <c r="U290" s="193">
        <f t="shared" si="4"/>
        <v>175000</v>
      </c>
    </row>
    <row r="291" spans="1:21" s="116" customFormat="1" ht="22.5" customHeight="1">
      <c r="A291" s="201"/>
      <c r="B291" s="158" t="s">
        <v>232</v>
      </c>
      <c r="C291" s="159" t="s">
        <v>118</v>
      </c>
      <c r="D291" s="203"/>
      <c r="E291" s="152" t="s">
        <v>316</v>
      </c>
      <c r="F291" s="210"/>
      <c r="G291" s="160" t="s">
        <v>372</v>
      </c>
      <c r="H291" s="154">
        <v>2005</v>
      </c>
      <c r="I291" s="182"/>
      <c r="J291" s="182"/>
      <c r="K291" s="182"/>
      <c r="L291" s="203"/>
      <c r="M291" s="203"/>
      <c r="N291" s="154" t="s">
        <v>114</v>
      </c>
      <c r="O291" s="161">
        <v>1120000</v>
      </c>
      <c r="P291" s="205"/>
      <c r="U291" s="193" t="str">
        <f t="shared" si="4"/>
        <v>0</v>
      </c>
    </row>
    <row r="292" spans="1:21" s="116" customFormat="1" ht="22.5" customHeight="1">
      <c r="A292" s="201"/>
      <c r="B292" s="158" t="s">
        <v>245</v>
      </c>
      <c r="C292" s="159" t="s">
        <v>120</v>
      </c>
      <c r="D292" s="203"/>
      <c r="E292" s="152" t="s">
        <v>350</v>
      </c>
      <c r="F292" s="210"/>
      <c r="G292" s="160" t="s">
        <v>373</v>
      </c>
      <c r="H292" s="154">
        <v>2005</v>
      </c>
      <c r="I292" s="182"/>
      <c r="J292" s="182"/>
      <c r="K292" s="182"/>
      <c r="L292" s="203"/>
      <c r="M292" s="203"/>
      <c r="N292" s="154" t="s">
        <v>114</v>
      </c>
      <c r="O292" s="161">
        <v>1200000</v>
      </c>
      <c r="P292" s="205"/>
      <c r="U292" s="193" t="str">
        <f t="shared" si="4"/>
        <v>0</v>
      </c>
    </row>
    <row r="293" spans="1:21" s="116" customFormat="1" ht="22.5" customHeight="1">
      <c r="A293" s="201"/>
      <c r="B293" s="158" t="s">
        <v>225</v>
      </c>
      <c r="C293" s="159" t="s">
        <v>126</v>
      </c>
      <c r="D293" s="203"/>
      <c r="E293" s="152" t="s">
        <v>313</v>
      </c>
      <c r="F293" s="210"/>
      <c r="G293" s="160" t="s">
        <v>370</v>
      </c>
      <c r="H293" s="154">
        <v>2005</v>
      </c>
      <c r="I293" s="182"/>
      <c r="J293" s="182"/>
      <c r="K293" s="182"/>
      <c r="L293" s="203"/>
      <c r="M293" s="203"/>
      <c r="N293" s="154" t="s">
        <v>114</v>
      </c>
      <c r="O293" s="161">
        <v>520000</v>
      </c>
      <c r="P293" s="205"/>
      <c r="U293" s="193" t="str">
        <f t="shared" si="4"/>
        <v>0</v>
      </c>
    </row>
    <row r="294" spans="1:21" s="116" customFormat="1" ht="22.5" customHeight="1">
      <c r="A294" s="201"/>
      <c r="B294" s="158" t="s">
        <v>248</v>
      </c>
      <c r="C294" s="159" t="s">
        <v>423</v>
      </c>
      <c r="D294" s="203"/>
      <c r="E294" s="152" t="s">
        <v>316</v>
      </c>
      <c r="F294" s="210"/>
      <c r="G294" s="160" t="s">
        <v>376</v>
      </c>
      <c r="H294" s="154">
        <v>2005</v>
      </c>
      <c r="I294" s="182"/>
      <c r="J294" s="182"/>
      <c r="K294" s="182"/>
      <c r="L294" s="203"/>
      <c r="M294" s="203"/>
      <c r="N294" s="154" t="s">
        <v>114</v>
      </c>
      <c r="O294" s="161">
        <v>240000</v>
      </c>
      <c r="P294" s="205"/>
      <c r="T294" s="112" t="s">
        <v>613</v>
      </c>
      <c r="U294" s="193">
        <f t="shared" si="4"/>
        <v>240000</v>
      </c>
    </row>
    <row r="295" spans="1:21" s="116" customFormat="1" ht="22.5" customHeight="1">
      <c r="A295" s="201"/>
      <c r="B295" s="158" t="s">
        <v>232</v>
      </c>
      <c r="C295" s="159" t="s">
        <v>131</v>
      </c>
      <c r="D295" s="203"/>
      <c r="E295" s="152" t="s">
        <v>316</v>
      </c>
      <c r="F295" s="210"/>
      <c r="G295" s="160" t="s">
        <v>376</v>
      </c>
      <c r="H295" s="154">
        <v>2005</v>
      </c>
      <c r="I295" s="182"/>
      <c r="J295" s="182"/>
      <c r="K295" s="182"/>
      <c r="L295" s="203"/>
      <c r="M295" s="203"/>
      <c r="N295" s="154" t="s">
        <v>114</v>
      </c>
      <c r="O295" s="161">
        <v>800000</v>
      </c>
      <c r="P295" s="205"/>
      <c r="U295" s="193" t="str">
        <f t="shared" si="4"/>
        <v>0</v>
      </c>
    </row>
    <row r="296" spans="1:21" s="116" customFormat="1" ht="22.5" customHeight="1">
      <c r="A296" s="201"/>
      <c r="B296" s="158" t="s">
        <v>259</v>
      </c>
      <c r="C296" s="159" t="s">
        <v>122</v>
      </c>
      <c r="D296" s="203"/>
      <c r="E296" s="152" t="s">
        <v>348</v>
      </c>
      <c r="F296" s="210"/>
      <c r="G296" s="160" t="s">
        <v>371</v>
      </c>
      <c r="H296" s="154">
        <v>2005</v>
      </c>
      <c r="I296" s="182"/>
      <c r="J296" s="182"/>
      <c r="K296" s="182"/>
      <c r="L296" s="203"/>
      <c r="M296" s="203"/>
      <c r="N296" s="154" t="s">
        <v>114</v>
      </c>
      <c r="O296" s="161">
        <v>595000</v>
      </c>
      <c r="P296" s="205"/>
      <c r="U296" s="193" t="str">
        <f t="shared" si="4"/>
        <v>0</v>
      </c>
    </row>
    <row r="297" spans="1:21" s="116" customFormat="1" ht="22.5" customHeight="1">
      <c r="A297" s="201"/>
      <c r="B297" s="158" t="s">
        <v>252</v>
      </c>
      <c r="C297" s="159" t="s">
        <v>119</v>
      </c>
      <c r="D297" s="203"/>
      <c r="E297" s="152" t="s">
        <v>327</v>
      </c>
      <c r="F297" s="210"/>
      <c r="G297" s="160" t="s">
        <v>369</v>
      </c>
      <c r="H297" s="154">
        <v>2005</v>
      </c>
      <c r="I297" s="182"/>
      <c r="J297" s="182"/>
      <c r="K297" s="182"/>
      <c r="L297" s="203"/>
      <c r="M297" s="203"/>
      <c r="N297" s="154" t="s">
        <v>114</v>
      </c>
      <c r="O297" s="161">
        <v>7420000</v>
      </c>
      <c r="P297" s="205"/>
      <c r="U297" s="193" t="str">
        <f t="shared" si="4"/>
        <v>0</v>
      </c>
    </row>
    <row r="298" spans="1:21" s="116" customFormat="1" ht="22.5" customHeight="1">
      <c r="A298" s="201"/>
      <c r="B298" s="158" t="s">
        <v>258</v>
      </c>
      <c r="C298" s="159" t="s">
        <v>133</v>
      </c>
      <c r="D298" s="203"/>
      <c r="E298" s="152" t="s">
        <v>351</v>
      </c>
      <c r="F298" s="210"/>
      <c r="G298" s="160" t="s">
        <v>379</v>
      </c>
      <c r="H298" s="154">
        <v>2005</v>
      </c>
      <c r="I298" s="182"/>
      <c r="J298" s="182"/>
      <c r="K298" s="182"/>
      <c r="L298" s="203"/>
      <c r="M298" s="203"/>
      <c r="N298" s="154" t="s">
        <v>114</v>
      </c>
      <c r="O298" s="161">
        <v>875000</v>
      </c>
      <c r="P298" s="205"/>
      <c r="U298" s="193" t="str">
        <f t="shared" si="4"/>
        <v>0</v>
      </c>
    </row>
    <row r="299" spans="1:21" s="116" customFormat="1" ht="22.5" customHeight="1">
      <c r="A299" s="201"/>
      <c r="B299" s="158" t="s">
        <v>282</v>
      </c>
      <c r="C299" s="159" t="s">
        <v>144</v>
      </c>
      <c r="D299" s="203"/>
      <c r="E299" s="152" t="s">
        <v>352</v>
      </c>
      <c r="F299" s="210"/>
      <c r="G299" s="160" t="s">
        <v>388</v>
      </c>
      <c r="H299" s="154">
        <v>2005</v>
      </c>
      <c r="I299" s="182"/>
      <c r="J299" s="182"/>
      <c r="K299" s="182"/>
      <c r="L299" s="203"/>
      <c r="M299" s="203"/>
      <c r="N299" s="154" t="s">
        <v>114</v>
      </c>
      <c r="O299" s="161">
        <v>122500</v>
      </c>
      <c r="P299" s="205"/>
      <c r="T299" s="112" t="s">
        <v>613</v>
      </c>
      <c r="U299" s="193">
        <f t="shared" si="4"/>
        <v>122500</v>
      </c>
    </row>
    <row r="300" spans="1:21" s="116" customFormat="1" ht="22.5" customHeight="1">
      <c r="A300" s="201"/>
      <c r="B300" s="158" t="s">
        <v>266</v>
      </c>
      <c r="C300" s="159" t="s">
        <v>125</v>
      </c>
      <c r="D300" s="203"/>
      <c r="E300" s="152" t="s">
        <v>353</v>
      </c>
      <c r="F300" s="210"/>
      <c r="G300" s="160" t="s">
        <v>379</v>
      </c>
      <c r="H300" s="154">
        <v>2005</v>
      </c>
      <c r="I300" s="182"/>
      <c r="J300" s="182"/>
      <c r="K300" s="182"/>
      <c r="L300" s="203"/>
      <c r="M300" s="203"/>
      <c r="N300" s="154" t="s">
        <v>114</v>
      </c>
      <c r="O300" s="161">
        <v>1050000</v>
      </c>
      <c r="P300" s="205"/>
      <c r="U300" s="193" t="str">
        <f t="shared" si="4"/>
        <v>0</v>
      </c>
    </row>
    <row r="301" spans="1:21" s="116" customFormat="1" ht="22.5" customHeight="1">
      <c r="A301" s="201"/>
      <c r="B301" s="158" t="s">
        <v>225</v>
      </c>
      <c r="C301" s="159" t="s">
        <v>181</v>
      </c>
      <c r="D301" s="203"/>
      <c r="E301" s="152" t="s">
        <v>316</v>
      </c>
      <c r="F301" s="210"/>
      <c r="G301" s="160" t="s">
        <v>370</v>
      </c>
      <c r="H301" s="154">
        <v>2005</v>
      </c>
      <c r="I301" s="182"/>
      <c r="J301" s="182"/>
      <c r="K301" s="182"/>
      <c r="L301" s="203"/>
      <c r="M301" s="203"/>
      <c r="N301" s="154" t="s">
        <v>114</v>
      </c>
      <c r="O301" s="161">
        <v>1050000</v>
      </c>
      <c r="P301" s="205"/>
      <c r="U301" s="193" t="str">
        <f t="shared" si="4"/>
        <v>0</v>
      </c>
    </row>
    <row r="302" spans="1:21" s="116" customFormat="1" ht="22.5" customHeight="1">
      <c r="A302" s="201"/>
      <c r="B302" s="158" t="s">
        <v>245</v>
      </c>
      <c r="C302" s="159" t="s">
        <v>129</v>
      </c>
      <c r="D302" s="203"/>
      <c r="E302" s="152" t="s">
        <v>316</v>
      </c>
      <c r="F302" s="210"/>
      <c r="G302" s="160" t="s">
        <v>373</v>
      </c>
      <c r="H302" s="154">
        <v>2005</v>
      </c>
      <c r="I302" s="182"/>
      <c r="J302" s="182"/>
      <c r="K302" s="182"/>
      <c r="L302" s="203"/>
      <c r="M302" s="203"/>
      <c r="N302" s="154" t="s">
        <v>114</v>
      </c>
      <c r="O302" s="161">
        <v>1050000</v>
      </c>
      <c r="P302" s="205"/>
      <c r="U302" s="193" t="str">
        <f t="shared" si="4"/>
        <v>0</v>
      </c>
    </row>
    <row r="303" spans="1:21" s="116" customFormat="1" ht="22.5" customHeight="1">
      <c r="A303" s="201"/>
      <c r="B303" s="158" t="s">
        <v>232</v>
      </c>
      <c r="C303" s="159" t="s">
        <v>125</v>
      </c>
      <c r="D303" s="203"/>
      <c r="E303" s="152" t="s">
        <v>316</v>
      </c>
      <c r="F303" s="210"/>
      <c r="G303" s="160" t="s">
        <v>376</v>
      </c>
      <c r="H303" s="154">
        <v>2005</v>
      </c>
      <c r="I303" s="182"/>
      <c r="J303" s="182"/>
      <c r="K303" s="182"/>
      <c r="L303" s="203"/>
      <c r="M303" s="203"/>
      <c r="N303" s="154" t="s">
        <v>114</v>
      </c>
      <c r="O303" s="161">
        <v>1400000</v>
      </c>
      <c r="P303" s="205"/>
      <c r="U303" s="193" t="str">
        <f t="shared" si="4"/>
        <v>0</v>
      </c>
    </row>
    <row r="304" spans="1:21" s="116" customFormat="1" ht="22.5" customHeight="1">
      <c r="A304" s="201"/>
      <c r="B304" s="158" t="s">
        <v>259</v>
      </c>
      <c r="C304" s="159" t="s">
        <v>134</v>
      </c>
      <c r="D304" s="203"/>
      <c r="E304" s="152" t="s">
        <v>348</v>
      </c>
      <c r="F304" s="210"/>
      <c r="G304" s="160" t="s">
        <v>379</v>
      </c>
      <c r="H304" s="154">
        <v>2005</v>
      </c>
      <c r="I304" s="182"/>
      <c r="J304" s="182"/>
      <c r="K304" s="182"/>
      <c r="L304" s="203"/>
      <c r="M304" s="203"/>
      <c r="N304" s="154" t="s">
        <v>114</v>
      </c>
      <c r="O304" s="161">
        <v>700000</v>
      </c>
      <c r="P304" s="205"/>
      <c r="U304" s="193" t="str">
        <f t="shared" si="4"/>
        <v>0</v>
      </c>
    </row>
    <row r="305" spans="1:21" s="116" customFormat="1" ht="22.5" customHeight="1">
      <c r="A305" s="201"/>
      <c r="B305" s="158" t="s">
        <v>252</v>
      </c>
      <c r="C305" s="159" t="s">
        <v>143</v>
      </c>
      <c r="D305" s="203"/>
      <c r="E305" s="152" t="s">
        <v>327</v>
      </c>
      <c r="F305" s="210"/>
      <c r="G305" s="160" t="s">
        <v>369</v>
      </c>
      <c r="H305" s="154">
        <v>2005</v>
      </c>
      <c r="I305" s="182"/>
      <c r="J305" s="182"/>
      <c r="K305" s="182"/>
      <c r="L305" s="203"/>
      <c r="M305" s="203"/>
      <c r="N305" s="154" t="s">
        <v>114</v>
      </c>
      <c r="O305" s="161">
        <v>2100000</v>
      </c>
      <c r="P305" s="205"/>
      <c r="U305" s="193" t="str">
        <f t="shared" si="4"/>
        <v>0</v>
      </c>
    </row>
    <row r="306" spans="1:21" s="116" customFormat="1" ht="22.5" customHeight="1">
      <c r="A306" s="201"/>
      <c r="B306" s="158" t="s">
        <v>227</v>
      </c>
      <c r="C306" s="159" t="s">
        <v>149</v>
      </c>
      <c r="D306" s="203"/>
      <c r="E306" s="152" t="s">
        <v>321</v>
      </c>
      <c r="F306" s="210"/>
      <c r="G306" s="160" t="s">
        <v>371</v>
      </c>
      <c r="H306" s="154">
        <v>2005</v>
      </c>
      <c r="I306" s="182"/>
      <c r="J306" s="182"/>
      <c r="K306" s="182"/>
      <c r="L306" s="203"/>
      <c r="M306" s="203"/>
      <c r="N306" s="154" t="s">
        <v>114</v>
      </c>
      <c r="O306" s="161">
        <v>2280000</v>
      </c>
      <c r="P306" s="205"/>
      <c r="U306" s="193" t="str">
        <f t="shared" si="4"/>
        <v>0</v>
      </c>
    </row>
    <row r="307" spans="1:21" s="116" customFormat="1" ht="22.5" customHeight="1">
      <c r="A307" s="201"/>
      <c r="B307" s="158" t="s">
        <v>280</v>
      </c>
      <c r="C307" s="159" t="s">
        <v>125</v>
      </c>
      <c r="D307" s="203"/>
      <c r="E307" s="152" t="s">
        <v>354</v>
      </c>
      <c r="F307" s="210"/>
      <c r="G307" s="160" t="s">
        <v>379</v>
      </c>
      <c r="H307" s="154">
        <v>2005</v>
      </c>
      <c r="I307" s="182"/>
      <c r="J307" s="182"/>
      <c r="K307" s="182"/>
      <c r="L307" s="203"/>
      <c r="M307" s="203"/>
      <c r="N307" s="154" t="s">
        <v>114</v>
      </c>
      <c r="O307" s="161">
        <v>150000</v>
      </c>
      <c r="P307" s="205"/>
      <c r="T307" s="112" t="s">
        <v>613</v>
      </c>
      <c r="U307" s="193">
        <f t="shared" si="4"/>
        <v>150000</v>
      </c>
    </row>
    <row r="308" spans="1:21" s="116" customFormat="1" ht="22.5" customHeight="1">
      <c r="A308" s="201"/>
      <c r="B308" s="158" t="s">
        <v>263</v>
      </c>
      <c r="C308" s="159" t="s">
        <v>117</v>
      </c>
      <c r="D308" s="203"/>
      <c r="E308" s="152" t="s">
        <v>113</v>
      </c>
      <c r="F308" s="210"/>
      <c r="G308" s="160" t="s">
        <v>392</v>
      </c>
      <c r="H308" s="154">
        <v>2005</v>
      </c>
      <c r="I308" s="182"/>
      <c r="J308" s="182"/>
      <c r="K308" s="182"/>
      <c r="L308" s="203"/>
      <c r="M308" s="203"/>
      <c r="N308" s="154" t="s">
        <v>114</v>
      </c>
      <c r="O308" s="161">
        <v>1750000</v>
      </c>
      <c r="P308" s="205"/>
      <c r="U308" s="193" t="str">
        <f t="shared" si="4"/>
        <v>0</v>
      </c>
    </row>
    <row r="309" spans="1:21" s="116" customFormat="1" ht="22.5" customHeight="1">
      <c r="A309" s="201"/>
      <c r="B309" s="158" t="s">
        <v>258</v>
      </c>
      <c r="C309" s="159" t="s">
        <v>138</v>
      </c>
      <c r="D309" s="203"/>
      <c r="E309" s="152" t="s">
        <v>355</v>
      </c>
      <c r="F309" s="210"/>
      <c r="G309" s="160" t="s">
        <v>369</v>
      </c>
      <c r="H309" s="154">
        <v>2005</v>
      </c>
      <c r="I309" s="182"/>
      <c r="J309" s="182"/>
      <c r="K309" s="182"/>
      <c r="L309" s="203"/>
      <c r="M309" s="203"/>
      <c r="N309" s="154" t="s">
        <v>114</v>
      </c>
      <c r="O309" s="161">
        <v>750000</v>
      </c>
      <c r="P309" s="205"/>
      <c r="U309" s="193" t="str">
        <f t="shared" si="4"/>
        <v>0</v>
      </c>
    </row>
    <row r="310" spans="1:21" s="116" customFormat="1" ht="22.5" customHeight="1">
      <c r="A310" s="201"/>
      <c r="B310" s="158" t="s">
        <v>224</v>
      </c>
      <c r="C310" s="159" t="s">
        <v>126</v>
      </c>
      <c r="D310" s="203"/>
      <c r="E310" s="152" t="s">
        <v>356</v>
      </c>
      <c r="F310" s="210"/>
      <c r="G310" s="160" t="s">
        <v>369</v>
      </c>
      <c r="H310" s="154">
        <v>2005</v>
      </c>
      <c r="I310" s="182"/>
      <c r="J310" s="182"/>
      <c r="K310" s="182"/>
      <c r="L310" s="203"/>
      <c r="M310" s="203"/>
      <c r="N310" s="154" t="s">
        <v>114</v>
      </c>
      <c r="O310" s="161">
        <v>105000</v>
      </c>
      <c r="P310" s="205"/>
      <c r="T310" s="112" t="s">
        <v>613</v>
      </c>
      <c r="U310" s="193">
        <f t="shared" si="4"/>
        <v>105000</v>
      </c>
    </row>
    <row r="311" spans="1:21" s="116" customFormat="1" ht="22.5" customHeight="1">
      <c r="A311" s="201"/>
      <c r="B311" s="158" t="s">
        <v>226</v>
      </c>
      <c r="C311" s="159" t="s">
        <v>125</v>
      </c>
      <c r="D311" s="203"/>
      <c r="E311" s="152" t="s">
        <v>316</v>
      </c>
      <c r="F311" s="210"/>
      <c r="G311" s="160" t="s">
        <v>380</v>
      </c>
      <c r="H311" s="154">
        <v>2005</v>
      </c>
      <c r="I311" s="182"/>
      <c r="J311" s="182"/>
      <c r="K311" s="182"/>
      <c r="L311" s="203"/>
      <c r="M311" s="203"/>
      <c r="N311" s="154" t="s">
        <v>114</v>
      </c>
      <c r="O311" s="161">
        <v>2240000</v>
      </c>
      <c r="P311" s="205"/>
      <c r="U311" s="193" t="str">
        <f t="shared" si="4"/>
        <v>0</v>
      </c>
    </row>
    <row r="312" spans="1:21" s="116" customFormat="1" ht="22.5" customHeight="1">
      <c r="A312" s="201"/>
      <c r="B312" s="158" t="s">
        <v>266</v>
      </c>
      <c r="C312" s="159" t="s">
        <v>173</v>
      </c>
      <c r="D312" s="203"/>
      <c r="E312" s="152" t="s">
        <v>353</v>
      </c>
      <c r="F312" s="210"/>
      <c r="G312" s="160" t="s">
        <v>379</v>
      </c>
      <c r="H312" s="154">
        <v>2005</v>
      </c>
      <c r="I312" s="182"/>
      <c r="J312" s="182"/>
      <c r="K312" s="182"/>
      <c r="L312" s="203"/>
      <c r="M312" s="203"/>
      <c r="N312" s="154" t="s">
        <v>114</v>
      </c>
      <c r="O312" s="161">
        <v>1050000</v>
      </c>
      <c r="P312" s="205"/>
      <c r="U312" s="193" t="str">
        <f t="shared" si="4"/>
        <v>0</v>
      </c>
    </row>
    <row r="313" spans="1:21" s="116" customFormat="1" ht="22.5" customHeight="1">
      <c r="A313" s="201"/>
      <c r="B313" s="158" t="s">
        <v>231</v>
      </c>
      <c r="C313" s="159" t="s">
        <v>122</v>
      </c>
      <c r="D313" s="203"/>
      <c r="E313" s="152" t="s">
        <v>316</v>
      </c>
      <c r="F313" s="210"/>
      <c r="G313" s="160" t="s">
        <v>368</v>
      </c>
      <c r="H313" s="154">
        <v>2006</v>
      </c>
      <c r="I313" s="182"/>
      <c r="J313" s="182"/>
      <c r="K313" s="182"/>
      <c r="L313" s="203"/>
      <c r="M313" s="203"/>
      <c r="N313" s="154" t="s">
        <v>114</v>
      </c>
      <c r="O313" s="163">
        <v>3040000</v>
      </c>
      <c r="P313" s="205"/>
      <c r="U313" s="193" t="str">
        <f t="shared" si="4"/>
        <v>0</v>
      </c>
    </row>
    <row r="314" spans="1:21" s="116" customFormat="1" ht="22.5" customHeight="1">
      <c r="A314" s="201"/>
      <c r="B314" s="158" t="s">
        <v>232</v>
      </c>
      <c r="C314" s="159" t="s">
        <v>133</v>
      </c>
      <c r="D314" s="203"/>
      <c r="E314" s="152" t="s">
        <v>316</v>
      </c>
      <c r="F314" s="210"/>
      <c r="G314" s="160" t="s">
        <v>372</v>
      </c>
      <c r="H314" s="154">
        <v>2006</v>
      </c>
      <c r="I314" s="182"/>
      <c r="J314" s="182"/>
      <c r="K314" s="182"/>
      <c r="L314" s="203"/>
      <c r="M314" s="203"/>
      <c r="N314" s="154" t="s">
        <v>114</v>
      </c>
      <c r="O314" s="163">
        <v>1680000</v>
      </c>
      <c r="P314" s="205"/>
      <c r="U314" s="193" t="str">
        <f t="shared" si="4"/>
        <v>0</v>
      </c>
    </row>
    <row r="315" spans="1:21" s="116" customFormat="1" ht="22.5" customHeight="1">
      <c r="A315" s="201"/>
      <c r="B315" s="158" t="s">
        <v>267</v>
      </c>
      <c r="C315" s="159" t="s">
        <v>129</v>
      </c>
      <c r="D315" s="203"/>
      <c r="E315" s="152" t="s">
        <v>325</v>
      </c>
      <c r="F315" s="210"/>
      <c r="G315" s="160" t="s">
        <v>379</v>
      </c>
      <c r="H315" s="154">
        <v>2006</v>
      </c>
      <c r="I315" s="182"/>
      <c r="J315" s="182"/>
      <c r="K315" s="182"/>
      <c r="L315" s="203"/>
      <c r="M315" s="203"/>
      <c r="N315" s="154" t="s">
        <v>114</v>
      </c>
      <c r="O315" s="163">
        <v>2800000</v>
      </c>
      <c r="P315" s="205"/>
      <c r="U315" s="193" t="str">
        <f t="shared" si="4"/>
        <v>0</v>
      </c>
    </row>
    <row r="316" spans="1:21" s="116" customFormat="1" ht="22.5" customHeight="1">
      <c r="A316" s="201"/>
      <c r="B316" s="162" t="s">
        <v>246</v>
      </c>
      <c r="C316" s="159" t="s">
        <v>149</v>
      </c>
      <c r="D316" s="203"/>
      <c r="E316" s="152" t="s">
        <v>357</v>
      </c>
      <c r="F316" s="210"/>
      <c r="G316" s="160" t="s">
        <v>373</v>
      </c>
      <c r="H316" s="154">
        <v>2006</v>
      </c>
      <c r="I316" s="182"/>
      <c r="J316" s="182"/>
      <c r="K316" s="182"/>
      <c r="L316" s="203"/>
      <c r="M316" s="203"/>
      <c r="N316" s="154" t="s">
        <v>114</v>
      </c>
      <c r="O316" s="161">
        <v>160000</v>
      </c>
      <c r="P316" s="205"/>
      <c r="T316" s="112" t="s">
        <v>613</v>
      </c>
      <c r="U316" s="193">
        <f t="shared" si="4"/>
        <v>160000</v>
      </c>
    </row>
    <row r="317" spans="1:21" s="116" customFormat="1" ht="22.5" customHeight="1" thickBot="1">
      <c r="A317" s="234"/>
      <c r="B317" s="246" t="s">
        <v>225</v>
      </c>
      <c r="C317" s="236" t="s">
        <v>117</v>
      </c>
      <c r="D317" s="237"/>
      <c r="E317" s="238" t="s">
        <v>316</v>
      </c>
      <c r="F317" s="239"/>
      <c r="G317" s="240" t="s">
        <v>370</v>
      </c>
      <c r="H317" s="241">
        <v>2006</v>
      </c>
      <c r="I317" s="242"/>
      <c r="J317" s="242"/>
      <c r="K317" s="242"/>
      <c r="L317" s="237"/>
      <c r="M317" s="237"/>
      <c r="N317" s="241" t="s">
        <v>114</v>
      </c>
      <c r="O317" s="245">
        <v>560000</v>
      </c>
      <c r="P317" s="244"/>
      <c r="U317" s="193" t="str">
        <f t="shared" si="4"/>
        <v>0</v>
      </c>
    </row>
    <row r="318" spans="1:21" s="116" customFormat="1" ht="22.5" customHeight="1">
      <c r="A318" s="231"/>
      <c r="B318" s="74" t="s">
        <v>440</v>
      </c>
      <c r="C318" s="75" t="s">
        <v>424</v>
      </c>
      <c r="D318" s="115"/>
      <c r="E318" s="153" t="s">
        <v>454</v>
      </c>
      <c r="F318" s="99"/>
      <c r="G318" s="77" t="s">
        <v>371</v>
      </c>
      <c r="H318" s="78">
        <v>2006</v>
      </c>
      <c r="I318" s="232"/>
      <c r="J318" s="232"/>
      <c r="K318" s="232"/>
      <c r="L318" s="115"/>
      <c r="M318" s="115"/>
      <c r="N318" s="78" t="s">
        <v>114</v>
      </c>
      <c r="O318" s="80">
        <v>48187500</v>
      </c>
      <c r="P318" s="233"/>
      <c r="U318" s="193" t="str">
        <f t="shared" si="4"/>
        <v>0</v>
      </c>
    </row>
    <row r="319" spans="1:21" s="116" customFormat="1" ht="22.5" customHeight="1">
      <c r="A319" s="201"/>
      <c r="B319" s="158" t="s">
        <v>226</v>
      </c>
      <c r="C319" s="159" t="s">
        <v>135</v>
      </c>
      <c r="D319" s="203"/>
      <c r="E319" s="152" t="s">
        <v>349</v>
      </c>
      <c r="F319" s="210"/>
      <c r="G319" s="160" t="s">
        <v>368</v>
      </c>
      <c r="H319" s="154">
        <v>2006</v>
      </c>
      <c r="I319" s="182"/>
      <c r="J319" s="182"/>
      <c r="K319" s="182"/>
      <c r="L319" s="203"/>
      <c r="M319" s="203"/>
      <c r="N319" s="154" t="s">
        <v>114</v>
      </c>
      <c r="O319" s="161">
        <v>200000</v>
      </c>
      <c r="P319" s="205"/>
      <c r="T319" s="112" t="s">
        <v>613</v>
      </c>
      <c r="U319" s="193">
        <f t="shared" si="4"/>
        <v>200000</v>
      </c>
    </row>
    <row r="320" spans="1:21" s="116" customFormat="1" ht="22.5" customHeight="1">
      <c r="A320" s="201"/>
      <c r="B320" s="158" t="s">
        <v>226</v>
      </c>
      <c r="C320" s="159" t="s">
        <v>162</v>
      </c>
      <c r="D320" s="203"/>
      <c r="E320" s="152" t="s">
        <v>349</v>
      </c>
      <c r="F320" s="210"/>
      <c r="G320" s="160" t="s">
        <v>368</v>
      </c>
      <c r="H320" s="154">
        <v>2006</v>
      </c>
      <c r="I320" s="182"/>
      <c r="J320" s="182"/>
      <c r="K320" s="182"/>
      <c r="L320" s="203"/>
      <c r="M320" s="203"/>
      <c r="N320" s="154" t="s">
        <v>114</v>
      </c>
      <c r="O320" s="161">
        <v>175000</v>
      </c>
      <c r="P320" s="205"/>
      <c r="T320" s="112" t="s">
        <v>613</v>
      </c>
      <c r="U320" s="193">
        <f t="shared" si="4"/>
        <v>175000</v>
      </c>
    </row>
    <row r="321" spans="1:21" s="116" customFormat="1" ht="22.5" customHeight="1">
      <c r="A321" s="201"/>
      <c r="B321" s="158" t="s">
        <v>230</v>
      </c>
      <c r="C321" s="159" t="s">
        <v>122</v>
      </c>
      <c r="D321" s="203"/>
      <c r="E321" s="152" t="s">
        <v>316</v>
      </c>
      <c r="F321" s="210"/>
      <c r="G321" s="160" t="s">
        <v>373</v>
      </c>
      <c r="H321" s="154">
        <v>2006</v>
      </c>
      <c r="I321" s="182"/>
      <c r="J321" s="182"/>
      <c r="K321" s="182"/>
      <c r="L321" s="203"/>
      <c r="M321" s="203"/>
      <c r="N321" s="154" t="s">
        <v>114</v>
      </c>
      <c r="O321" s="161">
        <v>595000</v>
      </c>
      <c r="P321" s="205"/>
      <c r="U321" s="193" t="str">
        <f t="shared" si="4"/>
        <v>0</v>
      </c>
    </row>
    <row r="322" spans="1:21" s="116" customFormat="1" ht="22.5" customHeight="1">
      <c r="A322" s="201"/>
      <c r="B322" s="158" t="s">
        <v>225</v>
      </c>
      <c r="C322" s="159" t="s">
        <v>129</v>
      </c>
      <c r="D322" s="203"/>
      <c r="E322" s="152" t="s">
        <v>316</v>
      </c>
      <c r="F322" s="210"/>
      <c r="G322" s="160" t="s">
        <v>370</v>
      </c>
      <c r="H322" s="154">
        <v>2006</v>
      </c>
      <c r="I322" s="182"/>
      <c r="J322" s="182"/>
      <c r="K322" s="182"/>
      <c r="L322" s="203"/>
      <c r="M322" s="203"/>
      <c r="N322" s="154" t="s">
        <v>114</v>
      </c>
      <c r="O322" s="161">
        <v>2800000</v>
      </c>
      <c r="P322" s="205"/>
      <c r="U322" s="193" t="str">
        <f t="shared" si="4"/>
        <v>0</v>
      </c>
    </row>
    <row r="323" spans="1:21" s="116" customFormat="1" ht="22.5" customHeight="1">
      <c r="A323" s="201"/>
      <c r="B323" s="158" t="s">
        <v>257</v>
      </c>
      <c r="C323" s="159" t="s">
        <v>162</v>
      </c>
      <c r="D323" s="203"/>
      <c r="E323" s="152" t="s">
        <v>316</v>
      </c>
      <c r="F323" s="210"/>
      <c r="G323" s="160" t="s">
        <v>373</v>
      </c>
      <c r="H323" s="154">
        <v>2006</v>
      </c>
      <c r="I323" s="182"/>
      <c r="J323" s="182"/>
      <c r="K323" s="182"/>
      <c r="L323" s="203"/>
      <c r="M323" s="203"/>
      <c r="N323" s="154" t="s">
        <v>114</v>
      </c>
      <c r="O323" s="161">
        <v>640000</v>
      </c>
      <c r="P323" s="205"/>
      <c r="U323" s="193" t="str">
        <f t="shared" si="4"/>
        <v>0</v>
      </c>
    </row>
    <row r="324" spans="1:21" s="116" customFormat="1" ht="22.5" customHeight="1">
      <c r="A324" s="201"/>
      <c r="B324" s="158" t="s">
        <v>225</v>
      </c>
      <c r="C324" s="159" t="s">
        <v>120</v>
      </c>
      <c r="D324" s="203"/>
      <c r="E324" s="152" t="s">
        <v>316</v>
      </c>
      <c r="F324" s="210"/>
      <c r="G324" s="160" t="s">
        <v>370</v>
      </c>
      <c r="H324" s="154">
        <v>2006</v>
      </c>
      <c r="I324" s="182"/>
      <c r="J324" s="182"/>
      <c r="K324" s="182"/>
      <c r="L324" s="203"/>
      <c r="M324" s="203"/>
      <c r="N324" s="154" t="s">
        <v>114</v>
      </c>
      <c r="O324" s="161">
        <v>560000</v>
      </c>
      <c r="P324" s="205"/>
      <c r="U324" s="193" t="str">
        <f t="shared" si="4"/>
        <v>0</v>
      </c>
    </row>
    <row r="325" spans="1:21" s="116" customFormat="1" ht="22.5" customHeight="1">
      <c r="A325" s="201"/>
      <c r="B325" s="158" t="s">
        <v>283</v>
      </c>
      <c r="C325" s="159" t="s">
        <v>117</v>
      </c>
      <c r="D325" s="203"/>
      <c r="E325" s="152" t="s">
        <v>113</v>
      </c>
      <c r="F325" s="210"/>
      <c r="G325" s="160" t="s">
        <v>393</v>
      </c>
      <c r="H325" s="154">
        <v>2006</v>
      </c>
      <c r="I325" s="182"/>
      <c r="J325" s="182"/>
      <c r="K325" s="182"/>
      <c r="L325" s="203"/>
      <c r="M325" s="203"/>
      <c r="N325" s="154" t="s">
        <v>114</v>
      </c>
      <c r="O325" s="161">
        <v>720000</v>
      </c>
      <c r="P325" s="205"/>
      <c r="U325" s="193" t="str">
        <f t="shared" si="4"/>
        <v>0</v>
      </c>
    </row>
    <row r="326" spans="1:21" s="116" customFormat="1" ht="22.5" customHeight="1">
      <c r="A326" s="201"/>
      <c r="B326" s="158" t="s">
        <v>259</v>
      </c>
      <c r="C326" s="159" t="s">
        <v>117</v>
      </c>
      <c r="D326" s="203"/>
      <c r="E326" s="152" t="s">
        <v>348</v>
      </c>
      <c r="F326" s="210"/>
      <c r="G326" s="160" t="s">
        <v>371</v>
      </c>
      <c r="H326" s="154">
        <v>2006</v>
      </c>
      <c r="I326" s="182"/>
      <c r="J326" s="182"/>
      <c r="K326" s="182"/>
      <c r="L326" s="203"/>
      <c r="M326" s="203"/>
      <c r="N326" s="154" t="s">
        <v>114</v>
      </c>
      <c r="O326" s="161">
        <v>1600000</v>
      </c>
      <c r="P326" s="205"/>
      <c r="U326" s="193" t="str">
        <f t="shared" si="4"/>
        <v>0</v>
      </c>
    </row>
    <row r="327" spans="1:21" s="116" customFormat="1" ht="22.5" customHeight="1">
      <c r="A327" s="201"/>
      <c r="B327" s="158" t="s">
        <v>252</v>
      </c>
      <c r="C327" s="159" t="s">
        <v>122</v>
      </c>
      <c r="D327" s="203"/>
      <c r="E327" s="152" t="s">
        <v>348</v>
      </c>
      <c r="F327" s="210"/>
      <c r="G327" s="160" t="s">
        <v>369</v>
      </c>
      <c r="H327" s="154">
        <v>2006</v>
      </c>
      <c r="I327" s="182"/>
      <c r="J327" s="182"/>
      <c r="K327" s="182"/>
      <c r="L327" s="203"/>
      <c r="M327" s="203"/>
      <c r="N327" s="154" t="s">
        <v>114</v>
      </c>
      <c r="O327" s="161">
        <v>8000000</v>
      </c>
      <c r="P327" s="205"/>
      <c r="U327" s="193" t="str">
        <f t="shared" si="4"/>
        <v>0</v>
      </c>
    </row>
    <row r="328" spans="1:21" s="116" customFormat="1" ht="22.5" customHeight="1">
      <c r="A328" s="201"/>
      <c r="B328" s="158" t="s">
        <v>266</v>
      </c>
      <c r="C328" s="159" t="s">
        <v>125</v>
      </c>
      <c r="D328" s="203"/>
      <c r="E328" s="152" t="s">
        <v>353</v>
      </c>
      <c r="F328" s="210"/>
      <c r="G328" s="160" t="s">
        <v>379</v>
      </c>
      <c r="H328" s="154">
        <v>2006</v>
      </c>
      <c r="I328" s="182"/>
      <c r="J328" s="182"/>
      <c r="K328" s="182"/>
      <c r="L328" s="203"/>
      <c r="M328" s="203"/>
      <c r="N328" s="154" t="s">
        <v>114</v>
      </c>
      <c r="O328" s="161">
        <v>1800000</v>
      </c>
      <c r="P328" s="205"/>
      <c r="U328" s="193" t="str">
        <f t="shared" si="4"/>
        <v>0</v>
      </c>
    </row>
    <row r="329" spans="1:21" s="116" customFormat="1" ht="22.5" customHeight="1">
      <c r="A329" s="201"/>
      <c r="B329" s="158" t="s">
        <v>242</v>
      </c>
      <c r="C329" s="159" t="s">
        <v>125</v>
      </c>
      <c r="D329" s="203"/>
      <c r="E329" s="152" t="s">
        <v>325</v>
      </c>
      <c r="F329" s="210"/>
      <c r="G329" s="160" t="s">
        <v>379</v>
      </c>
      <c r="H329" s="154">
        <v>2006</v>
      </c>
      <c r="I329" s="182"/>
      <c r="J329" s="182"/>
      <c r="K329" s="182"/>
      <c r="L329" s="203"/>
      <c r="M329" s="203"/>
      <c r="N329" s="154" t="s">
        <v>114</v>
      </c>
      <c r="O329" s="161">
        <v>2625000</v>
      </c>
      <c r="P329" s="205"/>
      <c r="U329" s="193" t="str">
        <f t="shared" si="4"/>
        <v>0</v>
      </c>
    </row>
    <row r="330" spans="1:21" s="116" customFormat="1" ht="22.5" customHeight="1">
      <c r="A330" s="201"/>
      <c r="B330" s="158" t="s">
        <v>242</v>
      </c>
      <c r="C330" s="159" t="s">
        <v>129</v>
      </c>
      <c r="D330" s="203"/>
      <c r="E330" s="152" t="s">
        <v>325</v>
      </c>
      <c r="F330" s="210"/>
      <c r="G330" s="160" t="s">
        <v>379</v>
      </c>
      <c r="H330" s="154">
        <v>2006</v>
      </c>
      <c r="I330" s="182"/>
      <c r="J330" s="182"/>
      <c r="K330" s="182"/>
      <c r="L330" s="203"/>
      <c r="M330" s="203"/>
      <c r="N330" s="154" t="s">
        <v>114</v>
      </c>
      <c r="O330" s="161">
        <v>2450000</v>
      </c>
      <c r="P330" s="205"/>
      <c r="U330" s="193" t="str">
        <f t="shared" si="4"/>
        <v>0</v>
      </c>
    </row>
    <row r="331" spans="1:21" s="116" customFormat="1" ht="31.5" customHeight="1">
      <c r="A331" s="201"/>
      <c r="B331" s="158" t="s">
        <v>441</v>
      </c>
      <c r="C331" s="159" t="s">
        <v>748</v>
      </c>
      <c r="D331" s="203"/>
      <c r="E331" s="152"/>
      <c r="F331" s="210"/>
      <c r="G331" s="160" t="s">
        <v>460</v>
      </c>
      <c r="H331" s="154">
        <v>2007</v>
      </c>
      <c r="I331" s="182"/>
      <c r="J331" s="182"/>
      <c r="K331" s="182"/>
      <c r="L331" s="203"/>
      <c r="M331" s="203"/>
      <c r="N331" s="154" t="s">
        <v>114</v>
      </c>
      <c r="O331" s="161">
        <v>2500000</v>
      </c>
      <c r="P331" s="205"/>
      <c r="U331" s="193" t="str">
        <f t="shared" ref="U331:U394" si="5">IF(O331&lt;300000,O331,"0")</f>
        <v>0</v>
      </c>
    </row>
    <row r="332" spans="1:21" s="116" customFormat="1" ht="24.75" customHeight="1">
      <c r="A332" s="201"/>
      <c r="B332" s="158" t="s">
        <v>284</v>
      </c>
      <c r="C332" s="159" t="s">
        <v>749</v>
      </c>
      <c r="D332" s="203"/>
      <c r="E332" s="152"/>
      <c r="F332" s="210"/>
      <c r="G332" s="160" t="s">
        <v>394</v>
      </c>
      <c r="H332" s="154">
        <v>2007</v>
      </c>
      <c r="I332" s="182"/>
      <c r="J332" s="182"/>
      <c r="K332" s="182"/>
      <c r="L332" s="203"/>
      <c r="M332" s="203"/>
      <c r="N332" s="154" t="s">
        <v>114</v>
      </c>
      <c r="O332" s="161">
        <v>5025394.59</v>
      </c>
      <c r="P332" s="205"/>
      <c r="U332" s="193" t="str">
        <f t="shared" si="5"/>
        <v>0</v>
      </c>
    </row>
    <row r="333" spans="1:21" s="116" customFormat="1" ht="24.75" customHeight="1">
      <c r="A333" s="201"/>
      <c r="B333" s="158" t="s">
        <v>285</v>
      </c>
      <c r="C333" s="159" t="s">
        <v>750</v>
      </c>
      <c r="D333" s="203"/>
      <c r="E333" s="152" t="s">
        <v>358</v>
      </c>
      <c r="F333" s="210"/>
      <c r="G333" s="160" t="s">
        <v>394</v>
      </c>
      <c r="H333" s="154">
        <v>2007</v>
      </c>
      <c r="I333" s="182"/>
      <c r="J333" s="182"/>
      <c r="K333" s="182"/>
      <c r="L333" s="203"/>
      <c r="M333" s="203"/>
      <c r="N333" s="154" t="s">
        <v>114</v>
      </c>
      <c r="O333" s="161">
        <v>5527934.0499999998</v>
      </c>
      <c r="P333" s="205"/>
      <c r="U333" s="193" t="str">
        <f t="shared" si="5"/>
        <v>0</v>
      </c>
    </row>
    <row r="334" spans="1:21" s="116" customFormat="1" ht="24.75" customHeight="1">
      <c r="A334" s="201"/>
      <c r="B334" s="158" t="s">
        <v>285</v>
      </c>
      <c r="C334" s="159" t="s">
        <v>750</v>
      </c>
      <c r="D334" s="203"/>
      <c r="E334" s="152" t="s">
        <v>358</v>
      </c>
      <c r="F334" s="210"/>
      <c r="G334" s="160" t="s">
        <v>394</v>
      </c>
      <c r="H334" s="154">
        <v>2007</v>
      </c>
      <c r="I334" s="182"/>
      <c r="J334" s="182"/>
      <c r="K334" s="182"/>
      <c r="L334" s="203"/>
      <c r="M334" s="203"/>
      <c r="N334" s="154" t="s">
        <v>114</v>
      </c>
      <c r="O334" s="161">
        <v>5527934.0499999998</v>
      </c>
      <c r="P334" s="205"/>
      <c r="U334" s="193" t="str">
        <f t="shared" si="5"/>
        <v>0</v>
      </c>
    </row>
    <row r="335" spans="1:21" s="116" customFormat="1" ht="24.75" customHeight="1">
      <c r="A335" s="201"/>
      <c r="B335" s="158" t="s">
        <v>285</v>
      </c>
      <c r="C335" s="159" t="s">
        <v>750</v>
      </c>
      <c r="D335" s="203"/>
      <c r="E335" s="152" t="s">
        <v>358</v>
      </c>
      <c r="F335" s="210"/>
      <c r="G335" s="160" t="s">
        <v>394</v>
      </c>
      <c r="H335" s="154">
        <v>2007</v>
      </c>
      <c r="I335" s="182"/>
      <c r="J335" s="182"/>
      <c r="K335" s="182"/>
      <c r="L335" s="203"/>
      <c r="M335" s="203"/>
      <c r="N335" s="154" t="s">
        <v>114</v>
      </c>
      <c r="O335" s="161">
        <v>5527934.0499999998</v>
      </c>
      <c r="P335" s="205"/>
      <c r="U335" s="193" t="str">
        <f t="shared" si="5"/>
        <v>0</v>
      </c>
    </row>
    <row r="336" spans="1:21" s="116" customFormat="1" ht="24.75" customHeight="1">
      <c r="A336" s="201"/>
      <c r="B336" s="158" t="s">
        <v>285</v>
      </c>
      <c r="C336" s="159" t="s">
        <v>750</v>
      </c>
      <c r="D336" s="203"/>
      <c r="E336" s="152" t="s">
        <v>358</v>
      </c>
      <c r="F336" s="210"/>
      <c r="G336" s="160" t="s">
        <v>394</v>
      </c>
      <c r="H336" s="154">
        <v>2007</v>
      </c>
      <c r="I336" s="182"/>
      <c r="J336" s="182"/>
      <c r="K336" s="182"/>
      <c r="L336" s="203"/>
      <c r="M336" s="203"/>
      <c r="N336" s="154" t="s">
        <v>114</v>
      </c>
      <c r="O336" s="161">
        <v>5527934.0499999998</v>
      </c>
      <c r="P336" s="205"/>
      <c r="U336" s="193" t="str">
        <f t="shared" si="5"/>
        <v>0</v>
      </c>
    </row>
    <row r="337" spans="1:21" s="116" customFormat="1" ht="24.75" customHeight="1">
      <c r="A337" s="201"/>
      <c r="B337" s="158" t="s">
        <v>285</v>
      </c>
      <c r="C337" s="159" t="s">
        <v>750</v>
      </c>
      <c r="D337" s="203"/>
      <c r="E337" s="152" t="s">
        <v>358</v>
      </c>
      <c r="F337" s="210"/>
      <c r="G337" s="160" t="s">
        <v>394</v>
      </c>
      <c r="H337" s="154">
        <v>2007</v>
      </c>
      <c r="I337" s="182"/>
      <c r="J337" s="182"/>
      <c r="K337" s="182"/>
      <c r="L337" s="203"/>
      <c r="M337" s="203"/>
      <c r="N337" s="154" t="s">
        <v>114</v>
      </c>
      <c r="O337" s="161">
        <v>5527934.0499999998</v>
      </c>
      <c r="P337" s="205"/>
      <c r="U337" s="193" t="str">
        <f t="shared" si="5"/>
        <v>0</v>
      </c>
    </row>
    <row r="338" spans="1:21" s="116" customFormat="1" ht="24.75" customHeight="1">
      <c r="A338" s="201"/>
      <c r="B338" s="158" t="s">
        <v>285</v>
      </c>
      <c r="C338" s="159" t="s">
        <v>750</v>
      </c>
      <c r="D338" s="203"/>
      <c r="E338" s="152" t="s">
        <v>358</v>
      </c>
      <c r="F338" s="210"/>
      <c r="G338" s="160" t="s">
        <v>394</v>
      </c>
      <c r="H338" s="154">
        <v>2007</v>
      </c>
      <c r="I338" s="182"/>
      <c r="J338" s="182"/>
      <c r="K338" s="182"/>
      <c r="L338" s="203"/>
      <c r="M338" s="203"/>
      <c r="N338" s="154" t="s">
        <v>114</v>
      </c>
      <c r="O338" s="161">
        <v>5527934.0499999998</v>
      </c>
      <c r="P338" s="205"/>
      <c r="U338" s="193" t="str">
        <f t="shared" si="5"/>
        <v>0</v>
      </c>
    </row>
    <row r="339" spans="1:21" s="116" customFormat="1" ht="24.75" customHeight="1">
      <c r="A339" s="201"/>
      <c r="B339" s="158" t="s">
        <v>286</v>
      </c>
      <c r="C339" s="159" t="s">
        <v>153</v>
      </c>
      <c r="D339" s="203"/>
      <c r="E339" s="152" t="s">
        <v>358</v>
      </c>
      <c r="F339" s="210"/>
      <c r="G339" s="160" t="s">
        <v>394</v>
      </c>
      <c r="H339" s="154">
        <v>2007</v>
      </c>
      <c r="I339" s="182"/>
      <c r="J339" s="182"/>
      <c r="K339" s="182"/>
      <c r="L339" s="203"/>
      <c r="M339" s="203"/>
      <c r="N339" s="154" t="s">
        <v>114</v>
      </c>
      <c r="O339" s="161">
        <v>5527934.0499999998</v>
      </c>
      <c r="P339" s="205"/>
      <c r="U339" s="193" t="str">
        <f t="shared" si="5"/>
        <v>0</v>
      </c>
    </row>
    <row r="340" spans="1:21" s="116" customFormat="1" ht="25.5" customHeight="1">
      <c r="A340" s="201"/>
      <c r="B340" s="158" t="s">
        <v>287</v>
      </c>
      <c r="C340" s="159" t="s">
        <v>751</v>
      </c>
      <c r="D340" s="203"/>
      <c r="E340" s="152"/>
      <c r="F340" s="210"/>
      <c r="G340" s="160" t="s">
        <v>394</v>
      </c>
      <c r="H340" s="154">
        <v>2007</v>
      </c>
      <c r="I340" s="182"/>
      <c r="J340" s="182"/>
      <c r="K340" s="182"/>
      <c r="L340" s="203"/>
      <c r="M340" s="203"/>
      <c r="N340" s="154" t="s">
        <v>114</v>
      </c>
      <c r="O340" s="161">
        <v>4842470</v>
      </c>
      <c r="P340" s="205"/>
      <c r="U340" s="193" t="str">
        <f t="shared" si="5"/>
        <v>0</v>
      </c>
    </row>
    <row r="341" spans="1:21" s="116" customFormat="1" ht="25.5" customHeight="1">
      <c r="A341" s="201"/>
      <c r="B341" s="158" t="s">
        <v>287</v>
      </c>
      <c r="C341" s="159" t="s">
        <v>751</v>
      </c>
      <c r="D341" s="203"/>
      <c r="E341" s="152"/>
      <c r="F341" s="210"/>
      <c r="G341" s="160" t="s">
        <v>394</v>
      </c>
      <c r="H341" s="154">
        <v>2007</v>
      </c>
      <c r="I341" s="182"/>
      <c r="J341" s="182"/>
      <c r="K341" s="182"/>
      <c r="L341" s="203"/>
      <c r="M341" s="203"/>
      <c r="N341" s="154" t="s">
        <v>114</v>
      </c>
      <c r="O341" s="161">
        <v>4842470</v>
      </c>
      <c r="P341" s="205"/>
      <c r="U341" s="193" t="str">
        <f t="shared" si="5"/>
        <v>0</v>
      </c>
    </row>
    <row r="342" spans="1:21" s="116" customFormat="1" ht="25.5" customHeight="1">
      <c r="A342" s="201"/>
      <c r="B342" s="158" t="s">
        <v>287</v>
      </c>
      <c r="C342" s="159" t="s">
        <v>751</v>
      </c>
      <c r="D342" s="203"/>
      <c r="E342" s="152"/>
      <c r="F342" s="210"/>
      <c r="G342" s="160" t="s">
        <v>394</v>
      </c>
      <c r="H342" s="154">
        <v>2007</v>
      </c>
      <c r="I342" s="182"/>
      <c r="J342" s="182"/>
      <c r="K342" s="182"/>
      <c r="L342" s="203"/>
      <c r="M342" s="203"/>
      <c r="N342" s="154" t="s">
        <v>114</v>
      </c>
      <c r="O342" s="161">
        <v>4842470</v>
      </c>
      <c r="P342" s="205"/>
      <c r="U342" s="193" t="str">
        <f t="shared" si="5"/>
        <v>0</v>
      </c>
    </row>
    <row r="343" spans="1:21" s="116" customFormat="1" ht="25.5" customHeight="1">
      <c r="A343" s="201"/>
      <c r="B343" s="158" t="s">
        <v>287</v>
      </c>
      <c r="C343" s="159" t="s">
        <v>751</v>
      </c>
      <c r="D343" s="203"/>
      <c r="E343" s="152"/>
      <c r="F343" s="210"/>
      <c r="G343" s="160" t="s">
        <v>394</v>
      </c>
      <c r="H343" s="154">
        <v>2007</v>
      </c>
      <c r="I343" s="182"/>
      <c r="J343" s="182"/>
      <c r="K343" s="182"/>
      <c r="L343" s="203"/>
      <c r="M343" s="203"/>
      <c r="N343" s="154" t="s">
        <v>114</v>
      </c>
      <c r="O343" s="161">
        <v>4842470.2300000004</v>
      </c>
      <c r="P343" s="205"/>
      <c r="U343" s="193" t="str">
        <f t="shared" si="5"/>
        <v>0</v>
      </c>
    </row>
    <row r="344" spans="1:21" s="116" customFormat="1" ht="25.5" customHeight="1">
      <c r="A344" s="201"/>
      <c r="B344" s="158" t="s">
        <v>287</v>
      </c>
      <c r="C344" s="159" t="s">
        <v>751</v>
      </c>
      <c r="D344" s="203"/>
      <c r="E344" s="152"/>
      <c r="F344" s="210"/>
      <c r="G344" s="160" t="s">
        <v>394</v>
      </c>
      <c r="H344" s="154">
        <v>2007</v>
      </c>
      <c r="I344" s="182"/>
      <c r="J344" s="182"/>
      <c r="K344" s="182"/>
      <c r="L344" s="203"/>
      <c r="M344" s="203"/>
      <c r="N344" s="154" t="s">
        <v>114</v>
      </c>
      <c r="O344" s="161">
        <v>4842470.2300000004</v>
      </c>
      <c r="P344" s="205"/>
      <c r="U344" s="193" t="str">
        <f t="shared" si="5"/>
        <v>0</v>
      </c>
    </row>
    <row r="345" spans="1:21" s="116" customFormat="1" ht="21.75" customHeight="1">
      <c r="A345" s="201"/>
      <c r="B345" s="158" t="s">
        <v>288</v>
      </c>
      <c r="C345" s="159" t="s">
        <v>752</v>
      </c>
      <c r="D345" s="203"/>
      <c r="E345" s="152" t="s">
        <v>358</v>
      </c>
      <c r="F345" s="210"/>
      <c r="G345" s="160" t="s">
        <v>395</v>
      </c>
      <c r="H345" s="154">
        <v>2007</v>
      </c>
      <c r="I345" s="182"/>
      <c r="J345" s="182"/>
      <c r="K345" s="182"/>
      <c r="L345" s="203"/>
      <c r="M345" s="203"/>
      <c r="N345" s="154" t="s">
        <v>114</v>
      </c>
      <c r="O345" s="161">
        <v>2211173.64</v>
      </c>
      <c r="P345" s="205"/>
      <c r="U345" s="193" t="str">
        <f t="shared" si="5"/>
        <v>0</v>
      </c>
    </row>
    <row r="346" spans="1:21" s="116" customFormat="1" ht="21.75" customHeight="1" thickBot="1">
      <c r="A346" s="234"/>
      <c r="B346" s="235" t="s">
        <v>288</v>
      </c>
      <c r="C346" s="236" t="s">
        <v>752</v>
      </c>
      <c r="D346" s="237"/>
      <c r="E346" s="238" t="s">
        <v>358</v>
      </c>
      <c r="F346" s="239"/>
      <c r="G346" s="240" t="s">
        <v>395</v>
      </c>
      <c r="H346" s="241">
        <v>2007</v>
      </c>
      <c r="I346" s="242"/>
      <c r="J346" s="242"/>
      <c r="K346" s="242"/>
      <c r="L346" s="237"/>
      <c r="M346" s="237"/>
      <c r="N346" s="241" t="s">
        <v>114</v>
      </c>
      <c r="O346" s="245">
        <v>2211173.64</v>
      </c>
      <c r="P346" s="244"/>
      <c r="U346" s="193" t="str">
        <f t="shared" si="5"/>
        <v>0</v>
      </c>
    </row>
    <row r="347" spans="1:21" s="116" customFormat="1" ht="21.75" customHeight="1">
      <c r="A347" s="231"/>
      <c r="B347" s="74" t="s">
        <v>288</v>
      </c>
      <c r="C347" s="75" t="s">
        <v>752</v>
      </c>
      <c r="D347" s="115"/>
      <c r="E347" s="153" t="s">
        <v>358</v>
      </c>
      <c r="F347" s="99"/>
      <c r="G347" s="77" t="s">
        <v>395</v>
      </c>
      <c r="H347" s="78">
        <v>2007</v>
      </c>
      <c r="I347" s="232"/>
      <c r="J347" s="232"/>
      <c r="K347" s="232"/>
      <c r="L347" s="115"/>
      <c r="M347" s="115"/>
      <c r="N347" s="78" t="s">
        <v>114</v>
      </c>
      <c r="O347" s="80">
        <v>2211173.64</v>
      </c>
      <c r="P347" s="233"/>
      <c r="U347" s="193" t="str">
        <f t="shared" si="5"/>
        <v>0</v>
      </c>
    </row>
    <row r="348" spans="1:21" s="116" customFormat="1" ht="21.75" customHeight="1">
      <c r="A348" s="201"/>
      <c r="B348" s="158" t="s">
        <v>288</v>
      </c>
      <c r="C348" s="159" t="s">
        <v>752</v>
      </c>
      <c r="D348" s="203"/>
      <c r="E348" s="152" t="s">
        <v>358</v>
      </c>
      <c r="F348" s="210"/>
      <c r="G348" s="160" t="s">
        <v>395</v>
      </c>
      <c r="H348" s="154">
        <v>2007</v>
      </c>
      <c r="I348" s="182"/>
      <c r="J348" s="182"/>
      <c r="K348" s="182"/>
      <c r="L348" s="203"/>
      <c r="M348" s="203"/>
      <c r="N348" s="154" t="s">
        <v>114</v>
      </c>
      <c r="O348" s="161">
        <v>2211173.64</v>
      </c>
      <c r="P348" s="205"/>
      <c r="U348" s="193" t="str">
        <f t="shared" si="5"/>
        <v>0</v>
      </c>
    </row>
    <row r="349" spans="1:21" s="116" customFormat="1" ht="21.75" customHeight="1">
      <c r="A349" s="201"/>
      <c r="B349" s="158" t="s">
        <v>288</v>
      </c>
      <c r="C349" s="159" t="s">
        <v>752</v>
      </c>
      <c r="D349" s="203"/>
      <c r="E349" s="152" t="s">
        <v>358</v>
      </c>
      <c r="F349" s="210"/>
      <c r="G349" s="160" t="s">
        <v>395</v>
      </c>
      <c r="H349" s="154">
        <v>2007</v>
      </c>
      <c r="I349" s="182"/>
      <c r="J349" s="182"/>
      <c r="K349" s="182"/>
      <c r="L349" s="203"/>
      <c r="M349" s="203"/>
      <c r="N349" s="154" t="s">
        <v>114</v>
      </c>
      <c r="O349" s="161">
        <v>2211173.64</v>
      </c>
      <c r="P349" s="205"/>
      <c r="U349" s="193" t="str">
        <f t="shared" si="5"/>
        <v>0</v>
      </c>
    </row>
    <row r="350" spans="1:21" s="116" customFormat="1" ht="21.75" customHeight="1">
      <c r="A350" s="201"/>
      <c r="B350" s="158" t="s">
        <v>288</v>
      </c>
      <c r="C350" s="159" t="s">
        <v>752</v>
      </c>
      <c r="D350" s="203"/>
      <c r="E350" s="152" t="s">
        <v>358</v>
      </c>
      <c r="F350" s="210"/>
      <c r="G350" s="160" t="s">
        <v>395</v>
      </c>
      <c r="H350" s="154">
        <v>2007</v>
      </c>
      <c r="I350" s="182"/>
      <c r="J350" s="182"/>
      <c r="K350" s="182"/>
      <c r="L350" s="203"/>
      <c r="M350" s="203"/>
      <c r="N350" s="154" t="s">
        <v>114</v>
      </c>
      <c r="O350" s="161">
        <v>2211173.64</v>
      </c>
      <c r="P350" s="205"/>
      <c r="U350" s="193" t="str">
        <f t="shared" si="5"/>
        <v>0</v>
      </c>
    </row>
    <row r="351" spans="1:21" s="116" customFormat="1" ht="21.75" customHeight="1">
      <c r="A351" s="201"/>
      <c r="B351" s="158" t="s">
        <v>289</v>
      </c>
      <c r="C351" s="159" t="s">
        <v>753</v>
      </c>
      <c r="D351" s="203"/>
      <c r="E351" s="152" t="s">
        <v>358</v>
      </c>
      <c r="F351" s="210"/>
      <c r="G351" s="160" t="s">
        <v>395</v>
      </c>
      <c r="H351" s="154">
        <v>2007</v>
      </c>
      <c r="I351" s="182"/>
      <c r="J351" s="182"/>
      <c r="K351" s="182"/>
      <c r="L351" s="203"/>
      <c r="M351" s="203"/>
      <c r="N351" s="154" t="s">
        <v>114</v>
      </c>
      <c r="O351" s="161">
        <v>2211173.64</v>
      </c>
      <c r="P351" s="205"/>
      <c r="U351" s="193" t="str">
        <f t="shared" si="5"/>
        <v>0</v>
      </c>
    </row>
    <row r="352" spans="1:21" s="116" customFormat="1" ht="25.5" customHeight="1">
      <c r="A352" s="201"/>
      <c r="B352" s="158" t="s">
        <v>290</v>
      </c>
      <c r="C352" s="159" t="s">
        <v>754</v>
      </c>
      <c r="D352" s="203"/>
      <c r="E352" s="152"/>
      <c r="F352" s="210"/>
      <c r="G352" s="160" t="s">
        <v>395</v>
      </c>
      <c r="H352" s="154">
        <v>2007</v>
      </c>
      <c r="I352" s="182"/>
      <c r="J352" s="182"/>
      <c r="K352" s="182"/>
      <c r="L352" s="203"/>
      <c r="M352" s="203"/>
      <c r="N352" s="154" t="s">
        <v>114</v>
      </c>
      <c r="O352" s="161">
        <v>1105586.81</v>
      </c>
      <c r="P352" s="205"/>
      <c r="U352" s="193" t="str">
        <f t="shared" si="5"/>
        <v>0</v>
      </c>
    </row>
    <row r="353" spans="1:21" s="116" customFormat="1" ht="25.5" customHeight="1">
      <c r="A353" s="201"/>
      <c r="B353" s="158" t="s">
        <v>290</v>
      </c>
      <c r="C353" s="159" t="s">
        <v>754</v>
      </c>
      <c r="D353" s="203"/>
      <c r="E353" s="152"/>
      <c r="F353" s="210"/>
      <c r="G353" s="160" t="s">
        <v>395</v>
      </c>
      <c r="H353" s="154">
        <v>2007</v>
      </c>
      <c r="I353" s="182"/>
      <c r="J353" s="182"/>
      <c r="K353" s="182"/>
      <c r="L353" s="203"/>
      <c r="M353" s="203"/>
      <c r="N353" s="154" t="s">
        <v>114</v>
      </c>
      <c r="O353" s="161">
        <v>1105586.81</v>
      </c>
      <c r="P353" s="205"/>
      <c r="U353" s="193" t="str">
        <f t="shared" si="5"/>
        <v>0</v>
      </c>
    </row>
    <row r="354" spans="1:21" s="116" customFormat="1" ht="25.5" customHeight="1">
      <c r="A354" s="201"/>
      <c r="B354" s="158" t="s">
        <v>290</v>
      </c>
      <c r="C354" s="159" t="s">
        <v>754</v>
      </c>
      <c r="D354" s="203"/>
      <c r="E354" s="152"/>
      <c r="F354" s="210"/>
      <c r="G354" s="160" t="s">
        <v>395</v>
      </c>
      <c r="H354" s="154">
        <v>2007</v>
      </c>
      <c r="I354" s="182"/>
      <c r="J354" s="182"/>
      <c r="K354" s="182"/>
      <c r="L354" s="203"/>
      <c r="M354" s="203"/>
      <c r="N354" s="154" t="s">
        <v>114</v>
      </c>
      <c r="O354" s="161">
        <v>1105586.81</v>
      </c>
      <c r="P354" s="205"/>
      <c r="U354" s="193" t="str">
        <f t="shared" si="5"/>
        <v>0</v>
      </c>
    </row>
    <row r="355" spans="1:21" s="116" customFormat="1" ht="25.5" customHeight="1">
      <c r="A355" s="201"/>
      <c r="B355" s="158" t="s">
        <v>290</v>
      </c>
      <c r="C355" s="159" t="s">
        <v>754</v>
      </c>
      <c r="D355" s="203"/>
      <c r="E355" s="152"/>
      <c r="F355" s="210"/>
      <c r="G355" s="160" t="s">
        <v>395</v>
      </c>
      <c r="H355" s="154">
        <v>2007</v>
      </c>
      <c r="I355" s="182"/>
      <c r="J355" s="182"/>
      <c r="K355" s="182"/>
      <c r="L355" s="203"/>
      <c r="M355" s="203"/>
      <c r="N355" s="154" t="s">
        <v>114</v>
      </c>
      <c r="O355" s="161">
        <v>1105586.81</v>
      </c>
      <c r="P355" s="205"/>
      <c r="U355" s="193" t="str">
        <f t="shared" si="5"/>
        <v>0</v>
      </c>
    </row>
    <row r="356" spans="1:21" s="116" customFormat="1" ht="25.5" customHeight="1">
      <c r="A356" s="201"/>
      <c r="B356" s="158" t="s">
        <v>290</v>
      </c>
      <c r="C356" s="159" t="s">
        <v>754</v>
      </c>
      <c r="D356" s="203"/>
      <c r="E356" s="152"/>
      <c r="F356" s="210"/>
      <c r="G356" s="160" t="s">
        <v>395</v>
      </c>
      <c r="H356" s="154">
        <v>2007</v>
      </c>
      <c r="I356" s="182"/>
      <c r="J356" s="182"/>
      <c r="K356" s="182"/>
      <c r="L356" s="203"/>
      <c r="M356" s="203"/>
      <c r="N356" s="154" t="s">
        <v>114</v>
      </c>
      <c r="O356" s="161">
        <v>1105586.81</v>
      </c>
      <c r="P356" s="205"/>
      <c r="U356" s="193" t="str">
        <f t="shared" si="5"/>
        <v>0</v>
      </c>
    </row>
    <row r="357" spans="1:21" s="116" customFormat="1" ht="25.5" customHeight="1">
      <c r="A357" s="201"/>
      <c r="B357" s="158" t="s">
        <v>290</v>
      </c>
      <c r="C357" s="159" t="s">
        <v>754</v>
      </c>
      <c r="D357" s="203"/>
      <c r="E357" s="152"/>
      <c r="F357" s="210"/>
      <c r="G357" s="160" t="s">
        <v>395</v>
      </c>
      <c r="H357" s="154">
        <v>2007</v>
      </c>
      <c r="I357" s="182"/>
      <c r="J357" s="182"/>
      <c r="K357" s="182"/>
      <c r="L357" s="203"/>
      <c r="M357" s="203"/>
      <c r="N357" s="154" t="s">
        <v>114</v>
      </c>
      <c r="O357" s="161">
        <v>1105586.81</v>
      </c>
      <c r="P357" s="205"/>
      <c r="U357" s="193" t="str">
        <f t="shared" si="5"/>
        <v>0</v>
      </c>
    </row>
    <row r="358" spans="1:21" s="116" customFormat="1" ht="25.5" customHeight="1">
      <c r="A358" s="201"/>
      <c r="B358" s="158" t="s">
        <v>290</v>
      </c>
      <c r="C358" s="159" t="s">
        <v>754</v>
      </c>
      <c r="D358" s="203"/>
      <c r="E358" s="152"/>
      <c r="F358" s="210"/>
      <c r="G358" s="160" t="s">
        <v>395</v>
      </c>
      <c r="H358" s="154">
        <v>2007</v>
      </c>
      <c r="I358" s="182"/>
      <c r="J358" s="182"/>
      <c r="K358" s="182"/>
      <c r="L358" s="203"/>
      <c r="M358" s="203"/>
      <c r="N358" s="154" t="s">
        <v>114</v>
      </c>
      <c r="O358" s="161">
        <v>1105586.81</v>
      </c>
      <c r="P358" s="205"/>
      <c r="U358" s="193" t="str">
        <f t="shared" si="5"/>
        <v>0</v>
      </c>
    </row>
    <row r="359" spans="1:21" s="116" customFormat="1" ht="25.5" customHeight="1">
      <c r="A359" s="201"/>
      <c r="B359" s="158" t="s">
        <v>290</v>
      </c>
      <c r="C359" s="159" t="s">
        <v>754</v>
      </c>
      <c r="D359" s="203"/>
      <c r="E359" s="152"/>
      <c r="F359" s="210"/>
      <c r="G359" s="160" t="s">
        <v>395</v>
      </c>
      <c r="H359" s="154">
        <v>2007</v>
      </c>
      <c r="I359" s="182"/>
      <c r="J359" s="182"/>
      <c r="K359" s="182"/>
      <c r="L359" s="203"/>
      <c r="M359" s="203"/>
      <c r="N359" s="154" t="s">
        <v>114</v>
      </c>
      <c r="O359" s="161">
        <v>1105586.81</v>
      </c>
      <c r="P359" s="205"/>
      <c r="U359" s="193" t="str">
        <f t="shared" si="5"/>
        <v>0</v>
      </c>
    </row>
    <row r="360" spans="1:21" s="116" customFormat="1" ht="25.5" customHeight="1">
      <c r="A360" s="201"/>
      <c r="B360" s="158" t="s">
        <v>290</v>
      </c>
      <c r="C360" s="159" t="s">
        <v>754</v>
      </c>
      <c r="D360" s="203"/>
      <c r="E360" s="152"/>
      <c r="F360" s="210"/>
      <c r="G360" s="160" t="s">
        <v>395</v>
      </c>
      <c r="H360" s="154">
        <v>2007</v>
      </c>
      <c r="I360" s="182"/>
      <c r="J360" s="182"/>
      <c r="K360" s="182"/>
      <c r="L360" s="203"/>
      <c r="M360" s="203"/>
      <c r="N360" s="154" t="s">
        <v>114</v>
      </c>
      <c r="O360" s="161">
        <v>1105586.81</v>
      </c>
      <c r="P360" s="205"/>
      <c r="U360" s="193" t="str">
        <f t="shared" si="5"/>
        <v>0</v>
      </c>
    </row>
    <row r="361" spans="1:21" s="116" customFormat="1" ht="25.5" customHeight="1">
      <c r="A361" s="201"/>
      <c r="B361" s="158" t="s">
        <v>290</v>
      </c>
      <c r="C361" s="159" t="s">
        <v>754</v>
      </c>
      <c r="D361" s="203"/>
      <c r="E361" s="152"/>
      <c r="F361" s="210"/>
      <c r="G361" s="160" t="s">
        <v>395</v>
      </c>
      <c r="H361" s="154">
        <v>2007</v>
      </c>
      <c r="I361" s="182"/>
      <c r="J361" s="182"/>
      <c r="K361" s="182"/>
      <c r="L361" s="203"/>
      <c r="M361" s="203"/>
      <c r="N361" s="154" t="s">
        <v>114</v>
      </c>
      <c r="O361" s="161">
        <v>1105586.81</v>
      </c>
      <c r="P361" s="205"/>
      <c r="U361" s="193" t="str">
        <f t="shared" si="5"/>
        <v>0</v>
      </c>
    </row>
    <row r="362" spans="1:21" s="116" customFormat="1" ht="22.5" customHeight="1">
      <c r="A362" s="201"/>
      <c r="B362" s="158" t="s">
        <v>291</v>
      </c>
      <c r="C362" s="159" t="s">
        <v>755</v>
      </c>
      <c r="D362" s="203"/>
      <c r="E362" s="152"/>
      <c r="F362" s="210"/>
      <c r="G362" s="160" t="s">
        <v>395</v>
      </c>
      <c r="H362" s="154">
        <v>2007</v>
      </c>
      <c r="I362" s="182"/>
      <c r="J362" s="182"/>
      <c r="K362" s="182"/>
      <c r="L362" s="203"/>
      <c r="M362" s="203"/>
      <c r="N362" s="154" t="s">
        <v>114</v>
      </c>
      <c r="O362" s="161">
        <v>10050789.215810299</v>
      </c>
      <c r="P362" s="205"/>
      <c r="U362" s="193" t="str">
        <f t="shared" si="5"/>
        <v>0</v>
      </c>
    </row>
    <row r="363" spans="1:21" s="116" customFormat="1" ht="22.5" customHeight="1">
      <c r="A363" s="201"/>
      <c r="B363" s="158" t="s">
        <v>292</v>
      </c>
      <c r="C363" s="159" t="s">
        <v>756</v>
      </c>
      <c r="D363" s="203"/>
      <c r="E363" s="152"/>
      <c r="F363" s="210"/>
      <c r="G363" s="160" t="s">
        <v>396</v>
      </c>
      <c r="H363" s="154">
        <v>2007</v>
      </c>
      <c r="I363" s="182"/>
      <c r="J363" s="182"/>
      <c r="K363" s="182"/>
      <c r="L363" s="203"/>
      <c r="M363" s="203"/>
      <c r="N363" s="154" t="s">
        <v>114</v>
      </c>
      <c r="O363" s="161">
        <v>9347233.9428035636</v>
      </c>
      <c r="P363" s="205"/>
      <c r="U363" s="193" t="str">
        <f t="shared" si="5"/>
        <v>0</v>
      </c>
    </row>
    <row r="364" spans="1:21" s="116" customFormat="1" ht="22.5" customHeight="1">
      <c r="A364" s="201"/>
      <c r="B364" s="158" t="s">
        <v>292</v>
      </c>
      <c r="C364" s="159" t="s">
        <v>756</v>
      </c>
      <c r="D364" s="203"/>
      <c r="E364" s="152"/>
      <c r="F364" s="210"/>
      <c r="G364" s="160" t="s">
        <v>396</v>
      </c>
      <c r="H364" s="154">
        <v>2007</v>
      </c>
      <c r="I364" s="182"/>
      <c r="J364" s="182"/>
      <c r="K364" s="182"/>
      <c r="L364" s="203"/>
      <c r="M364" s="203"/>
      <c r="N364" s="154" t="s">
        <v>114</v>
      </c>
      <c r="O364" s="161">
        <v>9347233.9428035636</v>
      </c>
      <c r="P364" s="205"/>
      <c r="U364" s="193" t="str">
        <f t="shared" si="5"/>
        <v>0</v>
      </c>
    </row>
    <row r="365" spans="1:21" s="116" customFormat="1" ht="22.5" customHeight="1">
      <c r="A365" s="201"/>
      <c r="B365" s="158" t="s">
        <v>293</v>
      </c>
      <c r="C365" s="159" t="s">
        <v>757</v>
      </c>
      <c r="D365" s="203"/>
      <c r="E365" s="152"/>
      <c r="F365" s="210"/>
      <c r="G365" s="160" t="s">
        <v>397</v>
      </c>
      <c r="H365" s="154">
        <v>2007</v>
      </c>
      <c r="I365" s="182"/>
      <c r="J365" s="182"/>
      <c r="K365" s="182"/>
      <c r="L365" s="203"/>
      <c r="M365" s="203"/>
      <c r="N365" s="154" t="s">
        <v>114</v>
      </c>
      <c r="O365" s="161">
        <v>20000000</v>
      </c>
      <c r="P365" s="205"/>
      <c r="U365" s="193" t="str">
        <f t="shared" si="5"/>
        <v>0</v>
      </c>
    </row>
    <row r="366" spans="1:21" s="116" customFormat="1" ht="22.5" customHeight="1">
      <c r="A366" s="201"/>
      <c r="B366" s="158" t="s">
        <v>294</v>
      </c>
      <c r="C366" s="159" t="s">
        <v>758</v>
      </c>
      <c r="D366" s="203"/>
      <c r="E366" s="152"/>
      <c r="F366" s="210"/>
      <c r="G366" s="160" t="s">
        <v>397</v>
      </c>
      <c r="H366" s="154">
        <v>2007</v>
      </c>
      <c r="I366" s="182"/>
      <c r="J366" s="182"/>
      <c r="K366" s="182"/>
      <c r="L366" s="203"/>
      <c r="M366" s="203"/>
      <c r="N366" s="154" t="s">
        <v>114</v>
      </c>
      <c r="O366" s="161">
        <v>20000000</v>
      </c>
      <c r="P366" s="205"/>
      <c r="U366" s="193" t="str">
        <f t="shared" si="5"/>
        <v>0</v>
      </c>
    </row>
    <row r="367" spans="1:21" s="116" customFormat="1" ht="22.5" customHeight="1">
      <c r="A367" s="201"/>
      <c r="B367" s="160" t="s">
        <v>442</v>
      </c>
      <c r="C367" s="164" t="s">
        <v>759</v>
      </c>
      <c r="D367" s="203"/>
      <c r="E367" s="150" t="s">
        <v>365</v>
      </c>
      <c r="F367" s="210"/>
      <c r="G367" s="165" t="s">
        <v>470</v>
      </c>
      <c r="H367" s="150">
        <v>2008</v>
      </c>
      <c r="I367" s="182"/>
      <c r="J367" s="182"/>
      <c r="K367" s="182"/>
      <c r="L367" s="203"/>
      <c r="M367" s="203"/>
      <c r="N367" s="154" t="s">
        <v>114</v>
      </c>
      <c r="O367" s="166">
        <v>5638737.3300000001</v>
      </c>
      <c r="P367" s="205"/>
      <c r="U367" s="193" t="str">
        <f t="shared" si="5"/>
        <v>0</v>
      </c>
    </row>
    <row r="368" spans="1:21" s="116" customFormat="1" ht="22.5" customHeight="1">
      <c r="A368" s="201"/>
      <c r="B368" s="160" t="s">
        <v>442</v>
      </c>
      <c r="C368" s="164" t="s">
        <v>759</v>
      </c>
      <c r="D368" s="203"/>
      <c r="E368" s="150" t="s">
        <v>365</v>
      </c>
      <c r="F368" s="210"/>
      <c r="G368" s="165" t="s">
        <v>470</v>
      </c>
      <c r="H368" s="150">
        <v>2008</v>
      </c>
      <c r="I368" s="182"/>
      <c r="J368" s="182"/>
      <c r="K368" s="182"/>
      <c r="L368" s="203"/>
      <c r="M368" s="203"/>
      <c r="N368" s="154" t="s">
        <v>114</v>
      </c>
      <c r="O368" s="166">
        <v>5638737.3300000001</v>
      </c>
      <c r="P368" s="205"/>
      <c r="U368" s="193" t="str">
        <f t="shared" si="5"/>
        <v>0</v>
      </c>
    </row>
    <row r="369" spans="1:21" s="116" customFormat="1" ht="22.5" customHeight="1">
      <c r="A369" s="201"/>
      <c r="B369" s="158" t="s">
        <v>442</v>
      </c>
      <c r="C369" s="164" t="s">
        <v>759</v>
      </c>
      <c r="D369" s="203"/>
      <c r="E369" s="150" t="s">
        <v>365</v>
      </c>
      <c r="F369" s="210"/>
      <c r="G369" s="165" t="s">
        <v>470</v>
      </c>
      <c r="H369" s="151">
        <v>2008</v>
      </c>
      <c r="I369" s="182"/>
      <c r="J369" s="182"/>
      <c r="K369" s="182"/>
      <c r="L369" s="203"/>
      <c r="M369" s="203"/>
      <c r="N369" s="154" t="s">
        <v>114</v>
      </c>
      <c r="O369" s="166">
        <v>5638737.3300000001</v>
      </c>
      <c r="P369" s="205"/>
      <c r="U369" s="193" t="str">
        <f t="shared" si="5"/>
        <v>0</v>
      </c>
    </row>
    <row r="370" spans="1:21" s="116" customFormat="1" ht="23.25" customHeight="1">
      <c r="A370" s="201"/>
      <c r="B370" s="158" t="s">
        <v>442</v>
      </c>
      <c r="C370" s="164" t="s">
        <v>759</v>
      </c>
      <c r="D370" s="203"/>
      <c r="E370" s="150" t="s">
        <v>365</v>
      </c>
      <c r="F370" s="210"/>
      <c r="G370" s="165" t="s">
        <v>470</v>
      </c>
      <c r="H370" s="151">
        <v>2008</v>
      </c>
      <c r="I370" s="182"/>
      <c r="J370" s="182"/>
      <c r="K370" s="182"/>
      <c r="L370" s="203"/>
      <c r="M370" s="203"/>
      <c r="N370" s="154" t="s">
        <v>114</v>
      </c>
      <c r="O370" s="166">
        <v>5638737.3300000001</v>
      </c>
      <c r="P370" s="205"/>
      <c r="U370" s="193" t="str">
        <f t="shared" si="5"/>
        <v>0</v>
      </c>
    </row>
    <row r="371" spans="1:21" s="116" customFormat="1" ht="25.5" customHeight="1">
      <c r="A371" s="201"/>
      <c r="B371" s="158" t="s">
        <v>441</v>
      </c>
      <c r="C371" s="164" t="s">
        <v>760</v>
      </c>
      <c r="D371" s="203"/>
      <c r="E371" s="167"/>
      <c r="F371" s="210"/>
      <c r="G371" s="168" t="s">
        <v>397</v>
      </c>
      <c r="H371" s="151">
        <v>2008</v>
      </c>
      <c r="I371" s="182"/>
      <c r="J371" s="182"/>
      <c r="K371" s="182"/>
      <c r="L371" s="203"/>
      <c r="M371" s="203"/>
      <c r="N371" s="154" t="s">
        <v>114</v>
      </c>
      <c r="O371" s="166">
        <v>24666003.670000002</v>
      </c>
      <c r="P371" s="205"/>
      <c r="U371" s="193" t="str">
        <f t="shared" si="5"/>
        <v>0</v>
      </c>
    </row>
    <row r="372" spans="1:21" s="116" customFormat="1" ht="21" customHeight="1">
      <c r="A372" s="201"/>
      <c r="B372" s="158" t="s">
        <v>747</v>
      </c>
      <c r="C372" s="164" t="s">
        <v>761</v>
      </c>
      <c r="D372" s="203"/>
      <c r="E372" s="167"/>
      <c r="F372" s="210"/>
      <c r="G372" s="168"/>
      <c r="H372" s="151">
        <v>2008</v>
      </c>
      <c r="I372" s="182"/>
      <c r="J372" s="182"/>
      <c r="K372" s="182"/>
      <c r="L372" s="203"/>
      <c r="M372" s="203"/>
      <c r="N372" s="154" t="s">
        <v>114</v>
      </c>
      <c r="O372" s="166">
        <v>1515110.7806122999</v>
      </c>
      <c r="P372" s="205"/>
      <c r="U372" s="193" t="str">
        <f t="shared" si="5"/>
        <v>0</v>
      </c>
    </row>
    <row r="373" spans="1:21" s="116" customFormat="1" ht="25.5" customHeight="1">
      <c r="A373" s="201"/>
      <c r="B373" s="168" t="s">
        <v>295</v>
      </c>
      <c r="C373" s="164" t="s">
        <v>762</v>
      </c>
      <c r="D373" s="203"/>
      <c r="E373" s="167"/>
      <c r="F373" s="210"/>
      <c r="G373" s="168" t="s">
        <v>398</v>
      </c>
      <c r="H373" s="151">
        <v>2008</v>
      </c>
      <c r="I373" s="182"/>
      <c r="J373" s="182"/>
      <c r="K373" s="182"/>
      <c r="L373" s="203"/>
      <c r="M373" s="203"/>
      <c r="N373" s="154" t="s">
        <v>114</v>
      </c>
      <c r="O373" s="169">
        <v>78054101.625748694</v>
      </c>
      <c r="P373" s="205"/>
      <c r="U373" s="193" t="str">
        <f t="shared" si="5"/>
        <v>0</v>
      </c>
    </row>
    <row r="374" spans="1:21" s="116" customFormat="1" ht="23.25" customHeight="1">
      <c r="A374" s="201"/>
      <c r="B374" s="158" t="s">
        <v>289</v>
      </c>
      <c r="C374" s="164" t="s">
        <v>763</v>
      </c>
      <c r="D374" s="203"/>
      <c r="E374" s="167"/>
      <c r="F374" s="210"/>
      <c r="G374" s="168" t="s">
        <v>399</v>
      </c>
      <c r="H374" s="151">
        <v>2008</v>
      </c>
      <c r="I374" s="182"/>
      <c r="J374" s="182"/>
      <c r="K374" s="182"/>
      <c r="L374" s="203"/>
      <c r="M374" s="203"/>
      <c r="N374" s="154" t="s">
        <v>114</v>
      </c>
      <c r="O374" s="166">
        <v>4975119.7920094784</v>
      </c>
      <c r="P374" s="205"/>
      <c r="U374" s="193" t="str">
        <f t="shared" si="5"/>
        <v>0</v>
      </c>
    </row>
    <row r="375" spans="1:21" s="116" customFormat="1" ht="23.25" customHeight="1">
      <c r="A375" s="201"/>
      <c r="B375" s="158" t="s">
        <v>289</v>
      </c>
      <c r="C375" s="164" t="s">
        <v>763</v>
      </c>
      <c r="D375" s="203"/>
      <c r="E375" s="167"/>
      <c r="F375" s="210"/>
      <c r="G375" s="168" t="s">
        <v>399</v>
      </c>
      <c r="H375" s="151">
        <v>2008</v>
      </c>
      <c r="I375" s="182"/>
      <c r="J375" s="182"/>
      <c r="K375" s="182"/>
      <c r="L375" s="203"/>
      <c r="M375" s="203"/>
      <c r="N375" s="154" t="s">
        <v>114</v>
      </c>
      <c r="O375" s="166">
        <v>4975119.7920094784</v>
      </c>
      <c r="P375" s="205"/>
      <c r="U375" s="193" t="str">
        <f t="shared" si="5"/>
        <v>0</v>
      </c>
    </row>
    <row r="376" spans="1:21" s="116" customFormat="1" ht="23.25" customHeight="1" thickBot="1">
      <c r="A376" s="234"/>
      <c r="B376" s="235" t="s">
        <v>289</v>
      </c>
      <c r="C376" s="248" t="s">
        <v>763</v>
      </c>
      <c r="D376" s="237"/>
      <c r="E376" s="249"/>
      <c r="F376" s="239"/>
      <c r="G376" s="250" t="s">
        <v>399</v>
      </c>
      <c r="H376" s="251">
        <v>2008</v>
      </c>
      <c r="I376" s="242"/>
      <c r="J376" s="242"/>
      <c r="K376" s="242"/>
      <c r="L376" s="237"/>
      <c r="M376" s="237"/>
      <c r="N376" s="241" t="s">
        <v>114</v>
      </c>
      <c r="O376" s="252">
        <v>4975119.7920094784</v>
      </c>
      <c r="P376" s="244"/>
      <c r="U376" s="193" t="str">
        <f t="shared" si="5"/>
        <v>0</v>
      </c>
    </row>
    <row r="377" spans="1:21" s="116" customFormat="1" ht="23.25" customHeight="1">
      <c r="A377" s="231"/>
      <c r="B377" s="74" t="s">
        <v>289</v>
      </c>
      <c r="C377" s="247" t="s">
        <v>763</v>
      </c>
      <c r="D377" s="115"/>
      <c r="E377" s="89"/>
      <c r="F377" s="99"/>
      <c r="G377" s="82" t="s">
        <v>399</v>
      </c>
      <c r="H377" s="149">
        <v>2008</v>
      </c>
      <c r="I377" s="232"/>
      <c r="J377" s="232"/>
      <c r="K377" s="232"/>
      <c r="L377" s="115"/>
      <c r="M377" s="115"/>
      <c r="N377" s="78" t="s">
        <v>114</v>
      </c>
      <c r="O377" s="84">
        <v>4975119.7920094784</v>
      </c>
      <c r="P377" s="233"/>
      <c r="U377" s="193" t="str">
        <f t="shared" si="5"/>
        <v>0</v>
      </c>
    </row>
    <row r="378" spans="1:21" s="116" customFormat="1" ht="23.25" customHeight="1">
      <c r="A378" s="201"/>
      <c r="B378" s="158" t="s">
        <v>296</v>
      </c>
      <c r="C378" s="164" t="s">
        <v>764</v>
      </c>
      <c r="D378" s="203"/>
      <c r="E378" s="167"/>
      <c r="F378" s="210"/>
      <c r="G378" s="168" t="s">
        <v>399</v>
      </c>
      <c r="H378" s="151">
        <v>2008</v>
      </c>
      <c r="I378" s="182"/>
      <c r="J378" s="182"/>
      <c r="K378" s="182"/>
      <c r="L378" s="203"/>
      <c r="M378" s="203"/>
      <c r="N378" s="154" t="s">
        <v>114</v>
      </c>
      <c r="O378" s="170">
        <v>159203833.354303</v>
      </c>
      <c r="P378" s="205"/>
      <c r="U378" s="193" t="str">
        <f t="shared" si="5"/>
        <v>0</v>
      </c>
    </row>
    <row r="379" spans="1:21" s="116" customFormat="1" ht="23.25" customHeight="1">
      <c r="A379" s="201"/>
      <c r="B379" s="168" t="s">
        <v>291</v>
      </c>
      <c r="C379" s="164" t="s">
        <v>755</v>
      </c>
      <c r="D379" s="203"/>
      <c r="E379" s="167"/>
      <c r="F379" s="210"/>
      <c r="G379" s="168" t="s">
        <v>400</v>
      </c>
      <c r="H379" s="151">
        <v>2008</v>
      </c>
      <c r="I379" s="182"/>
      <c r="J379" s="182"/>
      <c r="K379" s="182"/>
      <c r="L379" s="203"/>
      <c r="M379" s="203"/>
      <c r="N379" s="154" t="s">
        <v>114</v>
      </c>
      <c r="O379" s="170">
        <v>10025620.18692819</v>
      </c>
      <c r="P379" s="205"/>
      <c r="U379" s="193" t="str">
        <f t="shared" si="5"/>
        <v>0</v>
      </c>
    </row>
    <row r="380" spans="1:21" s="116" customFormat="1" ht="23.25" customHeight="1">
      <c r="A380" s="201"/>
      <c r="B380" s="168" t="s">
        <v>291</v>
      </c>
      <c r="C380" s="164" t="s">
        <v>755</v>
      </c>
      <c r="D380" s="203"/>
      <c r="E380" s="167"/>
      <c r="F380" s="210"/>
      <c r="G380" s="168" t="s">
        <v>400</v>
      </c>
      <c r="H380" s="151">
        <v>2008</v>
      </c>
      <c r="I380" s="182"/>
      <c r="J380" s="182"/>
      <c r="K380" s="182"/>
      <c r="L380" s="203"/>
      <c r="M380" s="203"/>
      <c r="N380" s="154" t="s">
        <v>114</v>
      </c>
      <c r="O380" s="170">
        <v>10025620.18692819</v>
      </c>
      <c r="P380" s="205"/>
      <c r="U380" s="193" t="str">
        <f t="shared" si="5"/>
        <v>0</v>
      </c>
    </row>
    <row r="381" spans="1:21" s="116" customFormat="1" ht="23.25" customHeight="1">
      <c r="A381" s="201"/>
      <c r="B381" s="168" t="s">
        <v>297</v>
      </c>
      <c r="C381" s="164" t="s">
        <v>756</v>
      </c>
      <c r="D381" s="203"/>
      <c r="E381" s="167"/>
      <c r="F381" s="210"/>
      <c r="G381" s="168" t="s">
        <v>394</v>
      </c>
      <c r="H381" s="151">
        <v>2008</v>
      </c>
      <c r="I381" s="182"/>
      <c r="J381" s="182"/>
      <c r="K381" s="182"/>
      <c r="L381" s="203"/>
      <c r="M381" s="203"/>
      <c r="N381" s="154" t="s">
        <v>114</v>
      </c>
      <c r="O381" s="170">
        <v>9397448.4960179031</v>
      </c>
      <c r="P381" s="205"/>
      <c r="U381" s="193" t="str">
        <f t="shared" si="5"/>
        <v>0</v>
      </c>
    </row>
    <row r="382" spans="1:21" s="116" customFormat="1" ht="23.25" customHeight="1">
      <c r="A382" s="201"/>
      <c r="B382" s="168" t="s">
        <v>297</v>
      </c>
      <c r="C382" s="164" t="s">
        <v>756</v>
      </c>
      <c r="D382" s="203"/>
      <c r="E382" s="167"/>
      <c r="F382" s="210"/>
      <c r="G382" s="168" t="s">
        <v>394</v>
      </c>
      <c r="H382" s="151">
        <v>2008</v>
      </c>
      <c r="I382" s="182"/>
      <c r="J382" s="182"/>
      <c r="K382" s="182"/>
      <c r="L382" s="203"/>
      <c r="M382" s="203"/>
      <c r="N382" s="154" t="s">
        <v>114</v>
      </c>
      <c r="O382" s="170">
        <v>9397448.4960179031</v>
      </c>
      <c r="P382" s="205"/>
      <c r="U382" s="193" t="str">
        <f t="shared" si="5"/>
        <v>0</v>
      </c>
    </row>
    <row r="383" spans="1:21" s="116" customFormat="1" ht="23.25" customHeight="1">
      <c r="A383" s="201"/>
      <c r="B383" s="168" t="s">
        <v>297</v>
      </c>
      <c r="C383" s="164" t="s">
        <v>756</v>
      </c>
      <c r="D383" s="203"/>
      <c r="E383" s="167"/>
      <c r="F383" s="210"/>
      <c r="G383" s="168" t="s">
        <v>394</v>
      </c>
      <c r="H383" s="151">
        <v>2008</v>
      </c>
      <c r="I383" s="182"/>
      <c r="J383" s="182"/>
      <c r="K383" s="182"/>
      <c r="L383" s="203"/>
      <c r="M383" s="203"/>
      <c r="N383" s="154" t="s">
        <v>114</v>
      </c>
      <c r="O383" s="170">
        <v>9397448.4960179031</v>
      </c>
      <c r="P383" s="205"/>
      <c r="U383" s="193" t="str">
        <f t="shared" si="5"/>
        <v>0</v>
      </c>
    </row>
    <row r="384" spans="1:21" s="116" customFormat="1" ht="23.25" customHeight="1">
      <c r="A384" s="201"/>
      <c r="B384" s="168" t="s">
        <v>293</v>
      </c>
      <c r="C384" s="165" t="s">
        <v>474</v>
      </c>
      <c r="D384" s="203"/>
      <c r="E384" s="151" t="s">
        <v>359</v>
      </c>
      <c r="F384" s="210"/>
      <c r="G384" s="168" t="s">
        <v>397</v>
      </c>
      <c r="H384" s="151">
        <v>2008</v>
      </c>
      <c r="I384" s="182"/>
      <c r="J384" s="182"/>
      <c r="K384" s="182"/>
      <c r="L384" s="203"/>
      <c r="M384" s="203"/>
      <c r="N384" s="154" t="s">
        <v>114</v>
      </c>
      <c r="O384" s="166">
        <v>20415000</v>
      </c>
      <c r="P384" s="205"/>
      <c r="U384" s="193" t="str">
        <f t="shared" si="5"/>
        <v>0</v>
      </c>
    </row>
    <row r="385" spans="1:21" s="116" customFormat="1" ht="23.25" customHeight="1">
      <c r="A385" s="201"/>
      <c r="B385" s="168" t="s">
        <v>293</v>
      </c>
      <c r="C385" s="165" t="s">
        <v>474</v>
      </c>
      <c r="D385" s="203"/>
      <c r="E385" s="151" t="s">
        <v>359</v>
      </c>
      <c r="F385" s="210"/>
      <c r="G385" s="168" t="s">
        <v>397</v>
      </c>
      <c r="H385" s="151">
        <v>2008</v>
      </c>
      <c r="I385" s="182"/>
      <c r="J385" s="182"/>
      <c r="K385" s="182"/>
      <c r="L385" s="203"/>
      <c r="M385" s="203"/>
      <c r="N385" s="154" t="s">
        <v>114</v>
      </c>
      <c r="O385" s="166">
        <v>20415000</v>
      </c>
      <c r="P385" s="205"/>
      <c r="U385" s="193" t="str">
        <f t="shared" si="5"/>
        <v>0</v>
      </c>
    </row>
    <row r="386" spans="1:21" s="116" customFormat="1" ht="23.25" customHeight="1">
      <c r="A386" s="201"/>
      <c r="B386" s="168" t="s">
        <v>298</v>
      </c>
      <c r="C386" s="165" t="s">
        <v>765</v>
      </c>
      <c r="D386" s="203"/>
      <c r="E386" s="151" t="s">
        <v>360</v>
      </c>
      <c r="F386" s="210"/>
      <c r="G386" s="168" t="s">
        <v>401</v>
      </c>
      <c r="H386" s="151">
        <v>2008</v>
      </c>
      <c r="I386" s="182"/>
      <c r="J386" s="182"/>
      <c r="K386" s="182"/>
      <c r="L386" s="203"/>
      <c r="M386" s="203"/>
      <c r="N386" s="154" t="s">
        <v>114</v>
      </c>
      <c r="O386" s="166">
        <v>2986500</v>
      </c>
      <c r="P386" s="205"/>
      <c r="U386" s="193" t="str">
        <f t="shared" si="5"/>
        <v>0</v>
      </c>
    </row>
    <row r="387" spans="1:21" s="116" customFormat="1" ht="23.25" customHeight="1">
      <c r="A387" s="201"/>
      <c r="B387" s="168" t="s">
        <v>298</v>
      </c>
      <c r="C387" s="165" t="s">
        <v>765</v>
      </c>
      <c r="D387" s="203"/>
      <c r="E387" s="151" t="s">
        <v>360</v>
      </c>
      <c r="F387" s="210"/>
      <c r="G387" s="168" t="s">
        <v>401</v>
      </c>
      <c r="H387" s="151">
        <v>2008</v>
      </c>
      <c r="I387" s="182"/>
      <c r="J387" s="182"/>
      <c r="K387" s="182"/>
      <c r="L387" s="203"/>
      <c r="M387" s="203"/>
      <c r="N387" s="154" t="s">
        <v>114</v>
      </c>
      <c r="O387" s="166">
        <v>2986500</v>
      </c>
      <c r="P387" s="205"/>
      <c r="U387" s="193" t="str">
        <f t="shared" si="5"/>
        <v>0</v>
      </c>
    </row>
    <row r="388" spans="1:21" s="116" customFormat="1" ht="23.25" customHeight="1">
      <c r="A388" s="201"/>
      <c r="B388" s="168" t="s">
        <v>298</v>
      </c>
      <c r="C388" s="165" t="s">
        <v>765</v>
      </c>
      <c r="D388" s="203"/>
      <c r="E388" s="151" t="s">
        <v>360</v>
      </c>
      <c r="F388" s="210"/>
      <c r="G388" s="168" t="s">
        <v>401</v>
      </c>
      <c r="H388" s="151">
        <v>2008</v>
      </c>
      <c r="I388" s="182"/>
      <c r="J388" s="182"/>
      <c r="K388" s="182"/>
      <c r="L388" s="203"/>
      <c r="M388" s="203"/>
      <c r="N388" s="154" t="s">
        <v>114</v>
      </c>
      <c r="O388" s="166">
        <v>2986500</v>
      </c>
      <c r="P388" s="205"/>
      <c r="U388" s="193" t="str">
        <f t="shared" si="5"/>
        <v>0</v>
      </c>
    </row>
    <row r="389" spans="1:21" s="116" customFormat="1" ht="23.25" customHeight="1">
      <c r="A389" s="201"/>
      <c r="B389" s="168" t="s">
        <v>298</v>
      </c>
      <c r="C389" s="165" t="s">
        <v>765</v>
      </c>
      <c r="D389" s="203"/>
      <c r="E389" s="151" t="s">
        <v>360</v>
      </c>
      <c r="F389" s="210"/>
      <c r="G389" s="168" t="s">
        <v>401</v>
      </c>
      <c r="H389" s="151">
        <v>2008</v>
      </c>
      <c r="I389" s="182"/>
      <c r="J389" s="182"/>
      <c r="K389" s="182"/>
      <c r="L389" s="203"/>
      <c r="M389" s="203"/>
      <c r="N389" s="154" t="s">
        <v>114</v>
      </c>
      <c r="O389" s="166">
        <v>2986500</v>
      </c>
      <c r="P389" s="205"/>
      <c r="U389" s="193" t="str">
        <f t="shared" si="5"/>
        <v>0</v>
      </c>
    </row>
    <row r="390" spans="1:21" s="116" customFormat="1" ht="23.25" customHeight="1">
      <c r="A390" s="201"/>
      <c r="B390" s="168" t="s">
        <v>286</v>
      </c>
      <c r="C390" s="165" t="s">
        <v>766</v>
      </c>
      <c r="D390" s="203"/>
      <c r="E390" s="167"/>
      <c r="F390" s="210"/>
      <c r="G390" s="168" t="s">
        <v>396</v>
      </c>
      <c r="H390" s="151">
        <v>2008</v>
      </c>
      <c r="I390" s="182"/>
      <c r="J390" s="182"/>
      <c r="K390" s="182"/>
      <c r="L390" s="203"/>
      <c r="M390" s="203"/>
      <c r="N390" s="154" t="s">
        <v>114</v>
      </c>
      <c r="O390" s="171">
        <v>2915000</v>
      </c>
      <c r="P390" s="205"/>
      <c r="U390" s="193" t="str">
        <f t="shared" si="5"/>
        <v>0</v>
      </c>
    </row>
    <row r="391" spans="1:21" s="116" customFormat="1" ht="23.25" customHeight="1">
      <c r="A391" s="201"/>
      <c r="B391" s="168" t="s">
        <v>286</v>
      </c>
      <c r="C391" s="165" t="s">
        <v>766</v>
      </c>
      <c r="D391" s="203"/>
      <c r="E391" s="167"/>
      <c r="F391" s="210"/>
      <c r="G391" s="168" t="s">
        <v>396</v>
      </c>
      <c r="H391" s="151">
        <v>2008</v>
      </c>
      <c r="I391" s="182"/>
      <c r="J391" s="182"/>
      <c r="K391" s="182"/>
      <c r="L391" s="203"/>
      <c r="M391" s="203"/>
      <c r="N391" s="154" t="s">
        <v>114</v>
      </c>
      <c r="O391" s="171">
        <v>2915000</v>
      </c>
      <c r="P391" s="205"/>
      <c r="U391" s="193" t="str">
        <f t="shared" si="5"/>
        <v>0</v>
      </c>
    </row>
    <row r="392" spans="1:21" s="116" customFormat="1" ht="23.25" customHeight="1">
      <c r="A392" s="201"/>
      <c r="B392" s="168" t="s">
        <v>286</v>
      </c>
      <c r="C392" s="165" t="s">
        <v>766</v>
      </c>
      <c r="D392" s="203"/>
      <c r="E392" s="167"/>
      <c r="F392" s="210"/>
      <c r="G392" s="168" t="s">
        <v>396</v>
      </c>
      <c r="H392" s="151">
        <v>2008</v>
      </c>
      <c r="I392" s="182"/>
      <c r="J392" s="182"/>
      <c r="K392" s="182"/>
      <c r="L392" s="203"/>
      <c r="M392" s="203"/>
      <c r="N392" s="154" t="s">
        <v>114</v>
      </c>
      <c r="O392" s="171">
        <v>2915000</v>
      </c>
      <c r="P392" s="205"/>
      <c r="U392" s="193" t="str">
        <f t="shared" si="5"/>
        <v>0</v>
      </c>
    </row>
    <row r="393" spans="1:21" s="116" customFormat="1" ht="23.25" customHeight="1">
      <c r="A393" s="201"/>
      <c r="B393" s="168" t="s">
        <v>286</v>
      </c>
      <c r="C393" s="165" t="s">
        <v>766</v>
      </c>
      <c r="D393" s="203"/>
      <c r="E393" s="167"/>
      <c r="F393" s="210"/>
      <c r="G393" s="168" t="s">
        <v>396</v>
      </c>
      <c r="H393" s="151">
        <v>2008</v>
      </c>
      <c r="I393" s="182"/>
      <c r="J393" s="182"/>
      <c r="K393" s="182"/>
      <c r="L393" s="203"/>
      <c r="M393" s="203"/>
      <c r="N393" s="154" t="s">
        <v>114</v>
      </c>
      <c r="O393" s="171">
        <v>2915000</v>
      </c>
      <c r="P393" s="205"/>
      <c r="U393" s="193" t="str">
        <f t="shared" si="5"/>
        <v>0</v>
      </c>
    </row>
    <row r="394" spans="1:21" s="116" customFormat="1" ht="23.25" customHeight="1">
      <c r="A394" s="201"/>
      <c r="B394" s="168" t="s">
        <v>299</v>
      </c>
      <c r="C394" s="165" t="s">
        <v>767</v>
      </c>
      <c r="D394" s="203"/>
      <c r="E394" s="167"/>
      <c r="F394" s="210"/>
      <c r="G394" s="168" t="s">
        <v>396</v>
      </c>
      <c r="H394" s="151">
        <v>2008</v>
      </c>
      <c r="I394" s="182"/>
      <c r="J394" s="182"/>
      <c r="K394" s="182"/>
      <c r="L394" s="203"/>
      <c r="M394" s="203"/>
      <c r="N394" s="154" t="s">
        <v>114</v>
      </c>
      <c r="O394" s="172">
        <v>2310000</v>
      </c>
      <c r="P394" s="205"/>
      <c r="U394" s="193" t="str">
        <f t="shared" si="5"/>
        <v>0</v>
      </c>
    </row>
    <row r="395" spans="1:21" s="116" customFormat="1" ht="23.25" customHeight="1">
      <c r="A395" s="201"/>
      <c r="B395" s="168" t="s">
        <v>299</v>
      </c>
      <c r="C395" s="165" t="s">
        <v>767</v>
      </c>
      <c r="D395" s="203"/>
      <c r="E395" s="167"/>
      <c r="F395" s="210"/>
      <c r="G395" s="168" t="s">
        <v>396</v>
      </c>
      <c r="H395" s="151">
        <v>2008</v>
      </c>
      <c r="I395" s="182"/>
      <c r="J395" s="182"/>
      <c r="K395" s="182"/>
      <c r="L395" s="203"/>
      <c r="M395" s="203"/>
      <c r="N395" s="154" t="s">
        <v>114</v>
      </c>
      <c r="O395" s="172">
        <v>2310000</v>
      </c>
      <c r="P395" s="205"/>
      <c r="U395" s="193" t="str">
        <f t="shared" ref="U395:U458" si="6">IF(O395&lt;300000,O395,"0")</f>
        <v>0</v>
      </c>
    </row>
    <row r="396" spans="1:21" s="116" customFormat="1" ht="23.25" customHeight="1">
      <c r="A396" s="201"/>
      <c r="B396" s="168" t="s">
        <v>299</v>
      </c>
      <c r="C396" s="165" t="s">
        <v>767</v>
      </c>
      <c r="D396" s="203"/>
      <c r="E396" s="167"/>
      <c r="F396" s="210"/>
      <c r="G396" s="168" t="s">
        <v>396</v>
      </c>
      <c r="H396" s="151">
        <v>2008</v>
      </c>
      <c r="I396" s="182"/>
      <c r="J396" s="182"/>
      <c r="K396" s="182"/>
      <c r="L396" s="203"/>
      <c r="M396" s="203"/>
      <c r="N396" s="154" t="s">
        <v>114</v>
      </c>
      <c r="O396" s="172">
        <v>2310000</v>
      </c>
      <c r="P396" s="205"/>
      <c r="U396" s="193" t="str">
        <f t="shared" si="6"/>
        <v>0</v>
      </c>
    </row>
    <row r="397" spans="1:21" s="116" customFormat="1" ht="23.25" customHeight="1">
      <c r="A397" s="201"/>
      <c r="B397" s="168" t="s">
        <v>299</v>
      </c>
      <c r="C397" s="165" t="s">
        <v>767</v>
      </c>
      <c r="D397" s="203"/>
      <c r="E397" s="167"/>
      <c r="F397" s="210"/>
      <c r="G397" s="168" t="s">
        <v>396</v>
      </c>
      <c r="H397" s="151">
        <v>2008</v>
      </c>
      <c r="I397" s="182"/>
      <c r="J397" s="182"/>
      <c r="K397" s="182"/>
      <c r="L397" s="203"/>
      <c r="M397" s="203"/>
      <c r="N397" s="154" t="s">
        <v>114</v>
      </c>
      <c r="O397" s="172">
        <v>2310000</v>
      </c>
      <c r="P397" s="205"/>
      <c r="U397" s="193" t="str">
        <f t="shared" si="6"/>
        <v>0</v>
      </c>
    </row>
    <row r="398" spans="1:21" s="116" customFormat="1" ht="25.5" customHeight="1">
      <c r="A398" s="201"/>
      <c r="B398" s="168" t="s">
        <v>295</v>
      </c>
      <c r="C398" s="165" t="s">
        <v>768</v>
      </c>
      <c r="D398" s="203"/>
      <c r="E398" s="167"/>
      <c r="F398" s="210"/>
      <c r="G398" s="168" t="s">
        <v>402</v>
      </c>
      <c r="H398" s="151">
        <v>2008</v>
      </c>
      <c r="I398" s="182"/>
      <c r="J398" s="182"/>
      <c r="K398" s="182"/>
      <c r="L398" s="203"/>
      <c r="M398" s="203"/>
      <c r="N398" s="154" t="s">
        <v>114</v>
      </c>
      <c r="O398" s="166">
        <v>16885000</v>
      </c>
      <c r="P398" s="205"/>
      <c r="U398" s="193" t="str">
        <f t="shared" si="6"/>
        <v>0</v>
      </c>
    </row>
    <row r="399" spans="1:21" s="116" customFormat="1" ht="25.5" customHeight="1">
      <c r="A399" s="201"/>
      <c r="B399" s="168" t="s">
        <v>295</v>
      </c>
      <c r="C399" s="165" t="s">
        <v>768</v>
      </c>
      <c r="D399" s="203"/>
      <c r="E399" s="167"/>
      <c r="F399" s="210"/>
      <c r="G399" s="168" t="s">
        <v>402</v>
      </c>
      <c r="H399" s="151">
        <v>2008</v>
      </c>
      <c r="I399" s="182"/>
      <c r="J399" s="182"/>
      <c r="K399" s="182"/>
      <c r="L399" s="203"/>
      <c r="M399" s="203"/>
      <c r="N399" s="154" t="s">
        <v>114</v>
      </c>
      <c r="O399" s="166">
        <v>16885000</v>
      </c>
      <c r="P399" s="205"/>
      <c r="U399" s="193" t="str">
        <f t="shared" si="6"/>
        <v>0</v>
      </c>
    </row>
    <row r="400" spans="1:21" s="116" customFormat="1" ht="25.5" customHeight="1">
      <c r="A400" s="201"/>
      <c r="B400" s="168" t="s">
        <v>295</v>
      </c>
      <c r="C400" s="165" t="s">
        <v>768</v>
      </c>
      <c r="D400" s="203"/>
      <c r="E400" s="167"/>
      <c r="F400" s="210"/>
      <c r="G400" s="168" t="s">
        <v>402</v>
      </c>
      <c r="H400" s="151">
        <v>2008</v>
      </c>
      <c r="I400" s="182"/>
      <c r="J400" s="182"/>
      <c r="K400" s="182"/>
      <c r="L400" s="203"/>
      <c r="M400" s="203"/>
      <c r="N400" s="154" t="s">
        <v>114</v>
      </c>
      <c r="O400" s="166">
        <v>16885000</v>
      </c>
      <c r="P400" s="205"/>
      <c r="U400" s="193" t="str">
        <f t="shared" si="6"/>
        <v>0</v>
      </c>
    </row>
    <row r="401" spans="1:21" s="116" customFormat="1" ht="25.5" customHeight="1">
      <c r="A401" s="201"/>
      <c r="B401" s="168" t="s">
        <v>295</v>
      </c>
      <c r="C401" s="165" t="s">
        <v>768</v>
      </c>
      <c r="D401" s="203"/>
      <c r="E401" s="167"/>
      <c r="F401" s="210"/>
      <c r="G401" s="168" t="s">
        <v>402</v>
      </c>
      <c r="H401" s="151">
        <v>2008</v>
      </c>
      <c r="I401" s="182"/>
      <c r="J401" s="182"/>
      <c r="K401" s="182"/>
      <c r="L401" s="203"/>
      <c r="M401" s="203"/>
      <c r="N401" s="154" t="s">
        <v>114</v>
      </c>
      <c r="O401" s="166">
        <v>16885000</v>
      </c>
      <c r="P401" s="205"/>
      <c r="U401" s="193" t="str">
        <f t="shared" si="6"/>
        <v>0</v>
      </c>
    </row>
    <row r="402" spans="1:21" s="116" customFormat="1" ht="21.75" customHeight="1">
      <c r="A402" s="201"/>
      <c r="B402" s="168" t="s">
        <v>747</v>
      </c>
      <c r="C402" s="165" t="s">
        <v>763</v>
      </c>
      <c r="D402" s="203"/>
      <c r="E402" s="167"/>
      <c r="F402" s="210"/>
      <c r="G402" s="168" t="s">
        <v>403</v>
      </c>
      <c r="H402" s="151">
        <v>2008</v>
      </c>
      <c r="I402" s="182"/>
      <c r="J402" s="182"/>
      <c r="K402" s="182"/>
      <c r="L402" s="203"/>
      <c r="M402" s="203"/>
      <c r="N402" s="154" t="s">
        <v>114</v>
      </c>
      <c r="O402" s="171">
        <v>4675000</v>
      </c>
      <c r="P402" s="205"/>
      <c r="U402" s="193" t="str">
        <f t="shared" si="6"/>
        <v>0</v>
      </c>
    </row>
    <row r="403" spans="1:21" s="116" customFormat="1" ht="21.75" customHeight="1">
      <c r="A403" s="201"/>
      <c r="B403" s="168" t="s">
        <v>747</v>
      </c>
      <c r="C403" s="165" t="s">
        <v>763</v>
      </c>
      <c r="D403" s="203"/>
      <c r="E403" s="167"/>
      <c r="F403" s="210"/>
      <c r="G403" s="168" t="s">
        <v>403</v>
      </c>
      <c r="H403" s="151">
        <v>2008</v>
      </c>
      <c r="I403" s="182"/>
      <c r="J403" s="182"/>
      <c r="K403" s="182"/>
      <c r="L403" s="203"/>
      <c r="M403" s="203"/>
      <c r="N403" s="154" t="s">
        <v>114</v>
      </c>
      <c r="O403" s="171">
        <v>4675000</v>
      </c>
      <c r="P403" s="205"/>
      <c r="U403" s="193" t="str">
        <f t="shared" si="6"/>
        <v>0</v>
      </c>
    </row>
    <row r="404" spans="1:21" s="116" customFormat="1" ht="21.75" customHeight="1">
      <c r="A404" s="201"/>
      <c r="B404" s="168" t="s">
        <v>747</v>
      </c>
      <c r="C404" s="165" t="s">
        <v>763</v>
      </c>
      <c r="D404" s="203"/>
      <c r="E404" s="167"/>
      <c r="F404" s="210"/>
      <c r="G404" s="168" t="s">
        <v>403</v>
      </c>
      <c r="H404" s="151">
        <v>2008</v>
      </c>
      <c r="I404" s="182"/>
      <c r="J404" s="182"/>
      <c r="K404" s="182"/>
      <c r="L404" s="203"/>
      <c r="M404" s="203"/>
      <c r="N404" s="154" t="s">
        <v>114</v>
      </c>
      <c r="O404" s="171">
        <v>4675000</v>
      </c>
      <c r="P404" s="205"/>
      <c r="U404" s="193" t="str">
        <f t="shared" si="6"/>
        <v>0</v>
      </c>
    </row>
    <row r="405" spans="1:21" s="116" customFormat="1" ht="21.75" customHeight="1">
      <c r="A405" s="201"/>
      <c r="B405" s="168" t="s">
        <v>747</v>
      </c>
      <c r="C405" s="165" t="s">
        <v>763</v>
      </c>
      <c r="D405" s="203"/>
      <c r="E405" s="167"/>
      <c r="F405" s="210"/>
      <c r="G405" s="168" t="s">
        <v>403</v>
      </c>
      <c r="H405" s="151">
        <v>2008</v>
      </c>
      <c r="I405" s="182"/>
      <c r="J405" s="182"/>
      <c r="K405" s="182"/>
      <c r="L405" s="203"/>
      <c r="M405" s="203"/>
      <c r="N405" s="154" t="s">
        <v>114</v>
      </c>
      <c r="O405" s="171">
        <v>4675000</v>
      </c>
      <c r="P405" s="205"/>
      <c r="U405" s="193" t="str">
        <f t="shared" si="6"/>
        <v>0</v>
      </c>
    </row>
    <row r="406" spans="1:21" s="116" customFormat="1" ht="21.75" customHeight="1" thickBot="1">
      <c r="A406" s="234"/>
      <c r="B406" s="250" t="s">
        <v>747</v>
      </c>
      <c r="C406" s="253" t="s">
        <v>769</v>
      </c>
      <c r="D406" s="237"/>
      <c r="E406" s="251" t="s">
        <v>361</v>
      </c>
      <c r="F406" s="239"/>
      <c r="G406" s="250" t="s">
        <v>403</v>
      </c>
      <c r="H406" s="251">
        <v>2008</v>
      </c>
      <c r="I406" s="242"/>
      <c r="J406" s="242"/>
      <c r="K406" s="242"/>
      <c r="L406" s="237"/>
      <c r="M406" s="237"/>
      <c r="N406" s="241" t="s">
        <v>114</v>
      </c>
      <c r="O406" s="252">
        <v>4400000</v>
      </c>
      <c r="P406" s="244"/>
      <c r="U406" s="193" t="str">
        <f t="shared" si="6"/>
        <v>0</v>
      </c>
    </row>
    <row r="407" spans="1:21" s="116" customFormat="1" ht="21.75" customHeight="1">
      <c r="A407" s="231"/>
      <c r="B407" s="82" t="s">
        <v>747</v>
      </c>
      <c r="C407" s="83" t="s">
        <v>769</v>
      </c>
      <c r="D407" s="115"/>
      <c r="E407" s="149" t="s">
        <v>361</v>
      </c>
      <c r="F407" s="99"/>
      <c r="G407" s="82" t="s">
        <v>403</v>
      </c>
      <c r="H407" s="149">
        <v>2008</v>
      </c>
      <c r="I407" s="232"/>
      <c r="J407" s="232"/>
      <c r="K407" s="232"/>
      <c r="L407" s="115"/>
      <c r="M407" s="115"/>
      <c r="N407" s="78" t="s">
        <v>114</v>
      </c>
      <c r="O407" s="84">
        <v>4400000</v>
      </c>
      <c r="P407" s="233"/>
      <c r="U407" s="193" t="str">
        <f t="shared" si="6"/>
        <v>0</v>
      </c>
    </row>
    <row r="408" spans="1:21" s="116" customFormat="1" ht="21.75" customHeight="1">
      <c r="A408" s="201"/>
      <c r="B408" s="168" t="s">
        <v>747</v>
      </c>
      <c r="C408" s="165" t="s">
        <v>769</v>
      </c>
      <c r="D408" s="203"/>
      <c r="E408" s="151" t="s">
        <v>361</v>
      </c>
      <c r="F408" s="210"/>
      <c r="G408" s="168" t="s">
        <v>403</v>
      </c>
      <c r="H408" s="151">
        <v>2008</v>
      </c>
      <c r="I408" s="182"/>
      <c r="J408" s="182"/>
      <c r="K408" s="182"/>
      <c r="L408" s="203"/>
      <c r="M408" s="203"/>
      <c r="N408" s="154" t="s">
        <v>114</v>
      </c>
      <c r="O408" s="166">
        <v>4400000</v>
      </c>
      <c r="P408" s="205"/>
      <c r="U408" s="193" t="str">
        <f t="shared" si="6"/>
        <v>0</v>
      </c>
    </row>
    <row r="409" spans="1:21" s="116" customFormat="1" ht="21.75" customHeight="1">
      <c r="A409" s="201"/>
      <c r="B409" s="168" t="s">
        <v>747</v>
      </c>
      <c r="C409" s="165" t="s">
        <v>769</v>
      </c>
      <c r="D409" s="203"/>
      <c r="E409" s="151" t="s">
        <v>361</v>
      </c>
      <c r="F409" s="210"/>
      <c r="G409" s="168" t="s">
        <v>403</v>
      </c>
      <c r="H409" s="151">
        <v>2008</v>
      </c>
      <c r="I409" s="182"/>
      <c r="J409" s="182"/>
      <c r="K409" s="182"/>
      <c r="L409" s="203"/>
      <c r="M409" s="203"/>
      <c r="N409" s="154" t="s">
        <v>114</v>
      </c>
      <c r="O409" s="166">
        <v>4400000</v>
      </c>
      <c r="P409" s="205"/>
      <c r="U409" s="193" t="str">
        <f t="shared" si="6"/>
        <v>0</v>
      </c>
    </row>
    <row r="410" spans="1:21" s="116" customFormat="1" ht="21.75" customHeight="1">
      <c r="A410" s="201"/>
      <c r="B410" s="168" t="s">
        <v>747</v>
      </c>
      <c r="C410" s="165" t="s">
        <v>770</v>
      </c>
      <c r="D410" s="203"/>
      <c r="E410" s="151" t="s">
        <v>358</v>
      </c>
      <c r="F410" s="210"/>
      <c r="G410" s="168" t="s">
        <v>403</v>
      </c>
      <c r="H410" s="151">
        <v>2008</v>
      </c>
      <c r="I410" s="182"/>
      <c r="J410" s="182"/>
      <c r="K410" s="182"/>
      <c r="L410" s="203"/>
      <c r="M410" s="203"/>
      <c r="N410" s="154" t="s">
        <v>114</v>
      </c>
      <c r="O410" s="166">
        <v>83468000</v>
      </c>
      <c r="P410" s="205"/>
      <c r="U410" s="193" t="str">
        <f t="shared" si="6"/>
        <v>0</v>
      </c>
    </row>
    <row r="411" spans="1:21" s="116" customFormat="1" ht="21.75" customHeight="1">
      <c r="A411" s="201"/>
      <c r="B411" s="168" t="s">
        <v>300</v>
      </c>
      <c r="C411" s="165" t="s">
        <v>137</v>
      </c>
      <c r="D411" s="203"/>
      <c r="E411" s="151" t="s">
        <v>358</v>
      </c>
      <c r="F411" s="210"/>
      <c r="G411" s="168" t="s">
        <v>403</v>
      </c>
      <c r="H411" s="151">
        <v>2008</v>
      </c>
      <c r="I411" s="182"/>
      <c r="J411" s="182"/>
      <c r="K411" s="182"/>
      <c r="L411" s="203"/>
      <c r="M411" s="203"/>
      <c r="N411" s="154" t="s">
        <v>114</v>
      </c>
      <c r="O411" s="166">
        <v>2750000</v>
      </c>
      <c r="P411" s="205"/>
      <c r="U411" s="193" t="str">
        <f t="shared" si="6"/>
        <v>0</v>
      </c>
    </row>
    <row r="412" spans="1:21" s="116" customFormat="1" ht="21.75" customHeight="1">
      <c r="A412" s="201"/>
      <c r="B412" s="168" t="s">
        <v>300</v>
      </c>
      <c r="C412" s="165" t="s">
        <v>137</v>
      </c>
      <c r="D412" s="203"/>
      <c r="E412" s="151" t="s">
        <v>358</v>
      </c>
      <c r="F412" s="210"/>
      <c r="G412" s="168" t="s">
        <v>403</v>
      </c>
      <c r="H412" s="151">
        <v>2008</v>
      </c>
      <c r="I412" s="182"/>
      <c r="J412" s="182"/>
      <c r="K412" s="182"/>
      <c r="L412" s="203"/>
      <c r="M412" s="203"/>
      <c r="N412" s="154" t="s">
        <v>114</v>
      </c>
      <c r="O412" s="166">
        <v>2750000</v>
      </c>
      <c r="P412" s="205"/>
      <c r="U412" s="193" t="str">
        <f t="shared" si="6"/>
        <v>0</v>
      </c>
    </row>
    <row r="413" spans="1:21" s="116" customFormat="1" ht="21.75" customHeight="1">
      <c r="A413" s="201"/>
      <c r="B413" s="168" t="s">
        <v>300</v>
      </c>
      <c r="C413" s="165" t="s">
        <v>137</v>
      </c>
      <c r="D413" s="203"/>
      <c r="E413" s="151" t="s">
        <v>358</v>
      </c>
      <c r="F413" s="210"/>
      <c r="G413" s="168" t="s">
        <v>403</v>
      </c>
      <c r="H413" s="151">
        <v>2008</v>
      </c>
      <c r="I413" s="182"/>
      <c r="J413" s="182"/>
      <c r="K413" s="182"/>
      <c r="L413" s="203"/>
      <c r="M413" s="203"/>
      <c r="N413" s="154" t="s">
        <v>114</v>
      </c>
      <c r="O413" s="166">
        <v>2750000</v>
      </c>
      <c r="P413" s="205"/>
      <c r="U413" s="193" t="str">
        <f t="shared" si="6"/>
        <v>0</v>
      </c>
    </row>
    <row r="414" spans="1:21" s="116" customFormat="1" ht="21.75" customHeight="1">
      <c r="A414" s="201"/>
      <c r="B414" s="168" t="s">
        <v>300</v>
      </c>
      <c r="C414" s="165" t="s">
        <v>137</v>
      </c>
      <c r="D414" s="203"/>
      <c r="E414" s="151" t="s">
        <v>358</v>
      </c>
      <c r="F414" s="210"/>
      <c r="G414" s="168" t="s">
        <v>403</v>
      </c>
      <c r="H414" s="151">
        <v>2008</v>
      </c>
      <c r="I414" s="182"/>
      <c r="J414" s="182"/>
      <c r="K414" s="182"/>
      <c r="L414" s="203"/>
      <c r="M414" s="203"/>
      <c r="N414" s="154" t="s">
        <v>114</v>
      </c>
      <c r="O414" s="166">
        <v>2750000</v>
      </c>
      <c r="P414" s="205"/>
      <c r="U414" s="193" t="str">
        <f t="shared" si="6"/>
        <v>0</v>
      </c>
    </row>
    <row r="415" spans="1:21" s="116" customFormat="1" ht="21.75" customHeight="1">
      <c r="A415" s="201"/>
      <c r="B415" s="168" t="s">
        <v>300</v>
      </c>
      <c r="C415" s="165" t="s">
        <v>137</v>
      </c>
      <c r="D415" s="203"/>
      <c r="E415" s="151" t="s">
        <v>358</v>
      </c>
      <c r="F415" s="210"/>
      <c r="G415" s="168" t="s">
        <v>403</v>
      </c>
      <c r="H415" s="151">
        <v>2008</v>
      </c>
      <c r="I415" s="182"/>
      <c r="J415" s="182"/>
      <c r="K415" s="182"/>
      <c r="L415" s="203"/>
      <c r="M415" s="203"/>
      <c r="N415" s="154" t="s">
        <v>114</v>
      </c>
      <c r="O415" s="166">
        <v>2750000</v>
      </c>
      <c r="P415" s="205"/>
      <c r="U415" s="193" t="str">
        <f t="shared" si="6"/>
        <v>0</v>
      </c>
    </row>
    <row r="416" spans="1:21" s="116" customFormat="1" ht="21.75" customHeight="1">
      <c r="A416" s="201"/>
      <c r="B416" s="168" t="s">
        <v>300</v>
      </c>
      <c r="C416" s="165" t="s">
        <v>137</v>
      </c>
      <c r="D416" s="203"/>
      <c r="E416" s="151" t="s">
        <v>358</v>
      </c>
      <c r="F416" s="210"/>
      <c r="G416" s="168" t="s">
        <v>403</v>
      </c>
      <c r="H416" s="151">
        <v>2008</v>
      </c>
      <c r="I416" s="182"/>
      <c r="J416" s="182"/>
      <c r="K416" s="182"/>
      <c r="L416" s="203"/>
      <c r="M416" s="203"/>
      <c r="N416" s="154" t="s">
        <v>114</v>
      </c>
      <c r="O416" s="166">
        <v>2750000</v>
      </c>
      <c r="P416" s="205"/>
      <c r="U416" s="193" t="str">
        <f t="shared" si="6"/>
        <v>0</v>
      </c>
    </row>
    <row r="417" spans="1:21" s="116" customFormat="1" ht="21.75" customHeight="1">
      <c r="A417" s="201"/>
      <c r="B417" s="168" t="s">
        <v>300</v>
      </c>
      <c r="C417" s="165" t="s">
        <v>137</v>
      </c>
      <c r="D417" s="203"/>
      <c r="E417" s="151" t="s">
        <v>358</v>
      </c>
      <c r="F417" s="210"/>
      <c r="G417" s="168" t="s">
        <v>403</v>
      </c>
      <c r="H417" s="151">
        <v>2008</v>
      </c>
      <c r="I417" s="182"/>
      <c r="J417" s="182"/>
      <c r="K417" s="182"/>
      <c r="L417" s="203"/>
      <c r="M417" s="203"/>
      <c r="N417" s="154" t="s">
        <v>114</v>
      </c>
      <c r="O417" s="166">
        <v>2750000</v>
      </c>
      <c r="P417" s="205"/>
      <c r="U417" s="193" t="str">
        <f t="shared" si="6"/>
        <v>0</v>
      </c>
    </row>
    <row r="418" spans="1:21" s="116" customFormat="1" ht="21.75" customHeight="1">
      <c r="A418" s="201"/>
      <c r="B418" s="168" t="s">
        <v>300</v>
      </c>
      <c r="C418" s="165" t="s">
        <v>137</v>
      </c>
      <c r="D418" s="203"/>
      <c r="E418" s="151" t="s">
        <v>358</v>
      </c>
      <c r="F418" s="210"/>
      <c r="G418" s="168" t="s">
        <v>403</v>
      </c>
      <c r="H418" s="151">
        <v>2008</v>
      </c>
      <c r="I418" s="182"/>
      <c r="J418" s="182"/>
      <c r="K418" s="182"/>
      <c r="L418" s="203"/>
      <c r="M418" s="203"/>
      <c r="N418" s="154" t="s">
        <v>114</v>
      </c>
      <c r="O418" s="166">
        <v>2750000</v>
      </c>
      <c r="P418" s="205"/>
      <c r="U418" s="193" t="str">
        <f t="shared" si="6"/>
        <v>0</v>
      </c>
    </row>
    <row r="419" spans="1:21" s="116" customFormat="1" ht="21.75" customHeight="1">
      <c r="A419" s="201"/>
      <c r="B419" s="168" t="s">
        <v>301</v>
      </c>
      <c r="C419" s="165" t="s">
        <v>122</v>
      </c>
      <c r="D419" s="203"/>
      <c r="E419" s="167"/>
      <c r="F419" s="210"/>
      <c r="G419" s="168" t="s">
        <v>404</v>
      </c>
      <c r="H419" s="151">
        <v>2008</v>
      </c>
      <c r="I419" s="182"/>
      <c r="J419" s="182"/>
      <c r="K419" s="182"/>
      <c r="L419" s="203"/>
      <c r="M419" s="203"/>
      <c r="N419" s="154" t="s">
        <v>114</v>
      </c>
      <c r="O419" s="166">
        <v>10862500</v>
      </c>
      <c r="P419" s="205"/>
      <c r="U419" s="193" t="str">
        <f t="shared" si="6"/>
        <v>0</v>
      </c>
    </row>
    <row r="420" spans="1:21" s="116" customFormat="1" ht="21.75" customHeight="1">
      <c r="A420" s="201"/>
      <c r="B420" s="168" t="s">
        <v>301</v>
      </c>
      <c r="C420" s="165" t="s">
        <v>122</v>
      </c>
      <c r="D420" s="203"/>
      <c r="E420" s="167"/>
      <c r="F420" s="210"/>
      <c r="G420" s="168" t="s">
        <v>404</v>
      </c>
      <c r="H420" s="151">
        <v>2008</v>
      </c>
      <c r="I420" s="182"/>
      <c r="J420" s="182"/>
      <c r="K420" s="182"/>
      <c r="L420" s="203"/>
      <c r="M420" s="203"/>
      <c r="N420" s="154" t="s">
        <v>114</v>
      </c>
      <c r="O420" s="166">
        <v>10862500</v>
      </c>
      <c r="P420" s="205"/>
      <c r="U420" s="193" t="str">
        <f t="shared" si="6"/>
        <v>0</v>
      </c>
    </row>
    <row r="421" spans="1:21" s="116" customFormat="1" ht="21.75" customHeight="1">
      <c r="A421" s="201"/>
      <c r="B421" s="168" t="s">
        <v>301</v>
      </c>
      <c r="C421" s="165" t="s">
        <v>122</v>
      </c>
      <c r="D421" s="203"/>
      <c r="E421" s="167"/>
      <c r="F421" s="210"/>
      <c r="G421" s="168" t="s">
        <v>404</v>
      </c>
      <c r="H421" s="151">
        <v>2008</v>
      </c>
      <c r="I421" s="182"/>
      <c r="J421" s="182"/>
      <c r="K421" s="182"/>
      <c r="L421" s="203"/>
      <c r="M421" s="203"/>
      <c r="N421" s="154" t="s">
        <v>114</v>
      </c>
      <c r="O421" s="166">
        <v>10862500</v>
      </c>
      <c r="P421" s="205"/>
      <c r="U421" s="193" t="str">
        <f t="shared" si="6"/>
        <v>0</v>
      </c>
    </row>
    <row r="422" spans="1:21" s="116" customFormat="1" ht="21.75" customHeight="1">
      <c r="A422" s="201"/>
      <c r="B422" s="168" t="s">
        <v>301</v>
      </c>
      <c r="C422" s="165" t="s">
        <v>122</v>
      </c>
      <c r="D422" s="203"/>
      <c r="E422" s="167"/>
      <c r="F422" s="210"/>
      <c r="G422" s="168" t="s">
        <v>404</v>
      </c>
      <c r="H422" s="151">
        <v>2008</v>
      </c>
      <c r="I422" s="182"/>
      <c r="J422" s="182"/>
      <c r="K422" s="182"/>
      <c r="L422" s="203"/>
      <c r="M422" s="203"/>
      <c r="N422" s="154" t="s">
        <v>114</v>
      </c>
      <c r="O422" s="166">
        <v>10862500</v>
      </c>
      <c r="P422" s="205"/>
      <c r="U422" s="193" t="str">
        <f t="shared" si="6"/>
        <v>0</v>
      </c>
    </row>
    <row r="423" spans="1:21" s="116" customFormat="1" ht="21.75" customHeight="1">
      <c r="A423" s="201"/>
      <c r="B423" s="168" t="s">
        <v>302</v>
      </c>
      <c r="C423" s="165" t="s">
        <v>771</v>
      </c>
      <c r="D423" s="203"/>
      <c r="E423" s="167"/>
      <c r="F423" s="210"/>
      <c r="G423" s="168" t="s">
        <v>405</v>
      </c>
      <c r="H423" s="151">
        <v>2009</v>
      </c>
      <c r="I423" s="182"/>
      <c r="J423" s="182"/>
      <c r="K423" s="182"/>
      <c r="L423" s="203"/>
      <c r="M423" s="203"/>
      <c r="N423" s="154" t="s">
        <v>114</v>
      </c>
      <c r="O423" s="166">
        <v>31969962.012493309</v>
      </c>
      <c r="P423" s="205"/>
      <c r="U423" s="193" t="str">
        <f t="shared" si="6"/>
        <v>0</v>
      </c>
    </row>
    <row r="424" spans="1:21" s="116" customFormat="1" ht="21.75" customHeight="1">
      <c r="A424" s="201"/>
      <c r="B424" s="168" t="s">
        <v>747</v>
      </c>
      <c r="C424" s="165" t="s">
        <v>772</v>
      </c>
      <c r="D424" s="203"/>
      <c r="E424" s="167"/>
      <c r="F424" s="210"/>
      <c r="G424" s="168" t="s">
        <v>406</v>
      </c>
      <c r="H424" s="151">
        <v>2009</v>
      </c>
      <c r="I424" s="182"/>
      <c r="J424" s="182"/>
      <c r="K424" s="182"/>
      <c r="L424" s="203"/>
      <c r="M424" s="203"/>
      <c r="N424" s="154" t="s">
        <v>114</v>
      </c>
      <c r="O424" s="166">
        <v>13441915.846161958</v>
      </c>
      <c r="P424" s="205"/>
      <c r="U424" s="193" t="str">
        <f t="shared" si="6"/>
        <v>0</v>
      </c>
    </row>
    <row r="425" spans="1:21" s="116" customFormat="1" ht="50.25" customHeight="1">
      <c r="A425" s="201"/>
      <c r="B425" s="168" t="s">
        <v>747</v>
      </c>
      <c r="C425" s="165" t="s">
        <v>773</v>
      </c>
      <c r="D425" s="203"/>
      <c r="E425" s="167"/>
      <c r="F425" s="210"/>
      <c r="G425" s="168" t="s">
        <v>407</v>
      </c>
      <c r="H425" s="151">
        <v>2009</v>
      </c>
      <c r="I425" s="182"/>
      <c r="J425" s="182"/>
      <c r="K425" s="182"/>
      <c r="L425" s="203"/>
      <c r="M425" s="203"/>
      <c r="N425" s="154" t="s">
        <v>114</v>
      </c>
      <c r="O425" s="166">
        <v>50419294.257202983</v>
      </c>
      <c r="P425" s="205"/>
      <c r="U425" s="193" t="str">
        <f t="shared" si="6"/>
        <v>0</v>
      </c>
    </row>
    <row r="426" spans="1:21" s="116" customFormat="1" ht="23.25" customHeight="1">
      <c r="A426" s="201"/>
      <c r="B426" s="168" t="s">
        <v>303</v>
      </c>
      <c r="C426" s="165" t="s">
        <v>774</v>
      </c>
      <c r="D426" s="203"/>
      <c r="E426" s="167" t="s">
        <v>362</v>
      </c>
      <c r="F426" s="210"/>
      <c r="G426" s="168" t="s">
        <v>408</v>
      </c>
      <c r="H426" s="151">
        <v>2009</v>
      </c>
      <c r="I426" s="182"/>
      <c r="J426" s="182"/>
      <c r="K426" s="182"/>
      <c r="L426" s="203"/>
      <c r="M426" s="203"/>
      <c r="N426" s="154" t="s">
        <v>114</v>
      </c>
      <c r="O426" s="166">
        <v>48261247.206399396</v>
      </c>
      <c r="P426" s="205"/>
      <c r="U426" s="193" t="str">
        <f t="shared" si="6"/>
        <v>0</v>
      </c>
    </row>
    <row r="427" spans="1:21" s="116" customFormat="1" ht="33.75" customHeight="1">
      <c r="A427" s="201"/>
      <c r="B427" s="168" t="s">
        <v>747</v>
      </c>
      <c r="C427" s="165" t="s">
        <v>775</v>
      </c>
      <c r="D427" s="203"/>
      <c r="E427" s="167"/>
      <c r="F427" s="210"/>
      <c r="G427" s="168" t="s">
        <v>396</v>
      </c>
      <c r="H427" s="151">
        <v>2009</v>
      </c>
      <c r="I427" s="182"/>
      <c r="J427" s="182"/>
      <c r="K427" s="182"/>
      <c r="L427" s="203"/>
      <c r="M427" s="203"/>
      <c r="N427" s="154" t="s">
        <v>114</v>
      </c>
      <c r="O427" s="166">
        <v>26101290.829694323</v>
      </c>
      <c r="P427" s="205"/>
      <c r="U427" s="193" t="str">
        <f t="shared" si="6"/>
        <v>0</v>
      </c>
    </row>
    <row r="428" spans="1:21" s="116" customFormat="1" ht="33.75" customHeight="1">
      <c r="A428" s="201"/>
      <c r="B428" s="168" t="s">
        <v>747</v>
      </c>
      <c r="C428" s="165" t="s">
        <v>776</v>
      </c>
      <c r="D428" s="203"/>
      <c r="E428" s="167"/>
      <c r="F428" s="210"/>
      <c r="G428" s="168" t="s">
        <v>396</v>
      </c>
      <c r="H428" s="151">
        <v>2009</v>
      </c>
      <c r="I428" s="182"/>
      <c r="J428" s="182"/>
      <c r="K428" s="182"/>
      <c r="L428" s="203"/>
      <c r="M428" s="203"/>
      <c r="N428" s="154" t="s">
        <v>114</v>
      </c>
      <c r="O428" s="166">
        <v>4564709.5672886064</v>
      </c>
      <c r="P428" s="205"/>
      <c r="U428" s="193" t="str">
        <f t="shared" si="6"/>
        <v>0</v>
      </c>
    </row>
    <row r="429" spans="1:21" s="116" customFormat="1" ht="21.75" customHeight="1">
      <c r="A429" s="201"/>
      <c r="B429" s="168" t="s">
        <v>293</v>
      </c>
      <c r="C429" s="165" t="s">
        <v>474</v>
      </c>
      <c r="D429" s="203"/>
      <c r="E429" s="167" t="s">
        <v>359</v>
      </c>
      <c r="F429" s="210"/>
      <c r="G429" s="168" t="s">
        <v>397</v>
      </c>
      <c r="H429" s="151">
        <v>2009</v>
      </c>
      <c r="I429" s="182"/>
      <c r="J429" s="182"/>
      <c r="K429" s="182"/>
      <c r="L429" s="203"/>
      <c r="M429" s="203"/>
      <c r="N429" s="154" t="s">
        <v>114</v>
      </c>
      <c r="O429" s="166">
        <v>19950000</v>
      </c>
      <c r="P429" s="205"/>
      <c r="U429" s="193" t="str">
        <f t="shared" si="6"/>
        <v>0</v>
      </c>
    </row>
    <row r="430" spans="1:21" s="116" customFormat="1" ht="21.75" customHeight="1">
      <c r="A430" s="201"/>
      <c r="B430" s="168" t="s">
        <v>293</v>
      </c>
      <c r="C430" s="165" t="s">
        <v>474</v>
      </c>
      <c r="D430" s="203"/>
      <c r="E430" s="167" t="s">
        <v>359</v>
      </c>
      <c r="F430" s="210"/>
      <c r="G430" s="168" t="s">
        <v>397</v>
      </c>
      <c r="H430" s="151">
        <v>2009</v>
      </c>
      <c r="I430" s="182"/>
      <c r="J430" s="182"/>
      <c r="K430" s="182"/>
      <c r="L430" s="203"/>
      <c r="M430" s="203"/>
      <c r="N430" s="154" t="s">
        <v>114</v>
      </c>
      <c r="O430" s="166">
        <v>19950000</v>
      </c>
      <c r="P430" s="205"/>
      <c r="U430" s="193" t="str">
        <f t="shared" si="6"/>
        <v>0</v>
      </c>
    </row>
    <row r="431" spans="1:21" s="116" customFormat="1" ht="21.75" customHeight="1">
      <c r="A431" s="201"/>
      <c r="B431" s="168" t="s">
        <v>293</v>
      </c>
      <c r="C431" s="165" t="s">
        <v>474</v>
      </c>
      <c r="D431" s="203"/>
      <c r="E431" s="167" t="s">
        <v>359</v>
      </c>
      <c r="F431" s="210"/>
      <c r="G431" s="168" t="s">
        <v>397</v>
      </c>
      <c r="H431" s="151">
        <v>2009</v>
      </c>
      <c r="I431" s="182"/>
      <c r="J431" s="182"/>
      <c r="K431" s="182"/>
      <c r="L431" s="203"/>
      <c r="M431" s="203"/>
      <c r="N431" s="154" t="s">
        <v>114</v>
      </c>
      <c r="O431" s="166">
        <v>19950000</v>
      </c>
      <c r="P431" s="205"/>
      <c r="U431" s="193" t="str">
        <f t="shared" si="6"/>
        <v>0</v>
      </c>
    </row>
    <row r="432" spans="1:21" s="116" customFormat="1" ht="21.75" customHeight="1">
      <c r="A432" s="201"/>
      <c r="B432" s="168" t="s">
        <v>293</v>
      </c>
      <c r="C432" s="165" t="s">
        <v>474</v>
      </c>
      <c r="D432" s="203"/>
      <c r="E432" s="167" t="s">
        <v>359</v>
      </c>
      <c r="F432" s="210"/>
      <c r="G432" s="168" t="s">
        <v>397</v>
      </c>
      <c r="H432" s="151">
        <v>2009</v>
      </c>
      <c r="I432" s="182"/>
      <c r="J432" s="182"/>
      <c r="K432" s="182"/>
      <c r="L432" s="203"/>
      <c r="M432" s="203"/>
      <c r="N432" s="154" t="s">
        <v>114</v>
      </c>
      <c r="O432" s="166">
        <v>19950000</v>
      </c>
      <c r="P432" s="205"/>
      <c r="U432" s="193" t="str">
        <f t="shared" si="6"/>
        <v>0</v>
      </c>
    </row>
    <row r="433" spans="1:24" s="116" customFormat="1" ht="21.75" customHeight="1">
      <c r="A433" s="201"/>
      <c r="B433" s="168" t="s">
        <v>294</v>
      </c>
      <c r="C433" s="165" t="s">
        <v>758</v>
      </c>
      <c r="D433" s="203"/>
      <c r="E433" s="167" t="s">
        <v>359</v>
      </c>
      <c r="F433" s="210"/>
      <c r="G433" s="168" t="s">
        <v>397</v>
      </c>
      <c r="H433" s="151">
        <v>2009</v>
      </c>
      <c r="I433" s="182"/>
      <c r="J433" s="182"/>
      <c r="K433" s="182"/>
      <c r="L433" s="203"/>
      <c r="M433" s="203"/>
      <c r="N433" s="154" t="s">
        <v>114</v>
      </c>
      <c r="O433" s="166">
        <v>24695000</v>
      </c>
      <c r="P433" s="205"/>
      <c r="U433" s="193" t="str">
        <f t="shared" si="6"/>
        <v>0</v>
      </c>
    </row>
    <row r="434" spans="1:24" s="116" customFormat="1" ht="21.75" customHeight="1">
      <c r="A434" s="201"/>
      <c r="B434" s="168" t="s">
        <v>294</v>
      </c>
      <c r="C434" s="165" t="s">
        <v>758</v>
      </c>
      <c r="D434" s="203"/>
      <c r="E434" s="167" t="s">
        <v>359</v>
      </c>
      <c r="F434" s="210"/>
      <c r="G434" s="168" t="s">
        <v>397</v>
      </c>
      <c r="H434" s="151">
        <v>2009</v>
      </c>
      <c r="I434" s="182"/>
      <c r="J434" s="182"/>
      <c r="K434" s="182"/>
      <c r="L434" s="203"/>
      <c r="M434" s="203"/>
      <c r="N434" s="154" t="s">
        <v>114</v>
      </c>
      <c r="O434" s="166">
        <v>24695000</v>
      </c>
      <c r="P434" s="205"/>
      <c r="U434" s="193" t="str">
        <f t="shared" si="6"/>
        <v>0</v>
      </c>
    </row>
    <row r="435" spans="1:24" s="116" customFormat="1" ht="25.5" customHeight="1" thickBot="1">
      <c r="A435" s="234"/>
      <c r="B435" s="250" t="s">
        <v>747</v>
      </c>
      <c r="C435" s="253" t="s">
        <v>777</v>
      </c>
      <c r="D435" s="237"/>
      <c r="E435" s="249"/>
      <c r="F435" s="255"/>
      <c r="G435" s="250" t="s">
        <v>397</v>
      </c>
      <c r="H435" s="251">
        <v>2011</v>
      </c>
      <c r="I435" s="242"/>
      <c r="J435" s="242"/>
      <c r="K435" s="242"/>
      <c r="L435" s="237"/>
      <c r="M435" s="237"/>
      <c r="N435" s="241" t="s">
        <v>114</v>
      </c>
      <c r="O435" s="252">
        <v>47119831.395421445</v>
      </c>
      <c r="P435" s="244"/>
      <c r="U435" s="193" t="str">
        <f t="shared" si="6"/>
        <v>0</v>
      </c>
    </row>
    <row r="436" spans="1:24" s="116" customFormat="1" ht="24.75" customHeight="1">
      <c r="A436" s="231"/>
      <c r="B436" s="82" t="s">
        <v>304</v>
      </c>
      <c r="C436" s="83" t="s">
        <v>778</v>
      </c>
      <c r="D436" s="115"/>
      <c r="E436" s="89" t="s">
        <v>348</v>
      </c>
      <c r="F436" s="254" t="s">
        <v>468</v>
      </c>
      <c r="G436" s="82" t="s">
        <v>410</v>
      </c>
      <c r="H436" s="149">
        <v>2011</v>
      </c>
      <c r="I436" s="232"/>
      <c r="J436" s="232"/>
      <c r="K436" s="232"/>
      <c r="L436" s="115"/>
      <c r="M436" s="115"/>
      <c r="N436" s="78" t="s">
        <v>114</v>
      </c>
      <c r="O436" s="84">
        <v>5937579.7749441108</v>
      </c>
      <c r="P436" s="233"/>
      <c r="U436" s="193" t="str">
        <f t="shared" si="6"/>
        <v>0</v>
      </c>
    </row>
    <row r="437" spans="1:24" s="116" customFormat="1" ht="24.75" customHeight="1">
      <c r="A437" s="201"/>
      <c r="B437" s="168" t="s">
        <v>305</v>
      </c>
      <c r="C437" s="165" t="s">
        <v>779</v>
      </c>
      <c r="D437" s="203"/>
      <c r="E437" s="167" t="s">
        <v>363</v>
      </c>
      <c r="F437" s="212"/>
      <c r="G437" s="168" t="s">
        <v>411</v>
      </c>
      <c r="H437" s="151">
        <v>2011</v>
      </c>
      <c r="I437" s="182"/>
      <c r="J437" s="182"/>
      <c r="K437" s="182"/>
      <c r="L437" s="203"/>
      <c r="M437" s="203"/>
      <c r="N437" s="154" t="s">
        <v>114</v>
      </c>
      <c r="O437" s="166">
        <v>5010615.8438346926</v>
      </c>
      <c r="P437" s="205"/>
      <c r="U437" s="193" t="str">
        <f t="shared" si="6"/>
        <v>0</v>
      </c>
    </row>
    <row r="438" spans="1:24" s="116" customFormat="1" ht="24.75" customHeight="1">
      <c r="A438" s="201"/>
      <c r="B438" s="168" t="s">
        <v>308</v>
      </c>
      <c r="C438" s="165" t="s">
        <v>122</v>
      </c>
      <c r="D438" s="203"/>
      <c r="E438" s="167" t="s">
        <v>366</v>
      </c>
      <c r="F438" s="212"/>
      <c r="G438" s="168" t="s">
        <v>413</v>
      </c>
      <c r="H438" s="151">
        <v>2011</v>
      </c>
      <c r="I438" s="182"/>
      <c r="J438" s="182"/>
      <c r="K438" s="182"/>
      <c r="L438" s="203"/>
      <c r="M438" s="203"/>
      <c r="N438" s="154" t="s">
        <v>114</v>
      </c>
      <c r="O438" s="166">
        <v>13302467.195188627</v>
      </c>
      <c r="P438" s="205"/>
      <c r="U438" s="193" t="str">
        <f t="shared" si="6"/>
        <v>0</v>
      </c>
    </row>
    <row r="439" spans="1:24" s="116" customFormat="1" ht="24.75" customHeight="1">
      <c r="A439" s="201"/>
      <c r="B439" s="168" t="s">
        <v>308</v>
      </c>
      <c r="C439" s="165" t="s">
        <v>122</v>
      </c>
      <c r="D439" s="203"/>
      <c r="E439" s="167" t="s">
        <v>366</v>
      </c>
      <c r="F439" s="212"/>
      <c r="G439" s="168" t="s">
        <v>413</v>
      </c>
      <c r="H439" s="151">
        <v>2011</v>
      </c>
      <c r="I439" s="182"/>
      <c r="J439" s="182"/>
      <c r="K439" s="182"/>
      <c r="L439" s="203"/>
      <c r="M439" s="203"/>
      <c r="N439" s="154" t="s">
        <v>114</v>
      </c>
      <c r="O439" s="166">
        <v>13302467.195188627</v>
      </c>
      <c r="P439" s="205"/>
      <c r="U439" s="193" t="str">
        <f t="shared" si="6"/>
        <v>0</v>
      </c>
    </row>
    <row r="440" spans="1:24" s="116" customFormat="1" ht="24.75" customHeight="1">
      <c r="A440" s="201"/>
      <c r="B440" s="168" t="s">
        <v>308</v>
      </c>
      <c r="C440" s="165" t="s">
        <v>122</v>
      </c>
      <c r="D440" s="203"/>
      <c r="E440" s="167" t="s">
        <v>366</v>
      </c>
      <c r="F440" s="212"/>
      <c r="G440" s="168" t="s">
        <v>413</v>
      </c>
      <c r="H440" s="151">
        <v>2011</v>
      </c>
      <c r="I440" s="182"/>
      <c r="J440" s="182"/>
      <c r="K440" s="182"/>
      <c r="L440" s="203"/>
      <c r="M440" s="203"/>
      <c r="N440" s="154" t="s">
        <v>114</v>
      </c>
      <c r="O440" s="166">
        <v>13302467.195188627</v>
      </c>
      <c r="P440" s="205"/>
      <c r="U440" s="193" t="str">
        <f t="shared" si="6"/>
        <v>0</v>
      </c>
    </row>
    <row r="441" spans="1:24" s="116" customFormat="1" ht="25.5" customHeight="1">
      <c r="A441" s="201"/>
      <c r="B441" s="168" t="s">
        <v>294</v>
      </c>
      <c r="C441" s="165" t="s">
        <v>780</v>
      </c>
      <c r="D441" s="203"/>
      <c r="E441" s="167" t="s">
        <v>367</v>
      </c>
      <c r="F441" s="212"/>
      <c r="G441" s="168" t="s">
        <v>397</v>
      </c>
      <c r="H441" s="151">
        <v>2011</v>
      </c>
      <c r="I441" s="182"/>
      <c r="J441" s="182"/>
      <c r="K441" s="182"/>
      <c r="L441" s="203"/>
      <c r="M441" s="203"/>
      <c r="N441" s="154" t="s">
        <v>114</v>
      </c>
      <c r="O441" s="166">
        <v>345376500</v>
      </c>
      <c r="P441" s="205"/>
      <c r="U441" s="193" t="str">
        <f t="shared" si="6"/>
        <v>0</v>
      </c>
    </row>
    <row r="442" spans="1:24" s="116" customFormat="1" ht="25.5" customHeight="1">
      <c r="A442" s="201"/>
      <c r="B442" s="168" t="s">
        <v>309</v>
      </c>
      <c r="C442" s="165" t="s">
        <v>781</v>
      </c>
      <c r="D442" s="203"/>
      <c r="E442" s="167"/>
      <c r="F442" s="212"/>
      <c r="G442" s="168" t="s">
        <v>414</v>
      </c>
      <c r="H442" s="151">
        <v>2011</v>
      </c>
      <c r="I442" s="182"/>
      <c r="J442" s="182"/>
      <c r="K442" s="182"/>
      <c r="L442" s="203"/>
      <c r="M442" s="203"/>
      <c r="N442" s="154" t="s">
        <v>114</v>
      </c>
      <c r="O442" s="166">
        <v>39583865.166294068</v>
      </c>
      <c r="P442" s="205"/>
      <c r="U442" s="193" t="str">
        <f t="shared" si="6"/>
        <v>0</v>
      </c>
    </row>
    <row r="443" spans="1:24" s="116" customFormat="1" ht="21.75" customHeight="1">
      <c r="A443" s="201"/>
      <c r="B443" s="168" t="s">
        <v>310</v>
      </c>
      <c r="C443" s="165" t="s">
        <v>782</v>
      </c>
      <c r="D443" s="203"/>
      <c r="E443" s="167"/>
      <c r="F443" s="212"/>
      <c r="G443" s="168" t="s">
        <v>396</v>
      </c>
      <c r="H443" s="151">
        <v>2011</v>
      </c>
      <c r="I443" s="182"/>
      <c r="J443" s="182"/>
      <c r="K443" s="182"/>
      <c r="L443" s="203"/>
      <c r="M443" s="203"/>
      <c r="N443" s="154" t="s">
        <v>114</v>
      </c>
      <c r="O443" s="173">
        <v>8864953.8465172201</v>
      </c>
      <c r="P443" s="205"/>
      <c r="U443" s="193" t="str">
        <f t="shared" si="6"/>
        <v>0</v>
      </c>
    </row>
    <row r="444" spans="1:24" s="116" customFormat="1" ht="21.75" customHeight="1">
      <c r="A444" s="201"/>
      <c r="B444" s="168" t="s">
        <v>311</v>
      </c>
      <c r="C444" s="165" t="s">
        <v>783</v>
      </c>
      <c r="D444" s="203"/>
      <c r="E444" s="167"/>
      <c r="F444" s="212"/>
      <c r="G444" s="168" t="s">
        <v>415</v>
      </c>
      <c r="H444" s="151">
        <v>2011</v>
      </c>
      <c r="I444" s="182"/>
      <c r="J444" s="182"/>
      <c r="K444" s="182"/>
      <c r="L444" s="203"/>
      <c r="M444" s="203"/>
      <c r="N444" s="154" t="s">
        <v>114</v>
      </c>
      <c r="O444" s="166">
        <v>7202774.7402952434</v>
      </c>
      <c r="P444" s="205"/>
      <c r="U444" s="193" t="str">
        <f t="shared" si="6"/>
        <v>0</v>
      </c>
    </row>
    <row r="445" spans="1:24" s="116" customFormat="1" ht="21.75" customHeight="1">
      <c r="A445" s="201"/>
      <c r="B445" s="168" t="s">
        <v>312</v>
      </c>
      <c r="C445" s="165" t="s">
        <v>137</v>
      </c>
      <c r="D445" s="203"/>
      <c r="E445" s="167"/>
      <c r="F445" s="212"/>
      <c r="G445" s="168" t="s">
        <v>415</v>
      </c>
      <c r="H445" s="151">
        <v>2011</v>
      </c>
      <c r="I445" s="182"/>
      <c r="J445" s="182"/>
      <c r="K445" s="182"/>
      <c r="L445" s="203"/>
      <c r="M445" s="203"/>
      <c r="N445" s="154" t="s">
        <v>114</v>
      </c>
      <c r="O445" s="166">
        <v>4986536.3586659376</v>
      </c>
      <c r="P445" s="205"/>
      <c r="U445" s="193" t="str">
        <f t="shared" si="6"/>
        <v>0</v>
      </c>
    </row>
    <row r="446" spans="1:24" s="116" customFormat="1" ht="21.75" customHeight="1">
      <c r="A446" s="201"/>
      <c r="B446" s="168" t="s">
        <v>312</v>
      </c>
      <c r="C446" s="165" t="s">
        <v>137</v>
      </c>
      <c r="D446" s="203"/>
      <c r="E446" s="167"/>
      <c r="F446" s="212"/>
      <c r="G446" s="168" t="s">
        <v>415</v>
      </c>
      <c r="H446" s="151">
        <v>2011</v>
      </c>
      <c r="I446" s="182"/>
      <c r="J446" s="182"/>
      <c r="K446" s="182"/>
      <c r="L446" s="203"/>
      <c r="M446" s="203"/>
      <c r="N446" s="154" t="s">
        <v>114</v>
      </c>
      <c r="O446" s="166">
        <v>4986536.3586659376</v>
      </c>
      <c r="P446" s="205"/>
      <c r="U446" s="193" t="str">
        <f t="shared" si="6"/>
        <v>0</v>
      </c>
    </row>
    <row r="447" spans="1:24" s="116" customFormat="1" ht="21.75" customHeight="1">
      <c r="A447" s="201"/>
      <c r="B447" s="168" t="s">
        <v>312</v>
      </c>
      <c r="C447" s="165" t="s">
        <v>137</v>
      </c>
      <c r="D447" s="203"/>
      <c r="E447" s="167"/>
      <c r="F447" s="212"/>
      <c r="G447" s="168" t="s">
        <v>415</v>
      </c>
      <c r="H447" s="151">
        <v>2011</v>
      </c>
      <c r="I447" s="182"/>
      <c r="J447" s="182"/>
      <c r="K447" s="182"/>
      <c r="L447" s="203"/>
      <c r="M447" s="203"/>
      <c r="N447" s="154" t="s">
        <v>114</v>
      </c>
      <c r="O447" s="166">
        <v>4986536.3586659376</v>
      </c>
      <c r="P447" s="205"/>
      <c r="U447" s="193" t="str">
        <f t="shared" si="6"/>
        <v>0</v>
      </c>
    </row>
    <row r="448" spans="1:24" s="116" customFormat="1" ht="21.75" customHeight="1">
      <c r="A448" s="201"/>
      <c r="B448" s="168" t="s">
        <v>308</v>
      </c>
      <c r="C448" s="165" t="s">
        <v>122</v>
      </c>
      <c r="D448" s="203"/>
      <c r="E448" s="167"/>
      <c r="F448" s="212"/>
      <c r="G448" s="168" t="s">
        <v>415</v>
      </c>
      <c r="H448" s="151">
        <v>2011</v>
      </c>
      <c r="I448" s="182"/>
      <c r="J448" s="182"/>
      <c r="K448" s="182"/>
      <c r="L448" s="203"/>
      <c r="M448" s="203"/>
      <c r="N448" s="154" t="s">
        <v>114</v>
      </c>
      <c r="O448" s="166">
        <v>39615261.071623839</v>
      </c>
      <c r="P448" s="205"/>
      <c r="U448" s="193" t="str">
        <f t="shared" si="6"/>
        <v>0</v>
      </c>
      <c r="W448" s="759" t="s">
        <v>508</v>
      </c>
      <c r="X448" s="759"/>
    </row>
    <row r="449" spans="1:25" s="116" customFormat="1" ht="21.75" customHeight="1">
      <c r="A449" s="201"/>
      <c r="B449" s="168" t="s">
        <v>747</v>
      </c>
      <c r="C449" s="165" t="s">
        <v>471</v>
      </c>
      <c r="D449" s="203"/>
      <c r="E449" s="167" t="s">
        <v>472</v>
      </c>
      <c r="F449" s="212"/>
      <c r="G449" s="168" t="s">
        <v>473</v>
      </c>
      <c r="H449" s="151">
        <v>2012</v>
      </c>
      <c r="I449" s="182"/>
      <c r="J449" s="182"/>
      <c r="K449" s="182"/>
      <c r="L449" s="203"/>
      <c r="M449" s="203"/>
      <c r="N449" s="154" t="s">
        <v>114</v>
      </c>
      <c r="O449" s="174">
        <v>29764819.0600329</v>
      </c>
      <c r="P449" s="205"/>
      <c r="U449" s="193" t="str">
        <f t="shared" si="6"/>
        <v>0</v>
      </c>
      <c r="W449" s="46" t="s">
        <v>471</v>
      </c>
      <c r="X449" s="213">
        <v>424980800</v>
      </c>
    </row>
    <row r="450" spans="1:25" s="116" customFormat="1" ht="21.75" customHeight="1">
      <c r="A450" s="201"/>
      <c r="B450" s="168" t="s">
        <v>747</v>
      </c>
      <c r="C450" s="165" t="s">
        <v>474</v>
      </c>
      <c r="D450" s="203"/>
      <c r="E450" s="167" t="s">
        <v>475</v>
      </c>
      <c r="F450" s="212"/>
      <c r="G450" s="168" t="s">
        <v>476</v>
      </c>
      <c r="H450" s="151">
        <v>2012</v>
      </c>
      <c r="I450" s="182"/>
      <c r="J450" s="182"/>
      <c r="K450" s="182" t="s">
        <v>477</v>
      </c>
      <c r="L450" s="203"/>
      <c r="M450" s="203"/>
      <c r="N450" s="154" t="s">
        <v>114</v>
      </c>
      <c r="O450" s="174">
        <v>58160289.929525599</v>
      </c>
      <c r="P450" s="205"/>
      <c r="U450" s="193" t="str">
        <f t="shared" si="6"/>
        <v>0</v>
      </c>
      <c r="W450" s="46" t="s">
        <v>474</v>
      </c>
      <c r="X450" s="213">
        <v>58540000</v>
      </c>
      <c r="Y450" s="206">
        <f>V450-X450</f>
        <v>-58540000</v>
      </c>
    </row>
    <row r="451" spans="1:25" s="116" customFormat="1" ht="21.75" customHeight="1">
      <c r="A451" s="201"/>
      <c r="B451" s="168" t="s">
        <v>747</v>
      </c>
      <c r="C451" s="165" t="s">
        <v>129</v>
      </c>
      <c r="D451" s="203"/>
      <c r="E451" s="167" t="s">
        <v>348</v>
      </c>
      <c r="F451" s="212"/>
      <c r="G451" s="168" t="s">
        <v>476</v>
      </c>
      <c r="H451" s="151">
        <v>2012</v>
      </c>
      <c r="I451" s="182"/>
      <c r="J451" s="182" t="s">
        <v>478</v>
      </c>
      <c r="K451" s="182" t="s">
        <v>478</v>
      </c>
      <c r="L451" s="203"/>
      <c r="M451" s="203"/>
      <c r="N451" s="154" t="s">
        <v>114</v>
      </c>
      <c r="O451" s="174">
        <v>48017186.9252958</v>
      </c>
      <c r="P451" s="205"/>
      <c r="U451" s="193" t="str">
        <f t="shared" si="6"/>
        <v>0</v>
      </c>
      <c r="W451" s="46" t="s">
        <v>129</v>
      </c>
      <c r="X451" s="213">
        <v>48748410</v>
      </c>
      <c r="Y451" s="206">
        <f>V451-X451</f>
        <v>-48748410</v>
      </c>
    </row>
    <row r="452" spans="1:25" s="116" customFormat="1" ht="21.75" customHeight="1">
      <c r="A452" s="201"/>
      <c r="B452" s="168" t="s">
        <v>747</v>
      </c>
      <c r="C452" s="165" t="s">
        <v>479</v>
      </c>
      <c r="D452" s="203"/>
      <c r="E452" s="167" t="s">
        <v>480</v>
      </c>
      <c r="F452" s="212"/>
      <c r="G452" s="168" t="s">
        <v>481</v>
      </c>
      <c r="H452" s="151">
        <v>2012</v>
      </c>
      <c r="I452" s="182"/>
      <c r="J452" s="182"/>
      <c r="K452" s="182"/>
      <c r="L452" s="203"/>
      <c r="M452" s="203"/>
      <c r="N452" s="154" t="s">
        <v>114</v>
      </c>
      <c r="O452" s="174">
        <v>87378527.0927632</v>
      </c>
      <c r="P452" s="205"/>
      <c r="U452" s="193" t="str">
        <f t="shared" si="6"/>
        <v>0</v>
      </c>
      <c r="W452" s="46" t="s">
        <v>479</v>
      </c>
      <c r="X452" s="213">
        <v>87977410</v>
      </c>
      <c r="Y452" s="206">
        <f>X452-V452</f>
        <v>87977410</v>
      </c>
    </row>
    <row r="453" spans="1:25" s="116" customFormat="1" ht="21.75" customHeight="1">
      <c r="A453" s="201"/>
      <c r="B453" s="168" t="s">
        <v>747</v>
      </c>
      <c r="C453" s="165" t="s">
        <v>139</v>
      </c>
      <c r="D453" s="203"/>
      <c r="E453" s="167" t="s">
        <v>315</v>
      </c>
      <c r="F453" s="212"/>
      <c r="G453" s="168" t="s">
        <v>482</v>
      </c>
      <c r="H453" s="151">
        <v>2012</v>
      </c>
      <c r="I453" s="182"/>
      <c r="J453" s="182"/>
      <c r="K453" s="182"/>
      <c r="L453" s="203"/>
      <c r="M453" s="203"/>
      <c r="N453" s="154" t="s">
        <v>114</v>
      </c>
      <c r="O453" s="174">
        <v>13705825.729070701</v>
      </c>
      <c r="P453" s="205"/>
      <c r="U453" s="193" t="str">
        <f t="shared" si="6"/>
        <v>0</v>
      </c>
      <c r="W453" s="46" t="s">
        <v>139</v>
      </c>
      <c r="X453" s="213">
        <v>13695000</v>
      </c>
      <c r="Y453" s="206">
        <f>V453-X453</f>
        <v>-13695000</v>
      </c>
    </row>
    <row r="454" spans="1:25" s="116" customFormat="1" ht="21.75" customHeight="1">
      <c r="A454" s="201"/>
      <c r="B454" s="168" t="s">
        <v>747</v>
      </c>
      <c r="C454" s="165" t="s">
        <v>483</v>
      </c>
      <c r="D454" s="203"/>
      <c r="E454" s="167" t="s">
        <v>484</v>
      </c>
      <c r="F454" s="212"/>
      <c r="G454" s="168" t="s">
        <v>485</v>
      </c>
      <c r="H454" s="151">
        <v>2012</v>
      </c>
      <c r="I454" s="182"/>
      <c r="J454" s="182">
        <v>8021</v>
      </c>
      <c r="K454" s="182">
        <v>8021</v>
      </c>
      <c r="L454" s="203"/>
      <c r="M454" s="203"/>
      <c r="N454" s="154" t="s">
        <v>114</v>
      </c>
      <c r="O454" s="174">
        <v>396196831.83525199</v>
      </c>
      <c r="P454" s="205"/>
      <c r="U454" s="193" t="str">
        <f t="shared" si="6"/>
        <v>0</v>
      </c>
      <c r="W454" s="46" t="s">
        <v>483</v>
      </c>
      <c r="X454" s="213"/>
    </row>
    <row r="455" spans="1:25" s="116" customFormat="1" ht="21.75" customHeight="1">
      <c r="A455" s="201"/>
      <c r="B455" s="168" t="s">
        <v>747</v>
      </c>
      <c r="C455" s="165" t="s">
        <v>486</v>
      </c>
      <c r="D455" s="203"/>
      <c r="E455" s="167" t="s">
        <v>315</v>
      </c>
      <c r="F455" s="212"/>
      <c r="G455" s="168" t="s">
        <v>476</v>
      </c>
      <c r="H455" s="151">
        <v>2012</v>
      </c>
      <c r="I455" s="182"/>
      <c r="J455" s="182" t="s">
        <v>487</v>
      </c>
      <c r="K455" s="182"/>
      <c r="L455" s="203"/>
      <c r="M455" s="203"/>
      <c r="N455" s="154" t="s">
        <v>114</v>
      </c>
      <c r="O455" s="174">
        <v>36320861.698240198</v>
      </c>
      <c r="P455" s="205"/>
      <c r="U455" s="193" t="str">
        <f t="shared" si="6"/>
        <v>0</v>
      </c>
      <c r="W455" s="46" t="s">
        <v>486</v>
      </c>
      <c r="X455" s="213"/>
    </row>
    <row r="456" spans="1:25" s="116" customFormat="1" ht="21.75" customHeight="1">
      <c r="A456" s="201"/>
      <c r="B456" s="168" t="s">
        <v>747</v>
      </c>
      <c r="C456" s="165" t="s">
        <v>122</v>
      </c>
      <c r="D456" s="203"/>
      <c r="E456" s="167" t="s">
        <v>488</v>
      </c>
      <c r="F456" s="212"/>
      <c r="G456" s="168" t="s">
        <v>489</v>
      </c>
      <c r="H456" s="151">
        <v>2012</v>
      </c>
      <c r="I456" s="182"/>
      <c r="J456" s="182"/>
      <c r="K456" s="182"/>
      <c r="L456" s="203"/>
      <c r="M456" s="203"/>
      <c r="N456" s="154" t="s">
        <v>114</v>
      </c>
      <c r="O456" s="174">
        <v>87709640.357319102</v>
      </c>
      <c r="P456" s="205"/>
      <c r="U456" s="193" t="str">
        <f t="shared" si="6"/>
        <v>0</v>
      </c>
      <c r="W456" s="46" t="s">
        <v>122</v>
      </c>
      <c r="X456" s="213">
        <v>87830800</v>
      </c>
      <c r="Y456" s="206">
        <f>V456-X456</f>
        <v>-87830800</v>
      </c>
    </row>
    <row r="457" spans="1:25" s="116" customFormat="1" ht="21.75" customHeight="1">
      <c r="A457" s="201"/>
      <c r="B457" s="168" t="s">
        <v>561</v>
      </c>
      <c r="C457" s="165" t="s">
        <v>145</v>
      </c>
      <c r="D457" s="203">
        <v>1</v>
      </c>
      <c r="E457" s="167"/>
      <c r="F457" s="212"/>
      <c r="G457" s="168"/>
      <c r="H457" s="151">
        <v>2013</v>
      </c>
      <c r="I457" s="182"/>
      <c r="J457" s="182"/>
      <c r="K457" s="182"/>
      <c r="L457" s="203"/>
      <c r="M457" s="203"/>
      <c r="N457" s="154" t="s">
        <v>114</v>
      </c>
      <c r="O457" s="174">
        <v>4649263.431673497</v>
      </c>
      <c r="P457" s="214"/>
      <c r="T457" s="116">
        <v>1</v>
      </c>
      <c r="U457" s="193" t="str">
        <f t="shared" si="6"/>
        <v>0</v>
      </c>
      <c r="W457" s="110"/>
      <c r="X457" s="213"/>
      <c r="Y457" s="206"/>
    </row>
    <row r="458" spans="1:25" s="116" customFormat="1" ht="21.75" customHeight="1">
      <c r="A458" s="201"/>
      <c r="B458" s="168" t="s">
        <v>303</v>
      </c>
      <c r="C458" s="165" t="s">
        <v>774</v>
      </c>
      <c r="D458" s="203">
        <v>1</v>
      </c>
      <c r="E458" s="167" t="s">
        <v>557</v>
      </c>
      <c r="F458" s="212"/>
      <c r="G458" s="168"/>
      <c r="H458" s="151">
        <v>2013</v>
      </c>
      <c r="I458" s="182"/>
      <c r="J458" s="182"/>
      <c r="K458" s="182"/>
      <c r="L458" s="203"/>
      <c r="M458" s="203"/>
      <c r="N458" s="154" t="s">
        <v>114</v>
      </c>
      <c r="O458" s="174">
        <v>42341506.252740771</v>
      </c>
      <c r="P458" s="214"/>
      <c r="T458" s="116">
        <v>1</v>
      </c>
      <c r="U458" s="193" t="str">
        <f t="shared" si="6"/>
        <v>0</v>
      </c>
      <c r="W458" s="110"/>
      <c r="X458" s="213"/>
      <c r="Y458" s="206"/>
    </row>
    <row r="459" spans="1:25" s="116" customFormat="1" ht="21.75" customHeight="1">
      <c r="A459" s="201"/>
      <c r="B459" s="168" t="s">
        <v>562</v>
      </c>
      <c r="C459" s="165" t="s">
        <v>784</v>
      </c>
      <c r="D459" s="203">
        <v>4</v>
      </c>
      <c r="E459" s="167" t="s">
        <v>558</v>
      </c>
      <c r="F459" s="212"/>
      <c r="G459" s="168"/>
      <c r="H459" s="151">
        <v>2013</v>
      </c>
      <c r="I459" s="182"/>
      <c r="J459" s="182"/>
      <c r="K459" s="182"/>
      <c r="L459" s="203"/>
      <c r="M459" s="203"/>
      <c r="N459" s="154" t="s">
        <v>114</v>
      </c>
      <c r="O459" s="174">
        <v>21408751.140000001</v>
      </c>
      <c r="P459" s="214"/>
      <c r="T459" s="116">
        <v>4</v>
      </c>
      <c r="U459" s="193" t="str">
        <f t="shared" ref="U459:U476" si="7">IF(O459&lt;300000,O459,"0")</f>
        <v>0</v>
      </c>
      <c r="W459" s="110"/>
      <c r="X459" s="213"/>
      <c r="Y459" s="206"/>
    </row>
    <row r="460" spans="1:25" s="116" customFormat="1" ht="21.75" customHeight="1">
      <c r="A460" s="201"/>
      <c r="B460" s="168" t="s">
        <v>747</v>
      </c>
      <c r="C460" s="165" t="s">
        <v>785</v>
      </c>
      <c r="D460" s="203">
        <v>3</v>
      </c>
      <c r="E460" s="167" t="s">
        <v>559</v>
      </c>
      <c r="F460" s="212"/>
      <c r="G460" s="168"/>
      <c r="H460" s="151">
        <v>2013</v>
      </c>
      <c r="I460" s="182"/>
      <c r="J460" s="182"/>
      <c r="K460" s="182"/>
      <c r="L460" s="203"/>
      <c r="M460" s="203"/>
      <c r="N460" s="154" t="s">
        <v>114</v>
      </c>
      <c r="O460" s="174">
        <v>24973186.432989068</v>
      </c>
      <c r="P460" s="214"/>
      <c r="T460" s="116">
        <v>3</v>
      </c>
      <c r="U460" s="193" t="str">
        <f t="shared" si="7"/>
        <v>0</v>
      </c>
      <c r="W460" s="110"/>
      <c r="X460" s="213"/>
      <c r="Y460" s="206"/>
    </row>
    <row r="461" spans="1:25" s="116" customFormat="1" ht="25.5" customHeight="1">
      <c r="A461" s="201"/>
      <c r="B461" s="168" t="s">
        <v>747</v>
      </c>
      <c r="C461" s="165" t="s">
        <v>786</v>
      </c>
      <c r="D461" s="203">
        <v>1</v>
      </c>
      <c r="E461" s="167" t="s">
        <v>604</v>
      </c>
      <c r="F461" s="212"/>
      <c r="G461" s="168"/>
      <c r="H461" s="151">
        <v>2013</v>
      </c>
      <c r="I461" s="182"/>
      <c r="J461" s="182"/>
      <c r="K461" s="182"/>
      <c r="L461" s="203"/>
      <c r="M461" s="203"/>
      <c r="N461" s="154" t="s">
        <v>114</v>
      </c>
      <c r="O461" s="174">
        <v>2767418.7093294621</v>
      </c>
      <c r="P461" s="214"/>
      <c r="T461" s="116">
        <v>3</v>
      </c>
      <c r="U461" s="193" t="str">
        <f t="shared" si="7"/>
        <v>0</v>
      </c>
      <c r="W461" s="110"/>
      <c r="X461" s="213"/>
      <c r="Y461" s="206"/>
    </row>
    <row r="462" spans="1:25" s="116" customFormat="1" ht="21" customHeight="1">
      <c r="A462" s="201"/>
      <c r="B462" s="168" t="s">
        <v>747</v>
      </c>
      <c r="C462" s="165" t="s">
        <v>787</v>
      </c>
      <c r="D462" s="203">
        <v>3</v>
      </c>
      <c r="E462" s="167" t="s">
        <v>604</v>
      </c>
      <c r="F462" s="212"/>
      <c r="G462" s="168"/>
      <c r="H462" s="151">
        <v>2013</v>
      </c>
      <c r="I462" s="182"/>
      <c r="J462" s="182"/>
      <c r="K462" s="182"/>
      <c r="L462" s="203"/>
      <c r="M462" s="203"/>
      <c r="N462" s="154" t="s">
        <v>114</v>
      </c>
      <c r="O462" s="174">
        <v>6143669.5347114075</v>
      </c>
      <c r="P462" s="214"/>
      <c r="T462" s="116">
        <v>4</v>
      </c>
      <c r="U462" s="193" t="str">
        <f t="shared" si="7"/>
        <v>0</v>
      </c>
      <c r="W462" s="110"/>
      <c r="X462" s="213"/>
      <c r="Y462" s="206"/>
    </row>
    <row r="463" spans="1:25" s="116" customFormat="1" ht="21" customHeight="1">
      <c r="A463" s="201"/>
      <c r="B463" s="168" t="s">
        <v>747</v>
      </c>
      <c r="C463" s="165" t="s">
        <v>788</v>
      </c>
      <c r="D463" s="203">
        <v>3</v>
      </c>
      <c r="E463" s="167" t="s">
        <v>604</v>
      </c>
      <c r="F463" s="212"/>
      <c r="G463" s="168"/>
      <c r="H463" s="151">
        <v>2013</v>
      </c>
      <c r="I463" s="182"/>
      <c r="J463" s="182"/>
      <c r="K463" s="182"/>
      <c r="L463" s="203"/>
      <c r="M463" s="203"/>
      <c r="N463" s="154" t="s">
        <v>114</v>
      </c>
      <c r="O463" s="174">
        <v>11291068.334064206</v>
      </c>
      <c r="P463" s="214"/>
      <c r="T463" s="116">
        <v>6</v>
      </c>
      <c r="U463" s="193" t="str">
        <f t="shared" si="7"/>
        <v>0</v>
      </c>
      <c r="W463" s="110"/>
      <c r="X463" s="213"/>
      <c r="Y463" s="206"/>
    </row>
    <row r="464" spans="1:25" s="116" customFormat="1" ht="21" customHeight="1">
      <c r="A464" s="201"/>
      <c r="B464" s="168" t="s">
        <v>747</v>
      </c>
      <c r="C464" s="165" t="s">
        <v>789</v>
      </c>
      <c r="D464" s="203"/>
      <c r="E464" s="167"/>
      <c r="F464" s="212"/>
      <c r="G464" s="168"/>
      <c r="H464" s="151">
        <v>2013</v>
      </c>
      <c r="I464" s="182"/>
      <c r="J464" s="182"/>
      <c r="K464" s="182"/>
      <c r="L464" s="203"/>
      <c r="M464" s="203"/>
      <c r="N464" s="154" t="s">
        <v>114</v>
      </c>
      <c r="O464" s="174">
        <v>178192581.19260991</v>
      </c>
      <c r="P464" s="214"/>
      <c r="T464" s="116">
        <v>8</v>
      </c>
      <c r="U464" s="193" t="str">
        <f t="shared" si="7"/>
        <v>0</v>
      </c>
      <c r="W464" s="110"/>
      <c r="X464" s="213"/>
      <c r="Y464" s="206"/>
    </row>
    <row r="465" spans="1:25" s="116" customFormat="1" ht="21" customHeight="1" thickBot="1">
      <c r="A465" s="234"/>
      <c r="B465" s="250" t="s">
        <v>747</v>
      </c>
      <c r="C465" s="253" t="s">
        <v>790</v>
      </c>
      <c r="D465" s="237"/>
      <c r="E465" s="249"/>
      <c r="F465" s="255"/>
      <c r="G465" s="250"/>
      <c r="H465" s="251"/>
      <c r="I465" s="242"/>
      <c r="J465" s="242"/>
      <c r="K465" s="242"/>
      <c r="L465" s="237"/>
      <c r="M465" s="237"/>
      <c r="N465" s="241"/>
      <c r="O465" s="258"/>
      <c r="P465" s="259"/>
      <c r="T465" s="116">
        <v>72</v>
      </c>
      <c r="U465" s="193">
        <f t="shared" si="7"/>
        <v>0</v>
      </c>
      <c r="W465" s="110"/>
      <c r="X465" s="213"/>
      <c r="Y465" s="206"/>
    </row>
    <row r="466" spans="1:25" s="116" customFormat="1" ht="34.5" customHeight="1">
      <c r="A466" s="231"/>
      <c r="B466" s="82" t="s">
        <v>747</v>
      </c>
      <c r="C466" s="83" t="s">
        <v>791</v>
      </c>
      <c r="D466" s="111"/>
      <c r="E466" s="89"/>
      <c r="F466" s="254"/>
      <c r="G466" s="82"/>
      <c r="H466" s="149"/>
      <c r="I466" s="232"/>
      <c r="J466" s="232"/>
      <c r="K466" s="232"/>
      <c r="L466" s="115"/>
      <c r="M466" s="115"/>
      <c r="N466" s="78"/>
      <c r="O466" s="256"/>
      <c r="P466" s="257"/>
      <c r="T466" s="116">
        <v>20</v>
      </c>
      <c r="U466" s="193">
        <f t="shared" si="7"/>
        <v>0</v>
      </c>
      <c r="W466" s="110"/>
      <c r="X466" s="213"/>
      <c r="Y466" s="206"/>
    </row>
    <row r="467" spans="1:25" s="116" customFormat="1" ht="32.25" customHeight="1">
      <c r="A467" s="201"/>
      <c r="B467" s="168" t="s">
        <v>747</v>
      </c>
      <c r="C467" s="165" t="s">
        <v>792</v>
      </c>
      <c r="D467" s="204"/>
      <c r="E467" s="167"/>
      <c r="F467" s="212"/>
      <c r="G467" s="168"/>
      <c r="H467" s="151"/>
      <c r="I467" s="182"/>
      <c r="J467" s="182"/>
      <c r="K467" s="182"/>
      <c r="L467" s="203"/>
      <c r="M467" s="203"/>
      <c r="N467" s="154"/>
      <c r="O467" s="174"/>
      <c r="P467" s="214"/>
      <c r="T467" s="116">
        <v>20.5</v>
      </c>
      <c r="U467" s="193">
        <f t="shared" si="7"/>
        <v>0</v>
      </c>
      <c r="W467" s="110"/>
      <c r="X467" s="213"/>
      <c r="Y467" s="206"/>
    </row>
    <row r="468" spans="1:25" s="116" customFormat="1" ht="38.25" customHeight="1">
      <c r="A468" s="201"/>
      <c r="B468" s="168" t="s">
        <v>747</v>
      </c>
      <c r="C468" s="165" t="s">
        <v>793</v>
      </c>
      <c r="D468" s="204"/>
      <c r="E468" s="167"/>
      <c r="F468" s="212"/>
      <c r="G468" s="168"/>
      <c r="H468" s="151"/>
      <c r="I468" s="182"/>
      <c r="J468" s="182"/>
      <c r="K468" s="182"/>
      <c r="L468" s="203"/>
      <c r="M468" s="203"/>
      <c r="N468" s="154"/>
      <c r="O468" s="174"/>
      <c r="P468" s="214"/>
      <c r="T468" s="116">
        <v>24</v>
      </c>
      <c r="U468" s="193">
        <f t="shared" si="7"/>
        <v>0</v>
      </c>
      <c r="W468" s="110"/>
      <c r="X468" s="213"/>
      <c r="Y468" s="206"/>
    </row>
    <row r="469" spans="1:25" s="116" customFormat="1" ht="38.25" customHeight="1">
      <c r="A469" s="201"/>
      <c r="B469" s="168" t="s">
        <v>747</v>
      </c>
      <c r="C469" s="165" t="s">
        <v>794</v>
      </c>
      <c r="D469" s="204"/>
      <c r="E469" s="167"/>
      <c r="F469" s="212"/>
      <c r="G469" s="168"/>
      <c r="H469" s="151"/>
      <c r="I469" s="182"/>
      <c r="J469" s="182"/>
      <c r="K469" s="182"/>
      <c r="L469" s="203"/>
      <c r="M469" s="203"/>
      <c r="N469" s="154"/>
      <c r="O469" s="174"/>
      <c r="P469" s="214"/>
      <c r="T469" s="116">
        <v>36</v>
      </c>
      <c r="U469" s="193">
        <f t="shared" si="7"/>
        <v>0</v>
      </c>
      <c r="W469" s="110"/>
      <c r="X469" s="213"/>
      <c r="Y469" s="206"/>
    </row>
    <row r="470" spans="1:25" s="116" customFormat="1" ht="38.25" customHeight="1">
      <c r="A470" s="201"/>
      <c r="B470" s="168" t="s">
        <v>747</v>
      </c>
      <c r="C470" s="165" t="s">
        <v>795</v>
      </c>
      <c r="D470" s="204"/>
      <c r="E470" s="167"/>
      <c r="F470" s="212"/>
      <c r="G470" s="168"/>
      <c r="H470" s="151"/>
      <c r="I470" s="182"/>
      <c r="J470" s="182"/>
      <c r="K470" s="182"/>
      <c r="L470" s="203"/>
      <c r="M470" s="203"/>
      <c r="N470" s="154"/>
      <c r="O470" s="174"/>
      <c r="P470" s="214"/>
      <c r="T470" s="116">
        <v>7</v>
      </c>
      <c r="U470" s="193">
        <f t="shared" si="7"/>
        <v>0</v>
      </c>
      <c r="W470" s="110"/>
      <c r="X470" s="213"/>
      <c r="Y470" s="206"/>
    </row>
    <row r="471" spans="1:25" s="116" customFormat="1" ht="30.75" customHeight="1">
      <c r="A471" s="201"/>
      <c r="B471" s="168" t="s">
        <v>747</v>
      </c>
      <c r="C471" s="165" t="s">
        <v>796</v>
      </c>
      <c r="D471" s="204"/>
      <c r="E471" s="167"/>
      <c r="F471" s="212"/>
      <c r="G471" s="168"/>
      <c r="H471" s="151"/>
      <c r="I471" s="182"/>
      <c r="J471" s="182"/>
      <c r="K471" s="182"/>
      <c r="L471" s="203"/>
      <c r="M471" s="203"/>
      <c r="N471" s="154"/>
      <c r="O471" s="174"/>
      <c r="P471" s="214"/>
      <c r="T471" s="116">
        <v>10</v>
      </c>
      <c r="U471" s="193">
        <f t="shared" si="7"/>
        <v>0</v>
      </c>
      <c r="W471" s="110"/>
      <c r="X471" s="213"/>
      <c r="Y471" s="206"/>
    </row>
    <row r="472" spans="1:25" s="116" customFormat="1" ht="33.75" customHeight="1">
      <c r="A472" s="201"/>
      <c r="B472" s="168" t="s">
        <v>747</v>
      </c>
      <c r="C472" s="165" t="s">
        <v>797</v>
      </c>
      <c r="D472" s="204"/>
      <c r="E472" s="167"/>
      <c r="F472" s="212"/>
      <c r="G472" s="168"/>
      <c r="H472" s="151"/>
      <c r="I472" s="182"/>
      <c r="J472" s="182"/>
      <c r="K472" s="182"/>
      <c r="L472" s="203"/>
      <c r="M472" s="203"/>
      <c r="N472" s="154"/>
      <c r="O472" s="174"/>
      <c r="P472" s="214"/>
      <c r="T472" s="116">
        <v>1</v>
      </c>
      <c r="U472" s="193">
        <f t="shared" si="7"/>
        <v>0</v>
      </c>
      <c r="W472" s="110"/>
      <c r="X472" s="213"/>
      <c r="Y472" s="206"/>
    </row>
    <row r="473" spans="1:25" s="116" customFormat="1" ht="32.25" customHeight="1">
      <c r="A473" s="201"/>
      <c r="B473" s="168" t="s">
        <v>747</v>
      </c>
      <c r="C473" s="165" t="s">
        <v>798</v>
      </c>
      <c r="D473" s="204"/>
      <c r="E473" s="167"/>
      <c r="F473" s="212"/>
      <c r="G473" s="168"/>
      <c r="H473" s="151"/>
      <c r="I473" s="182"/>
      <c r="J473" s="182"/>
      <c r="K473" s="182"/>
      <c r="L473" s="203"/>
      <c r="M473" s="203"/>
      <c r="N473" s="154"/>
      <c r="O473" s="174"/>
      <c r="P473" s="214"/>
      <c r="T473" s="116">
        <v>6</v>
      </c>
      <c r="U473" s="193">
        <f t="shared" si="7"/>
        <v>0</v>
      </c>
      <c r="W473" s="110"/>
      <c r="X473" s="213"/>
      <c r="Y473" s="206"/>
    </row>
    <row r="474" spans="1:25" s="116" customFormat="1" ht="21.75" customHeight="1">
      <c r="A474" s="201"/>
      <c r="B474" s="168" t="s">
        <v>747</v>
      </c>
      <c r="C474" s="165" t="s">
        <v>799</v>
      </c>
      <c r="D474" s="204"/>
      <c r="E474" s="167"/>
      <c r="F474" s="212"/>
      <c r="G474" s="168"/>
      <c r="H474" s="151"/>
      <c r="I474" s="182"/>
      <c r="J474" s="182"/>
      <c r="K474" s="182"/>
      <c r="L474" s="203"/>
      <c r="M474" s="203"/>
      <c r="N474" s="154"/>
      <c r="O474" s="174"/>
      <c r="P474" s="214"/>
      <c r="T474" s="116">
        <v>11</v>
      </c>
      <c r="U474" s="193">
        <f t="shared" si="7"/>
        <v>0</v>
      </c>
      <c r="W474" s="110"/>
      <c r="X474" s="213"/>
      <c r="Y474" s="206"/>
    </row>
    <row r="475" spans="1:25" s="116" customFormat="1" ht="21.75" customHeight="1">
      <c r="A475" s="201"/>
      <c r="B475" s="168" t="s">
        <v>747</v>
      </c>
      <c r="C475" s="165" t="s">
        <v>800</v>
      </c>
      <c r="D475" s="204"/>
      <c r="E475" s="167"/>
      <c r="F475" s="212"/>
      <c r="G475" s="168"/>
      <c r="H475" s="151"/>
      <c r="I475" s="182"/>
      <c r="J475" s="182"/>
      <c r="K475" s="182"/>
      <c r="L475" s="203"/>
      <c r="M475" s="203"/>
      <c r="N475" s="154"/>
      <c r="O475" s="174"/>
      <c r="P475" s="214"/>
      <c r="T475" s="116">
        <v>10</v>
      </c>
      <c r="U475" s="193">
        <f t="shared" si="7"/>
        <v>0</v>
      </c>
      <c r="W475" s="110"/>
      <c r="X475" s="213"/>
      <c r="Y475" s="206"/>
    </row>
    <row r="476" spans="1:25" s="116" customFormat="1" ht="33" customHeight="1">
      <c r="A476" s="201"/>
      <c r="B476" s="168" t="s">
        <v>747</v>
      </c>
      <c r="C476" s="165" t="s">
        <v>801</v>
      </c>
      <c r="D476" s="204"/>
      <c r="E476" s="167"/>
      <c r="F476" s="212"/>
      <c r="G476" s="168"/>
      <c r="H476" s="151">
        <v>2013</v>
      </c>
      <c r="I476" s="182"/>
      <c r="J476" s="182"/>
      <c r="K476" s="182"/>
      <c r="L476" s="203"/>
      <c r="M476" s="203"/>
      <c r="N476" s="154" t="s">
        <v>114</v>
      </c>
      <c r="O476" s="174"/>
      <c r="P476" s="214"/>
      <c r="U476" s="193">
        <f t="shared" si="7"/>
        <v>0</v>
      </c>
      <c r="W476" s="110"/>
      <c r="X476" s="213"/>
      <c r="Y476" s="206"/>
    </row>
    <row r="477" spans="1:25" s="116" customFormat="1" ht="21" customHeight="1">
      <c r="A477" s="201"/>
      <c r="B477" s="168" t="s">
        <v>747</v>
      </c>
      <c r="C477" s="165" t="s">
        <v>802</v>
      </c>
      <c r="D477" s="204">
        <v>2</v>
      </c>
      <c r="E477" s="167"/>
      <c r="F477" s="212"/>
      <c r="G477" s="168"/>
      <c r="H477" s="151">
        <v>2013</v>
      </c>
      <c r="I477" s="182"/>
      <c r="J477" s="182"/>
      <c r="K477" s="182"/>
      <c r="L477" s="203"/>
      <c r="M477" s="203"/>
      <c r="N477" s="154" t="s">
        <v>114</v>
      </c>
      <c r="O477" s="174">
        <v>996270.73535860644</v>
      </c>
      <c r="P477" s="214"/>
      <c r="T477" s="206">
        <f>O477/D477</f>
        <v>498135.36767930322</v>
      </c>
      <c r="U477" s="193" t="str">
        <f>IF(T477&lt;300000,T477,"0")</f>
        <v>0</v>
      </c>
      <c r="W477" s="110"/>
      <c r="X477" s="213"/>
      <c r="Y477" s="206"/>
    </row>
    <row r="478" spans="1:25" s="116" customFormat="1" ht="21" customHeight="1">
      <c r="A478" s="201"/>
      <c r="B478" s="168" t="s">
        <v>747</v>
      </c>
      <c r="C478" s="165" t="s">
        <v>803</v>
      </c>
      <c r="D478" s="204">
        <v>20</v>
      </c>
      <c r="E478" s="167"/>
      <c r="F478" s="212"/>
      <c r="G478" s="168"/>
      <c r="H478" s="151">
        <v>2013</v>
      </c>
      <c r="I478" s="182"/>
      <c r="J478" s="182"/>
      <c r="K478" s="182"/>
      <c r="L478" s="203"/>
      <c r="M478" s="203"/>
      <c r="N478" s="154" t="s">
        <v>114</v>
      </c>
      <c r="O478" s="174">
        <v>8855739.8698542789</v>
      </c>
      <c r="P478" s="214"/>
      <c r="T478" s="206">
        <f>O478/D478</f>
        <v>442786.99349271395</v>
      </c>
      <c r="U478" s="193" t="str">
        <f>IF(T478&lt;300000,T478,"0")</f>
        <v>0</v>
      </c>
      <c r="W478" s="110"/>
      <c r="X478" s="213"/>
      <c r="Y478" s="206"/>
    </row>
    <row r="479" spans="1:25" s="116" customFormat="1" ht="25.5" customHeight="1">
      <c r="A479" s="201"/>
      <c r="B479" s="168" t="s">
        <v>747</v>
      </c>
      <c r="C479" s="165" t="s">
        <v>804</v>
      </c>
      <c r="D479" s="204">
        <v>1</v>
      </c>
      <c r="E479" s="167"/>
      <c r="F479" s="212"/>
      <c r="G479" s="168"/>
      <c r="H479" s="151">
        <v>2013</v>
      </c>
      <c r="I479" s="182"/>
      <c r="J479" s="182"/>
      <c r="K479" s="182"/>
      <c r="L479" s="203"/>
      <c r="M479" s="203"/>
      <c r="N479" s="154" t="s">
        <v>114</v>
      </c>
      <c r="O479" s="174">
        <v>7416682.1410029586</v>
      </c>
      <c r="P479" s="214"/>
      <c r="T479" s="206">
        <f>O479/D479</f>
        <v>7416682.1410029586</v>
      </c>
      <c r="U479" s="193" t="str">
        <f>IF(T479&lt;300000,T479,"0")</f>
        <v>0</v>
      </c>
      <c r="W479" s="110"/>
      <c r="X479" s="213"/>
      <c r="Y479" s="206"/>
    </row>
    <row r="480" spans="1:25" s="116" customFormat="1" ht="20.25" customHeight="1">
      <c r="A480" s="201"/>
      <c r="B480" s="168" t="s">
        <v>747</v>
      </c>
      <c r="C480" s="165" t="s">
        <v>805</v>
      </c>
      <c r="D480" s="204">
        <v>1</v>
      </c>
      <c r="E480" s="167"/>
      <c r="F480" s="212"/>
      <c r="G480" s="168"/>
      <c r="H480" s="151">
        <v>2013</v>
      </c>
      <c r="I480" s="182"/>
      <c r="J480" s="182"/>
      <c r="K480" s="182"/>
      <c r="L480" s="203"/>
      <c r="M480" s="203"/>
      <c r="N480" s="154" t="s">
        <v>114</v>
      </c>
      <c r="O480" s="174">
        <v>2435328.4642099268</v>
      </c>
      <c r="P480" s="214"/>
      <c r="T480" s="206">
        <f>O480/D480</f>
        <v>2435328.4642099268</v>
      </c>
      <c r="U480" s="193" t="str">
        <f>IF(T480&lt;300000,T480,"0")</f>
        <v>0</v>
      </c>
      <c r="W480" s="110"/>
      <c r="X480" s="213"/>
      <c r="Y480" s="206"/>
    </row>
    <row r="481" spans="1:25" s="116" customFormat="1" ht="43.5" customHeight="1">
      <c r="A481" s="201"/>
      <c r="B481" s="168" t="s">
        <v>747</v>
      </c>
      <c r="C481" s="165" t="s">
        <v>806</v>
      </c>
      <c r="D481" s="204">
        <v>2</v>
      </c>
      <c r="E481" s="167"/>
      <c r="F481" s="212"/>
      <c r="G481" s="168"/>
      <c r="H481" s="151">
        <v>2013</v>
      </c>
      <c r="I481" s="182"/>
      <c r="J481" s="182"/>
      <c r="K481" s="182"/>
      <c r="L481" s="203"/>
      <c r="M481" s="203"/>
      <c r="N481" s="154" t="s">
        <v>114</v>
      </c>
      <c r="O481" s="174">
        <v>19623514.484336186</v>
      </c>
      <c r="P481" s="214"/>
      <c r="U481" s="193" t="str">
        <f t="shared" ref="U481:U525" si="8">IF(O481&lt;300000,O481,"0")</f>
        <v>0</v>
      </c>
      <c r="W481" s="110"/>
      <c r="X481" s="213"/>
      <c r="Y481" s="206"/>
    </row>
    <row r="482" spans="1:25" s="116" customFormat="1" ht="23.25" customHeight="1">
      <c r="A482" s="201"/>
      <c r="B482" s="168" t="s">
        <v>747</v>
      </c>
      <c r="C482" s="165" t="s">
        <v>479</v>
      </c>
      <c r="D482" s="204">
        <v>486</v>
      </c>
      <c r="E482" s="167"/>
      <c r="F482" s="212"/>
      <c r="G482" s="168"/>
      <c r="H482" s="151">
        <v>2013</v>
      </c>
      <c r="I482" s="182"/>
      <c r="J482" s="182"/>
      <c r="K482" s="182"/>
      <c r="L482" s="203"/>
      <c r="M482" s="203"/>
      <c r="N482" s="154" t="s">
        <v>114</v>
      </c>
      <c r="O482" s="174">
        <v>145256273.21528482</v>
      </c>
      <c r="P482" s="214"/>
      <c r="U482" s="193" t="str">
        <f t="shared" si="8"/>
        <v>0</v>
      </c>
      <c r="W482" s="110"/>
      <c r="X482" s="213"/>
      <c r="Y482" s="206"/>
    </row>
    <row r="483" spans="1:25" s="116" customFormat="1" ht="23.25" customHeight="1">
      <c r="A483" s="201"/>
      <c r="B483" s="168" t="s">
        <v>747</v>
      </c>
      <c r="C483" s="165" t="s">
        <v>807</v>
      </c>
      <c r="D483" s="204"/>
      <c r="E483" s="167"/>
      <c r="F483" s="212"/>
      <c r="G483" s="168"/>
      <c r="H483" s="151">
        <v>2013</v>
      </c>
      <c r="I483" s="182"/>
      <c r="J483" s="182"/>
      <c r="K483" s="182"/>
      <c r="L483" s="203"/>
      <c r="M483" s="203"/>
      <c r="N483" s="154" t="s">
        <v>114</v>
      </c>
      <c r="O483" s="174">
        <v>16831911.731836826</v>
      </c>
      <c r="P483" s="214"/>
      <c r="U483" s="193" t="str">
        <f t="shared" si="8"/>
        <v>0</v>
      </c>
      <c r="W483" s="110"/>
      <c r="X483" s="213"/>
      <c r="Y483" s="206"/>
    </row>
    <row r="484" spans="1:25" s="116" customFormat="1" ht="23.25" customHeight="1">
      <c r="A484" s="201"/>
      <c r="B484" s="168" t="s">
        <v>747</v>
      </c>
      <c r="C484" s="165" t="s">
        <v>808</v>
      </c>
      <c r="D484" s="204"/>
      <c r="E484" s="167"/>
      <c r="F484" s="212"/>
      <c r="G484" s="168"/>
      <c r="H484" s="151">
        <v>2013</v>
      </c>
      <c r="I484" s="182"/>
      <c r="J484" s="182"/>
      <c r="K484" s="182"/>
      <c r="L484" s="203"/>
      <c r="M484" s="203"/>
      <c r="N484" s="154" t="s">
        <v>114</v>
      </c>
      <c r="O484" s="174">
        <v>152039088.26816317</v>
      </c>
      <c r="P484" s="214"/>
      <c r="U484" s="193" t="str">
        <f t="shared" si="8"/>
        <v>0</v>
      </c>
      <c r="W484" s="110"/>
      <c r="X484" s="213"/>
      <c r="Y484" s="206"/>
    </row>
    <row r="485" spans="1:25" s="116" customFormat="1" ht="32.25" customHeight="1">
      <c r="A485" s="201"/>
      <c r="B485" s="168" t="s">
        <v>747</v>
      </c>
      <c r="C485" s="165" t="s">
        <v>809</v>
      </c>
      <c r="D485" s="204"/>
      <c r="E485" s="167"/>
      <c r="F485" s="212"/>
      <c r="G485" s="168"/>
      <c r="H485" s="151"/>
      <c r="I485" s="182"/>
      <c r="J485" s="182"/>
      <c r="K485" s="182"/>
      <c r="L485" s="203"/>
      <c r="M485" s="203"/>
      <c r="N485" s="154"/>
      <c r="O485" s="174"/>
      <c r="P485" s="214"/>
      <c r="U485" s="193">
        <f t="shared" si="8"/>
        <v>0</v>
      </c>
      <c r="W485" s="110"/>
      <c r="X485" s="213"/>
      <c r="Y485" s="206"/>
    </row>
    <row r="486" spans="1:25" s="116" customFormat="1" ht="33" customHeight="1">
      <c r="A486" s="201"/>
      <c r="B486" s="168" t="s">
        <v>747</v>
      </c>
      <c r="C486" s="165" t="s">
        <v>810</v>
      </c>
      <c r="D486" s="204"/>
      <c r="E486" s="167"/>
      <c r="F486" s="212"/>
      <c r="G486" s="168"/>
      <c r="H486" s="151"/>
      <c r="I486" s="182"/>
      <c r="J486" s="182"/>
      <c r="K486" s="182"/>
      <c r="L486" s="203"/>
      <c r="M486" s="203"/>
      <c r="N486" s="154"/>
      <c r="O486" s="174"/>
      <c r="P486" s="214"/>
      <c r="U486" s="193">
        <f t="shared" si="8"/>
        <v>0</v>
      </c>
      <c r="W486" s="110"/>
      <c r="X486" s="213"/>
      <c r="Y486" s="206"/>
    </row>
    <row r="487" spans="1:25" s="116" customFormat="1" ht="38.25" customHeight="1">
      <c r="A487" s="201"/>
      <c r="B487" s="168" t="s">
        <v>747</v>
      </c>
      <c r="C487" s="165" t="s">
        <v>811</v>
      </c>
      <c r="D487" s="204"/>
      <c r="E487" s="167"/>
      <c r="F487" s="212"/>
      <c r="G487" s="168"/>
      <c r="H487" s="151"/>
      <c r="I487" s="182"/>
      <c r="J487" s="182"/>
      <c r="K487" s="182"/>
      <c r="L487" s="203"/>
      <c r="M487" s="203"/>
      <c r="N487" s="154"/>
      <c r="O487" s="174"/>
      <c r="P487" s="214"/>
      <c r="U487" s="193">
        <f t="shared" si="8"/>
        <v>0</v>
      </c>
      <c r="W487" s="110"/>
      <c r="X487" s="213"/>
      <c r="Y487" s="206"/>
    </row>
    <row r="488" spans="1:25" s="116" customFormat="1" ht="38.25" customHeight="1">
      <c r="A488" s="201"/>
      <c r="B488" s="168" t="s">
        <v>747</v>
      </c>
      <c r="C488" s="165" t="s">
        <v>812</v>
      </c>
      <c r="D488" s="204"/>
      <c r="E488" s="167"/>
      <c r="F488" s="212"/>
      <c r="G488" s="168"/>
      <c r="H488" s="151"/>
      <c r="I488" s="182"/>
      <c r="J488" s="182"/>
      <c r="K488" s="182"/>
      <c r="L488" s="203"/>
      <c r="M488" s="203"/>
      <c r="N488" s="154"/>
      <c r="O488" s="174"/>
      <c r="P488" s="214"/>
      <c r="U488" s="193">
        <f t="shared" si="8"/>
        <v>0</v>
      </c>
      <c r="W488" s="110"/>
      <c r="X488" s="213"/>
      <c r="Y488" s="206"/>
    </row>
    <row r="489" spans="1:25" s="116" customFormat="1" ht="31.5" customHeight="1">
      <c r="A489" s="201"/>
      <c r="B489" s="168" t="s">
        <v>747</v>
      </c>
      <c r="C489" s="165" t="s">
        <v>813</v>
      </c>
      <c r="D489" s="204"/>
      <c r="E489" s="167"/>
      <c r="F489" s="212"/>
      <c r="G489" s="168"/>
      <c r="H489" s="151"/>
      <c r="I489" s="182"/>
      <c r="J489" s="182"/>
      <c r="K489" s="182"/>
      <c r="L489" s="203"/>
      <c r="M489" s="203"/>
      <c r="N489" s="154"/>
      <c r="O489" s="174"/>
      <c r="P489" s="214"/>
      <c r="U489" s="193">
        <f t="shared" si="8"/>
        <v>0</v>
      </c>
      <c r="W489" s="110"/>
      <c r="X489" s="213"/>
      <c r="Y489" s="206"/>
    </row>
    <row r="490" spans="1:25" s="116" customFormat="1" ht="31.5" customHeight="1">
      <c r="A490" s="201"/>
      <c r="B490" s="168" t="s">
        <v>747</v>
      </c>
      <c r="C490" s="165" t="s">
        <v>791</v>
      </c>
      <c r="D490" s="204"/>
      <c r="E490" s="167"/>
      <c r="F490" s="212"/>
      <c r="G490" s="168"/>
      <c r="H490" s="151"/>
      <c r="I490" s="182"/>
      <c r="J490" s="182"/>
      <c r="K490" s="182"/>
      <c r="L490" s="203"/>
      <c r="M490" s="203"/>
      <c r="N490" s="154"/>
      <c r="O490" s="174"/>
      <c r="P490" s="214"/>
      <c r="U490" s="193">
        <f t="shared" si="8"/>
        <v>0</v>
      </c>
      <c r="W490" s="110"/>
      <c r="X490" s="213"/>
      <c r="Y490" s="206"/>
    </row>
    <row r="491" spans="1:25" s="116" customFormat="1" ht="33.75" customHeight="1">
      <c r="A491" s="201"/>
      <c r="B491" s="168" t="s">
        <v>747</v>
      </c>
      <c r="C491" s="165" t="s">
        <v>814</v>
      </c>
      <c r="D491" s="204"/>
      <c r="E491" s="167"/>
      <c r="F491" s="212"/>
      <c r="G491" s="168"/>
      <c r="H491" s="151"/>
      <c r="I491" s="182"/>
      <c r="J491" s="182"/>
      <c r="K491" s="182"/>
      <c r="L491" s="203"/>
      <c r="M491" s="203"/>
      <c r="N491" s="154"/>
      <c r="O491" s="174"/>
      <c r="P491" s="214"/>
      <c r="U491" s="193">
        <f t="shared" si="8"/>
        <v>0</v>
      </c>
      <c r="W491" s="110"/>
      <c r="X491" s="213"/>
      <c r="Y491" s="206"/>
    </row>
    <row r="492" spans="1:25" s="116" customFormat="1" ht="31.5" customHeight="1">
      <c r="A492" s="201"/>
      <c r="B492" s="168" t="s">
        <v>747</v>
      </c>
      <c r="C492" s="165" t="s">
        <v>815</v>
      </c>
      <c r="D492" s="204"/>
      <c r="E492" s="167"/>
      <c r="F492" s="212"/>
      <c r="G492" s="168"/>
      <c r="H492" s="151"/>
      <c r="I492" s="182"/>
      <c r="J492" s="182"/>
      <c r="K492" s="182"/>
      <c r="L492" s="203"/>
      <c r="M492" s="203"/>
      <c r="N492" s="154"/>
      <c r="O492" s="174"/>
      <c r="P492" s="214"/>
      <c r="U492" s="193">
        <f t="shared" si="8"/>
        <v>0</v>
      </c>
      <c r="W492" s="110"/>
      <c r="X492" s="213"/>
      <c r="Y492" s="206"/>
    </row>
    <row r="493" spans="1:25" s="116" customFormat="1" ht="33" customHeight="1">
      <c r="A493" s="201"/>
      <c r="B493" s="168" t="s">
        <v>747</v>
      </c>
      <c r="C493" s="165" t="s">
        <v>816</v>
      </c>
      <c r="D493" s="204"/>
      <c r="E493" s="167"/>
      <c r="F493" s="212"/>
      <c r="G493" s="168"/>
      <c r="H493" s="151"/>
      <c r="I493" s="182"/>
      <c r="J493" s="182"/>
      <c r="K493" s="182"/>
      <c r="L493" s="203"/>
      <c r="M493" s="203"/>
      <c r="N493" s="154"/>
      <c r="O493" s="174"/>
      <c r="P493" s="214"/>
      <c r="U493" s="193">
        <f t="shared" si="8"/>
        <v>0</v>
      </c>
      <c r="W493" s="110"/>
      <c r="X493" s="213"/>
      <c r="Y493" s="206"/>
    </row>
    <row r="494" spans="1:25" s="116" customFormat="1" ht="32.25" customHeight="1">
      <c r="A494" s="201"/>
      <c r="B494" s="168" t="s">
        <v>747</v>
      </c>
      <c r="C494" s="165" t="s">
        <v>817</v>
      </c>
      <c r="D494" s="204"/>
      <c r="E494" s="167"/>
      <c r="F494" s="212"/>
      <c r="G494" s="168"/>
      <c r="H494" s="151"/>
      <c r="I494" s="182"/>
      <c r="J494" s="182"/>
      <c r="K494" s="182"/>
      <c r="L494" s="203"/>
      <c r="M494" s="203"/>
      <c r="N494" s="154"/>
      <c r="O494" s="174"/>
      <c r="P494" s="214"/>
      <c r="U494" s="193">
        <f t="shared" si="8"/>
        <v>0</v>
      </c>
      <c r="W494" s="110"/>
      <c r="X494" s="213"/>
      <c r="Y494" s="206"/>
    </row>
    <row r="495" spans="1:25" s="116" customFormat="1" ht="43.5" customHeight="1">
      <c r="A495" s="201"/>
      <c r="B495" s="168" t="s">
        <v>747</v>
      </c>
      <c r="C495" s="165" t="s">
        <v>818</v>
      </c>
      <c r="D495" s="204"/>
      <c r="E495" s="167"/>
      <c r="F495" s="212"/>
      <c r="G495" s="168"/>
      <c r="H495" s="151"/>
      <c r="I495" s="182"/>
      <c r="J495" s="182"/>
      <c r="K495" s="182"/>
      <c r="L495" s="203"/>
      <c r="M495" s="203"/>
      <c r="N495" s="154"/>
      <c r="O495" s="174"/>
      <c r="P495" s="214"/>
      <c r="U495" s="193">
        <f t="shared" si="8"/>
        <v>0</v>
      </c>
      <c r="W495" s="110"/>
      <c r="X495" s="213"/>
      <c r="Y495" s="206"/>
    </row>
    <row r="496" spans="1:25" s="116" customFormat="1" ht="33" customHeight="1">
      <c r="A496" s="201"/>
      <c r="B496" s="168" t="s">
        <v>747</v>
      </c>
      <c r="C496" s="165" t="s">
        <v>819</v>
      </c>
      <c r="D496" s="204"/>
      <c r="E496" s="167"/>
      <c r="F496" s="212"/>
      <c r="G496" s="168"/>
      <c r="H496" s="151"/>
      <c r="I496" s="182"/>
      <c r="J496" s="182"/>
      <c r="K496" s="182"/>
      <c r="L496" s="203"/>
      <c r="M496" s="203"/>
      <c r="N496" s="154"/>
      <c r="O496" s="174"/>
      <c r="P496" s="214"/>
      <c r="U496" s="193">
        <f t="shared" si="8"/>
        <v>0</v>
      </c>
      <c r="W496" s="110"/>
      <c r="X496" s="213"/>
      <c r="Y496" s="206"/>
    </row>
    <row r="497" spans="1:25" s="116" customFormat="1" ht="32.25" customHeight="1">
      <c r="A497" s="201"/>
      <c r="B497" s="168" t="s">
        <v>747</v>
      </c>
      <c r="C497" s="165" t="s">
        <v>820</v>
      </c>
      <c r="D497" s="204"/>
      <c r="E497" s="167"/>
      <c r="F497" s="212"/>
      <c r="G497" s="168"/>
      <c r="H497" s="151"/>
      <c r="I497" s="182"/>
      <c r="J497" s="182"/>
      <c r="K497" s="182"/>
      <c r="L497" s="203"/>
      <c r="M497" s="203"/>
      <c r="N497" s="154"/>
      <c r="O497" s="174"/>
      <c r="P497" s="214"/>
      <c r="U497" s="193">
        <f t="shared" si="8"/>
        <v>0</v>
      </c>
      <c r="W497" s="110"/>
      <c r="X497" s="213"/>
      <c r="Y497" s="206"/>
    </row>
    <row r="498" spans="1:25" s="116" customFormat="1" ht="31.5" customHeight="1">
      <c r="A498" s="201"/>
      <c r="B498" s="168" t="s">
        <v>747</v>
      </c>
      <c r="C498" s="165" t="s">
        <v>821</v>
      </c>
      <c r="D498" s="204"/>
      <c r="E498" s="167"/>
      <c r="F498" s="212"/>
      <c r="G498" s="168"/>
      <c r="H498" s="151"/>
      <c r="I498" s="182"/>
      <c r="J498" s="182"/>
      <c r="K498" s="182"/>
      <c r="L498" s="203"/>
      <c r="M498" s="203"/>
      <c r="N498" s="154"/>
      <c r="O498" s="174"/>
      <c r="P498" s="214"/>
      <c r="U498" s="193">
        <f t="shared" si="8"/>
        <v>0</v>
      </c>
      <c r="W498" s="110"/>
      <c r="X498" s="213"/>
      <c r="Y498" s="206"/>
    </row>
    <row r="499" spans="1:25" s="116" customFormat="1" ht="30" customHeight="1">
      <c r="A499" s="201"/>
      <c r="B499" s="168" t="s">
        <v>747</v>
      </c>
      <c r="C499" s="165" t="s">
        <v>822</v>
      </c>
      <c r="D499" s="204"/>
      <c r="E499" s="167"/>
      <c r="F499" s="212"/>
      <c r="G499" s="168"/>
      <c r="H499" s="151"/>
      <c r="I499" s="182"/>
      <c r="J499" s="182"/>
      <c r="K499" s="182"/>
      <c r="L499" s="203"/>
      <c r="M499" s="203"/>
      <c r="N499" s="154"/>
      <c r="O499" s="174"/>
      <c r="P499" s="214"/>
      <c r="U499" s="193">
        <f t="shared" si="8"/>
        <v>0</v>
      </c>
      <c r="W499" s="110"/>
      <c r="X499" s="213"/>
      <c r="Y499" s="206"/>
    </row>
    <row r="500" spans="1:25" s="116" customFormat="1" ht="33.75" customHeight="1">
      <c r="A500" s="201"/>
      <c r="B500" s="168" t="s">
        <v>747</v>
      </c>
      <c r="C500" s="165" t="s">
        <v>823</v>
      </c>
      <c r="D500" s="204"/>
      <c r="E500" s="167"/>
      <c r="F500" s="212"/>
      <c r="G500" s="168"/>
      <c r="H500" s="151"/>
      <c r="I500" s="182"/>
      <c r="J500" s="182"/>
      <c r="K500" s="182"/>
      <c r="L500" s="203"/>
      <c r="M500" s="203"/>
      <c r="N500" s="154"/>
      <c r="O500" s="174"/>
      <c r="P500" s="214"/>
      <c r="U500" s="193">
        <f t="shared" si="8"/>
        <v>0</v>
      </c>
      <c r="W500" s="110"/>
      <c r="X500" s="213"/>
      <c r="Y500" s="206"/>
    </row>
    <row r="501" spans="1:25" s="116" customFormat="1" ht="33.75" customHeight="1">
      <c r="A501" s="201"/>
      <c r="B501" s="168" t="s">
        <v>747</v>
      </c>
      <c r="C501" s="165" t="s">
        <v>824</v>
      </c>
      <c r="D501" s="204"/>
      <c r="E501" s="167"/>
      <c r="F501" s="212"/>
      <c r="G501" s="168"/>
      <c r="H501" s="151"/>
      <c r="I501" s="182"/>
      <c r="J501" s="182"/>
      <c r="K501" s="182"/>
      <c r="L501" s="203"/>
      <c r="M501" s="203"/>
      <c r="N501" s="154"/>
      <c r="O501" s="174"/>
      <c r="P501" s="214"/>
      <c r="U501" s="193">
        <f t="shared" si="8"/>
        <v>0</v>
      </c>
      <c r="W501" s="110"/>
      <c r="X501" s="213"/>
      <c r="Y501" s="206"/>
    </row>
    <row r="502" spans="1:25" s="116" customFormat="1" ht="32.25" customHeight="1">
      <c r="A502" s="201"/>
      <c r="B502" s="168" t="s">
        <v>747</v>
      </c>
      <c r="C502" s="165" t="s">
        <v>825</v>
      </c>
      <c r="D502" s="204"/>
      <c r="E502" s="167"/>
      <c r="F502" s="212"/>
      <c r="G502" s="168"/>
      <c r="H502" s="151"/>
      <c r="I502" s="182"/>
      <c r="J502" s="182"/>
      <c r="K502" s="182"/>
      <c r="L502" s="203"/>
      <c r="M502" s="203"/>
      <c r="N502" s="154"/>
      <c r="O502" s="174"/>
      <c r="P502" s="214"/>
      <c r="U502" s="193">
        <f t="shared" si="8"/>
        <v>0</v>
      </c>
      <c r="W502" s="110"/>
      <c r="X502" s="213"/>
      <c r="Y502" s="206"/>
    </row>
    <row r="503" spans="1:25" s="116" customFormat="1" ht="27" customHeight="1">
      <c r="A503" s="201"/>
      <c r="B503" s="168" t="s">
        <v>747</v>
      </c>
      <c r="C503" s="165" t="s">
        <v>826</v>
      </c>
      <c r="D503" s="204"/>
      <c r="E503" s="167"/>
      <c r="F503" s="212"/>
      <c r="G503" s="168"/>
      <c r="H503" s="151"/>
      <c r="I503" s="182"/>
      <c r="J503" s="182"/>
      <c r="K503" s="182"/>
      <c r="L503" s="203"/>
      <c r="M503" s="203"/>
      <c r="N503" s="154"/>
      <c r="O503" s="174"/>
      <c r="P503" s="214"/>
      <c r="U503" s="193">
        <f t="shared" si="8"/>
        <v>0</v>
      </c>
      <c r="W503" s="110"/>
      <c r="X503" s="213"/>
      <c r="Y503" s="206"/>
    </row>
    <row r="504" spans="1:25" s="116" customFormat="1" ht="27" customHeight="1">
      <c r="A504" s="201"/>
      <c r="B504" s="168" t="s">
        <v>747</v>
      </c>
      <c r="C504" s="165" t="s">
        <v>800</v>
      </c>
      <c r="D504" s="204"/>
      <c r="E504" s="167"/>
      <c r="F504" s="212"/>
      <c r="G504" s="168"/>
      <c r="H504" s="151"/>
      <c r="I504" s="182"/>
      <c r="J504" s="182"/>
      <c r="K504" s="182"/>
      <c r="L504" s="203"/>
      <c r="M504" s="203"/>
      <c r="N504" s="154"/>
      <c r="O504" s="174"/>
      <c r="P504" s="214"/>
      <c r="U504" s="193">
        <f t="shared" si="8"/>
        <v>0</v>
      </c>
      <c r="W504" s="110"/>
      <c r="X504" s="213"/>
      <c r="Y504" s="206"/>
    </row>
    <row r="505" spans="1:25" s="116" customFormat="1" ht="27" customHeight="1">
      <c r="A505" s="201"/>
      <c r="B505" s="168" t="s">
        <v>747</v>
      </c>
      <c r="C505" s="165" t="s">
        <v>692</v>
      </c>
      <c r="D505" s="204">
        <v>5</v>
      </c>
      <c r="E505" s="167" t="s">
        <v>560</v>
      </c>
      <c r="F505" s="212"/>
      <c r="G505" s="168"/>
      <c r="H505" s="151">
        <v>2013</v>
      </c>
      <c r="I505" s="182"/>
      <c r="J505" s="182"/>
      <c r="K505" s="182"/>
      <c r="L505" s="203"/>
      <c r="M505" s="203"/>
      <c r="N505" s="154" t="s">
        <v>114</v>
      </c>
      <c r="O505" s="174">
        <v>58784446.537226334</v>
      </c>
      <c r="P505" s="214"/>
      <c r="U505" s="193" t="str">
        <f t="shared" si="8"/>
        <v>0</v>
      </c>
      <c r="W505" s="110"/>
      <c r="X505" s="213"/>
      <c r="Y505" s="206"/>
    </row>
    <row r="506" spans="1:25" s="116" customFormat="1" ht="27" customHeight="1">
      <c r="A506" s="201"/>
      <c r="B506" s="168" t="s">
        <v>747</v>
      </c>
      <c r="C506" s="165" t="s">
        <v>827</v>
      </c>
      <c r="D506" s="204">
        <v>5</v>
      </c>
      <c r="E506" s="167" t="s">
        <v>560</v>
      </c>
      <c r="F506" s="212"/>
      <c r="G506" s="168"/>
      <c r="H506" s="151">
        <v>2013</v>
      </c>
      <c r="I506" s="182"/>
      <c r="J506" s="182"/>
      <c r="K506" s="182"/>
      <c r="L506" s="203"/>
      <c r="M506" s="203"/>
      <c r="N506" s="154" t="s">
        <v>114</v>
      </c>
      <c r="O506" s="174">
        <v>60267443.057533056</v>
      </c>
      <c r="P506" s="214"/>
      <c r="U506" s="193" t="str">
        <f t="shared" si="8"/>
        <v>0</v>
      </c>
      <c r="W506" s="110"/>
      <c r="X506" s="213"/>
      <c r="Y506" s="206"/>
    </row>
    <row r="507" spans="1:25" s="116" customFormat="1" ht="27" customHeight="1">
      <c r="A507" s="201"/>
      <c r="B507" s="168" t="s">
        <v>747</v>
      </c>
      <c r="C507" s="165" t="s">
        <v>828</v>
      </c>
      <c r="D507" s="204">
        <v>5</v>
      </c>
      <c r="E507" s="167" t="s">
        <v>491</v>
      </c>
      <c r="F507" s="212"/>
      <c r="G507" s="168"/>
      <c r="H507" s="151">
        <v>2013</v>
      </c>
      <c r="I507" s="182"/>
      <c r="J507" s="182"/>
      <c r="K507" s="182"/>
      <c r="L507" s="203"/>
      <c r="M507" s="203"/>
      <c r="N507" s="154" t="s">
        <v>114</v>
      </c>
      <c r="O507" s="174">
        <v>9834448.9953582808</v>
      </c>
      <c r="P507" s="214"/>
      <c r="U507" s="193" t="str">
        <f t="shared" si="8"/>
        <v>0</v>
      </c>
      <c r="W507" s="110"/>
      <c r="X507" s="213"/>
      <c r="Y507" s="206"/>
    </row>
    <row r="508" spans="1:25" s="116" customFormat="1" ht="27" customHeight="1">
      <c r="A508" s="201"/>
      <c r="B508" s="168" t="s">
        <v>747</v>
      </c>
      <c r="C508" s="165" t="s">
        <v>135</v>
      </c>
      <c r="D508" s="204">
        <v>2</v>
      </c>
      <c r="E508" s="167" t="s">
        <v>337</v>
      </c>
      <c r="F508" s="212"/>
      <c r="G508" s="168"/>
      <c r="H508" s="151">
        <v>2013</v>
      </c>
      <c r="I508" s="182"/>
      <c r="J508" s="182"/>
      <c r="K508" s="182"/>
      <c r="L508" s="203"/>
      <c r="M508" s="203"/>
      <c r="N508" s="154" t="s">
        <v>114</v>
      </c>
      <c r="O508" s="174">
        <v>29336661.409882329</v>
      </c>
      <c r="P508" s="214"/>
      <c r="U508" s="193" t="str">
        <f t="shared" si="8"/>
        <v>0</v>
      </c>
      <c r="W508" s="110"/>
      <c r="X508" s="213"/>
      <c r="Y508" s="206"/>
    </row>
    <row r="509" spans="1:25" s="116" customFormat="1" ht="46.5" customHeight="1">
      <c r="A509" s="201"/>
      <c r="B509" s="168" t="s">
        <v>747</v>
      </c>
      <c r="C509" s="165" t="s">
        <v>829</v>
      </c>
      <c r="D509" s="204">
        <v>400</v>
      </c>
      <c r="E509" s="167"/>
      <c r="F509" s="212"/>
      <c r="G509" s="168"/>
      <c r="H509" s="151">
        <v>2013</v>
      </c>
      <c r="I509" s="182"/>
      <c r="J509" s="182"/>
      <c r="K509" s="182"/>
      <c r="L509" s="203"/>
      <c r="M509" s="203"/>
      <c r="N509" s="154" t="s">
        <v>114</v>
      </c>
      <c r="O509" s="174">
        <v>28091078.475372694</v>
      </c>
      <c r="P509" s="214"/>
      <c r="U509" s="193" t="str">
        <f t="shared" si="8"/>
        <v>0</v>
      </c>
      <c r="W509" s="110"/>
      <c r="X509" s="213"/>
      <c r="Y509" s="206"/>
    </row>
    <row r="510" spans="1:25" s="116" customFormat="1" ht="44.25" customHeight="1">
      <c r="A510" s="201"/>
      <c r="B510" s="168" t="s">
        <v>747</v>
      </c>
      <c r="C510" s="165" t="s">
        <v>830</v>
      </c>
      <c r="D510" s="204">
        <v>550</v>
      </c>
      <c r="E510" s="167"/>
      <c r="F510" s="212"/>
      <c r="G510" s="168"/>
      <c r="H510" s="151">
        <v>2013</v>
      </c>
      <c r="I510" s="182"/>
      <c r="J510" s="182"/>
      <c r="K510" s="182"/>
      <c r="L510" s="203"/>
      <c r="M510" s="203"/>
      <c r="N510" s="154" t="s">
        <v>114</v>
      </c>
      <c r="O510" s="174">
        <v>20376588.670736521</v>
      </c>
      <c r="P510" s="214"/>
      <c r="U510" s="193" t="str">
        <f t="shared" si="8"/>
        <v>0</v>
      </c>
      <c r="W510" s="110"/>
      <c r="X510" s="213"/>
      <c r="Y510" s="206"/>
    </row>
    <row r="511" spans="1:25" s="116" customFormat="1" ht="25.5" customHeight="1">
      <c r="A511" s="201"/>
      <c r="B511" s="168" t="s">
        <v>747</v>
      </c>
      <c r="C511" s="165" t="s">
        <v>831</v>
      </c>
      <c r="D511" s="204">
        <v>1</v>
      </c>
      <c r="E511" s="167"/>
      <c r="F511" s="212"/>
      <c r="G511" s="168"/>
      <c r="H511" s="151">
        <v>2013</v>
      </c>
      <c r="I511" s="182"/>
      <c r="J511" s="182"/>
      <c r="K511" s="182"/>
      <c r="L511" s="203"/>
      <c r="M511" s="203"/>
      <c r="N511" s="154" t="s">
        <v>114</v>
      </c>
      <c r="O511" s="174">
        <v>12165427.686185025</v>
      </c>
      <c r="P511" s="214"/>
      <c r="U511" s="193" t="str">
        <f t="shared" si="8"/>
        <v>0</v>
      </c>
      <c r="W511" s="110"/>
      <c r="X511" s="213"/>
      <c r="Y511" s="206"/>
    </row>
    <row r="512" spans="1:25" s="116" customFormat="1" ht="32.25" customHeight="1">
      <c r="A512" s="201"/>
      <c r="B512" s="168" t="s">
        <v>747</v>
      </c>
      <c r="C512" s="165" t="s">
        <v>832</v>
      </c>
      <c r="D512" s="204">
        <v>1</v>
      </c>
      <c r="E512" s="167"/>
      <c r="F512" s="212"/>
      <c r="G512" s="168"/>
      <c r="H512" s="151">
        <v>2013</v>
      </c>
      <c r="I512" s="182"/>
      <c r="J512" s="182"/>
      <c r="K512" s="182"/>
      <c r="L512" s="203"/>
      <c r="M512" s="203"/>
      <c r="N512" s="154" t="s">
        <v>114</v>
      </c>
      <c r="O512" s="174">
        <v>19907063.486484587</v>
      </c>
      <c r="P512" s="214"/>
      <c r="U512" s="193" t="str">
        <f t="shared" si="8"/>
        <v>0</v>
      </c>
      <c r="W512" s="110"/>
      <c r="X512" s="213"/>
      <c r="Y512" s="206"/>
    </row>
    <row r="513" spans="1:25" s="116" customFormat="1" ht="31.5" customHeight="1">
      <c r="A513" s="201"/>
      <c r="B513" s="168" t="s">
        <v>747</v>
      </c>
      <c r="C513" s="165" t="s">
        <v>833</v>
      </c>
      <c r="D513" s="204">
        <v>1</v>
      </c>
      <c r="E513" s="167"/>
      <c r="F513" s="212"/>
      <c r="G513" s="168"/>
      <c r="H513" s="151">
        <v>2013</v>
      </c>
      <c r="I513" s="182"/>
      <c r="J513" s="182"/>
      <c r="K513" s="182"/>
      <c r="L513" s="203"/>
      <c r="M513" s="203"/>
      <c r="N513" s="154" t="s">
        <v>114</v>
      </c>
      <c r="O513" s="174">
        <v>6635687.8288281951</v>
      </c>
      <c r="P513" s="214"/>
      <c r="U513" s="193" t="str">
        <f t="shared" si="8"/>
        <v>0</v>
      </c>
      <c r="W513" s="110"/>
      <c r="X513" s="213"/>
      <c r="Y513" s="206"/>
    </row>
    <row r="514" spans="1:25" s="116" customFormat="1" ht="23.25" customHeight="1">
      <c r="A514" s="201"/>
      <c r="B514" s="168" t="s">
        <v>747</v>
      </c>
      <c r="C514" s="165" t="s">
        <v>834</v>
      </c>
      <c r="D514" s="204">
        <v>1</v>
      </c>
      <c r="E514" s="167"/>
      <c r="F514" s="212"/>
      <c r="G514" s="168"/>
      <c r="H514" s="151">
        <v>2013</v>
      </c>
      <c r="I514" s="182"/>
      <c r="J514" s="182"/>
      <c r="K514" s="182"/>
      <c r="L514" s="203"/>
      <c r="M514" s="203"/>
      <c r="N514" s="154" t="s">
        <v>114</v>
      </c>
      <c r="O514" s="174">
        <v>3760223.1030026441</v>
      </c>
      <c r="P514" s="214"/>
      <c r="U514" s="193" t="str">
        <f t="shared" si="8"/>
        <v>0</v>
      </c>
      <c r="W514" s="110"/>
      <c r="X514" s="213"/>
      <c r="Y514" s="206"/>
    </row>
    <row r="515" spans="1:25" s="116" customFormat="1" ht="23.25" customHeight="1">
      <c r="A515" s="201"/>
      <c r="B515" s="168" t="s">
        <v>747</v>
      </c>
      <c r="C515" s="165" t="s">
        <v>835</v>
      </c>
      <c r="D515" s="204">
        <v>1</v>
      </c>
      <c r="E515" s="167"/>
      <c r="F515" s="212"/>
      <c r="G515" s="168"/>
      <c r="H515" s="151">
        <v>2013</v>
      </c>
      <c r="I515" s="182"/>
      <c r="J515" s="182"/>
      <c r="K515" s="182"/>
      <c r="L515" s="203"/>
      <c r="M515" s="203"/>
      <c r="N515" s="154" t="s">
        <v>114</v>
      </c>
      <c r="O515" s="174">
        <v>16589219.572070489</v>
      </c>
      <c r="P515" s="214"/>
      <c r="U515" s="193" t="str">
        <f t="shared" si="8"/>
        <v>0</v>
      </c>
      <c r="W515" s="110"/>
      <c r="X515" s="213"/>
      <c r="Y515" s="206"/>
    </row>
    <row r="516" spans="1:25" s="116" customFormat="1" ht="23.25" customHeight="1">
      <c r="A516" s="201"/>
      <c r="B516" s="168" t="s">
        <v>747</v>
      </c>
      <c r="C516" s="165" t="s">
        <v>836</v>
      </c>
      <c r="D516" s="204">
        <v>2</v>
      </c>
      <c r="E516" s="167"/>
      <c r="F516" s="212"/>
      <c r="G516" s="168"/>
      <c r="H516" s="151">
        <v>2013</v>
      </c>
      <c r="I516" s="182"/>
      <c r="J516" s="182"/>
      <c r="K516" s="182"/>
      <c r="L516" s="203"/>
      <c r="M516" s="203"/>
      <c r="N516" s="154" t="s">
        <v>114</v>
      </c>
      <c r="O516" s="174">
        <v>9953531.7432422936</v>
      </c>
      <c r="P516" s="214"/>
      <c r="U516" s="193" t="str">
        <f t="shared" si="8"/>
        <v>0</v>
      </c>
      <c r="W516" s="110"/>
      <c r="X516" s="213"/>
      <c r="Y516" s="206"/>
    </row>
    <row r="517" spans="1:25" s="116" customFormat="1" ht="23.25" customHeight="1">
      <c r="A517" s="201"/>
      <c r="B517" s="168" t="s">
        <v>747</v>
      </c>
      <c r="C517" s="165" t="s">
        <v>837</v>
      </c>
      <c r="D517" s="204">
        <v>1</v>
      </c>
      <c r="E517" s="167"/>
      <c r="F517" s="212"/>
      <c r="G517" s="168"/>
      <c r="H517" s="151">
        <v>2013</v>
      </c>
      <c r="I517" s="182"/>
      <c r="J517" s="182"/>
      <c r="K517" s="182"/>
      <c r="L517" s="203"/>
      <c r="M517" s="203"/>
      <c r="N517" s="154" t="s">
        <v>114</v>
      </c>
      <c r="O517" s="174">
        <v>11059479.714713659</v>
      </c>
      <c r="P517" s="214"/>
      <c r="U517" s="193" t="str">
        <f t="shared" si="8"/>
        <v>0</v>
      </c>
      <c r="W517" s="110"/>
      <c r="X517" s="213"/>
      <c r="Y517" s="206"/>
    </row>
    <row r="518" spans="1:25" s="116" customFormat="1" ht="25.5" customHeight="1">
      <c r="A518" s="201"/>
      <c r="B518" s="168" t="s">
        <v>747</v>
      </c>
      <c r="C518" s="165" t="s">
        <v>838</v>
      </c>
      <c r="D518" s="204">
        <v>2</v>
      </c>
      <c r="E518" s="167"/>
      <c r="F518" s="212"/>
      <c r="G518" s="168"/>
      <c r="H518" s="151">
        <v>2013</v>
      </c>
      <c r="I518" s="182"/>
      <c r="J518" s="182"/>
      <c r="K518" s="182"/>
      <c r="L518" s="203"/>
      <c r="M518" s="203"/>
      <c r="N518" s="154" t="s">
        <v>114</v>
      </c>
      <c r="O518" s="174">
        <v>7741635.8002995616</v>
      </c>
      <c r="P518" s="214"/>
      <c r="U518" s="193" t="str">
        <f t="shared" si="8"/>
        <v>0</v>
      </c>
      <c r="W518" s="110"/>
      <c r="X518" s="213"/>
      <c r="Y518" s="206"/>
    </row>
    <row r="519" spans="1:25" s="116" customFormat="1" ht="26.25" customHeight="1">
      <c r="A519" s="201"/>
      <c r="B519" s="168" t="s">
        <v>747</v>
      </c>
      <c r="C519" s="165" t="s">
        <v>162</v>
      </c>
      <c r="D519" s="204">
        <v>1</v>
      </c>
      <c r="E519" s="167"/>
      <c r="F519" s="212"/>
      <c r="G519" s="168"/>
      <c r="H519" s="151">
        <v>2013</v>
      </c>
      <c r="I519" s="182"/>
      <c r="J519" s="182"/>
      <c r="K519" s="182"/>
      <c r="L519" s="203"/>
      <c r="M519" s="203"/>
      <c r="N519" s="154" t="s">
        <v>114</v>
      </c>
      <c r="O519" s="174">
        <v>2986059.5229726881</v>
      </c>
      <c r="P519" s="214"/>
      <c r="U519" s="193" t="str">
        <f t="shared" si="8"/>
        <v>0</v>
      </c>
      <c r="W519" s="110"/>
      <c r="X519" s="213"/>
      <c r="Y519" s="206"/>
    </row>
    <row r="520" spans="1:25" s="116" customFormat="1" ht="26.25" customHeight="1">
      <c r="A520" s="201"/>
      <c r="B520" s="168" t="s">
        <v>747</v>
      </c>
      <c r="C520" s="165" t="s">
        <v>839</v>
      </c>
      <c r="D520" s="204">
        <v>1</v>
      </c>
      <c r="E520" s="167"/>
      <c r="F520" s="212"/>
      <c r="G520" s="168"/>
      <c r="H520" s="151">
        <v>2013</v>
      </c>
      <c r="I520" s="182"/>
      <c r="J520" s="182"/>
      <c r="K520" s="182"/>
      <c r="L520" s="203"/>
      <c r="M520" s="203"/>
      <c r="N520" s="154" t="s">
        <v>114</v>
      </c>
      <c r="O520" s="174">
        <v>995353.17432422936</v>
      </c>
      <c r="P520" s="214"/>
      <c r="U520" s="193" t="str">
        <f t="shared" si="8"/>
        <v>0</v>
      </c>
      <c r="W520" s="110"/>
      <c r="X520" s="213"/>
      <c r="Y520" s="206"/>
    </row>
    <row r="521" spans="1:25" s="116" customFormat="1" ht="26.25" customHeight="1">
      <c r="A521" s="201"/>
      <c r="B521" s="168" t="s">
        <v>747</v>
      </c>
      <c r="C521" s="165" t="s">
        <v>840</v>
      </c>
      <c r="D521" s="204">
        <v>1</v>
      </c>
      <c r="E521" s="167"/>
      <c r="F521" s="212"/>
      <c r="G521" s="168"/>
      <c r="H521" s="151">
        <v>2013</v>
      </c>
      <c r="I521" s="182"/>
      <c r="J521" s="182"/>
      <c r="K521" s="182"/>
      <c r="L521" s="203"/>
      <c r="M521" s="203"/>
      <c r="N521" s="154" t="s">
        <v>114</v>
      </c>
      <c r="O521" s="174">
        <v>1880111.5515013221</v>
      </c>
      <c r="P521" s="214"/>
      <c r="U521" s="193" t="str">
        <f t="shared" si="8"/>
        <v>0</v>
      </c>
      <c r="W521" s="110"/>
      <c r="X521" s="213"/>
      <c r="Y521" s="206"/>
    </row>
    <row r="522" spans="1:25" s="116" customFormat="1" ht="26.25" customHeight="1">
      <c r="A522" s="201"/>
      <c r="B522" s="168" t="s">
        <v>747</v>
      </c>
      <c r="C522" s="165" t="s">
        <v>841</v>
      </c>
      <c r="D522" s="204">
        <v>4</v>
      </c>
      <c r="E522" s="167"/>
      <c r="F522" s="212"/>
      <c r="G522" s="168"/>
      <c r="H522" s="151">
        <v>2013</v>
      </c>
      <c r="I522" s="182"/>
      <c r="J522" s="182"/>
      <c r="K522" s="182"/>
      <c r="L522" s="203"/>
      <c r="M522" s="203"/>
      <c r="N522" s="154" t="s">
        <v>114</v>
      </c>
      <c r="O522" s="174">
        <v>3981412.6972969174</v>
      </c>
      <c r="P522" s="214"/>
      <c r="U522" s="193" t="str">
        <f t="shared" si="8"/>
        <v>0</v>
      </c>
      <c r="W522" s="110"/>
      <c r="X522" s="213"/>
      <c r="Y522" s="206"/>
    </row>
    <row r="523" spans="1:25" s="116" customFormat="1" ht="26.25" customHeight="1">
      <c r="A523" s="201"/>
      <c r="B523" s="168" t="s">
        <v>747</v>
      </c>
      <c r="C523" s="165" t="s">
        <v>842</v>
      </c>
      <c r="D523" s="204">
        <v>10</v>
      </c>
      <c r="E523" s="167"/>
      <c r="F523" s="212"/>
      <c r="G523" s="168"/>
      <c r="H523" s="151">
        <v>2013</v>
      </c>
      <c r="I523" s="182"/>
      <c r="J523" s="182"/>
      <c r="K523" s="182"/>
      <c r="L523" s="203"/>
      <c r="M523" s="203"/>
      <c r="N523" s="154" t="s">
        <v>114</v>
      </c>
      <c r="O523" s="174">
        <v>9179368.1632123366</v>
      </c>
      <c r="P523" s="214"/>
      <c r="U523" s="193" t="str">
        <f t="shared" si="8"/>
        <v>0</v>
      </c>
      <c r="W523" s="110"/>
      <c r="X523" s="213"/>
      <c r="Y523" s="206"/>
    </row>
    <row r="524" spans="1:25" s="116" customFormat="1" ht="26.25" customHeight="1">
      <c r="A524" s="201"/>
      <c r="B524" s="168" t="s">
        <v>747</v>
      </c>
      <c r="C524" s="165" t="s">
        <v>827</v>
      </c>
      <c r="D524" s="204">
        <v>2</v>
      </c>
      <c r="E524" s="167"/>
      <c r="F524" s="212"/>
      <c r="G524" s="168"/>
      <c r="H524" s="151">
        <v>2013</v>
      </c>
      <c r="I524" s="182"/>
      <c r="J524" s="182"/>
      <c r="K524" s="182"/>
      <c r="L524" s="203"/>
      <c r="M524" s="203"/>
      <c r="N524" s="154" t="s">
        <v>114</v>
      </c>
      <c r="O524" s="174">
        <v>27095725.301048465</v>
      </c>
      <c r="P524" s="214"/>
      <c r="U524" s="193" t="str">
        <f t="shared" si="8"/>
        <v>0</v>
      </c>
      <c r="W524" s="110"/>
      <c r="X524" s="213"/>
      <c r="Y524" s="206"/>
    </row>
    <row r="525" spans="1:25" s="116" customFormat="1" ht="26.25" customHeight="1">
      <c r="A525" s="201"/>
      <c r="B525" s="168" t="s">
        <v>747</v>
      </c>
      <c r="C525" s="165" t="s">
        <v>843</v>
      </c>
      <c r="D525" s="204">
        <v>10</v>
      </c>
      <c r="E525" s="167"/>
      <c r="F525" s="212"/>
      <c r="G525" s="168"/>
      <c r="H525" s="151">
        <v>2013</v>
      </c>
      <c r="I525" s="182"/>
      <c r="J525" s="182"/>
      <c r="K525" s="182"/>
      <c r="L525" s="203"/>
      <c r="M525" s="203"/>
      <c r="N525" s="154" t="s">
        <v>114</v>
      </c>
      <c r="O525" s="174">
        <v>3539033.5087083708</v>
      </c>
      <c r="P525" s="214"/>
      <c r="U525" s="193" t="str">
        <f t="shared" si="8"/>
        <v>0</v>
      </c>
      <c r="W525" s="110"/>
      <c r="X525" s="213"/>
      <c r="Y525" s="206"/>
    </row>
    <row r="526" spans="1:25" s="116" customFormat="1" ht="26.25" customHeight="1">
      <c r="A526" s="201"/>
      <c r="B526" s="168" t="s">
        <v>747</v>
      </c>
      <c r="C526" s="165" t="s">
        <v>844</v>
      </c>
      <c r="D526" s="215" t="s">
        <v>643</v>
      </c>
      <c r="E526" s="167" t="s">
        <v>644</v>
      </c>
      <c r="F526" s="212"/>
      <c r="G526" s="168"/>
      <c r="H526" s="151">
        <v>2014</v>
      </c>
      <c r="I526" s="182"/>
      <c r="J526" s="182"/>
      <c r="K526" s="182"/>
      <c r="L526" s="203"/>
      <c r="M526" s="203"/>
      <c r="N526" s="154" t="s">
        <v>114</v>
      </c>
      <c r="O526" s="173">
        <v>1200000</v>
      </c>
      <c r="P526" s="214"/>
      <c r="U526" s="193"/>
      <c r="W526" s="110"/>
      <c r="X526" s="213"/>
      <c r="Y526" s="206"/>
    </row>
    <row r="527" spans="1:25" s="116" customFormat="1" ht="26.25" customHeight="1">
      <c r="A527" s="201"/>
      <c r="B527" s="168" t="s">
        <v>747</v>
      </c>
      <c r="C527" s="165" t="s">
        <v>845</v>
      </c>
      <c r="D527" s="215" t="s">
        <v>643</v>
      </c>
      <c r="E527" s="167" t="s">
        <v>644</v>
      </c>
      <c r="F527" s="212"/>
      <c r="G527" s="168"/>
      <c r="H527" s="151">
        <v>2014</v>
      </c>
      <c r="I527" s="182"/>
      <c r="J527" s="182"/>
      <c r="K527" s="182"/>
      <c r="L527" s="203"/>
      <c r="M527" s="203"/>
      <c r="N527" s="154" t="s">
        <v>114</v>
      </c>
      <c r="O527" s="173">
        <v>1000000</v>
      </c>
      <c r="P527" s="214"/>
      <c r="U527" s="193"/>
      <c r="W527" s="110"/>
      <c r="X527" s="213"/>
      <c r="Y527" s="206"/>
    </row>
    <row r="528" spans="1:25" s="116" customFormat="1" ht="26.25" customHeight="1">
      <c r="A528" s="201"/>
      <c r="B528" s="168" t="s">
        <v>747</v>
      </c>
      <c r="C528" s="165" t="s">
        <v>846</v>
      </c>
      <c r="D528" s="215" t="s">
        <v>623</v>
      </c>
      <c r="E528" s="167" t="s">
        <v>645</v>
      </c>
      <c r="F528" s="212"/>
      <c r="G528" s="168"/>
      <c r="H528" s="151">
        <v>2014</v>
      </c>
      <c r="I528" s="182"/>
      <c r="J528" s="182"/>
      <c r="K528" s="182"/>
      <c r="L528" s="203"/>
      <c r="M528" s="203"/>
      <c r="N528" s="154" t="s">
        <v>114</v>
      </c>
      <c r="O528" s="174">
        <v>49940000</v>
      </c>
      <c r="P528" s="214"/>
      <c r="U528" s="193"/>
      <c r="W528" s="110"/>
      <c r="X528" s="213"/>
      <c r="Y528" s="206"/>
    </row>
    <row r="529" spans="1:25" s="116" customFormat="1" ht="26.25" customHeight="1">
      <c r="A529" s="201"/>
      <c r="B529" s="168" t="s">
        <v>747</v>
      </c>
      <c r="C529" s="165" t="s">
        <v>847</v>
      </c>
      <c r="D529" s="215" t="s">
        <v>641</v>
      </c>
      <c r="E529" s="167" t="s">
        <v>645</v>
      </c>
      <c r="F529" s="212"/>
      <c r="G529" s="168"/>
      <c r="H529" s="151">
        <v>2014</v>
      </c>
      <c r="I529" s="182"/>
      <c r="J529" s="182"/>
      <c r="K529" s="182"/>
      <c r="L529" s="203"/>
      <c r="M529" s="203"/>
      <c r="N529" s="154" t="s">
        <v>114</v>
      </c>
      <c r="O529" s="174">
        <v>18000000</v>
      </c>
      <c r="P529" s="214"/>
      <c r="U529" s="193"/>
      <c r="W529" s="110"/>
      <c r="X529" s="213"/>
      <c r="Y529" s="206"/>
    </row>
    <row r="530" spans="1:25" s="116" customFormat="1" ht="26.25" customHeight="1">
      <c r="A530" s="201"/>
      <c r="B530" s="168" t="s">
        <v>747</v>
      </c>
      <c r="C530" s="165" t="s">
        <v>848</v>
      </c>
      <c r="D530" s="215" t="s">
        <v>641</v>
      </c>
      <c r="E530" s="167" t="s">
        <v>645</v>
      </c>
      <c r="F530" s="212"/>
      <c r="G530" s="168"/>
      <c r="H530" s="151">
        <v>2014</v>
      </c>
      <c r="I530" s="182"/>
      <c r="J530" s="182"/>
      <c r="K530" s="182"/>
      <c r="L530" s="203"/>
      <c r="M530" s="203"/>
      <c r="N530" s="154" t="s">
        <v>114</v>
      </c>
      <c r="O530" s="174">
        <v>15000000</v>
      </c>
      <c r="P530" s="214"/>
      <c r="U530" s="193"/>
      <c r="W530" s="110"/>
      <c r="X530" s="213"/>
      <c r="Y530" s="206"/>
    </row>
    <row r="531" spans="1:25" s="116" customFormat="1" ht="26.25" customHeight="1">
      <c r="A531" s="201"/>
      <c r="B531" s="168" t="s">
        <v>747</v>
      </c>
      <c r="C531" s="165" t="s">
        <v>129</v>
      </c>
      <c r="D531" s="215" t="s">
        <v>643</v>
      </c>
      <c r="E531" s="167" t="s">
        <v>645</v>
      </c>
      <c r="F531" s="212"/>
      <c r="G531" s="168"/>
      <c r="H531" s="151">
        <v>2014</v>
      </c>
      <c r="I531" s="182"/>
      <c r="J531" s="182"/>
      <c r="K531" s="182"/>
      <c r="L531" s="203"/>
      <c r="M531" s="203"/>
      <c r="N531" s="154" t="s">
        <v>114</v>
      </c>
      <c r="O531" s="174">
        <v>12000000</v>
      </c>
      <c r="P531" s="214"/>
      <c r="U531" s="193"/>
      <c r="W531" s="110"/>
      <c r="X531" s="213"/>
      <c r="Y531" s="206"/>
    </row>
    <row r="532" spans="1:25" s="116" customFormat="1" ht="26.25" customHeight="1">
      <c r="A532" s="201"/>
      <c r="B532" s="168" t="s">
        <v>747</v>
      </c>
      <c r="C532" s="165" t="s">
        <v>849</v>
      </c>
      <c r="D532" s="215" t="s">
        <v>641</v>
      </c>
      <c r="E532" s="167" t="s">
        <v>406</v>
      </c>
      <c r="F532" s="212"/>
      <c r="G532" s="168"/>
      <c r="H532" s="151">
        <v>2014</v>
      </c>
      <c r="I532" s="182"/>
      <c r="J532" s="182"/>
      <c r="K532" s="182"/>
      <c r="L532" s="203"/>
      <c r="M532" s="203"/>
      <c r="N532" s="154" t="s">
        <v>114</v>
      </c>
      <c r="O532" s="174">
        <v>1216200</v>
      </c>
      <c r="P532" s="214"/>
      <c r="U532" s="193"/>
      <c r="W532" s="110"/>
      <c r="X532" s="213"/>
      <c r="Y532" s="206"/>
    </row>
    <row r="533" spans="1:25" s="116" customFormat="1" ht="26.25" customHeight="1">
      <c r="A533" s="201"/>
      <c r="B533" s="168" t="s">
        <v>747</v>
      </c>
      <c r="C533" s="165" t="s">
        <v>850</v>
      </c>
      <c r="D533" s="215" t="s">
        <v>623</v>
      </c>
      <c r="E533" s="167" t="s">
        <v>406</v>
      </c>
      <c r="F533" s="212"/>
      <c r="G533" s="168"/>
      <c r="H533" s="151">
        <v>2014</v>
      </c>
      <c r="I533" s="182"/>
      <c r="J533" s="182"/>
      <c r="K533" s="182"/>
      <c r="L533" s="203"/>
      <c r="M533" s="203"/>
      <c r="N533" s="154" t="s">
        <v>114</v>
      </c>
      <c r="O533" s="174">
        <v>405400</v>
      </c>
      <c r="P533" s="214"/>
      <c r="U533" s="193"/>
      <c r="W533" s="110"/>
      <c r="X533" s="213"/>
      <c r="Y533" s="206"/>
    </row>
    <row r="534" spans="1:25" s="116" customFormat="1" ht="26.25" customHeight="1">
      <c r="A534" s="201"/>
      <c r="B534" s="168" t="s">
        <v>747</v>
      </c>
      <c r="C534" s="165" t="s">
        <v>851</v>
      </c>
      <c r="D534" s="215" t="s">
        <v>623</v>
      </c>
      <c r="E534" s="167" t="s">
        <v>406</v>
      </c>
      <c r="F534" s="212"/>
      <c r="G534" s="168"/>
      <c r="H534" s="151">
        <v>2014</v>
      </c>
      <c r="I534" s="182"/>
      <c r="J534" s="182"/>
      <c r="K534" s="182"/>
      <c r="L534" s="203"/>
      <c r="M534" s="203"/>
      <c r="N534" s="154" t="s">
        <v>114</v>
      </c>
      <c r="O534" s="174">
        <v>460400</v>
      </c>
      <c r="P534" s="214"/>
      <c r="U534" s="193"/>
      <c r="W534" s="110"/>
      <c r="X534" s="213"/>
      <c r="Y534" s="206"/>
    </row>
    <row r="535" spans="1:25" s="116" customFormat="1" ht="26.25" customHeight="1">
      <c r="A535" s="201"/>
      <c r="B535" s="168" t="s">
        <v>747</v>
      </c>
      <c r="C535" s="165" t="s">
        <v>479</v>
      </c>
      <c r="D535" s="215" t="s">
        <v>623</v>
      </c>
      <c r="E535" s="167" t="s">
        <v>406</v>
      </c>
      <c r="F535" s="212"/>
      <c r="G535" s="168"/>
      <c r="H535" s="151">
        <v>2014</v>
      </c>
      <c r="I535" s="182"/>
      <c r="J535" s="182"/>
      <c r="K535" s="182"/>
      <c r="L535" s="203"/>
      <c r="M535" s="203"/>
      <c r="N535" s="154" t="s">
        <v>114</v>
      </c>
      <c r="O535" s="174">
        <v>145411000</v>
      </c>
      <c r="P535" s="214"/>
      <c r="U535" s="193"/>
      <c r="W535" s="110"/>
      <c r="X535" s="213"/>
      <c r="Y535" s="206"/>
    </row>
    <row r="536" spans="1:25" s="116" customFormat="1" ht="26.25" customHeight="1">
      <c r="A536" s="201"/>
      <c r="B536" s="168" t="s">
        <v>747</v>
      </c>
      <c r="C536" s="165" t="s">
        <v>852</v>
      </c>
      <c r="D536" s="215" t="s">
        <v>623</v>
      </c>
      <c r="E536" s="167"/>
      <c r="F536" s="212"/>
      <c r="G536" s="168"/>
      <c r="H536" s="151">
        <v>2014</v>
      </c>
      <c r="I536" s="182"/>
      <c r="J536" s="182"/>
      <c r="K536" s="182"/>
      <c r="L536" s="203"/>
      <c r="M536" s="203"/>
      <c r="N536" s="154" t="s">
        <v>114</v>
      </c>
      <c r="O536" s="174">
        <v>76318000</v>
      </c>
      <c r="P536" s="214"/>
      <c r="U536" s="193"/>
      <c r="W536" s="110"/>
      <c r="X536" s="213"/>
      <c r="Y536" s="206"/>
    </row>
    <row r="537" spans="1:25" s="116" customFormat="1" ht="26.25" customHeight="1">
      <c r="A537" s="201"/>
      <c r="B537" s="168" t="s">
        <v>747</v>
      </c>
      <c r="C537" s="165" t="s">
        <v>119</v>
      </c>
      <c r="D537" s="215" t="s">
        <v>641</v>
      </c>
      <c r="E537" s="167" t="s">
        <v>645</v>
      </c>
      <c r="F537" s="212"/>
      <c r="G537" s="168"/>
      <c r="H537" s="151">
        <v>2014</v>
      </c>
      <c r="I537" s="182"/>
      <c r="J537" s="182"/>
      <c r="K537" s="182"/>
      <c r="L537" s="203"/>
      <c r="M537" s="203"/>
      <c r="N537" s="154" t="s">
        <v>114</v>
      </c>
      <c r="O537" s="174">
        <v>14280000</v>
      </c>
      <c r="P537" s="214"/>
      <c r="U537" s="193"/>
      <c r="W537" s="110"/>
      <c r="X537" s="213"/>
      <c r="Y537" s="206"/>
    </row>
    <row r="538" spans="1:25" s="116" customFormat="1" ht="26.25" customHeight="1">
      <c r="A538" s="201"/>
      <c r="B538" s="168" t="s">
        <v>747</v>
      </c>
      <c r="C538" s="165" t="s">
        <v>853</v>
      </c>
      <c r="D538" s="215" t="s">
        <v>641</v>
      </c>
      <c r="E538" s="167" t="s">
        <v>645</v>
      </c>
      <c r="F538" s="212"/>
      <c r="G538" s="168"/>
      <c r="H538" s="151">
        <v>2014</v>
      </c>
      <c r="I538" s="182"/>
      <c r="J538" s="182"/>
      <c r="K538" s="182"/>
      <c r="L538" s="203"/>
      <c r="M538" s="203"/>
      <c r="N538" s="154" t="s">
        <v>114</v>
      </c>
      <c r="O538" s="174">
        <v>5130000</v>
      </c>
      <c r="P538" s="214"/>
      <c r="U538" s="193"/>
      <c r="W538" s="110"/>
      <c r="X538" s="213"/>
      <c r="Y538" s="206"/>
    </row>
    <row r="539" spans="1:25" s="116" customFormat="1" ht="26.25" customHeight="1">
      <c r="A539" s="201"/>
      <c r="B539" s="168" t="s">
        <v>747</v>
      </c>
      <c r="C539" s="165" t="s">
        <v>854</v>
      </c>
      <c r="D539" s="215" t="s">
        <v>641</v>
      </c>
      <c r="E539" s="167" t="s">
        <v>645</v>
      </c>
      <c r="F539" s="212"/>
      <c r="G539" s="168"/>
      <c r="H539" s="151">
        <v>2014</v>
      </c>
      <c r="I539" s="182"/>
      <c r="J539" s="182"/>
      <c r="K539" s="182"/>
      <c r="L539" s="203"/>
      <c r="M539" s="203"/>
      <c r="N539" s="154" t="s">
        <v>114</v>
      </c>
      <c r="O539" s="174">
        <v>1380000</v>
      </c>
      <c r="P539" s="214"/>
      <c r="U539" s="193"/>
      <c r="W539" s="110"/>
      <c r="X539" s="213"/>
      <c r="Y539" s="206"/>
    </row>
    <row r="540" spans="1:25" s="116" customFormat="1" ht="26.25" customHeight="1">
      <c r="A540" s="201"/>
      <c r="B540" s="168" t="s">
        <v>747</v>
      </c>
      <c r="C540" s="165" t="s">
        <v>855</v>
      </c>
      <c r="D540" s="215" t="s">
        <v>641</v>
      </c>
      <c r="E540" s="167" t="s">
        <v>645</v>
      </c>
      <c r="F540" s="212"/>
      <c r="G540" s="168"/>
      <c r="H540" s="151">
        <v>2014</v>
      </c>
      <c r="I540" s="182"/>
      <c r="J540" s="182"/>
      <c r="K540" s="182"/>
      <c r="L540" s="203"/>
      <c r="M540" s="203"/>
      <c r="N540" s="154" t="s">
        <v>114</v>
      </c>
      <c r="O540" s="174">
        <v>29040000</v>
      </c>
      <c r="P540" s="214"/>
      <c r="U540" s="193"/>
      <c r="W540" s="110"/>
      <c r="X540" s="213"/>
      <c r="Y540" s="206"/>
    </row>
    <row r="541" spans="1:25" s="116" customFormat="1" ht="26.25" customHeight="1">
      <c r="A541" s="201"/>
      <c r="B541" s="168" t="s">
        <v>747</v>
      </c>
      <c r="C541" s="165" t="s">
        <v>856</v>
      </c>
      <c r="D541" s="215" t="s">
        <v>623</v>
      </c>
      <c r="E541" s="167" t="s">
        <v>645</v>
      </c>
      <c r="F541" s="212"/>
      <c r="G541" s="168"/>
      <c r="H541" s="151">
        <v>2014</v>
      </c>
      <c r="I541" s="182"/>
      <c r="J541" s="182"/>
      <c r="K541" s="182"/>
      <c r="L541" s="203"/>
      <c r="M541" s="203"/>
      <c r="N541" s="154" t="s">
        <v>114</v>
      </c>
      <c r="O541" s="174">
        <v>11473000</v>
      </c>
      <c r="P541" s="214"/>
      <c r="U541" s="193"/>
      <c r="W541" s="110"/>
      <c r="X541" s="213"/>
      <c r="Y541" s="206"/>
    </row>
    <row r="542" spans="1:25" s="116" customFormat="1" ht="26.25" customHeight="1">
      <c r="A542" s="201"/>
      <c r="B542" s="168" t="s">
        <v>747</v>
      </c>
      <c r="C542" s="165" t="s">
        <v>857</v>
      </c>
      <c r="D542" s="215" t="s">
        <v>643</v>
      </c>
      <c r="E542" s="167" t="s">
        <v>645</v>
      </c>
      <c r="F542" s="212"/>
      <c r="G542" s="168"/>
      <c r="H542" s="151">
        <v>2014</v>
      </c>
      <c r="I542" s="182"/>
      <c r="J542" s="182"/>
      <c r="K542" s="182"/>
      <c r="L542" s="203"/>
      <c r="M542" s="203"/>
      <c r="N542" s="154" t="s">
        <v>114</v>
      </c>
      <c r="O542" s="174">
        <v>16500000</v>
      </c>
      <c r="P542" s="214"/>
      <c r="U542" s="193"/>
      <c r="W542" s="110"/>
      <c r="X542" s="213"/>
      <c r="Y542" s="206"/>
    </row>
    <row r="543" spans="1:25" s="116" customFormat="1" ht="26.25" customHeight="1">
      <c r="A543" s="201"/>
      <c r="B543" s="168" t="s">
        <v>747</v>
      </c>
      <c r="C543" s="165" t="s">
        <v>858</v>
      </c>
      <c r="D543" s="215" t="s">
        <v>651</v>
      </c>
      <c r="E543" s="167" t="s">
        <v>645</v>
      </c>
      <c r="F543" s="212"/>
      <c r="G543" s="168"/>
      <c r="H543" s="151">
        <v>2014</v>
      </c>
      <c r="I543" s="182"/>
      <c r="J543" s="182"/>
      <c r="K543" s="182"/>
      <c r="L543" s="203"/>
      <c r="M543" s="203"/>
      <c r="N543" s="154" t="s">
        <v>114</v>
      </c>
      <c r="O543" s="174">
        <v>37818000</v>
      </c>
      <c r="P543" s="214"/>
      <c r="U543" s="193"/>
      <c r="W543" s="110"/>
      <c r="X543" s="213"/>
      <c r="Y543" s="206"/>
    </row>
    <row r="544" spans="1:25" s="116" customFormat="1" ht="26.25" customHeight="1">
      <c r="A544" s="201"/>
      <c r="B544" s="168" t="s">
        <v>747</v>
      </c>
      <c r="C544" s="165" t="s">
        <v>859</v>
      </c>
      <c r="D544" s="215" t="s">
        <v>641</v>
      </c>
      <c r="E544" s="167" t="s">
        <v>645</v>
      </c>
      <c r="F544" s="212"/>
      <c r="G544" s="168"/>
      <c r="H544" s="151">
        <v>2014</v>
      </c>
      <c r="I544" s="182"/>
      <c r="J544" s="182"/>
      <c r="K544" s="182"/>
      <c r="L544" s="203"/>
      <c r="M544" s="203"/>
      <c r="N544" s="154" t="s">
        <v>114</v>
      </c>
      <c r="O544" s="174">
        <v>13200000</v>
      </c>
      <c r="P544" s="214"/>
      <c r="U544" s="193"/>
      <c r="W544" s="110"/>
      <c r="X544" s="213"/>
      <c r="Y544" s="206"/>
    </row>
    <row r="545" spans="1:25" s="116" customFormat="1" ht="26.25" customHeight="1">
      <c r="A545" s="201"/>
      <c r="B545" s="168" t="s">
        <v>747</v>
      </c>
      <c r="C545" s="165" t="s">
        <v>860</v>
      </c>
      <c r="D545" s="215" t="s">
        <v>643</v>
      </c>
      <c r="E545" s="167" t="s">
        <v>645</v>
      </c>
      <c r="F545" s="212"/>
      <c r="G545" s="168"/>
      <c r="H545" s="151">
        <v>2014</v>
      </c>
      <c r="I545" s="182"/>
      <c r="J545" s="182"/>
      <c r="K545" s="182"/>
      <c r="L545" s="203"/>
      <c r="M545" s="203"/>
      <c r="N545" s="154" t="s">
        <v>114</v>
      </c>
      <c r="O545" s="174">
        <v>23900000</v>
      </c>
      <c r="P545" s="214"/>
      <c r="U545" s="193"/>
      <c r="W545" s="110"/>
      <c r="X545" s="213"/>
      <c r="Y545" s="206"/>
    </row>
    <row r="546" spans="1:25" s="116" customFormat="1" ht="26.25" customHeight="1">
      <c r="A546" s="201"/>
      <c r="B546" s="168" t="s">
        <v>747</v>
      </c>
      <c r="C546" s="165" t="s">
        <v>828</v>
      </c>
      <c r="D546" s="215" t="s">
        <v>641</v>
      </c>
      <c r="E546" s="167" t="s">
        <v>645</v>
      </c>
      <c r="F546" s="212"/>
      <c r="G546" s="168"/>
      <c r="H546" s="151">
        <v>2014</v>
      </c>
      <c r="I546" s="182"/>
      <c r="J546" s="182"/>
      <c r="K546" s="182"/>
      <c r="L546" s="203"/>
      <c r="M546" s="203"/>
      <c r="N546" s="154" t="s">
        <v>114</v>
      </c>
      <c r="O546" s="174">
        <v>6000000</v>
      </c>
      <c r="P546" s="214"/>
      <c r="U546" s="193"/>
      <c r="W546" s="110"/>
      <c r="X546" s="213"/>
      <c r="Y546" s="206"/>
    </row>
    <row r="547" spans="1:25" s="116" customFormat="1" ht="26.25" customHeight="1">
      <c r="A547" s="201"/>
      <c r="B547" s="168" t="s">
        <v>747</v>
      </c>
      <c r="C547" s="165" t="s">
        <v>861</v>
      </c>
      <c r="D547" s="215" t="s">
        <v>643</v>
      </c>
      <c r="E547" s="167" t="s">
        <v>645</v>
      </c>
      <c r="F547" s="212"/>
      <c r="G547" s="168"/>
      <c r="H547" s="151">
        <v>2014</v>
      </c>
      <c r="I547" s="182"/>
      <c r="J547" s="182"/>
      <c r="K547" s="182"/>
      <c r="L547" s="203"/>
      <c r="M547" s="203"/>
      <c r="N547" s="154" t="s">
        <v>114</v>
      </c>
      <c r="O547" s="174">
        <v>29750000</v>
      </c>
      <c r="P547" s="214"/>
      <c r="U547" s="193"/>
      <c r="W547" s="110"/>
      <c r="X547" s="213"/>
      <c r="Y547" s="206"/>
    </row>
    <row r="548" spans="1:25" s="116" customFormat="1" ht="26.25" customHeight="1">
      <c r="A548" s="201"/>
      <c r="B548" s="168" t="s">
        <v>747</v>
      </c>
      <c r="C548" s="165" t="s">
        <v>861</v>
      </c>
      <c r="D548" s="215" t="s">
        <v>643</v>
      </c>
      <c r="E548" s="167" t="s">
        <v>645</v>
      </c>
      <c r="F548" s="212"/>
      <c r="G548" s="168"/>
      <c r="H548" s="151">
        <v>2014</v>
      </c>
      <c r="I548" s="182"/>
      <c r="J548" s="182"/>
      <c r="K548" s="182"/>
      <c r="L548" s="203"/>
      <c r="M548" s="203"/>
      <c r="N548" s="154" t="s">
        <v>114</v>
      </c>
      <c r="O548" s="174">
        <v>4000000</v>
      </c>
      <c r="P548" s="214"/>
      <c r="U548" s="193"/>
      <c r="W548" s="110"/>
      <c r="X548" s="213"/>
      <c r="Y548" s="206"/>
    </row>
    <row r="549" spans="1:25" s="116" customFormat="1" ht="26.25" customHeight="1">
      <c r="A549" s="201"/>
      <c r="B549" s="168" t="s">
        <v>747</v>
      </c>
      <c r="C549" s="165" t="s">
        <v>145</v>
      </c>
      <c r="D549" s="215" t="s">
        <v>643</v>
      </c>
      <c r="E549" s="167" t="s">
        <v>696</v>
      </c>
      <c r="F549" s="212"/>
      <c r="G549" s="168"/>
      <c r="H549" s="151">
        <v>2015</v>
      </c>
      <c r="I549" s="182"/>
      <c r="J549" s="182"/>
      <c r="K549" s="182"/>
      <c r="L549" s="203"/>
      <c r="M549" s="203"/>
      <c r="N549" s="154" t="s">
        <v>114</v>
      </c>
      <c r="O549" s="174">
        <v>9790000</v>
      </c>
      <c r="P549" s="214"/>
      <c r="U549" s="193"/>
      <c r="W549" s="110"/>
      <c r="X549" s="213"/>
      <c r="Y549" s="206"/>
    </row>
    <row r="550" spans="1:25" s="116" customFormat="1" ht="26.25" customHeight="1">
      <c r="A550" s="201"/>
      <c r="B550" s="168" t="s">
        <v>747</v>
      </c>
      <c r="C550" s="165" t="s">
        <v>685</v>
      </c>
      <c r="D550" s="215" t="s">
        <v>643</v>
      </c>
      <c r="E550" s="167" t="s">
        <v>697</v>
      </c>
      <c r="F550" s="212"/>
      <c r="G550" s="168"/>
      <c r="H550" s="151">
        <v>2015</v>
      </c>
      <c r="I550" s="182"/>
      <c r="J550" s="182"/>
      <c r="K550" s="182"/>
      <c r="L550" s="203"/>
      <c r="M550" s="203"/>
      <c r="N550" s="154" t="s">
        <v>114</v>
      </c>
      <c r="O550" s="174">
        <v>19140000</v>
      </c>
      <c r="P550" s="214"/>
      <c r="U550" s="193"/>
      <c r="W550" s="110"/>
      <c r="X550" s="213"/>
      <c r="Y550" s="206"/>
    </row>
    <row r="551" spans="1:25" s="116" customFormat="1" ht="26.25" customHeight="1">
      <c r="A551" s="201"/>
      <c r="B551" s="168" t="s">
        <v>747</v>
      </c>
      <c r="C551" s="165" t="s">
        <v>862</v>
      </c>
      <c r="D551" s="215" t="s">
        <v>639</v>
      </c>
      <c r="E551" s="167" t="s">
        <v>348</v>
      </c>
      <c r="F551" s="212"/>
      <c r="G551" s="168"/>
      <c r="H551" s="151">
        <v>2015</v>
      </c>
      <c r="I551" s="182"/>
      <c r="J551" s="182"/>
      <c r="K551" s="182"/>
      <c r="L551" s="203"/>
      <c r="M551" s="203"/>
      <c r="N551" s="154" t="s">
        <v>114</v>
      </c>
      <c r="O551" s="174">
        <v>89320000</v>
      </c>
      <c r="P551" s="214"/>
      <c r="U551" s="193"/>
      <c r="W551" s="110"/>
      <c r="X551" s="213"/>
      <c r="Y551" s="206"/>
    </row>
    <row r="552" spans="1:25" s="116" customFormat="1" ht="26.25" customHeight="1">
      <c r="A552" s="201"/>
      <c r="B552" s="168" t="s">
        <v>747</v>
      </c>
      <c r="C552" s="165" t="s">
        <v>686</v>
      </c>
      <c r="D552" s="215">
        <v>400</v>
      </c>
      <c r="E552" s="167"/>
      <c r="F552" s="212"/>
      <c r="G552" s="168"/>
      <c r="H552" s="151">
        <v>2015</v>
      </c>
      <c r="I552" s="182"/>
      <c r="J552" s="182"/>
      <c r="K552" s="182"/>
      <c r="L552" s="203"/>
      <c r="M552" s="203"/>
      <c r="N552" s="154" t="s">
        <v>114</v>
      </c>
      <c r="O552" s="174">
        <v>29117000</v>
      </c>
      <c r="P552" s="214"/>
      <c r="U552" s="193"/>
      <c r="W552" s="110"/>
      <c r="X552" s="213"/>
      <c r="Y552" s="206"/>
    </row>
    <row r="553" spans="1:25" s="116" customFormat="1" ht="26.25" customHeight="1">
      <c r="A553" s="201"/>
      <c r="B553" s="168" t="s">
        <v>747</v>
      </c>
      <c r="C553" s="165" t="s">
        <v>652</v>
      </c>
      <c r="D553" s="215">
        <v>1</v>
      </c>
      <c r="E553" s="167" t="s">
        <v>698</v>
      </c>
      <c r="F553" s="212"/>
      <c r="G553" s="168"/>
      <c r="H553" s="151">
        <v>2015</v>
      </c>
      <c r="I553" s="182"/>
      <c r="J553" s="182"/>
      <c r="K553" s="182"/>
      <c r="L553" s="203"/>
      <c r="M553" s="203"/>
      <c r="N553" s="154" t="s">
        <v>114</v>
      </c>
      <c r="O553" s="174">
        <v>10560000</v>
      </c>
      <c r="P553" s="214"/>
      <c r="U553" s="193"/>
      <c r="W553" s="110"/>
      <c r="X553" s="213"/>
      <c r="Y553" s="206"/>
    </row>
    <row r="554" spans="1:25" s="116" customFormat="1" ht="26.25" customHeight="1">
      <c r="A554" s="201"/>
      <c r="B554" s="168" t="s">
        <v>747</v>
      </c>
      <c r="C554" s="165" t="s">
        <v>695</v>
      </c>
      <c r="D554" s="215"/>
      <c r="E554" s="167"/>
      <c r="F554" s="212"/>
      <c r="G554" s="168"/>
      <c r="H554" s="151">
        <v>2015</v>
      </c>
      <c r="I554" s="182"/>
      <c r="J554" s="182"/>
      <c r="K554" s="182"/>
      <c r="L554" s="203"/>
      <c r="M554" s="203"/>
      <c r="N554" s="154" t="s">
        <v>114</v>
      </c>
      <c r="O554" s="174">
        <v>91960000</v>
      </c>
      <c r="P554" s="214"/>
      <c r="U554" s="193"/>
      <c r="W554" s="110"/>
      <c r="X554" s="213"/>
      <c r="Y554" s="206"/>
    </row>
    <row r="555" spans="1:25" s="116" customFormat="1" ht="26.25" customHeight="1">
      <c r="A555" s="201"/>
      <c r="B555" s="168" t="s">
        <v>747</v>
      </c>
      <c r="C555" s="165" t="s">
        <v>138</v>
      </c>
      <c r="D555" s="215" t="s">
        <v>639</v>
      </c>
      <c r="E555" s="167" t="s">
        <v>699</v>
      </c>
      <c r="F555" s="212"/>
      <c r="G555" s="168"/>
      <c r="H555" s="151">
        <v>2015</v>
      </c>
      <c r="I555" s="182"/>
      <c r="J555" s="182"/>
      <c r="K555" s="182"/>
      <c r="L555" s="203"/>
      <c r="M555" s="203"/>
      <c r="N555" s="154" t="s">
        <v>114</v>
      </c>
      <c r="O555" s="174">
        <v>17435000</v>
      </c>
      <c r="P555" s="214"/>
      <c r="U555" s="193"/>
      <c r="W555" s="110"/>
      <c r="X555" s="213"/>
      <c r="Y555" s="206"/>
    </row>
    <row r="556" spans="1:25" s="116" customFormat="1" ht="26.25" customHeight="1">
      <c r="A556" s="201"/>
      <c r="B556" s="168" t="s">
        <v>747</v>
      </c>
      <c r="C556" s="165" t="s">
        <v>687</v>
      </c>
      <c r="D556" s="215" t="s">
        <v>702</v>
      </c>
      <c r="E556" s="167"/>
      <c r="F556" s="212"/>
      <c r="G556" s="168"/>
      <c r="H556" s="151">
        <v>2015</v>
      </c>
      <c r="I556" s="182"/>
      <c r="J556" s="182"/>
      <c r="K556" s="182"/>
      <c r="L556" s="203"/>
      <c r="M556" s="203"/>
      <c r="N556" s="154" t="s">
        <v>114</v>
      </c>
      <c r="O556" s="174">
        <v>23743947.185649686</v>
      </c>
      <c r="P556" s="214"/>
      <c r="U556" s="193"/>
      <c r="W556" s="110"/>
      <c r="X556" s="213"/>
      <c r="Y556" s="206"/>
    </row>
    <row r="557" spans="1:25" s="116" customFormat="1" ht="26.25" customHeight="1">
      <c r="A557" s="201"/>
      <c r="B557" s="168" t="s">
        <v>747</v>
      </c>
      <c r="C557" s="165" t="s">
        <v>688</v>
      </c>
      <c r="D557" s="215" t="s">
        <v>703</v>
      </c>
      <c r="E557" s="167"/>
      <c r="F557" s="212"/>
      <c r="G557" s="168"/>
      <c r="H557" s="151">
        <v>2015</v>
      </c>
      <c r="I557" s="182"/>
      <c r="J557" s="182"/>
      <c r="K557" s="182"/>
      <c r="L557" s="203"/>
      <c r="M557" s="203"/>
      <c r="N557" s="154" t="s">
        <v>114</v>
      </c>
      <c r="O557" s="174">
        <v>98434290.853673771</v>
      </c>
      <c r="P557" s="214"/>
      <c r="U557" s="193"/>
      <c r="W557" s="110"/>
      <c r="X557" s="213"/>
      <c r="Y557" s="206"/>
    </row>
    <row r="558" spans="1:25" s="116" customFormat="1" ht="26.25" customHeight="1">
      <c r="A558" s="201"/>
      <c r="B558" s="168" t="s">
        <v>747</v>
      </c>
      <c r="C558" s="165" t="s">
        <v>689</v>
      </c>
      <c r="D558" s="215" t="s">
        <v>650</v>
      </c>
      <c r="E558" s="167"/>
      <c r="F558" s="212"/>
      <c r="G558" s="168"/>
      <c r="H558" s="151">
        <v>2015</v>
      </c>
      <c r="I558" s="182"/>
      <c r="J558" s="182"/>
      <c r="K558" s="182"/>
      <c r="L558" s="203"/>
      <c r="M558" s="203"/>
      <c r="N558" s="154" t="s">
        <v>114</v>
      </c>
      <c r="O558" s="174">
        <v>134626628.65066081</v>
      </c>
      <c r="P558" s="214"/>
      <c r="U558" s="193"/>
      <c r="W558" s="110"/>
      <c r="X558" s="213"/>
      <c r="Y558" s="206"/>
    </row>
    <row r="559" spans="1:25" s="116" customFormat="1" ht="26.25" customHeight="1">
      <c r="A559" s="201"/>
      <c r="B559" s="168" t="s">
        <v>747</v>
      </c>
      <c r="C559" s="165" t="s">
        <v>690</v>
      </c>
      <c r="D559" s="215" t="s">
        <v>641</v>
      </c>
      <c r="E559" s="167"/>
      <c r="F559" s="212"/>
      <c r="G559" s="168"/>
      <c r="H559" s="151">
        <v>2015</v>
      </c>
      <c r="I559" s="182"/>
      <c r="J559" s="182"/>
      <c r="K559" s="182"/>
      <c r="L559" s="203"/>
      <c r="M559" s="203"/>
      <c r="N559" s="154" t="s">
        <v>114</v>
      </c>
      <c r="O559" s="174">
        <v>165276495.11579683</v>
      </c>
      <c r="P559" s="214"/>
      <c r="U559" s="193"/>
      <c r="W559" s="110"/>
      <c r="X559" s="213"/>
      <c r="Y559" s="206"/>
    </row>
    <row r="560" spans="1:25" s="116" customFormat="1" ht="26.25" customHeight="1">
      <c r="A560" s="201"/>
      <c r="B560" s="168" t="s">
        <v>747</v>
      </c>
      <c r="C560" s="165" t="s">
        <v>691</v>
      </c>
      <c r="D560" s="215" t="s">
        <v>641</v>
      </c>
      <c r="E560" s="167"/>
      <c r="F560" s="212"/>
      <c r="G560" s="168"/>
      <c r="H560" s="151">
        <v>2015</v>
      </c>
      <c r="I560" s="182"/>
      <c r="J560" s="182"/>
      <c r="K560" s="182"/>
      <c r="L560" s="203"/>
      <c r="M560" s="203"/>
      <c r="N560" s="154" t="s">
        <v>114</v>
      </c>
      <c r="O560" s="174">
        <v>21615638.194218904</v>
      </c>
      <c r="P560" s="214"/>
      <c r="U560" s="193"/>
      <c r="W560" s="110"/>
      <c r="X560" s="213"/>
      <c r="Y560" s="206"/>
    </row>
    <row r="561" spans="1:25" s="116" customFormat="1" ht="26.25" customHeight="1">
      <c r="A561" s="201"/>
      <c r="B561" s="168" t="s">
        <v>747</v>
      </c>
      <c r="C561" s="165" t="s">
        <v>692</v>
      </c>
      <c r="D561" s="215" t="s">
        <v>639</v>
      </c>
      <c r="E561" s="167" t="s">
        <v>700</v>
      </c>
      <c r="F561" s="212"/>
      <c r="G561" s="168"/>
      <c r="H561" s="151">
        <v>2015</v>
      </c>
      <c r="I561" s="182"/>
      <c r="J561" s="182"/>
      <c r="K561" s="182"/>
      <c r="L561" s="203"/>
      <c r="M561" s="203"/>
      <c r="N561" s="154" t="s">
        <v>114</v>
      </c>
      <c r="O561" s="174">
        <v>81003652.658713505</v>
      </c>
      <c r="P561" s="214"/>
      <c r="U561" s="193"/>
      <c r="W561" s="110"/>
      <c r="X561" s="213"/>
      <c r="Y561" s="206"/>
    </row>
    <row r="562" spans="1:25" s="116" customFormat="1" ht="26.25" customHeight="1">
      <c r="A562" s="201"/>
      <c r="B562" s="168" t="s">
        <v>747</v>
      </c>
      <c r="C562" s="165" t="s">
        <v>693</v>
      </c>
      <c r="D562" s="215" t="s">
        <v>702</v>
      </c>
      <c r="E562" s="167" t="s">
        <v>353</v>
      </c>
      <c r="F562" s="212"/>
      <c r="G562" s="168"/>
      <c r="H562" s="151">
        <v>2015</v>
      </c>
      <c r="I562" s="182"/>
      <c r="J562" s="182"/>
      <c r="K562" s="182"/>
      <c r="L562" s="203"/>
      <c r="M562" s="203"/>
      <c r="N562" s="154" t="s">
        <v>114</v>
      </c>
      <c r="O562" s="174">
        <v>72600784.125651941</v>
      </c>
      <c r="P562" s="214"/>
      <c r="U562" s="193"/>
      <c r="W562" s="110"/>
      <c r="X562" s="213"/>
      <c r="Y562" s="206"/>
    </row>
    <row r="563" spans="1:25" s="116" customFormat="1" ht="26.25" customHeight="1">
      <c r="A563" s="201"/>
      <c r="B563" s="168" t="s">
        <v>747</v>
      </c>
      <c r="C563" s="165" t="s">
        <v>694</v>
      </c>
      <c r="D563" s="215" t="s">
        <v>641</v>
      </c>
      <c r="E563" s="167" t="s">
        <v>701</v>
      </c>
      <c r="F563" s="212"/>
      <c r="G563" s="168"/>
      <c r="H563" s="151">
        <v>2015</v>
      </c>
      <c r="I563" s="182"/>
      <c r="J563" s="182"/>
      <c r="K563" s="182"/>
      <c r="L563" s="203"/>
      <c r="M563" s="203"/>
      <c r="N563" s="154" t="s">
        <v>114</v>
      </c>
      <c r="O563" s="174">
        <v>33286563.215634555</v>
      </c>
      <c r="P563" s="214"/>
      <c r="U563" s="193"/>
      <c r="W563" s="110"/>
      <c r="X563" s="213"/>
      <c r="Y563" s="206"/>
    </row>
    <row r="564" spans="1:25" s="116" customFormat="1" ht="26.25" customHeight="1">
      <c r="A564" s="201"/>
      <c r="B564" s="168" t="s">
        <v>747</v>
      </c>
      <c r="C564" s="165" t="s">
        <v>707</v>
      </c>
      <c r="D564" s="215" t="s">
        <v>702</v>
      </c>
      <c r="E564" s="167"/>
      <c r="F564" s="212"/>
      <c r="G564" s="168"/>
      <c r="H564" s="151">
        <v>2016</v>
      </c>
      <c r="I564" s="182"/>
      <c r="J564" s="182"/>
      <c r="K564" s="182"/>
      <c r="L564" s="203"/>
      <c r="M564" s="203"/>
      <c r="N564" s="154" t="s">
        <v>114</v>
      </c>
      <c r="O564" s="174">
        <v>37046493.741517119</v>
      </c>
      <c r="P564" s="214"/>
      <c r="U564" s="193"/>
      <c r="W564" s="110"/>
      <c r="X564" s="213"/>
      <c r="Y564" s="206"/>
    </row>
    <row r="565" spans="1:25" s="116" customFormat="1" ht="26.25" customHeight="1">
      <c r="A565" s="201"/>
      <c r="B565" s="168" t="s">
        <v>747</v>
      </c>
      <c r="C565" s="165" t="s">
        <v>708</v>
      </c>
      <c r="D565" s="215" t="s">
        <v>651</v>
      </c>
      <c r="E565" s="167"/>
      <c r="F565" s="212"/>
      <c r="G565" s="168"/>
      <c r="H565" s="151">
        <v>2016</v>
      </c>
      <c r="I565" s="182"/>
      <c r="J565" s="182"/>
      <c r="K565" s="182"/>
      <c r="L565" s="203"/>
      <c r="M565" s="203"/>
      <c r="N565" s="154" t="s">
        <v>114</v>
      </c>
      <c r="O565" s="174">
        <v>55569740.612275675</v>
      </c>
      <c r="P565" s="214"/>
      <c r="U565" s="193"/>
      <c r="W565" s="110"/>
      <c r="X565" s="213"/>
      <c r="Y565" s="206"/>
    </row>
    <row r="566" spans="1:25" s="116" customFormat="1" ht="26.25" customHeight="1">
      <c r="A566" s="201"/>
      <c r="B566" s="168" t="s">
        <v>747</v>
      </c>
      <c r="C566" s="165" t="s">
        <v>863</v>
      </c>
      <c r="D566" s="215" t="s">
        <v>709</v>
      </c>
      <c r="E566" s="167"/>
      <c r="F566" s="212"/>
      <c r="G566" s="168"/>
      <c r="H566" s="151">
        <v>2016</v>
      </c>
      <c r="I566" s="182"/>
      <c r="J566" s="182"/>
      <c r="K566" s="182"/>
      <c r="L566" s="203"/>
      <c r="M566" s="203"/>
      <c r="N566" s="154" t="s">
        <v>114</v>
      </c>
      <c r="O566" s="174">
        <v>56265765.646207206</v>
      </c>
      <c r="P566" s="214"/>
      <c r="U566" s="193"/>
      <c r="W566" s="110"/>
      <c r="X566" s="213"/>
      <c r="Y566" s="206"/>
    </row>
    <row r="567" spans="1:25" s="116" customFormat="1" ht="26.25" customHeight="1">
      <c r="A567" s="201"/>
      <c r="B567" s="168" t="s">
        <v>747</v>
      </c>
      <c r="C567" s="165" t="s">
        <v>864</v>
      </c>
      <c r="D567" s="215" t="s">
        <v>702</v>
      </c>
      <c r="E567" s="167"/>
      <c r="F567" s="212"/>
      <c r="G567" s="168"/>
      <c r="H567" s="151">
        <v>2016</v>
      </c>
      <c r="I567" s="182"/>
      <c r="J567" s="182"/>
      <c r="K567" s="182"/>
      <c r="L567" s="203"/>
      <c r="M567" s="203"/>
      <c r="N567" s="154" t="s">
        <v>114</v>
      </c>
      <c r="O567" s="174">
        <v>97731278.382728904</v>
      </c>
      <c r="P567" s="214"/>
      <c r="U567" s="193"/>
      <c r="W567" s="110"/>
      <c r="X567" s="213"/>
      <c r="Y567" s="206"/>
    </row>
    <row r="568" spans="1:25" s="116" customFormat="1" ht="26.25" customHeight="1">
      <c r="A568" s="201"/>
      <c r="B568" s="168" t="s">
        <v>747</v>
      </c>
      <c r="C568" s="165" t="s">
        <v>135</v>
      </c>
      <c r="D568" s="215" t="s">
        <v>710</v>
      </c>
      <c r="E568" s="167"/>
      <c r="F568" s="212"/>
      <c r="G568" s="168"/>
      <c r="H568" s="151">
        <v>2016</v>
      </c>
      <c r="I568" s="182"/>
      <c r="J568" s="182"/>
      <c r="K568" s="182"/>
      <c r="L568" s="203"/>
      <c r="M568" s="203"/>
      <c r="N568" s="154" t="s">
        <v>114</v>
      </c>
      <c r="O568" s="174">
        <v>21439721.617271092</v>
      </c>
      <c r="P568" s="214"/>
      <c r="U568" s="193"/>
      <c r="W568" s="110"/>
      <c r="X568" s="213"/>
      <c r="Y568" s="206"/>
    </row>
    <row r="569" spans="1:25" s="116" customFormat="1" ht="26.25" customHeight="1">
      <c r="A569" s="201"/>
      <c r="B569" s="168" t="s">
        <v>747</v>
      </c>
      <c r="C569" s="165" t="s">
        <v>747</v>
      </c>
      <c r="D569" s="215"/>
      <c r="E569" s="167"/>
      <c r="F569" s="212"/>
      <c r="G569" s="168"/>
      <c r="H569" s="151"/>
      <c r="I569" s="182"/>
      <c r="J569" s="182"/>
      <c r="K569" s="182"/>
      <c r="L569" s="203"/>
      <c r="M569" s="203"/>
      <c r="N569" s="154"/>
      <c r="O569" s="174"/>
      <c r="P569" s="214"/>
      <c r="U569" s="193"/>
      <c r="W569" s="110"/>
      <c r="X569" s="213"/>
      <c r="Y569" s="206"/>
    </row>
    <row r="570" spans="1:25" s="104" customFormat="1" ht="33" customHeight="1">
      <c r="A570" s="216" t="s">
        <v>34</v>
      </c>
      <c r="B570" s="181" t="s">
        <v>891</v>
      </c>
      <c r="C570" s="207" t="s">
        <v>747</v>
      </c>
      <c r="D570" s="207"/>
      <c r="E570" s="208"/>
      <c r="F570" s="207"/>
      <c r="G570" s="207"/>
      <c r="H570" s="207"/>
      <c r="I570" s="207"/>
      <c r="J570" s="207"/>
      <c r="K570" s="207"/>
      <c r="L570" s="207"/>
      <c r="M570" s="207"/>
      <c r="N570" s="207"/>
      <c r="O570" s="175">
        <f>SUBTOTAL(9,O571:O619)</f>
        <v>2260243423.0256972</v>
      </c>
      <c r="P570" s="209"/>
      <c r="T570" s="103">
        <v>614016363.44533277</v>
      </c>
      <c r="U570" s="193" t="str">
        <f t="shared" ref="U570:U607" si="9">IF(O570&lt;300000,O570,"0")</f>
        <v>0</v>
      </c>
      <c r="V570" s="116"/>
      <c r="W570" s="104" t="s">
        <v>509</v>
      </c>
      <c r="X570" s="103">
        <v>107470000</v>
      </c>
    </row>
    <row r="571" spans="1:25" s="116" customFormat="1" ht="23.25" customHeight="1">
      <c r="A571" s="201"/>
      <c r="B571" s="158" t="s">
        <v>443</v>
      </c>
      <c r="C571" s="164" t="s">
        <v>424</v>
      </c>
      <c r="D571" s="203"/>
      <c r="E571" s="151" t="s">
        <v>455</v>
      </c>
      <c r="F571" s="167"/>
      <c r="G571" s="168" t="s">
        <v>397</v>
      </c>
      <c r="H571" s="151">
        <v>2008</v>
      </c>
      <c r="I571" s="203"/>
      <c r="J571" s="203"/>
      <c r="K571" s="203"/>
      <c r="L571" s="203"/>
      <c r="M571" s="203"/>
      <c r="N571" s="154" t="s">
        <v>114</v>
      </c>
      <c r="O571" s="171">
        <v>6565480.0899999999</v>
      </c>
      <c r="P571" s="205"/>
      <c r="U571" s="193" t="str">
        <f t="shared" si="9"/>
        <v>0</v>
      </c>
    </row>
    <row r="572" spans="1:25" s="116" customFormat="1" ht="23.25" customHeight="1">
      <c r="A572" s="201"/>
      <c r="B572" s="158" t="s">
        <v>444</v>
      </c>
      <c r="C572" s="164" t="s">
        <v>865</v>
      </c>
      <c r="D572" s="203"/>
      <c r="E572" s="151"/>
      <c r="F572" s="167"/>
      <c r="G572" s="168" t="s">
        <v>397</v>
      </c>
      <c r="H572" s="151">
        <v>2008</v>
      </c>
      <c r="I572" s="203"/>
      <c r="J572" s="203"/>
      <c r="K572" s="203"/>
      <c r="L572" s="203"/>
      <c r="M572" s="203"/>
      <c r="N572" s="154" t="s">
        <v>114</v>
      </c>
      <c r="O572" s="166">
        <v>21534774.699999999</v>
      </c>
      <c r="P572" s="205"/>
      <c r="U572" s="193" t="str">
        <f t="shared" si="9"/>
        <v>0</v>
      </c>
    </row>
    <row r="573" spans="1:25" s="116" customFormat="1" ht="23.25" customHeight="1">
      <c r="A573" s="201"/>
      <c r="B573" s="168" t="s">
        <v>304</v>
      </c>
      <c r="C573" s="165" t="s">
        <v>866</v>
      </c>
      <c r="D573" s="203"/>
      <c r="E573" s="167" t="s">
        <v>348</v>
      </c>
      <c r="F573" s="167"/>
      <c r="G573" s="168" t="s">
        <v>409</v>
      </c>
      <c r="H573" s="151">
        <v>2009</v>
      </c>
      <c r="I573" s="203"/>
      <c r="J573" s="203"/>
      <c r="K573" s="203"/>
      <c r="L573" s="203"/>
      <c r="M573" s="203"/>
      <c r="N573" s="154" t="s">
        <v>114</v>
      </c>
      <c r="O573" s="166">
        <f>38709541.48+0.34</f>
        <v>38709541.82</v>
      </c>
      <c r="P573" s="205"/>
      <c r="U573" s="193" t="str">
        <f t="shared" si="9"/>
        <v>0</v>
      </c>
    </row>
    <row r="574" spans="1:25" s="116" customFormat="1" ht="23.25" customHeight="1">
      <c r="A574" s="201"/>
      <c r="B574" s="168" t="s">
        <v>304</v>
      </c>
      <c r="C574" s="165" t="s">
        <v>866</v>
      </c>
      <c r="D574" s="203"/>
      <c r="E574" s="167" t="s">
        <v>348</v>
      </c>
      <c r="F574" s="167"/>
      <c r="G574" s="168" t="s">
        <v>409</v>
      </c>
      <c r="H574" s="151">
        <v>2009</v>
      </c>
      <c r="I574" s="203"/>
      <c r="J574" s="203"/>
      <c r="K574" s="203"/>
      <c r="L574" s="203"/>
      <c r="M574" s="203"/>
      <c r="N574" s="154" t="s">
        <v>114</v>
      </c>
      <c r="O574" s="166">
        <f>38709541.48+0.34</f>
        <v>38709541.82</v>
      </c>
      <c r="P574" s="205"/>
      <c r="U574" s="193" t="str">
        <f t="shared" si="9"/>
        <v>0</v>
      </c>
    </row>
    <row r="575" spans="1:25" s="116" customFormat="1" ht="23.25" customHeight="1">
      <c r="A575" s="201"/>
      <c r="B575" s="168" t="s">
        <v>445</v>
      </c>
      <c r="C575" s="165" t="s">
        <v>867</v>
      </c>
      <c r="D575" s="203"/>
      <c r="E575" s="167" t="s">
        <v>365</v>
      </c>
      <c r="F575" s="167"/>
      <c r="G575" s="168" t="s">
        <v>401</v>
      </c>
      <c r="H575" s="151">
        <v>2009</v>
      </c>
      <c r="I575" s="203"/>
      <c r="J575" s="203"/>
      <c r="K575" s="203"/>
      <c r="L575" s="203"/>
      <c r="M575" s="203"/>
      <c r="N575" s="154" t="s">
        <v>114</v>
      </c>
      <c r="O575" s="166">
        <v>5982383.5999999996</v>
      </c>
      <c r="P575" s="205"/>
      <c r="U575" s="193" t="str">
        <f t="shared" si="9"/>
        <v>0</v>
      </c>
    </row>
    <row r="576" spans="1:25" s="116" customFormat="1" ht="23.25" customHeight="1">
      <c r="A576" s="201"/>
      <c r="B576" s="168" t="s">
        <v>445</v>
      </c>
      <c r="C576" s="165" t="s">
        <v>867</v>
      </c>
      <c r="D576" s="203"/>
      <c r="E576" s="167" t="s">
        <v>365</v>
      </c>
      <c r="F576" s="167"/>
      <c r="G576" s="168" t="s">
        <v>401</v>
      </c>
      <c r="H576" s="151">
        <v>2009</v>
      </c>
      <c r="I576" s="203"/>
      <c r="J576" s="203"/>
      <c r="K576" s="203"/>
      <c r="L576" s="203"/>
      <c r="M576" s="203"/>
      <c r="N576" s="154" t="s">
        <v>114</v>
      </c>
      <c r="O576" s="166">
        <v>5982383.5999999996</v>
      </c>
      <c r="P576" s="205"/>
      <c r="U576" s="193" t="str">
        <f t="shared" si="9"/>
        <v>0</v>
      </c>
    </row>
    <row r="577" spans="1:21" s="116" customFormat="1" ht="23.25" customHeight="1">
      <c r="A577" s="201"/>
      <c r="B577" s="168" t="s">
        <v>445</v>
      </c>
      <c r="C577" s="165" t="s">
        <v>867</v>
      </c>
      <c r="D577" s="203"/>
      <c r="E577" s="167" t="s">
        <v>365</v>
      </c>
      <c r="F577" s="167"/>
      <c r="G577" s="168" t="s">
        <v>401</v>
      </c>
      <c r="H577" s="151">
        <v>2009</v>
      </c>
      <c r="I577" s="203"/>
      <c r="J577" s="203"/>
      <c r="K577" s="203"/>
      <c r="L577" s="203"/>
      <c r="M577" s="203"/>
      <c r="N577" s="154" t="s">
        <v>114</v>
      </c>
      <c r="O577" s="166">
        <v>5982383.5999999996</v>
      </c>
      <c r="P577" s="205"/>
      <c r="U577" s="193" t="str">
        <f t="shared" si="9"/>
        <v>0</v>
      </c>
    </row>
    <row r="578" spans="1:21" s="116" customFormat="1" ht="23.25" customHeight="1">
      <c r="A578" s="201"/>
      <c r="B578" s="168" t="s">
        <v>445</v>
      </c>
      <c r="C578" s="165" t="s">
        <v>867</v>
      </c>
      <c r="D578" s="203"/>
      <c r="E578" s="167" t="s">
        <v>365</v>
      </c>
      <c r="F578" s="167"/>
      <c r="G578" s="168" t="s">
        <v>401</v>
      </c>
      <c r="H578" s="151">
        <v>2009</v>
      </c>
      <c r="I578" s="203"/>
      <c r="J578" s="203"/>
      <c r="K578" s="203"/>
      <c r="L578" s="203"/>
      <c r="M578" s="203"/>
      <c r="N578" s="154" t="s">
        <v>114</v>
      </c>
      <c r="O578" s="166">
        <v>5982383.5999999996</v>
      </c>
      <c r="P578" s="205"/>
      <c r="U578" s="193" t="str">
        <f t="shared" si="9"/>
        <v>0</v>
      </c>
    </row>
    <row r="579" spans="1:21" s="116" customFormat="1" ht="23.25" customHeight="1">
      <c r="A579" s="201"/>
      <c r="B579" s="168" t="s">
        <v>445</v>
      </c>
      <c r="C579" s="165" t="s">
        <v>867</v>
      </c>
      <c r="D579" s="203"/>
      <c r="E579" s="167" t="s">
        <v>365</v>
      </c>
      <c r="F579" s="167"/>
      <c r="G579" s="168" t="s">
        <v>401</v>
      </c>
      <c r="H579" s="151">
        <v>2009</v>
      </c>
      <c r="I579" s="203"/>
      <c r="J579" s="203"/>
      <c r="K579" s="203"/>
      <c r="L579" s="203"/>
      <c r="M579" s="203"/>
      <c r="N579" s="154" t="s">
        <v>114</v>
      </c>
      <c r="O579" s="166">
        <v>5982383.5999999996</v>
      </c>
      <c r="P579" s="205"/>
      <c r="U579" s="193" t="str">
        <f t="shared" si="9"/>
        <v>0</v>
      </c>
    </row>
    <row r="580" spans="1:21" s="116" customFormat="1" ht="23.25" customHeight="1">
      <c r="A580" s="201"/>
      <c r="B580" s="168" t="s">
        <v>445</v>
      </c>
      <c r="C580" s="165" t="s">
        <v>867</v>
      </c>
      <c r="D580" s="203"/>
      <c r="E580" s="167" t="s">
        <v>365</v>
      </c>
      <c r="F580" s="167"/>
      <c r="G580" s="168" t="s">
        <v>401</v>
      </c>
      <c r="H580" s="151">
        <v>2009</v>
      </c>
      <c r="I580" s="203"/>
      <c r="J580" s="203"/>
      <c r="K580" s="203"/>
      <c r="L580" s="203"/>
      <c r="M580" s="203"/>
      <c r="N580" s="154" t="s">
        <v>114</v>
      </c>
      <c r="O580" s="166">
        <v>5982383.5999999996</v>
      </c>
      <c r="P580" s="205"/>
      <c r="U580" s="193" t="str">
        <f t="shared" si="9"/>
        <v>0</v>
      </c>
    </row>
    <row r="581" spans="1:21" s="116" customFormat="1" ht="23.25" customHeight="1">
      <c r="A581" s="201"/>
      <c r="B581" s="168" t="s">
        <v>445</v>
      </c>
      <c r="C581" s="165" t="s">
        <v>867</v>
      </c>
      <c r="D581" s="203"/>
      <c r="E581" s="167" t="s">
        <v>365</v>
      </c>
      <c r="F581" s="167"/>
      <c r="G581" s="168" t="s">
        <v>401</v>
      </c>
      <c r="H581" s="151">
        <v>2009</v>
      </c>
      <c r="I581" s="203"/>
      <c r="J581" s="203"/>
      <c r="K581" s="203"/>
      <c r="L581" s="203"/>
      <c r="M581" s="203"/>
      <c r="N581" s="154" t="s">
        <v>114</v>
      </c>
      <c r="O581" s="166">
        <v>5982383.5999999996</v>
      </c>
      <c r="P581" s="205"/>
      <c r="U581" s="193" t="str">
        <f t="shared" si="9"/>
        <v>0</v>
      </c>
    </row>
    <row r="582" spans="1:21" s="116" customFormat="1" ht="23.25" customHeight="1">
      <c r="A582" s="201"/>
      <c r="B582" s="168" t="s">
        <v>445</v>
      </c>
      <c r="C582" s="165" t="s">
        <v>867</v>
      </c>
      <c r="D582" s="203"/>
      <c r="E582" s="167" t="s">
        <v>365</v>
      </c>
      <c r="F582" s="167"/>
      <c r="G582" s="168" t="s">
        <v>401</v>
      </c>
      <c r="H582" s="151">
        <v>2009</v>
      </c>
      <c r="I582" s="203"/>
      <c r="J582" s="203"/>
      <c r="K582" s="203"/>
      <c r="L582" s="203"/>
      <c r="M582" s="203"/>
      <c r="N582" s="154" t="s">
        <v>114</v>
      </c>
      <c r="O582" s="166">
        <v>5982383.5999999996</v>
      </c>
      <c r="P582" s="205"/>
      <c r="U582" s="193" t="str">
        <f t="shared" si="9"/>
        <v>0</v>
      </c>
    </row>
    <row r="583" spans="1:21" s="116" customFormat="1" ht="23.25" customHeight="1">
      <c r="A583" s="201"/>
      <c r="B583" s="168" t="s">
        <v>446</v>
      </c>
      <c r="C583" s="165" t="s">
        <v>759</v>
      </c>
      <c r="D583" s="203"/>
      <c r="E583" s="167" t="s">
        <v>456</v>
      </c>
      <c r="F583" s="167"/>
      <c r="G583" s="168" t="s">
        <v>408</v>
      </c>
      <c r="H583" s="151">
        <v>2009</v>
      </c>
      <c r="I583" s="203"/>
      <c r="J583" s="203"/>
      <c r="K583" s="203"/>
      <c r="L583" s="203"/>
      <c r="M583" s="203"/>
      <c r="N583" s="154" t="s">
        <v>114</v>
      </c>
      <c r="O583" s="166">
        <v>24532800.32</v>
      </c>
      <c r="P583" s="205"/>
      <c r="U583" s="193" t="str">
        <f t="shared" si="9"/>
        <v>0</v>
      </c>
    </row>
    <row r="584" spans="1:21" s="116" customFormat="1" ht="23.25" customHeight="1">
      <c r="A584" s="201"/>
      <c r="B584" s="168" t="s">
        <v>446</v>
      </c>
      <c r="C584" s="165" t="s">
        <v>759</v>
      </c>
      <c r="D584" s="203"/>
      <c r="E584" s="167" t="s">
        <v>456</v>
      </c>
      <c r="F584" s="167"/>
      <c r="G584" s="168" t="s">
        <v>408</v>
      </c>
      <c r="H584" s="151">
        <v>2009</v>
      </c>
      <c r="I584" s="203"/>
      <c r="J584" s="203"/>
      <c r="K584" s="203"/>
      <c r="L584" s="203"/>
      <c r="M584" s="203"/>
      <c r="N584" s="154" t="s">
        <v>114</v>
      </c>
      <c r="O584" s="166">
        <v>24532800.32</v>
      </c>
      <c r="P584" s="205"/>
      <c r="U584" s="193" t="str">
        <f t="shared" si="9"/>
        <v>0</v>
      </c>
    </row>
    <row r="585" spans="1:21" s="116" customFormat="1" ht="23.25" customHeight="1">
      <c r="A585" s="201"/>
      <c r="B585" s="168" t="s">
        <v>447</v>
      </c>
      <c r="C585" s="165" t="s">
        <v>424</v>
      </c>
      <c r="D585" s="203"/>
      <c r="E585" s="167" t="s">
        <v>457</v>
      </c>
      <c r="F585" s="167"/>
      <c r="G585" s="168" t="s">
        <v>461</v>
      </c>
      <c r="H585" s="151">
        <v>2011</v>
      </c>
      <c r="I585" s="203"/>
      <c r="J585" s="203"/>
      <c r="K585" s="203"/>
      <c r="L585" s="203"/>
      <c r="M585" s="203"/>
      <c r="N585" s="154" t="s">
        <v>114</v>
      </c>
      <c r="O585" s="166">
        <v>19791932.583147034</v>
      </c>
      <c r="P585" s="205"/>
      <c r="U585" s="193" t="str">
        <f t="shared" si="9"/>
        <v>0</v>
      </c>
    </row>
    <row r="586" spans="1:21" s="116" customFormat="1" ht="23.25" customHeight="1">
      <c r="A586" s="201"/>
      <c r="B586" s="168" t="s">
        <v>447</v>
      </c>
      <c r="C586" s="165" t="s">
        <v>424</v>
      </c>
      <c r="D586" s="203"/>
      <c r="E586" s="167" t="s">
        <v>457</v>
      </c>
      <c r="F586" s="167"/>
      <c r="G586" s="168" t="s">
        <v>461</v>
      </c>
      <c r="H586" s="151">
        <v>2011</v>
      </c>
      <c r="I586" s="203"/>
      <c r="J586" s="203"/>
      <c r="K586" s="203"/>
      <c r="L586" s="203"/>
      <c r="M586" s="203"/>
      <c r="N586" s="154" t="s">
        <v>114</v>
      </c>
      <c r="O586" s="166">
        <v>19791932.583147034</v>
      </c>
      <c r="P586" s="205"/>
      <c r="U586" s="193" t="str">
        <f t="shared" si="9"/>
        <v>0</v>
      </c>
    </row>
    <row r="587" spans="1:21" s="116" customFormat="1" ht="23.25" customHeight="1">
      <c r="A587" s="201"/>
      <c r="B587" s="168" t="s">
        <v>306</v>
      </c>
      <c r="C587" s="165" t="s">
        <v>418</v>
      </c>
      <c r="D587" s="203"/>
      <c r="E587" s="167" t="s">
        <v>364</v>
      </c>
      <c r="F587" s="167"/>
      <c r="G587" s="168" t="s">
        <v>397</v>
      </c>
      <c r="H587" s="151">
        <v>2011</v>
      </c>
      <c r="I587" s="203"/>
      <c r="J587" s="203"/>
      <c r="K587" s="203"/>
      <c r="L587" s="203"/>
      <c r="M587" s="203"/>
      <c r="N587" s="154" t="s">
        <v>114</v>
      </c>
      <c r="O587" s="166">
        <v>9870913.2123543452</v>
      </c>
      <c r="P587" s="205"/>
      <c r="U587" s="193" t="str">
        <f t="shared" si="9"/>
        <v>0</v>
      </c>
    </row>
    <row r="588" spans="1:21" s="116" customFormat="1" ht="23.25" customHeight="1">
      <c r="A588" s="201"/>
      <c r="B588" s="168" t="s">
        <v>306</v>
      </c>
      <c r="C588" s="165" t="s">
        <v>418</v>
      </c>
      <c r="D588" s="203"/>
      <c r="E588" s="167" t="s">
        <v>364</v>
      </c>
      <c r="F588" s="167"/>
      <c r="G588" s="168" t="s">
        <v>397</v>
      </c>
      <c r="H588" s="151">
        <v>2011</v>
      </c>
      <c r="I588" s="203"/>
      <c r="J588" s="203"/>
      <c r="K588" s="203"/>
      <c r="L588" s="203"/>
      <c r="M588" s="203"/>
      <c r="N588" s="154" t="s">
        <v>114</v>
      </c>
      <c r="O588" s="166">
        <v>9870913.2123543452</v>
      </c>
      <c r="P588" s="205"/>
      <c r="U588" s="193" t="str">
        <f t="shared" si="9"/>
        <v>0</v>
      </c>
    </row>
    <row r="589" spans="1:21" s="116" customFormat="1" ht="33" customHeight="1">
      <c r="A589" s="201"/>
      <c r="B589" s="168" t="s">
        <v>448</v>
      </c>
      <c r="C589" s="165" t="s">
        <v>868</v>
      </c>
      <c r="D589" s="203"/>
      <c r="E589" s="167" t="s">
        <v>365</v>
      </c>
      <c r="F589" s="167"/>
      <c r="G589" s="168" t="s">
        <v>462</v>
      </c>
      <c r="H589" s="151">
        <v>2011</v>
      </c>
      <c r="I589" s="203"/>
      <c r="J589" s="203"/>
      <c r="K589" s="203"/>
      <c r="L589" s="203"/>
      <c r="M589" s="203"/>
      <c r="N589" s="154" t="s">
        <v>114</v>
      </c>
      <c r="O589" s="166">
        <v>21479006.937766176</v>
      </c>
      <c r="P589" s="205"/>
      <c r="U589" s="193" t="str">
        <f t="shared" si="9"/>
        <v>0</v>
      </c>
    </row>
    <row r="590" spans="1:21" s="116" customFormat="1" ht="33" customHeight="1">
      <c r="A590" s="201"/>
      <c r="B590" s="168" t="s">
        <v>448</v>
      </c>
      <c r="C590" s="165" t="s">
        <v>868</v>
      </c>
      <c r="D590" s="203"/>
      <c r="E590" s="167" t="s">
        <v>365</v>
      </c>
      <c r="F590" s="167"/>
      <c r="G590" s="168" t="s">
        <v>462</v>
      </c>
      <c r="H590" s="151">
        <v>2011</v>
      </c>
      <c r="I590" s="203"/>
      <c r="J590" s="203"/>
      <c r="K590" s="203"/>
      <c r="L590" s="203"/>
      <c r="M590" s="203"/>
      <c r="N590" s="154" t="s">
        <v>114</v>
      </c>
      <c r="O590" s="166">
        <v>21479006.937766176</v>
      </c>
      <c r="P590" s="205"/>
      <c r="U590" s="193" t="str">
        <f t="shared" si="9"/>
        <v>0</v>
      </c>
    </row>
    <row r="591" spans="1:21" s="116" customFormat="1" ht="33" customHeight="1">
      <c r="A591" s="201"/>
      <c r="B591" s="168" t="s">
        <v>449</v>
      </c>
      <c r="C591" s="165" t="s">
        <v>869</v>
      </c>
      <c r="D591" s="203"/>
      <c r="E591" s="167" t="s">
        <v>365</v>
      </c>
      <c r="F591" s="167"/>
      <c r="G591" s="168" t="s">
        <v>462</v>
      </c>
      <c r="H591" s="151">
        <v>2011</v>
      </c>
      <c r="I591" s="203"/>
      <c r="J591" s="203"/>
      <c r="K591" s="203"/>
      <c r="L591" s="203"/>
      <c r="M591" s="203"/>
      <c r="N591" s="154" t="s">
        <v>114</v>
      </c>
      <c r="O591" s="166">
        <v>6338429.0424508862</v>
      </c>
      <c r="P591" s="205"/>
      <c r="U591" s="193" t="str">
        <f t="shared" si="9"/>
        <v>0</v>
      </c>
    </row>
    <row r="592" spans="1:21" s="116" customFormat="1" ht="33" customHeight="1">
      <c r="A592" s="201"/>
      <c r="B592" s="168" t="s">
        <v>449</v>
      </c>
      <c r="C592" s="165" t="s">
        <v>869</v>
      </c>
      <c r="D592" s="203"/>
      <c r="E592" s="167" t="s">
        <v>365</v>
      </c>
      <c r="F592" s="167"/>
      <c r="G592" s="168" t="s">
        <v>462</v>
      </c>
      <c r="H592" s="151">
        <v>2011</v>
      </c>
      <c r="I592" s="203"/>
      <c r="J592" s="203"/>
      <c r="K592" s="203"/>
      <c r="L592" s="203"/>
      <c r="M592" s="203"/>
      <c r="N592" s="154" t="s">
        <v>114</v>
      </c>
      <c r="O592" s="166">
        <v>6338429.0424508862</v>
      </c>
      <c r="P592" s="205"/>
      <c r="U592" s="193" t="str">
        <f t="shared" si="9"/>
        <v>0</v>
      </c>
    </row>
    <row r="593" spans="1:21" s="116" customFormat="1" ht="33" customHeight="1">
      <c r="A593" s="201"/>
      <c r="B593" s="168" t="s">
        <v>450</v>
      </c>
      <c r="C593" s="165" t="s">
        <v>870</v>
      </c>
      <c r="D593" s="203"/>
      <c r="E593" s="167" t="s">
        <v>365</v>
      </c>
      <c r="F593" s="167"/>
      <c r="G593" s="168" t="s">
        <v>462</v>
      </c>
      <c r="H593" s="151">
        <v>2011</v>
      </c>
      <c r="I593" s="203"/>
      <c r="J593" s="203"/>
      <c r="K593" s="203"/>
      <c r="L593" s="203"/>
      <c r="M593" s="203"/>
      <c r="N593" s="154" t="s">
        <v>114</v>
      </c>
      <c r="O593" s="166">
        <v>130401277.345798</v>
      </c>
      <c r="P593" s="205"/>
      <c r="U593" s="193" t="str">
        <f t="shared" si="9"/>
        <v>0</v>
      </c>
    </row>
    <row r="594" spans="1:21" s="116" customFormat="1" ht="23.25" customHeight="1">
      <c r="A594" s="201"/>
      <c r="B594" s="168" t="s">
        <v>451</v>
      </c>
      <c r="C594" s="165" t="s">
        <v>871</v>
      </c>
      <c r="D594" s="203"/>
      <c r="E594" s="167" t="s">
        <v>365</v>
      </c>
      <c r="F594" s="167"/>
      <c r="G594" s="168" t="s">
        <v>462</v>
      </c>
      <c r="H594" s="151">
        <v>2011</v>
      </c>
      <c r="I594" s="203"/>
      <c r="J594" s="203"/>
      <c r="K594" s="203"/>
      <c r="L594" s="203"/>
      <c r="M594" s="203"/>
      <c r="N594" s="154" t="s">
        <v>114</v>
      </c>
      <c r="O594" s="166">
        <v>7363601.0440994641</v>
      </c>
      <c r="P594" s="205"/>
      <c r="U594" s="193" t="str">
        <f t="shared" si="9"/>
        <v>0</v>
      </c>
    </row>
    <row r="595" spans="1:21" s="116" customFormat="1" ht="23.25" customHeight="1">
      <c r="A595" s="201"/>
      <c r="B595" s="168" t="s">
        <v>442</v>
      </c>
      <c r="C595" s="165" t="s">
        <v>872</v>
      </c>
      <c r="D595" s="203"/>
      <c r="E595" s="167" t="s">
        <v>365</v>
      </c>
      <c r="F595" s="167"/>
      <c r="G595" s="168" t="s">
        <v>397</v>
      </c>
      <c r="H595" s="151">
        <v>2011</v>
      </c>
      <c r="I595" s="203"/>
      <c r="J595" s="203"/>
      <c r="K595" s="203"/>
      <c r="L595" s="203"/>
      <c r="M595" s="203"/>
      <c r="N595" s="154" t="s">
        <v>114</v>
      </c>
      <c r="O595" s="166">
        <v>3968407.7483170764</v>
      </c>
      <c r="P595" s="205"/>
      <c r="U595" s="193" t="str">
        <f t="shared" si="9"/>
        <v>0</v>
      </c>
    </row>
    <row r="596" spans="1:21" s="116" customFormat="1" ht="23.25" customHeight="1">
      <c r="A596" s="201"/>
      <c r="B596" s="168" t="s">
        <v>442</v>
      </c>
      <c r="C596" s="165" t="s">
        <v>872</v>
      </c>
      <c r="D596" s="203"/>
      <c r="E596" s="167" t="s">
        <v>365</v>
      </c>
      <c r="F596" s="167"/>
      <c r="G596" s="168" t="s">
        <v>397</v>
      </c>
      <c r="H596" s="151">
        <v>2011</v>
      </c>
      <c r="I596" s="203"/>
      <c r="J596" s="203"/>
      <c r="K596" s="203"/>
      <c r="L596" s="203"/>
      <c r="M596" s="203"/>
      <c r="N596" s="154" t="s">
        <v>114</v>
      </c>
      <c r="O596" s="166">
        <v>3968407.7483170764</v>
      </c>
      <c r="P596" s="205"/>
      <c r="U596" s="193" t="str">
        <f t="shared" si="9"/>
        <v>0</v>
      </c>
    </row>
    <row r="597" spans="1:21" s="116" customFormat="1" ht="23.25" customHeight="1">
      <c r="A597" s="201"/>
      <c r="B597" s="168" t="s">
        <v>442</v>
      </c>
      <c r="C597" s="165" t="s">
        <v>872</v>
      </c>
      <c r="D597" s="203"/>
      <c r="E597" s="167" t="s">
        <v>365</v>
      </c>
      <c r="F597" s="167"/>
      <c r="G597" s="168" t="s">
        <v>397</v>
      </c>
      <c r="H597" s="151">
        <v>2011</v>
      </c>
      <c r="I597" s="203"/>
      <c r="J597" s="203"/>
      <c r="K597" s="203"/>
      <c r="L597" s="203"/>
      <c r="M597" s="203"/>
      <c r="N597" s="154" t="s">
        <v>114</v>
      </c>
      <c r="O597" s="166">
        <v>3968407.7483170764</v>
      </c>
      <c r="P597" s="205"/>
      <c r="U597" s="193" t="str">
        <f t="shared" si="9"/>
        <v>0</v>
      </c>
    </row>
    <row r="598" spans="1:21" s="116" customFormat="1" ht="23.25" customHeight="1">
      <c r="A598" s="201"/>
      <c r="B598" s="168" t="s">
        <v>442</v>
      </c>
      <c r="C598" s="165" t="s">
        <v>872</v>
      </c>
      <c r="D598" s="203"/>
      <c r="E598" s="167" t="s">
        <v>365</v>
      </c>
      <c r="F598" s="167"/>
      <c r="G598" s="168" t="s">
        <v>397</v>
      </c>
      <c r="H598" s="151">
        <v>2011</v>
      </c>
      <c r="I598" s="203"/>
      <c r="J598" s="203"/>
      <c r="K598" s="203"/>
      <c r="L598" s="203"/>
      <c r="M598" s="203"/>
      <c r="N598" s="154" t="s">
        <v>114</v>
      </c>
      <c r="O598" s="166">
        <v>3968407.7483170764</v>
      </c>
      <c r="P598" s="205"/>
      <c r="U598" s="193" t="str">
        <f t="shared" si="9"/>
        <v>0</v>
      </c>
    </row>
    <row r="599" spans="1:21" s="116" customFormat="1" ht="23.25" customHeight="1">
      <c r="A599" s="201"/>
      <c r="B599" s="168" t="s">
        <v>442</v>
      </c>
      <c r="C599" s="165" t="s">
        <v>872</v>
      </c>
      <c r="D599" s="203"/>
      <c r="E599" s="167" t="s">
        <v>365</v>
      </c>
      <c r="F599" s="167"/>
      <c r="G599" s="168" t="s">
        <v>397</v>
      </c>
      <c r="H599" s="151">
        <v>2011</v>
      </c>
      <c r="I599" s="203"/>
      <c r="J599" s="203"/>
      <c r="K599" s="203"/>
      <c r="L599" s="203"/>
      <c r="M599" s="203"/>
      <c r="N599" s="154" t="s">
        <v>114</v>
      </c>
      <c r="O599" s="166">
        <v>3968407.7483170764</v>
      </c>
      <c r="P599" s="205"/>
      <c r="U599" s="193" t="str">
        <f t="shared" si="9"/>
        <v>0</v>
      </c>
    </row>
    <row r="600" spans="1:21" s="116" customFormat="1" ht="23.25" customHeight="1">
      <c r="A600" s="201"/>
      <c r="B600" s="168" t="s">
        <v>442</v>
      </c>
      <c r="C600" s="165" t="s">
        <v>872</v>
      </c>
      <c r="D600" s="203"/>
      <c r="E600" s="167" t="s">
        <v>365</v>
      </c>
      <c r="F600" s="167"/>
      <c r="G600" s="168" t="s">
        <v>397</v>
      </c>
      <c r="H600" s="151">
        <v>2011</v>
      </c>
      <c r="I600" s="203"/>
      <c r="J600" s="203"/>
      <c r="K600" s="203"/>
      <c r="L600" s="203"/>
      <c r="M600" s="203"/>
      <c r="N600" s="154" t="s">
        <v>114</v>
      </c>
      <c r="O600" s="166">
        <v>3968407.7483170764</v>
      </c>
      <c r="P600" s="205"/>
      <c r="U600" s="193" t="str">
        <f t="shared" si="9"/>
        <v>0</v>
      </c>
    </row>
    <row r="601" spans="1:21" s="116" customFormat="1" ht="30.75" customHeight="1">
      <c r="A601" s="201"/>
      <c r="B601" s="168" t="s">
        <v>747</v>
      </c>
      <c r="C601" s="165" t="s">
        <v>873</v>
      </c>
      <c r="D601" s="203"/>
      <c r="E601" s="167" t="s">
        <v>365</v>
      </c>
      <c r="F601" s="167"/>
      <c r="G601" s="168" t="s">
        <v>397</v>
      </c>
      <c r="H601" s="151">
        <v>2011</v>
      </c>
      <c r="I601" s="203"/>
      <c r="J601" s="203"/>
      <c r="K601" s="203"/>
      <c r="L601" s="203"/>
      <c r="M601" s="203"/>
      <c r="N601" s="154" t="s">
        <v>114</v>
      </c>
      <c r="O601" s="166">
        <v>7716348.3995054262</v>
      </c>
      <c r="P601" s="205"/>
      <c r="U601" s="193" t="str">
        <f t="shared" si="9"/>
        <v>0</v>
      </c>
    </row>
    <row r="602" spans="1:21" s="116" customFormat="1" ht="26.25" customHeight="1">
      <c r="A602" s="201"/>
      <c r="B602" s="168" t="s">
        <v>307</v>
      </c>
      <c r="C602" s="165" t="s">
        <v>874</v>
      </c>
      <c r="D602" s="203"/>
      <c r="E602" s="167"/>
      <c r="F602" s="167"/>
      <c r="G602" s="168" t="s">
        <v>401</v>
      </c>
      <c r="H602" s="151">
        <v>2011</v>
      </c>
      <c r="I602" s="203"/>
      <c r="J602" s="203"/>
      <c r="K602" s="203"/>
      <c r="L602" s="203"/>
      <c r="M602" s="203"/>
      <c r="N602" s="154" t="s">
        <v>114</v>
      </c>
      <c r="O602" s="166">
        <v>6614012.9138617944</v>
      </c>
      <c r="P602" s="205"/>
      <c r="U602" s="193" t="str">
        <f t="shared" si="9"/>
        <v>0</v>
      </c>
    </row>
    <row r="603" spans="1:21" s="116" customFormat="1" ht="26.25" customHeight="1">
      <c r="A603" s="201"/>
      <c r="B603" s="168" t="s">
        <v>747</v>
      </c>
      <c r="C603" s="165" t="s">
        <v>875</v>
      </c>
      <c r="D603" s="203"/>
      <c r="E603" s="167"/>
      <c r="F603" s="182"/>
      <c r="G603" s="168" t="s">
        <v>412</v>
      </c>
      <c r="H603" s="151">
        <v>2011</v>
      </c>
      <c r="I603" s="203"/>
      <c r="J603" s="203"/>
      <c r="K603" s="203"/>
      <c r="L603" s="203"/>
      <c r="M603" s="203"/>
      <c r="N603" s="154" t="s">
        <v>114</v>
      </c>
      <c r="O603" s="166">
        <v>12676858.084901772</v>
      </c>
      <c r="P603" s="205"/>
      <c r="U603" s="193" t="str">
        <f t="shared" si="9"/>
        <v>0</v>
      </c>
    </row>
    <row r="604" spans="1:21" s="116" customFormat="1" ht="26.25" customHeight="1">
      <c r="A604" s="201"/>
      <c r="B604" s="168" t="s">
        <v>747</v>
      </c>
      <c r="C604" s="165" t="s">
        <v>876</v>
      </c>
      <c r="D604" s="203"/>
      <c r="E604" s="167" t="s">
        <v>491</v>
      </c>
      <c r="F604" s="182" t="s">
        <v>492</v>
      </c>
      <c r="G604" s="168" t="s">
        <v>493</v>
      </c>
      <c r="H604" s="151">
        <v>2012</v>
      </c>
      <c r="I604" s="203"/>
      <c r="J604" s="203"/>
      <c r="K604" s="203"/>
      <c r="L604" s="203"/>
      <c r="M604" s="203"/>
      <c r="N604" s="154" t="s">
        <v>114</v>
      </c>
      <c r="O604" s="166">
        <v>108029247.75</v>
      </c>
      <c r="P604" s="205"/>
      <c r="U604" s="193" t="str">
        <f t="shared" si="9"/>
        <v>0</v>
      </c>
    </row>
    <row r="605" spans="1:21" s="116" customFormat="1" ht="33.75" customHeight="1">
      <c r="A605" s="201"/>
      <c r="B605" s="168" t="s">
        <v>747</v>
      </c>
      <c r="C605" s="165" t="s">
        <v>877</v>
      </c>
      <c r="D605" s="217" t="s">
        <v>682</v>
      </c>
      <c r="E605" s="167"/>
      <c r="F605" s="182"/>
      <c r="G605" s="168"/>
      <c r="H605" s="151">
        <v>2013</v>
      </c>
      <c r="I605" s="203"/>
      <c r="J605" s="203"/>
      <c r="K605" s="203"/>
      <c r="L605" s="203"/>
      <c r="M605" s="203"/>
      <c r="N605" s="154" t="s">
        <v>114</v>
      </c>
      <c r="O605" s="166">
        <v>34717167.566438511</v>
      </c>
      <c r="P605" s="205"/>
      <c r="U605" s="193" t="str">
        <f t="shared" si="9"/>
        <v>0</v>
      </c>
    </row>
    <row r="606" spans="1:21" s="116" customFormat="1" ht="26.25" customHeight="1">
      <c r="A606" s="201"/>
      <c r="B606" s="168" t="s">
        <v>747</v>
      </c>
      <c r="C606" s="165" t="s">
        <v>878</v>
      </c>
      <c r="D606" s="217" t="s">
        <v>640</v>
      </c>
      <c r="E606" s="167"/>
      <c r="F606" s="182"/>
      <c r="G606" s="168"/>
      <c r="H606" s="151">
        <v>2013</v>
      </c>
      <c r="I606" s="203"/>
      <c r="J606" s="203"/>
      <c r="K606" s="203"/>
      <c r="L606" s="203"/>
      <c r="M606" s="203"/>
      <c r="N606" s="154" t="s">
        <v>114</v>
      </c>
      <c r="O606" s="166">
        <v>70608559.680000007</v>
      </c>
      <c r="P606" s="205"/>
      <c r="U606" s="193" t="str">
        <f t="shared" si="9"/>
        <v>0</v>
      </c>
    </row>
    <row r="607" spans="1:21" s="116" customFormat="1" ht="26.25" customHeight="1">
      <c r="A607" s="201"/>
      <c r="B607" s="168" t="s">
        <v>747</v>
      </c>
      <c r="C607" s="165" t="s">
        <v>486</v>
      </c>
      <c r="D607" s="217" t="s">
        <v>683</v>
      </c>
      <c r="E607" s="167"/>
      <c r="F607" s="182"/>
      <c r="G607" s="168"/>
      <c r="H607" s="151">
        <v>2013</v>
      </c>
      <c r="I607" s="203"/>
      <c r="J607" s="203"/>
      <c r="K607" s="203"/>
      <c r="L607" s="203"/>
      <c r="M607" s="203"/>
      <c r="N607" s="154" t="s">
        <v>114</v>
      </c>
      <c r="O607" s="166">
        <v>47532932.329752788</v>
      </c>
      <c r="P607" s="205"/>
      <c r="U607" s="193" t="str">
        <f t="shared" si="9"/>
        <v>0</v>
      </c>
    </row>
    <row r="608" spans="1:21" s="116" customFormat="1" ht="26.25" customHeight="1">
      <c r="A608" s="201"/>
      <c r="B608" s="168" t="s">
        <v>747</v>
      </c>
      <c r="C608" s="165" t="s">
        <v>652</v>
      </c>
      <c r="D608" s="217" t="s">
        <v>623</v>
      </c>
      <c r="E608" s="167"/>
      <c r="F608" s="182"/>
      <c r="G608" s="168" t="s">
        <v>645</v>
      </c>
      <c r="H608" s="151">
        <v>2014</v>
      </c>
      <c r="I608" s="203"/>
      <c r="J608" s="203"/>
      <c r="K608" s="203"/>
      <c r="L608" s="203"/>
      <c r="M608" s="203"/>
      <c r="N608" s="154" t="s">
        <v>114</v>
      </c>
      <c r="O608" s="166">
        <v>23500000</v>
      </c>
      <c r="P608" s="205"/>
      <c r="U608" s="193"/>
    </row>
    <row r="609" spans="1:22" s="116" customFormat="1" ht="26.25" customHeight="1">
      <c r="A609" s="201"/>
      <c r="B609" s="168" t="s">
        <v>747</v>
      </c>
      <c r="C609" s="165" t="s">
        <v>509</v>
      </c>
      <c r="D609" s="217" t="s">
        <v>643</v>
      </c>
      <c r="E609" s="167" t="s">
        <v>654</v>
      </c>
      <c r="F609" s="182"/>
      <c r="G609" s="168" t="s">
        <v>645</v>
      </c>
      <c r="H609" s="151">
        <v>2014</v>
      </c>
      <c r="I609" s="203"/>
      <c r="J609" s="203"/>
      <c r="K609" s="203"/>
      <c r="L609" s="203"/>
      <c r="M609" s="203"/>
      <c r="N609" s="154" t="s">
        <v>114</v>
      </c>
      <c r="O609" s="166">
        <v>25297500</v>
      </c>
      <c r="P609" s="205"/>
      <c r="U609" s="193"/>
    </row>
    <row r="610" spans="1:22" s="116" customFormat="1" ht="26.25" customHeight="1">
      <c r="A610" s="201"/>
      <c r="B610" s="168" t="s">
        <v>747</v>
      </c>
      <c r="C610" s="165" t="s">
        <v>653</v>
      </c>
      <c r="D610" s="217" t="s">
        <v>643</v>
      </c>
      <c r="E610" s="167"/>
      <c r="F610" s="182"/>
      <c r="G610" s="168" t="s">
        <v>645</v>
      </c>
      <c r="H610" s="151">
        <v>2014</v>
      </c>
      <c r="I610" s="203"/>
      <c r="J610" s="203"/>
      <c r="K610" s="203"/>
      <c r="L610" s="203"/>
      <c r="M610" s="203"/>
      <c r="N610" s="154" t="s">
        <v>114</v>
      </c>
      <c r="O610" s="166">
        <v>31497500</v>
      </c>
      <c r="P610" s="205"/>
      <c r="U610" s="193"/>
    </row>
    <row r="611" spans="1:22" s="116" customFormat="1" ht="26.25" customHeight="1">
      <c r="A611" s="201"/>
      <c r="B611" s="168" t="s">
        <v>747</v>
      </c>
      <c r="C611" s="165" t="s">
        <v>879</v>
      </c>
      <c r="D611" s="217" t="s">
        <v>643</v>
      </c>
      <c r="E611" s="167"/>
      <c r="F611" s="182"/>
      <c r="G611" s="168" t="s">
        <v>645</v>
      </c>
      <c r="H611" s="151">
        <v>2014</v>
      </c>
      <c r="I611" s="203"/>
      <c r="J611" s="203"/>
      <c r="K611" s="203"/>
      <c r="L611" s="203"/>
      <c r="M611" s="203"/>
      <c r="N611" s="154" t="s">
        <v>114</v>
      </c>
      <c r="O611" s="166">
        <v>10497500</v>
      </c>
      <c r="P611" s="205"/>
      <c r="U611" s="193"/>
    </row>
    <row r="612" spans="1:22" s="116" customFormat="1" ht="26.25" customHeight="1">
      <c r="A612" s="201"/>
      <c r="B612" s="168" t="s">
        <v>747</v>
      </c>
      <c r="C612" s="165" t="s">
        <v>880</v>
      </c>
      <c r="D612" s="217" t="s">
        <v>643</v>
      </c>
      <c r="E612" s="167" t="s">
        <v>655</v>
      </c>
      <c r="F612" s="182"/>
      <c r="G612" s="168" t="s">
        <v>645</v>
      </c>
      <c r="H612" s="151">
        <v>2014</v>
      </c>
      <c r="I612" s="203"/>
      <c r="J612" s="203"/>
      <c r="K612" s="203"/>
      <c r="L612" s="203"/>
      <c r="M612" s="203"/>
      <c r="N612" s="154" t="s">
        <v>114</v>
      </c>
      <c r="O612" s="166">
        <v>1897500</v>
      </c>
      <c r="P612" s="205"/>
      <c r="U612" s="193"/>
    </row>
    <row r="613" spans="1:22" s="116" customFormat="1" ht="26.25" customHeight="1">
      <c r="A613" s="201"/>
      <c r="B613" s="168" t="s">
        <v>747</v>
      </c>
      <c r="C613" s="165" t="s">
        <v>881</v>
      </c>
      <c r="D613" s="217" t="s">
        <v>683</v>
      </c>
      <c r="E613" s="167" t="s">
        <v>321</v>
      </c>
      <c r="F613" s="182"/>
      <c r="G613" s="168" t="s">
        <v>645</v>
      </c>
      <c r="H613" s="151">
        <v>2014</v>
      </c>
      <c r="I613" s="203"/>
      <c r="J613" s="203"/>
      <c r="K613" s="203"/>
      <c r="L613" s="203"/>
      <c r="M613" s="203"/>
      <c r="N613" s="154" t="s">
        <v>114</v>
      </c>
      <c r="O613" s="166">
        <v>28037100</v>
      </c>
      <c r="P613" s="205"/>
      <c r="U613" s="193"/>
    </row>
    <row r="614" spans="1:22" s="116" customFormat="1" ht="26.25" customHeight="1">
      <c r="A614" s="201"/>
      <c r="B614" s="168" t="s">
        <v>747</v>
      </c>
      <c r="C614" s="165" t="s">
        <v>882</v>
      </c>
      <c r="D614" s="217" t="s">
        <v>684</v>
      </c>
      <c r="E614" s="167" t="s">
        <v>321</v>
      </c>
      <c r="F614" s="182"/>
      <c r="G614" s="168" t="s">
        <v>645</v>
      </c>
      <c r="H614" s="151">
        <v>2014</v>
      </c>
      <c r="I614" s="203"/>
      <c r="J614" s="203"/>
      <c r="K614" s="203"/>
      <c r="L614" s="203"/>
      <c r="M614" s="203"/>
      <c r="N614" s="154" t="s">
        <v>114</v>
      </c>
      <c r="O614" s="166">
        <v>26682400</v>
      </c>
      <c r="P614" s="205"/>
      <c r="U614" s="193"/>
    </row>
    <row r="615" spans="1:22" s="116" customFormat="1" ht="26.25" customHeight="1">
      <c r="A615" s="201"/>
      <c r="B615" s="168" t="s">
        <v>747</v>
      </c>
      <c r="C615" s="165" t="s">
        <v>656</v>
      </c>
      <c r="D615" s="217" t="s">
        <v>623</v>
      </c>
      <c r="E615" s="167" t="s">
        <v>657</v>
      </c>
      <c r="F615" s="182"/>
      <c r="G615" s="168" t="s">
        <v>645</v>
      </c>
      <c r="H615" s="151">
        <v>2014</v>
      </c>
      <c r="I615" s="203"/>
      <c r="J615" s="203"/>
      <c r="K615" s="203"/>
      <c r="L615" s="203"/>
      <c r="M615" s="203"/>
      <c r="N615" s="154" t="s">
        <v>114</v>
      </c>
      <c r="O615" s="166">
        <v>5600000</v>
      </c>
      <c r="P615" s="205"/>
      <c r="U615" s="193"/>
    </row>
    <row r="616" spans="1:22" s="116" customFormat="1" ht="26.25" customHeight="1">
      <c r="A616" s="201"/>
      <c r="B616" s="168" t="s">
        <v>747</v>
      </c>
      <c r="C616" s="165" t="s">
        <v>883</v>
      </c>
      <c r="D616" s="217" t="s">
        <v>623</v>
      </c>
      <c r="E616" s="167"/>
      <c r="F616" s="182"/>
      <c r="G616" s="168" t="s">
        <v>645</v>
      </c>
      <c r="H616" s="151">
        <v>2014</v>
      </c>
      <c r="I616" s="203"/>
      <c r="J616" s="203"/>
      <c r="K616" s="203"/>
      <c r="L616" s="203"/>
      <c r="M616" s="203"/>
      <c r="N616" s="154" t="s">
        <v>114</v>
      </c>
      <c r="O616" s="166">
        <v>6500000</v>
      </c>
      <c r="P616" s="205"/>
      <c r="U616" s="193"/>
    </row>
    <row r="617" spans="1:22" s="116" customFormat="1" ht="26.25" customHeight="1">
      <c r="A617" s="201"/>
      <c r="B617" s="168" t="s">
        <v>747</v>
      </c>
      <c r="C617" s="165" t="s">
        <v>704</v>
      </c>
      <c r="D617" s="217" t="s">
        <v>623</v>
      </c>
      <c r="E617" s="167" t="s">
        <v>705</v>
      </c>
      <c r="F617" s="182"/>
      <c r="G617" s="168" t="s">
        <v>645</v>
      </c>
      <c r="H617" s="151">
        <v>2015</v>
      </c>
      <c r="I617" s="203"/>
      <c r="J617" s="203"/>
      <c r="K617" s="203"/>
      <c r="L617" s="203"/>
      <c r="M617" s="203"/>
      <c r="N617" s="154" t="s">
        <v>114</v>
      </c>
      <c r="O617" s="166">
        <v>29491000</v>
      </c>
      <c r="P617" s="205"/>
      <c r="U617" s="193"/>
    </row>
    <row r="618" spans="1:22" s="116" customFormat="1" ht="26.25" customHeight="1">
      <c r="A618" s="201"/>
      <c r="B618" s="168" t="s">
        <v>747</v>
      </c>
      <c r="C618" s="165" t="s">
        <v>418</v>
      </c>
      <c r="D618" s="217" t="s">
        <v>643</v>
      </c>
      <c r="E618" s="167" t="s">
        <v>321</v>
      </c>
      <c r="F618" s="182"/>
      <c r="G618" s="168" t="s">
        <v>645</v>
      </c>
      <c r="H618" s="151">
        <v>2015</v>
      </c>
      <c r="I618" s="203"/>
      <c r="J618" s="203"/>
      <c r="K618" s="203"/>
      <c r="L618" s="203"/>
      <c r="M618" s="203"/>
      <c r="N618" s="154" t="s">
        <v>114</v>
      </c>
      <c r="O618" s="166">
        <v>29370000</v>
      </c>
      <c r="P618" s="205"/>
      <c r="U618" s="193"/>
    </row>
    <row r="619" spans="1:22" s="116" customFormat="1" ht="34.5" customHeight="1">
      <c r="A619" s="201"/>
      <c r="B619" s="168" t="s">
        <v>747</v>
      </c>
      <c r="C619" s="165" t="s">
        <v>884</v>
      </c>
      <c r="D619" s="217"/>
      <c r="E619" s="167"/>
      <c r="F619" s="182"/>
      <c r="G619" s="168" t="s">
        <v>645</v>
      </c>
      <c r="H619" s="151">
        <v>2015</v>
      </c>
      <c r="I619" s="203"/>
      <c r="J619" s="203"/>
      <c r="K619" s="203"/>
      <c r="L619" s="203"/>
      <c r="M619" s="203"/>
      <c r="N619" s="154" t="s">
        <v>114</v>
      </c>
      <c r="O619" s="166">
        <v>1274997900</v>
      </c>
      <c r="P619" s="205"/>
      <c r="U619" s="193"/>
    </row>
    <row r="620" spans="1:22" s="116" customFormat="1" ht="27" customHeight="1">
      <c r="A620" s="201"/>
      <c r="B620" s="202" t="s">
        <v>747</v>
      </c>
      <c r="C620" s="203" t="s">
        <v>747</v>
      </c>
      <c r="D620" s="203"/>
      <c r="E620" s="204"/>
      <c r="F620" s="203"/>
      <c r="G620" s="203"/>
      <c r="H620" s="203"/>
      <c r="I620" s="203"/>
      <c r="J620" s="203"/>
      <c r="K620" s="203"/>
      <c r="L620" s="203"/>
      <c r="M620" s="203"/>
      <c r="N620" s="203"/>
      <c r="O620" s="203"/>
      <c r="P620" s="205"/>
      <c r="U620" s="193">
        <f t="shared" ref="U620:U628" si="10">IF(O620&lt;300000,O620,"0")</f>
        <v>0</v>
      </c>
    </row>
    <row r="621" spans="1:22" s="104" customFormat="1" ht="27" customHeight="1">
      <c r="A621" s="176" t="s">
        <v>36</v>
      </c>
      <c r="B621" s="181" t="s">
        <v>892</v>
      </c>
      <c r="C621" s="32" t="s">
        <v>469</v>
      </c>
      <c r="D621" s="207"/>
      <c r="E621" s="208"/>
      <c r="F621" s="207"/>
      <c r="G621" s="207"/>
      <c r="H621" s="207"/>
      <c r="I621" s="207"/>
      <c r="J621" s="207"/>
      <c r="K621" s="207"/>
      <c r="L621" s="207"/>
      <c r="M621" s="207"/>
      <c r="N621" s="207"/>
      <c r="O621" s="207"/>
      <c r="P621" s="209"/>
      <c r="U621" s="193">
        <f t="shared" si="10"/>
        <v>0</v>
      </c>
      <c r="V621" s="116"/>
    </row>
    <row r="622" spans="1:22" s="104" customFormat="1" ht="27" customHeight="1">
      <c r="A622" s="218"/>
      <c r="B622" s="219" t="s">
        <v>747</v>
      </c>
      <c r="C622" s="207" t="s">
        <v>747</v>
      </c>
      <c r="D622" s="207"/>
      <c r="E622" s="208"/>
      <c r="F622" s="207"/>
      <c r="G622" s="207"/>
      <c r="H622" s="207"/>
      <c r="I622" s="207"/>
      <c r="J622" s="207"/>
      <c r="K622" s="207"/>
      <c r="L622" s="207"/>
      <c r="M622" s="207"/>
      <c r="N622" s="207"/>
      <c r="O622" s="207"/>
      <c r="P622" s="209"/>
      <c r="U622" s="193">
        <f t="shared" si="10"/>
        <v>0</v>
      </c>
      <c r="V622" s="116"/>
    </row>
    <row r="623" spans="1:22" s="104" customFormat="1" ht="27" customHeight="1">
      <c r="A623" s="176" t="s">
        <v>38</v>
      </c>
      <c r="B623" s="181" t="s">
        <v>893</v>
      </c>
      <c r="C623" s="32" t="s">
        <v>469</v>
      </c>
      <c r="D623" s="207"/>
      <c r="E623" s="208"/>
      <c r="F623" s="207"/>
      <c r="G623" s="207"/>
      <c r="H623" s="207"/>
      <c r="I623" s="207"/>
      <c r="J623" s="207"/>
      <c r="K623" s="207"/>
      <c r="L623" s="207"/>
      <c r="M623" s="207"/>
      <c r="N623" s="207"/>
      <c r="O623" s="207"/>
      <c r="P623" s="209"/>
      <c r="U623" s="193">
        <f t="shared" si="10"/>
        <v>0</v>
      </c>
      <c r="V623" s="116"/>
    </row>
    <row r="624" spans="1:22" s="104" customFormat="1" ht="27" customHeight="1">
      <c r="A624" s="218"/>
      <c r="B624" s="219" t="s">
        <v>747</v>
      </c>
      <c r="C624" s="207" t="s">
        <v>747</v>
      </c>
      <c r="D624" s="207"/>
      <c r="E624" s="208"/>
      <c r="F624" s="207"/>
      <c r="G624" s="207"/>
      <c r="H624" s="207"/>
      <c r="I624" s="207"/>
      <c r="J624" s="207"/>
      <c r="K624" s="207"/>
      <c r="L624" s="207"/>
      <c r="M624" s="207"/>
      <c r="N624" s="207"/>
      <c r="O624" s="207"/>
      <c r="P624" s="209"/>
      <c r="U624" s="193">
        <f t="shared" si="10"/>
        <v>0</v>
      </c>
      <c r="V624" s="116"/>
    </row>
    <row r="625" spans="1:22" s="104" customFormat="1" ht="27" customHeight="1">
      <c r="A625" s="176" t="s">
        <v>40</v>
      </c>
      <c r="B625" s="181" t="s">
        <v>894</v>
      </c>
      <c r="C625" s="32" t="s">
        <v>469</v>
      </c>
      <c r="D625" s="207"/>
      <c r="E625" s="208"/>
      <c r="F625" s="207"/>
      <c r="G625" s="207"/>
      <c r="H625" s="207"/>
      <c r="I625" s="207"/>
      <c r="J625" s="207"/>
      <c r="K625" s="207"/>
      <c r="L625" s="207"/>
      <c r="M625" s="207"/>
      <c r="N625" s="207"/>
      <c r="O625" s="207"/>
      <c r="P625" s="209"/>
      <c r="U625" s="193">
        <f t="shared" si="10"/>
        <v>0</v>
      </c>
      <c r="V625" s="116"/>
    </row>
    <row r="626" spans="1:22" s="104" customFormat="1" ht="27" customHeight="1">
      <c r="A626" s="218"/>
      <c r="B626" s="219" t="s">
        <v>747</v>
      </c>
      <c r="C626" s="207" t="s">
        <v>747</v>
      </c>
      <c r="D626" s="207"/>
      <c r="E626" s="208"/>
      <c r="F626" s="207"/>
      <c r="G626" s="207"/>
      <c r="H626" s="207"/>
      <c r="I626" s="207"/>
      <c r="J626" s="207"/>
      <c r="K626" s="207"/>
      <c r="L626" s="207"/>
      <c r="M626" s="207"/>
      <c r="N626" s="207"/>
      <c r="O626" s="207"/>
      <c r="P626" s="209"/>
      <c r="U626" s="193">
        <f t="shared" si="10"/>
        <v>0</v>
      </c>
      <c r="V626" s="116"/>
    </row>
    <row r="627" spans="1:22" s="104" customFormat="1" ht="27" customHeight="1">
      <c r="A627" s="176" t="s">
        <v>42</v>
      </c>
      <c r="B627" s="181" t="s">
        <v>895</v>
      </c>
      <c r="C627" s="32" t="s">
        <v>469</v>
      </c>
      <c r="D627" s="207"/>
      <c r="E627" s="208"/>
      <c r="F627" s="207"/>
      <c r="G627" s="207"/>
      <c r="H627" s="207"/>
      <c r="I627" s="207"/>
      <c r="J627" s="207"/>
      <c r="K627" s="207"/>
      <c r="L627" s="207"/>
      <c r="M627" s="207"/>
      <c r="N627" s="207"/>
      <c r="O627" s="207"/>
      <c r="P627" s="209"/>
      <c r="U627" s="193">
        <f t="shared" si="10"/>
        <v>0</v>
      </c>
    </row>
    <row r="628" spans="1:22" s="113" customFormat="1" ht="27" customHeight="1" thickBot="1">
      <c r="A628" s="220"/>
      <c r="B628" s="221" t="s">
        <v>747</v>
      </c>
      <c r="C628" s="222"/>
      <c r="D628" s="222"/>
      <c r="E628" s="223"/>
      <c r="F628" s="222"/>
      <c r="G628" s="222"/>
      <c r="H628" s="222"/>
      <c r="I628" s="222"/>
      <c r="J628" s="222"/>
      <c r="K628" s="222"/>
      <c r="L628" s="222"/>
      <c r="M628" s="222"/>
      <c r="N628" s="222"/>
      <c r="O628" s="222"/>
      <c r="P628" s="224"/>
      <c r="U628" s="193">
        <f t="shared" si="10"/>
        <v>0</v>
      </c>
    </row>
    <row r="630" spans="1:22">
      <c r="L630" s="711"/>
      <c r="M630" s="711"/>
      <c r="N630" s="711"/>
      <c r="O630" s="711"/>
      <c r="P630" s="711"/>
      <c r="Q630" s="711"/>
    </row>
    <row r="631" spans="1:22" s="25" customFormat="1" ht="14">
      <c r="A631" s="712" t="s">
        <v>730</v>
      </c>
      <c r="B631" s="712"/>
      <c r="C631" s="712"/>
      <c r="D631" s="712"/>
      <c r="K631" s="754" t="s">
        <v>728</v>
      </c>
      <c r="L631" s="754"/>
      <c r="M631" s="754"/>
      <c r="N631" s="754"/>
      <c r="O631" s="754"/>
      <c r="P631" s="754"/>
      <c r="T631" s="117"/>
    </row>
    <row r="632" spans="1:22" s="25" customFormat="1" ht="14">
      <c r="A632" s="712" t="s">
        <v>499</v>
      </c>
      <c r="B632" s="712"/>
      <c r="C632" s="712"/>
      <c r="D632" s="712"/>
      <c r="K632" s="91"/>
      <c r="L632" s="24"/>
      <c r="M632" s="24"/>
      <c r="N632" s="24"/>
      <c r="O632" s="92"/>
      <c r="P632" s="24"/>
      <c r="T632" s="117"/>
    </row>
    <row r="633" spans="1:22" s="25" customFormat="1" ht="14">
      <c r="A633" s="712" t="s">
        <v>112</v>
      </c>
      <c r="B633" s="712"/>
      <c r="C633" s="712"/>
      <c r="D633" s="712"/>
      <c r="K633" s="712" t="s">
        <v>110</v>
      </c>
      <c r="L633" s="712"/>
      <c r="M633" s="712"/>
      <c r="N633" s="712"/>
      <c r="O633" s="712"/>
      <c r="P633" s="712"/>
      <c r="T633" s="117"/>
    </row>
    <row r="634" spans="1:22" s="25" customFormat="1" ht="14">
      <c r="A634" s="93"/>
      <c r="K634" s="93"/>
      <c r="L634" s="93"/>
      <c r="M634" s="93"/>
      <c r="N634" s="93"/>
      <c r="O634" s="94"/>
      <c r="P634" s="93"/>
      <c r="T634" s="117"/>
    </row>
    <row r="635" spans="1:22" s="25" customFormat="1" ht="14">
      <c r="A635" s="93"/>
      <c r="K635" s="93"/>
      <c r="L635" s="93"/>
      <c r="M635" s="93"/>
      <c r="N635" s="93"/>
      <c r="O635" s="94"/>
      <c r="P635" s="93"/>
      <c r="T635" s="117"/>
    </row>
    <row r="636" spans="1:22" s="25" customFormat="1" ht="14">
      <c r="A636" s="93"/>
      <c r="K636" s="95"/>
      <c r="L636" s="24"/>
      <c r="M636" s="24"/>
      <c r="N636" s="24"/>
      <c r="O636" s="92"/>
      <c r="P636" s="24"/>
      <c r="T636" s="117"/>
    </row>
    <row r="637" spans="1:22" s="25" customFormat="1" ht="14">
      <c r="A637" s="93"/>
      <c r="K637" s="95"/>
      <c r="L637" s="24"/>
      <c r="M637" s="24"/>
      <c r="N637" s="24"/>
      <c r="O637" s="92"/>
      <c r="P637" s="24"/>
      <c r="T637" s="117"/>
    </row>
    <row r="638" spans="1:22" s="25" customFormat="1" ht="14">
      <c r="A638" s="96"/>
      <c r="K638" s="717"/>
      <c r="L638" s="717"/>
      <c r="M638" s="717"/>
      <c r="N638" s="717"/>
      <c r="O638" s="717"/>
      <c r="P638" s="717"/>
      <c r="T638" s="117"/>
    </row>
    <row r="639" spans="1:22" s="25" customFormat="1" ht="14">
      <c r="A639" s="96"/>
      <c r="K639" s="712"/>
      <c r="L639" s="712"/>
      <c r="M639" s="712"/>
      <c r="N639" s="712"/>
      <c r="O639" s="712"/>
      <c r="P639" s="712"/>
      <c r="T639" s="117"/>
    </row>
    <row r="640" spans="1:22" s="25" customFormat="1">
      <c r="A640" s="717" t="s">
        <v>731</v>
      </c>
      <c r="B640" s="717"/>
      <c r="C640" s="717"/>
      <c r="D640" s="717"/>
      <c r="K640" s="718" t="s">
        <v>611</v>
      </c>
      <c r="L640" s="718"/>
      <c r="M640" s="718"/>
      <c r="N640" s="718"/>
      <c r="O640" s="718"/>
      <c r="P640" s="718"/>
      <c r="T640" s="117"/>
    </row>
    <row r="641" spans="1:20" s="25" customFormat="1" ht="14">
      <c r="A641" s="712" t="s">
        <v>732</v>
      </c>
      <c r="B641" s="712"/>
      <c r="C641" s="712"/>
      <c r="D641" s="712"/>
      <c r="K641" s="712" t="s">
        <v>583</v>
      </c>
      <c r="L641" s="712"/>
      <c r="M641" s="712"/>
      <c r="N641" s="712"/>
      <c r="O641" s="712"/>
      <c r="P641" s="712"/>
      <c r="T641" s="117"/>
    </row>
    <row r="642" spans="1:20">
      <c r="A642" s="130"/>
      <c r="B642" s="130"/>
      <c r="C642" s="130"/>
    </row>
  </sheetData>
  <autoFilter ref="A20:U525" xr:uid="{00000000-0009-0000-0000-000006000000}"/>
  <mergeCells count="37">
    <mergeCell ref="A641:D641"/>
    <mergeCell ref="A640:D640"/>
    <mergeCell ref="A633:D633"/>
    <mergeCell ref="A632:D632"/>
    <mergeCell ref="A631:D631"/>
    <mergeCell ref="A5:D5"/>
    <mergeCell ref="A2:S2"/>
    <mergeCell ref="A3:S3"/>
    <mergeCell ref="A4:S4"/>
    <mergeCell ref="A6:A8"/>
    <mergeCell ref="B6:B8"/>
    <mergeCell ref="C6:C8"/>
    <mergeCell ref="D6:D8"/>
    <mergeCell ref="E6:E8"/>
    <mergeCell ref="F6:F8"/>
    <mergeCell ref="G6:G8"/>
    <mergeCell ref="Q6:S6"/>
    <mergeCell ref="I7:I8"/>
    <mergeCell ref="J7:J8"/>
    <mergeCell ref="K7:K8"/>
    <mergeCell ref="H6:H8"/>
    <mergeCell ref="I6:M6"/>
    <mergeCell ref="N6:N8"/>
    <mergeCell ref="O6:O8"/>
    <mergeCell ref="P6:P8"/>
    <mergeCell ref="W448:X448"/>
    <mergeCell ref="Q7:Q8"/>
    <mergeCell ref="R7:S7"/>
    <mergeCell ref="K641:P641"/>
    <mergeCell ref="K638:P638"/>
    <mergeCell ref="M7:M8"/>
    <mergeCell ref="K633:P633"/>
    <mergeCell ref="L630:Q630"/>
    <mergeCell ref="L7:L8"/>
    <mergeCell ref="K631:P631"/>
    <mergeCell ref="K639:P639"/>
    <mergeCell ref="K640:P640"/>
  </mergeCells>
  <phoneticPr fontId="20" type="noConversion"/>
  <printOptions horizontalCentered="1"/>
  <pageMargins left="0.7" right="0.45" top="1" bottom="0.75" header="0.3" footer="0.3"/>
  <pageSetup paperSize="258" scale="65" orientation="landscape" horizontalDpi="4294967293" verticalDpi="4294967293"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Y649"/>
  <sheetViews>
    <sheetView view="pageBreakPreview" topLeftCell="A7" zoomScale="80" zoomScaleNormal="80" zoomScaleSheetLayoutView="80" workbookViewId="0">
      <pane xSplit="3" ySplit="5" topLeftCell="D611" activePane="bottomRight" state="frozen"/>
      <selection activeCell="A7" sqref="A7"/>
      <selection pane="topRight" activeCell="D7" sqref="D7"/>
      <selection pane="bottomLeft" activeCell="A12" sqref="A12"/>
      <selection pane="bottomRight" activeCell="D629" sqref="D629"/>
    </sheetView>
  </sheetViews>
  <sheetFormatPr baseColWidth="10" defaultColWidth="8.83203125" defaultRowHeight="15"/>
  <cols>
    <col min="1" max="1" width="6.5" bestFit="1" customWidth="1"/>
    <col min="2" max="2" width="21.6640625" style="72" customWidth="1"/>
    <col min="3" max="3" width="22" customWidth="1"/>
    <col min="4" max="4" width="15.83203125" customWidth="1"/>
    <col min="5" max="5" width="17.5" style="59" customWidth="1"/>
    <col min="6" max="6" width="10.1640625" customWidth="1"/>
    <col min="7" max="7" width="18.6640625" customWidth="1"/>
    <col min="8" max="8" width="13.5" customWidth="1"/>
    <col min="9" max="9" width="18.1640625" customWidth="1"/>
    <col min="10" max="10" width="21.33203125" bestFit="1" customWidth="1"/>
    <col min="11" max="11" width="14.33203125" bestFit="1" customWidth="1"/>
    <col min="12" max="12" width="10.6640625" bestFit="1" customWidth="1"/>
    <col min="13" max="13" width="10.5" customWidth="1"/>
    <col min="14" max="14" width="11.1640625" customWidth="1"/>
    <col min="15" max="15" width="24" bestFit="1" customWidth="1"/>
    <col min="16" max="16" width="12.6640625" customWidth="1"/>
    <col min="17" max="19" width="0" hidden="1" customWidth="1"/>
    <col min="20" max="20" width="21.6640625" style="59" customWidth="1"/>
    <col min="21" max="21" width="21.33203125" customWidth="1"/>
    <col min="22" max="22" width="20.5" customWidth="1"/>
    <col min="23" max="23" width="21.83203125" customWidth="1"/>
    <col min="24" max="24" width="23.33203125" customWidth="1"/>
    <col min="25" max="25" width="25" customWidth="1"/>
  </cols>
  <sheetData>
    <row r="2" spans="1:21">
      <c r="A2" s="8"/>
      <c r="B2" s="67"/>
      <c r="C2" s="8"/>
      <c r="D2" s="8"/>
      <c r="E2" s="10"/>
      <c r="F2" s="8"/>
      <c r="G2" s="8"/>
      <c r="H2" s="10"/>
      <c r="I2" s="8"/>
      <c r="J2" s="8"/>
      <c r="K2" s="8"/>
      <c r="L2" s="8"/>
      <c r="M2" s="8"/>
      <c r="N2" s="8"/>
      <c r="O2" s="8"/>
      <c r="P2" s="10"/>
      <c r="Q2" s="8"/>
      <c r="R2" s="8"/>
      <c r="S2" s="8"/>
    </row>
    <row r="3" spans="1:21">
      <c r="A3" s="8"/>
      <c r="B3" s="67"/>
      <c r="C3" s="8"/>
      <c r="D3" s="8"/>
      <c r="E3" s="10"/>
      <c r="F3" s="8"/>
      <c r="G3" s="8"/>
      <c r="H3" s="10"/>
      <c r="I3" s="8"/>
      <c r="J3" s="8"/>
      <c r="K3" s="8"/>
      <c r="L3" s="8"/>
      <c r="M3" s="8"/>
      <c r="N3" s="8"/>
      <c r="O3" s="8"/>
      <c r="P3" s="10"/>
      <c r="Q3" s="8"/>
      <c r="R3" s="8"/>
      <c r="S3" s="8"/>
    </row>
    <row r="4" spans="1:21" ht="26">
      <c r="A4" s="693" t="s">
        <v>497</v>
      </c>
      <c r="B4" s="693"/>
      <c r="C4" s="693"/>
      <c r="D4" s="693"/>
      <c r="E4" s="693"/>
      <c r="F4" s="693"/>
      <c r="G4" s="693"/>
      <c r="H4" s="693"/>
      <c r="I4" s="693"/>
      <c r="J4" s="693"/>
      <c r="K4" s="693"/>
      <c r="L4" s="693"/>
      <c r="M4" s="693"/>
      <c r="N4" s="693"/>
      <c r="O4" s="693"/>
      <c r="P4" s="693"/>
      <c r="Q4" s="693"/>
      <c r="R4" s="693"/>
      <c r="S4" s="693"/>
    </row>
    <row r="5" spans="1:21" ht="26">
      <c r="A5" s="693" t="s">
        <v>498</v>
      </c>
      <c r="B5" s="693"/>
      <c r="C5" s="693"/>
      <c r="D5" s="693"/>
      <c r="E5" s="693"/>
      <c r="F5" s="693"/>
      <c r="G5" s="693"/>
      <c r="H5" s="693"/>
      <c r="I5" s="693"/>
      <c r="J5" s="693"/>
      <c r="K5" s="693"/>
      <c r="L5" s="693"/>
      <c r="M5" s="693"/>
      <c r="N5" s="693"/>
      <c r="O5" s="693"/>
      <c r="P5" s="693"/>
      <c r="Q5" s="693"/>
      <c r="R5" s="693"/>
      <c r="S5" s="693"/>
    </row>
    <row r="6" spans="1:21" ht="26">
      <c r="A6" s="693"/>
      <c r="B6" s="693"/>
      <c r="C6" s="693"/>
      <c r="D6" s="693"/>
      <c r="E6" s="693"/>
      <c r="F6" s="693"/>
      <c r="G6" s="693"/>
      <c r="H6" s="693"/>
      <c r="I6" s="693"/>
      <c r="J6" s="693"/>
      <c r="K6" s="693"/>
      <c r="L6" s="693"/>
      <c r="M6" s="693"/>
      <c r="N6" s="693"/>
      <c r="O6" s="693"/>
      <c r="P6" s="693"/>
      <c r="Q6" s="693"/>
      <c r="R6" s="693"/>
      <c r="S6" s="693"/>
    </row>
    <row r="7" spans="1:21" s="29" customFormat="1" ht="14">
      <c r="A7" s="27" t="s">
        <v>496</v>
      </c>
      <c r="B7" s="68"/>
      <c r="C7" s="97" t="s">
        <v>610</v>
      </c>
      <c r="D7" s="27"/>
      <c r="E7" s="28"/>
      <c r="F7" s="27"/>
      <c r="G7" s="27"/>
      <c r="H7" s="28"/>
      <c r="I7" s="27"/>
      <c r="J7" s="27"/>
      <c r="K7" s="27"/>
      <c r="L7" s="27"/>
      <c r="M7" s="27"/>
      <c r="N7" s="27"/>
      <c r="O7" s="27"/>
      <c r="P7" s="28"/>
      <c r="Q7" s="27"/>
      <c r="R7" s="27"/>
      <c r="S7" s="27"/>
      <c r="T7" s="118"/>
    </row>
    <row r="8" spans="1:21" s="29" customFormat="1" ht="14">
      <c r="A8" s="694" t="s">
        <v>0</v>
      </c>
      <c r="B8" s="697" t="s">
        <v>2</v>
      </c>
      <c r="C8" s="700" t="s">
        <v>1</v>
      </c>
      <c r="D8" s="700" t="s">
        <v>3</v>
      </c>
      <c r="E8" s="700" t="s">
        <v>5</v>
      </c>
      <c r="F8" s="700" t="s">
        <v>6</v>
      </c>
      <c r="G8" s="700" t="s">
        <v>7</v>
      </c>
      <c r="H8" s="700" t="s">
        <v>77</v>
      </c>
      <c r="I8" s="713" t="s">
        <v>8</v>
      </c>
      <c r="J8" s="714"/>
      <c r="K8" s="714"/>
      <c r="L8" s="714"/>
      <c r="M8" s="715"/>
      <c r="N8" s="700" t="s">
        <v>9</v>
      </c>
      <c r="O8" s="700" t="s">
        <v>80</v>
      </c>
      <c r="P8" s="706" t="s">
        <v>82</v>
      </c>
      <c r="Q8" s="703" t="s">
        <v>106</v>
      </c>
      <c r="R8" s="704"/>
      <c r="S8" s="705"/>
      <c r="T8" s="118"/>
    </row>
    <row r="9" spans="1:21" s="29" customFormat="1" ht="14">
      <c r="A9" s="695"/>
      <c r="B9" s="698"/>
      <c r="C9" s="701"/>
      <c r="D9" s="701"/>
      <c r="E9" s="701"/>
      <c r="F9" s="701"/>
      <c r="G9" s="701"/>
      <c r="H9" s="701"/>
      <c r="I9" s="706" t="s">
        <v>14</v>
      </c>
      <c r="J9" s="706" t="s">
        <v>15</v>
      </c>
      <c r="K9" s="706" t="s">
        <v>16</v>
      </c>
      <c r="L9" s="706" t="s">
        <v>17</v>
      </c>
      <c r="M9" s="706" t="s">
        <v>18</v>
      </c>
      <c r="N9" s="701"/>
      <c r="O9" s="701"/>
      <c r="P9" s="716"/>
      <c r="Q9" s="700" t="s">
        <v>107</v>
      </c>
      <c r="R9" s="708" t="s">
        <v>108</v>
      </c>
      <c r="S9" s="709"/>
      <c r="T9" s="118"/>
    </row>
    <row r="10" spans="1:21" s="29" customFormat="1">
      <c r="A10" s="696"/>
      <c r="B10" s="699"/>
      <c r="C10" s="702"/>
      <c r="D10" s="702"/>
      <c r="E10" s="702"/>
      <c r="F10" s="702"/>
      <c r="G10" s="702"/>
      <c r="H10" s="702"/>
      <c r="I10" s="707"/>
      <c r="J10" s="707"/>
      <c r="K10" s="707"/>
      <c r="L10" s="707"/>
      <c r="M10" s="707"/>
      <c r="N10" s="702"/>
      <c r="O10" s="702"/>
      <c r="P10" s="707"/>
      <c r="Q10" s="702"/>
      <c r="R10" s="30" t="s">
        <v>86</v>
      </c>
      <c r="S10" s="23" t="s">
        <v>109</v>
      </c>
      <c r="T10" s="118"/>
    </row>
    <row r="11" spans="1:21" s="29" customFormat="1" ht="14">
      <c r="A11" s="31">
        <v>1</v>
      </c>
      <c r="B11" s="69">
        <v>2</v>
      </c>
      <c r="C11" s="31">
        <v>3</v>
      </c>
      <c r="D11" s="31">
        <v>4</v>
      </c>
      <c r="E11" s="31">
        <v>5</v>
      </c>
      <c r="F11" s="32">
        <v>6</v>
      </c>
      <c r="G11" s="31">
        <v>7</v>
      </c>
      <c r="H11" s="31">
        <v>8</v>
      </c>
      <c r="I11" s="31">
        <v>9</v>
      </c>
      <c r="J11" s="32">
        <v>10</v>
      </c>
      <c r="K11" s="31">
        <v>11</v>
      </c>
      <c r="L11" s="31">
        <v>12</v>
      </c>
      <c r="M11" s="32">
        <v>13</v>
      </c>
      <c r="N11" s="32">
        <v>14</v>
      </c>
      <c r="O11" s="31">
        <v>15</v>
      </c>
      <c r="P11" s="31">
        <v>16</v>
      </c>
      <c r="Q11" s="31">
        <v>26</v>
      </c>
      <c r="R11" s="32">
        <v>27</v>
      </c>
      <c r="S11" s="31">
        <v>28</v>
      </c>
      <c r="T11" s="118"/>
    </row>
    <row r="12" spans="1:21" s="25" customFormat="1" ht="14">
      <c r="A12" s="11"/>
      <c r="B12" s="12"/>
      <c r="C12" s="13"/>
      <c r="D12" s="13"/>
      <c r="E12" s="14"/>
      <c r="F12" s="13"/>
      <c r="G12" s="13"/>
      <c r="H12" s="14"/>
      <c r="I12" s="13"/>
      <c r="J12" s="13"/>
      <c r="K12" s="13"/>
      <c r="L12" s="13"/>
      <c r="M12" s="13"/>
      <c r="N12" s="13"/>
      <c r="O12" s="15"/>
      <c r="P12" s="14"/>
      <c r="Q12" s="33"/>
      <c r="R12" s="20"/>
      <c r="S12" s="20"/>
    </row>
    <row r="13" spans="1:21" s="66" customFormat="1" ht="17">
      <c r="A13" s="60" t="s">
        <v>22</v>
      </c>
      <c r="B13" s="61" t="s">
        <v>23</v>
      </c>
      <c r="C13" s="62"/>
      <c r="D13" s="62"/>
      <c r="E13" s="63"/>
      <c r="F13" s="62"/>
      <c r="G13" s="62"/>
      <c r="H13" s="63"/>
      <c r="I13" s="62"/>
      <c r="J13" s="62"/>
      <c r="K13" s="62"/>
      <c r="L13" s="62"/>
      <c r="M13" s="62"/>
      <c r="N13" s="62"/>
      <c r="O13" s="106">
        <f>SUM(O14,O16,O18,O20,O22,O565,O605,O607,O609,O611)</f>
        <v>5043828868.6735153</v>
      </c>
      <c r="P13" s="63"/>
      <c r="Q13" s="64"/>
      <c r="R13" s="65"/>
      <c r="S13" s="65"/>
      <c r="T13" s="108"/>
      <c r="U13" s="129" t="str">
        <f>IF(O13&lt;300000,O13,"0")</f>
        <v>0</v>
      </c>
    </row>
    <row r="14" spans="1:21" s="25" customFormat="1">
      <c r="A14" s="16" t="s">
        <v>24</v>
      </c>
      <c r="B14" s="17" t="s">
        <v>25</v>
      </c>
      <c r="C14" s="34" t="s">
        <v>469</v>
      </c>
      <c r="D14" s="21"/>
      <c r="E14" s="19"/>
      <c r="F14" s="18"/>
      <c r="G14" s="18"/>
      <c r="H14" s="19"/>
      <c r="I14" s="18"/>
      <c r="J14" s="18"/>
      <c r="K14" s="18"/>
      <c r="L14" s="18"/>
      <c r="M14" s="18"/>
      <c r="N14" s="22"/>
      <c r="O14" s="22"/>
      <c r="P14" s="19"/>
      <c r="Q14" s="33"/>
      <c r="R14" s="20"/>
      <c r="S14" s="20"/>
      <c r="T14" s="105"/>
      <c r="U14" s="129">
        <f t="shared" ref="U14:U77" si="0">IF(O14&lt;300000,O14,"0")</f>
        <v>0</v>
      </c>
    </row>
    <row r="15" spans="1:21" s="25" customFormat="1" ht="14">
      <c r="A15" s="35"/>
      <c r="B15" s="70"/>
      <c r="C15" s="35"/>
      <c r="D15" s="35"/>
      <c r="E15" s="57"/>
      <c r="F15" s="35"/>
      <c r="G15" s="35"/>
      <c r="H15" s="35"/>
      <c r="I15" s="35"/>
      <c r="J15" s="35"/>
      <c r="K15" s="35"/>
      <c r="L15" s="35"/>
      <c r="M15" s="35"/>
      <c r="N15" s="35"/>
      <c r="O15" s="35"/>
      <c r="P15" s="35"/>
      <c r="T15" s="105"/>
      <c r="U15" s="129">
        <f t="shared" si="0"/>
        <v>0</v>
      </c>
    </row>
    <row r="16" spans="1:21" s="25" customFormat="1">
      <c r="A16" s="16" t="s">
        <v>26</v>
      </c>
      <c r="B16" s="36" t="s">
        <v>27</v>
      </c>
      <c r="C16" s="34" t="s">
        <v>469</v>
      </c>
      <c r="D16" s="35"/>
      <c r="E16" s="57"/>
      <c r="F16" s="35"/>
      <c r="G16" s="35"/>
      <c r="H16" s="35"/>
      <c r="I16" s="35"/>
      <c r="J16" s="35"/>
      <c r="K16" s="35"/>
      <c r="L16" s="35"/>
      <c r="M16" s="35"/>
      <c r="N16" s="35"/>
      <c r="O16" s="35"/>
      <c r="P16" s="35"/>
      <c r="U16" s="129">
        <f t="shared" si="0"/>
        <v>0</v>
      </c>
    </row>
    <row r="17" spans="1:22" s="25" customFormat="1" ht="14">
      <c r="A17" s="35"/>
      <c r="B17" s="70"/>
      <c r="C17" s="35"/>
      <c r="D17" s="35"/>
      <c r="E17" s="57"/>
      <c r="F17" s="35"/>
      <c r="G17" s="35"/>
      <c r="H17" s="35"/>
      <c r="I17" s="35"/>
      <c r="J17" s="35"/>
      <c r="K17" s="35"/>
      <c r="L17" s="35"/>
      <c r="M17" s="35"/>
      <c r="N17" s="35"/>
      <c r="O17" s="35"/>
      <c r="P17" s="35"/>
      <c r="U17" s="129">
        <f t="shared" si="0"/>
        <v>0</v>
      </c>
    </row>
    <row r="18" spans="1:22" s="25" customFormat="1">
      <c r="A18" s="16" t="s">
        <v>28</v>
      </c>
      <c r="B18" s="36" t="s">
        <v>29</v>
      </c>
      <c r="C18" s="34" t="s">
        <v>469</v>
      </c>
      <c r="D18" s="35"/>
      <c r="E18" s="57"/>
      <c r="F18" s="35"/>
      <c r="G18" s="35"/>
      <c r="H18" s="35"/>
      <c r="I18" s="35"/>
      <c r="J18" s="35"/>
      <c r="K18" s="35"/>
      <c r="L18" s="35"/>
      <c r="M18" s="35"/>
      <c r="N18" s="35"/>
      <c r="O18" s="35"/>
      <c r="P18" s="35"/>
      <c r="U18" s="129">
        <f t="shared" si="0"/>
        <v>0</v>
      </c>
    </row>
    <row r="19" spans="1:22" s="25" customFormat="1" ht="14">
      <c r="A19" s="35"/>
      <c r="B19" s="70"/>
      <c r="C19" s="35"/>
      <c r="D19" s="35"/>
      <c r="E19" s="57"/>
      <c r="F19" s="35"/>
      <c r="G19" s="35"/>
      <c r="H19" s="35"/>
      <c r="I19" s="35"/>
      <c r="J19" s="35"/>
      <c r="K19" s="35"/>
      <c r="L19" s="35"/>
      <c r="M19" s="35"/>
      <c r="N19" s="35"/>
      <c r="O19" s="35"/>
      <c r="P19" s="35"/>
      <c r="U19" s="129">
        <f t="shared" si="0"/>
        <v>0</v>
      </c>
    </row>
    <row r="20" spans="1:22" s="25" customFormat="1" ht="30">
      <c r="A20" s="16" t="s">
        <v>30</v>
      </c>
      <c r="B20" s="36" t="s">
        <v>31</v>
      </c>
      <c r="C20" s="34" t="s">
        <v>469</v>
      </c>
      <c r="D20" s="35"/>
      <c r="E20" s="57"/>
      <c r="F20" s="35"/>
      <c r="G20" s="35"/>
      <c r="H20" s="35"/>
      <c r="I20" s="35"/>
      <c r="J20" s="35"/>
      <c r="K20" s="35"/>
      <c r="L20" s="35"/>
      <c r="M20" s="35"/>
      <c r="N20" s="35"/>
      <c r="O20" s="35"/>
      <c r="P20" s="35"/>
      <c r="U20" s="129">
        <f t="shared" si="0"/>
        <v>0</v>
      </c>
    </row>
    <row r="21" spans="1:22" s="25" customFormat="1" ht="14">
      <c r="A21" s="35"/>
      <c r="B21" s="70"/>
      <c r="C21" s="35"/>
      <c r="D21" s="35"/>
      <c r="E21" s="57"/>
      <c r="F21" s="35"/>
      <c r="G21" s="35"/>
      <c r="H21" s="35"/>
      <c r="I21" s="35"/>
      <c r="J21" s="35"/>
      <c r="K21" s="35"/>
      <c r="L21" s="35"/>
      <c r="M21" s="35"/>
      <c r="N21" s="35"/>
      <c r="O21" s="35"/>
      <c r="P21" s="35"/>
      <c r="U21" s="129">
        <f t="shared" si="0"/>
        <v>0</v>
      </c>
    </row>
    <row r="22" spans="1:22" s="25" customFormat="1" ht="30">
      <c r="A22" s="16" t="s">
        <v>32</v>
      </c>
      <c r="B22" s="36" t="s">
        <v>33</v>
      </c>
      <c r="C22" s="35"/>
      <c r="D22" s="35"/>
      <c r="E22" s="57"/>
      <c r="F22" s="35"/>
      <c r="G22" s="35"/>
      <c r="H22" s="35"/>
      <c r="I22" s="35"/>
      <c r="J22" s="35"/>
      <c r="K22" s="35"/>
      <c r="L22" s="35"/>
      <c r="M22" s="35"/>
      <c r="N22" s="35"/>
      <c r="O22" s="100">
        <f>SUM(O23:O549)</f>
        <v>4276953845.6478181</v>
      </c>
      <c r="P22" s="35"/>
      <c r="U22" s="129" t="str">
        <f t="shared" si="0"/>
        <v>0</v>
      </c>
      <c r="V22" s="101">
        <f>O22-'[2]WTP II'!$O$917</f>
        <v>1019125363.254539</v>
      </c>
    </row>
    <row r="23" spans="1:22" s="25" customFormat="1">
      <c r="A23" s="35"/>
      <c r="B23" s="37" t="s">
        <v>223</v>
      </c>
      <c r="C23" s="38" t="s">
        <v>115</v>
      </c>
      <c r="D23" s="35"/>
      <c r="E23" s="126" t="s">
        <v>313</v>
      </c>
      <c r="F23" s="40"/>
      <c r="G23" s="39" t="s">
        <v>368</v>
      </c>
      <c r="H23" s="41">
        <v>2000</v>
      </c>
      <c r="I23" s="22"/>
      <c r="J23" s="22"/>
      <c r="K23" s="22"/>
      <c r="L23" s="35"/>
      <c r="M23" s="35"/>
      <c r="N23" s="41" t="s">
        <v>114</v>
      </c>
      <c r="O23" s="42">
        <v>3675000</v>
      </c>
      <c r="P23" s="35"/>
      <c r="U23" s="129" t="str">
        <f t="shared" si="0"/>
        <v>0</v>
      </c>
    </row>
    <row r="24" spans="1:22" s="25" customFormat="1">
      <c r="A24" s="35"/>
      <c r="B24" s="43" t="s">
        <v>224</v>
      </c>
      <c r="C24" s="38" t="s">
        <v>116</v>
      </c>
      <c r="D24" s="35"/>
      <c r="E24" s="126" t="s">
        <v>314</v>
      </c>
      <c r="F24" s="40"/>
      <c r="G24" s="39" t="s">
        <v>369</v>
      </c>
      <c r="H24" s="41">
        <v>2000</v>
      </c>
      <c r="I24" s="22"/>
      <c r="J24" s="22"/>
      <c r="K24" s="22"/>
      <c r="L24" s="35"/>
      <c r="M24" s="35"/>
      <c r="N24" s="41" t="s">
        <v>114</v>
      </c>
      <c r="O24" s="42">
        <v>70000</v>
      </c>
      <c r="P24" s="35"/>
      <c r="T24" s="120" t="s">
        <v>613</v>
      </c>
      <c r="U24" s="129">
        <f t="shared" si="0"/>
        <v>70000</v>
      </c>
    </row>
    <row r="25" spans="1:22" s="25" customFormat="1">
      <c r="A25" s="35"/>
      <c r="B25" s="37" t="s">
        <v>225</v>
      </c>
      <c r="C25" s="38" t="s">
        <v>117</v>
      </c>
      <c r="D25" s="35"/>
      <c r="E25" s="126" t="s">
        <v>313</v>
      </c>
      <c r="F25" s="40"/>
      <c r="G25" s="37" t="s">
        <v>370</v>
      </c>
      <c r="H25" s="41">
        <v>2000</v>
      </c>
      <c r="I25" s="22"/>
      <c r="J25" s="22"/>
      <c r="K25" s="22"/>
      <c r="L25" s="35"/>
      <c r="M25" s="35"/>
      <c r="N25" s="41" t="s">
        <v>114</v>
      </c>
      <c r="O25" s="42">
        <v>975000</v>
      </c>
      <c r="P25" s="35"/>
      <c r="U25" s="129" t="str">
        <f t="shared" si="0"/>
        <v>0</v>
      </c>
    </row>
    <row r="26" spans="1:22" s="25" customFormat="1">
      <c r="A26" s="35"/>
      <c r="B26" s="37" t="s">
        <v>226</v>
      </c>
      <c r="C26" s="38" t="s">
        <v>118</v>
      </c>
      <c r="D26" s="35"/>
      <c r="E26" s="126" t="s">
        <v>313</v>
      </c>
      <c r="F26" s="40"/>
      <c r="G26" s="37" t="s">
        <v>370</v>
      </c>
      <c r="H26" s="41">
        <v>2000</v>
      </c>
      <c r="I26" s="22"/>
      <c r="J26" s="22"/>
      <c r="K26" s="22"/>
      <c r="L26" s="35"/>
      <c r="M26" s="35"/>
      <c r="N26" s="41" t="s">
        <v>114</v>
      </c>
      <c r="O26" s="42">
        <v>350000</v>
      </c>
      <c r="P26" s="35"/>
      <c r="U26" s="129" t="str">
        <f t="shared" si="0"/>
        <v>0</v>
      </c>
    </row>
    <row r="27" spans="1:22" s="25" customFormat="1">
      <c r="A27" s="35"/>
      <c r="B27" s="37" t="s">
        <v>227</v>
      </c>
      <c r="C27" s="38" t="s">
        <v>119</v>
      </c>
      <c r="D27" s="35"/>
      <c r="E27" s="126" t="s">
        <v>315</v>
      </c>
      <c r="F27" s="40"/>
      <c r="G27" s="37" t="s">
        <v>371</v>
      </c>
      <c r="H27" s="41">
        <v>2000</v>
      </c>
      <c r="I27" s="22"/>
      <c r="J27" s="22"/>
      <c r="K27" s="22"/>
      <c r="L27" s="35"/>
      <c r="M27" s="35"/>
      <c r="N27" s="41" t="s">
        <v>114</v>
      </c>
      <c r="O27" s="42">
        <v>440000</v>
      </c>
      <c r="P27" s="35"/>
      <c r="U27" s="129" t="str">
        <f t="shared" si="0"/>
        <v>0</v>
      </c>
    </row>
    <row r="28" spans="1:22" s="25" customFormat="1">
      <c r="A28" s="35"/>
      <c r="B28" s="37" t="s">
        <v>228</v>
      </c>
      <c r="C28" s="38" t="s">
        <v>120</v>
      </c>
      <c r="D28" s="35"/>
      <c r="E28" s="126" t="s">
        <v>316</v>
      </c>
      <c r="F28" s="40"/>
      <c r="G28" s="39" t="s">
        <v>372</v>
      </c>
      <c r="H28" s="41">
        <v>2000</v>
      </c>
      <c r="I28" s="22"/>
      <c r="J28" s="22"/>
      <c r="K28" s="22"/>
      <c r="L28" s="35"/>
      <c r="M28" s="35"/>
      <c r="N28" s="41" t="s">
        <v>114</v>
      </c>
      <c r="O28" s="42">
        <v>420000</v>
      </c>
      <c r="P28" s="35"/>
      <c r="U28" s="129" t="str">
        <f t="shared" si="0"/>
        <v>0</v>
      </c>
    </row>
    <row r="29" spans="1:22" s="25" customFormat="1">
      <c r="A29" s="35"/>
      <c r="B29" s="37" t="s">
        <v>229</v>
      </c>
      <c r="C29" s="38" t="s">
        <v>117</v>
      </c>
      <c r="D29" s="35"/>
      <c r="E29" s="126" t="s">
        <v>316</v>
      </c>
      <c r="F29" s="40"/>
      <c r="G29" s="39" t="s">
        <v>372</v>
      </c>
      <c r="H29" s="41">
        <v>2000</v>
      </c>
      <c r="I29" s="22"/>
      <c r="J29" s="22"/>
      <c r="K29" s="22"/>
      <c r="L29" s="35"/>
      <c r="M29" s="35"/>
      <c r="N29" s="41" t="s">
        <v>114</v>
      </c>
      <c r="O29" s="42">
        <v>420000</v>
      </c>
      <c r="P29" s="35"/>
      <c r="U29" s="129" t="str">
        <f t="shared" si="0"/>
        <v>0</v>
      </c>
    </row>
    <row r="30" spans="1:22" s="25" customFormat="1">
      <c r="A30" s="35"/>
      <c r="B30" s="37" t="s">
        <v>230</v>
      </c>
      <c r="C30" s="38" t="s">
        <v>121</v>
      </c>
      <c r="D30" s="35"/>
      <c r="E30" s="126" t="s">
        <v>316</v>
      </c>
      <c r="F30" s="40"/>
      <c r="G30" s="39" t="s">
        <v>373</v>
      </c>
      <c r="H30" s="41">
        <v>2001</v>
      </c>
      <c r="I30" s="22"/>
      <c r="J30" s="22"/>
      <c r="K30" s="22"/>
      <c r="L30" s="35"/>
      <c r="M30" s="35"/>
      <c r="N30" s="41" t="s">
        <v>114</v>
      </c>
      <c r="O30" s="44">
        <v>385000</v>
      </c>
      <c r="P30" s="35"/>
      <c r="U30" s="129" t="str">
        <f t="shared" si="0"/>
        <v>0</v>
      </c>
    </row>
    <row r="31" spans="1:22" s="25" customFormat="1">
      <c r="A31" s="35"/>
      <c r="B31" s="37" t="s">
        <v>231</v>
      </c>
      <c r="C31" s="38" t="s">
        <v>122</v>
      </c>
      <c r="D31" s="35"/>
      <c r="E31" s="126" t="s">
        <v>316</v>
      </c>
      <c r="F31" s="40"/>
      <c r="G31" s="39" t="s">
        <v>374</v>
      </c>
      <c r="H31" s="41">
        <v>2001</v>
      </c>
      <c r="I31" s="22"/>
      <c r="J31" s="22"/>
      <c r="K31" s="22"/>
      <c r="L31" s="35"/>
      <c r="M31" s="35"/>
      <c r="N31" s="41" t="s">
        <v>114</v>
      </c>
      <c r="O31" s="44">
        <v>2275000</v>
      </c>
      <c r="P31" s="35"/>
      <c r="U31" s="129" t="str">
        <f t="shared" si="0"/>
        <v>0</v>
      </c>
    </row>
    <row r="32" spans="1:22" s="25" customFormat="1">
      <c r="A32" s="35"/>
      <c r="B32" s="37" t="s">
        <v>226</v>
      </c>
      <c r="C32" s="38" t="s">
        <v>123</v>
      </c>
      <c r="D32" s="35"/>
      <c r="E32" s="126" t="s">
        <v>317</v>
      </c>
      <c r="F32" s="40"/>
      <c r="G32" s="39" t="s">
        <v>368</v>
      </c>
      <c r="H32" s="41">
        <v>2001</v>
      </c>
      <c r="I32" s="22"/>
      <c r="J32" s="22"/>
      <c r="K32" s="22"/>
      <c r="L32" s="35"/>
      <c r="M32" s="35"/>
      <c r="N32" s="41" t="s">
        <v>114</v>
      </c>
      <c r="O32" s="44">
        <v>210000</v>
      </c>
      <c r="P32" s="35"/>
      <c r="T32" s="120" t="s">
        <v>613</v>
      </c>
      <c r="U32" s="129">
        <f t="shared" si="0"/>
        <v>210000</v>
      </c>
    </row>
    <row r="33" spans="1:21" s="25" customFormat="1">
      <c r="A33" s="35"/>
      <c r="B33" s="37" t="s">
        <v>226</v>
      </c>
      <c r="C33" s="38" t="s">
        <v>117</v>
      </c>
      <c r="D33" s="35"/>
      <c r="E33" s="126" t="s">
        <v>313</v>
      </c>
      <c r="F33" s="40"/>
      <c r="G33" s="39" t="s">
        <v>368</v>
      </c>
      <c r="H33" s="41">
        <v>2001</v>
      </c>
      <c r="I33" s="22"/>
      <c r="J33" s="22"/>
      <c r="K33" s="22"/>
      <c r="L33" s="35"/>
      <c r="M33" s="35"/>
      <c r="N33" s="41" t="s">
        <v>114</v>
      </c>
      <c r="O33" s="44">
        <v>900000</v>
      </c>
      <c r="P33" s="35"/>
      <c r="U33" s="129" t="str">
        <f t="shared" si="0"/>
        <v>0</v>
      </c>
    </row>
    <row r="34" spans="1:21" s="25" customFormat="1">
      <c r="A34" s="35"/>
      <c r="B34" s="37" t="s">
        <v>226</v>
      </c>
      <c r="C34" s="38" t="s">
        <v>124</v>
      </c>
      <c r="D34" s="35"/>
      <c r="E34" s="126" t="s">
        <v>316</v>
      </c>
      <c r="F34" s="40"/>
      <c r="G34" s="39" t="s">
        <v>368</v>
      </c>
      <c r="H34" s="41">
        <v>2001</v>
      </c>
      <c r="I34" s="22"/>
      <c r="J34" s="22"/>
      <c r="K34" s="22"/>
      <c r="L34" s="35"/>
      <c r="M34" s="35"/>
      <c r="N34" s="41" t="s">
        <v>114</v>
      </c>
      <c r="O34" s="44">
        <v>2160000</v>
      </c>
      <c r="P34" s="35"/>
      <c r="U34" s="129" t="str">
        <f t="shared" si="0"/>
        <v>0</v>
      </c>
    </row>
    <row r="35" spans="1:21" s="25" customFormat="1">
      <c r="A35" s="35"/>
      <c r="B35" s="37" t="s">
        <v>230</v>
      </c>
      <c r="C35" s="38" t="s">
        <v>125</v>
      </c>
      <c r="D35" s="35"/>
      <c r="E35" s="126" t="s">
        <v>316</v>
      </c>
      <c r="F35" s="40"/>
      <c r="G35" s="39" t="s">
        <v>373</v>
      </c>
      <c r="H35" s="41">
        <v>2001</v>
      </c>
      <c r="I35" s="22"/>
      <c r="J35" s="22"/>
      <c r="K35" s="22"/>
      <c r="L35" s="35"/>
      <c r="M35" s="35"/>
      <c r="N35" s="41" t="s">
        <v>114</v>
      </c>
      <c r="O35" s="44">
        <v>510000</v>
      </c>
      <c r="P35" s="35"/>
      <c r="U35" s="129" t="str">
        <f t="shared" si="0"/>
        <v>0</v>
      </c>
    </row>
    <row r="36" spans="1:21" s="25" customFormat="1">
      <c r="A36" s="35"/>
      <c r="B36" s="37" t="s">
        <v>232</v>
      </c>
      <c r="C36" s="38" t="s">
        <v>126</v>
      </c>
      <c r="D36" s="35"/>
      <c r="E36" s="126" t="s">
        <v>318</v>
      </c>
      <c r="F36" s="40"/>
      <c r="G36" s="39" t="s">
        <v>369</v>
      </c>
      <c r="H36" s="41">
        <v>2001</v>
      </c>
      <c r="I36" s="22"/>
      <c r="J36" s="22"/>
      <c r="K36" s="22"/>
      <c r="L36" s="35"/>
      <c r="M36" s="35"/>
      <c r="N36" s="41" t="s">
        <v>114</v>
      </c>
      <c r="O36" s="44">
        <v>1650000</v>
      </c>
      <c r="P36" s="35"/>
      <c r="U36" s="129" t="str">
        <f t="shared" si="0"/>
        <v>0</v>
      </c>
    </row>
    <row r="37" spans="1:21" s="25" customFormat="1">
      <c r="A37" s="35"/>
      <c r="B37" s="37" t="s">
        <v>230</v>
      </c>
      <c r="C37" s="38" t="s">
        <v>127</v>
      </c>
      <c r="D37" s="35"/>
      <c r="E37" s="126" t="s">
        <v>316</v>
      </c>
      <c r="F37" s="40"/>
      <c r="G37" s="39" t="s">
        <v>375</v>
      </c>
      <c r="H37" s="41">
        <v>2001</v>
      </c>
      <c r="I37" s="22"/>
      <c r="J37" s="22"/>
      <c r="K37" s="22"/>
      <c r="L37" s="35"/>
      <c r="M37" s="35"/>
      <c r="N37" s="41" t="s">
        <v>114</v>
      </c>
      <c r="O37" s="44">
        <v>975000</v>
      </c>
      <c r="P37" s="35"/>
      <c r="U37" s="129" t="str">
        <f t="shared" si="0"/>
        <v>0</v>
      </c>
    </row>
    <row r="38" spans="1:21" s="25" customFormat="1">
      <c r="A38" s="35"/>
      <c r="B38" s="37" t="s">
        <v>225</v>
      </c>
      <c r="C38" s="38" t="s">
        <v>117</v>
      </c>
      <c r="D38" s="35"/>
      <c r="E38" s="126" t="s">
        <v>313</v>
      </c>
      <c r="F38" s="40"/>
      <c r="G38" s="39" t="s">
        <v>370</v>
      </c>
      <c r="H38" s="41">
        <v>2001</v>
      </c>
      <c r="I38" s="22"/>
      <c r="J38" s="22"/>
      <c r="K38" s="22"/>
      <c r="L38" s="35"/>
      <c r="M38" s="35"/>
      <c r="N38" s="41" t="s">
        <v>114</v>
      </c>
      <c r="O38" s="44">
        <v>422500</v>
      </c>
      <c r="P38" s="35"/>
      <c r="U38" s="129" t="str">
        <f t="shared" si="0"/>
        <v>0</v>
      </c>
    </row>
    <row r="39" spans="1:21" s="25" customFormat="1">
      <c r="A39" s="35"/>
      <c r="B39" s="37" t="s">
        <v>230</v>
      </c>
      <c r="C39" s="38" t="s">
        <v>125</v>
      </c>
      <c r="D39" s="35"/>
      <c r="E39" s="126" t="s">
        <v>316</v>
      </c>
      <c r="F39" s="40"/>
      <c r="G39" s="39" t="s">
        <v>373</v>
      </c>
      <c r="H39" s="41">
        <v>2001</v>
      </c>
      <c r="I39" s="22"/>
      <c r="J39" s="22"/>
      <c r="K39" s="22"/>
      <c r="L39" s="35"/>
      <c r="M39" s="35"/>
      <c r="N39" s="41" t="s">
        <v>114</v>
      </c>
      <c r="O39" s="44">
        <v>1500000</v>
      </c>
      <c r="P39" s="35"/>
      <c r="U39" s="129" t="str">
        <f t="shared" si="0"/>
        <v>0</v>
      </c>
    </row>
    <row r="40" spans="1:21" s="25" customFormat="1">
      <c r="A40" s="35"/>
      <c r="B40" s="37" t="s">
        <v>226</v>
      </c>
      <c r="C40" s="38" t="s">
        <v>117</v>
      </c>
      <c r="D40" s="35"/>
      <c r="E40" s="126" t="s">
        <v>313</v>
      </c>
      <c r="F40" s="40"/>
      <c r="G40" s="39" t="s">
        <v>368</v>
      </c>
      <c r="H40" s="41">
        <v>2001</v>
      </c>
      <c r="I40" s="22"/>
      <c r="J40" s="22"/>
      <c r="K40" s="22"/>
      <c r="L40" s="35"/>
      <c r="M40" s="35"/>
      <c r="N40" s="41" t="s">
        <v>114</v>
      </c>
      <c r="O40" s="44">
        <v>1050000</v>
      </c>
      <c r="P40" s="35"/>
      <c r="U40" s="129" t="str">
        <f t="shared" si="0"/>
        <v>0</v>
      </c>
    </row>
    <row r="41" spans="1:21" s="25" customFormat="1">
      <c r="A41" s="35"/>
      <c r="B41" s="37" t="s">
        <v>233</v>
      </c>
      <c r="C41" s="38" t="s">
        <v>128</v>
      </c>
      <c r="D41" s="35"/>
      <c r="E41" s="126" t="s">
        <v>319</v>
      </c>
      <c r="F41" s="40"/>
      <c r="G41" s="39" t="s">
        <v>369</v>
      </c>
      <c r="H41" s="41">
        <v>2001</v>
      </c>
      <c r="I41" s="22"/>
      <c r="J41" s="22"/>
      <c r="K41" s="22"/>
      <c r="L41" s="35"/>
      <c r="M41" s="35"/>
      <c r="N41" s="41" t="s">
        <v>114</v>
      </c>
      <c r="O41" s="44">
        <v>1155000</v>
      </c>
      <c r="P41" s="35"/>
      <c r="U41" s="129" t="str">
        <f t="shared" si="0"/>
        <v>0</v>
      </c>
    </row>
    <row r="42" spans="1:21" s="25" customFormat="1">
      <c r="A42" s="35"/>
      <c r="B42" s="37" t="s">
        <v>230</v>
      </c>
      <c r="C42" s="38" t="s">
        <v>125</v>
      </c>
      <c r="D42" s="35"/>
      <c r="E42" s="126" t="s">
        <v>316</v>
      </c>
      <c r="F42" s="40"/>
      <c r="G42" s="39" t="s">
        <v>376</v>
      </c>
      <c r="H42" s="41">
        <v>2001</v>
      </c>
      <c r="I42" s="22"/>
      <c r="J42" s="22"/>
      <c r="K42" s="22"/>
      <c r="L42" s="35"/>
      <c r="M42" s="35"/>
      <c r="N42" s="41" t="s">
        <v>114</v>
      </c>
      <c r="O42" s="44">
        <v>1000000</v>
      </c>
      <c r="P42" s="35"/>
      <c r="U42" s="129" t="str">
        <f t="shared" si="0"/>
        <v>0</v>
      </c>
    </row>
    <row r="43" spans="1:21" s="25" customFormat="1">
      <c r="A43" s="35"/>
      <c r="B43" s="37" t="s">
        <v>230</v>
      </c>
      <c r="C43" s="38" t="s">
        <v>125</v>
      </c>
      <c r="D43" s="35"/>
      <c r="E43" s="126" t="s">
        <v>316</v>
      </c>
      <c r="F43" s="40"/>
      <c r="G43" s="37" t="s">
        <v>377</v>
      </c>
      <c r="H43" s="41">
        <v>2001</v>
      </c>
      <c r="I43" s="22"/>
      <c r="J43" s="22"/>
      <c r="K43" s="22"/>
      <c r="L43" s="35"/>
      <c r="M43" s="35"/>
      <c r="N43" s="41" t="s">
        <v>114</v>
      </c>
      <c r="O43" s="42">
        <v>1190000</v>
      </c>
      <c r="P43" s="35"/>
      <c r="U43" s="129" t="str">
        <f t="shared" si="0"/>
        <v>0</v>
      </c>
    </row>
    <row r="44" spans="1:21" s="25" customFormat="1">
      <c r="A44" s="35"/>
      <c r="B44" s="37" t="s">
        <v>226</v>
      </c>
      <c r="C44" s="38" t="s">
        <v>117</v>
      </c>
      <c r="D44" s="35"/>
      <c r="E44" s="126" t="s">
        <v>313</v>
      </c>
      <c r="F44" s="40"/>
      <c r="G44" s="37" t="s">
        <v>368</v>
      </c>
      <c r="H44" s="41">
        <v>2001</v>
      </c>
      <c r="I44" s="22"/>
      <c r="J44" s="22"/>
      <c r="K44" s="22"/>
      <c r="L44" s="35"/>
      <c r="M44" s="35"/>
      <c r="N44" s="41" t="s">
        <v>114</v>
      </c>
      <c r="O44" s="42">
        <v>1820000</v>
      </c>
      <c r="P44" s="35"/>
      <c r="U44" s="129" t="str">
        <f t="shared" si="0"/>
        <v>0</v>
      </c>
    </row>
    <row r="45" spans="1:21" s="25" customFormat="1">
      <c r="A45" s="35"/>
      <c r="B45" s="37" t="s">
        <v>233</v>
      </c>
      <c r="C45" s="38" t="s">
        <v>128</v>
      </c>
      <c r="D45" s="35"/>
      <c r="E45" s="126" t="s">
        <v>318</v>
      </c>
      <c r="F45" s="40"/>
      <c r="G45" s="37" t="s">
        <v>369</v>
      </c>
      <c r="H45" s="41">
        <v>2001</v>
      </c>
      <c r="I45" s="22"/>
      <c r="J45" s="22"/>
      <c r="K45" s="22"/>
      <c r="L45" s="35"/>
      <c r="M45" s="35"/>
      <c r="N45" s="41" t="s">
        <v>114</v>
      </c>
      <c r="O45" s="42">
        <v>1540000</v>
      </c>
      <c r="P45" s="35"/>
      <c r="U45" s="129" t="str">
        <f t="shared" si="0"/>
        <v>0</v>
      </c>
    </row>
    <row r="46" spans="1:21" s="25" customFormat="1">
      <c r="A46" s="35"/>
      <c r="B46" s="37" t="s">
        <v>226</v>
      </c>
      <c r="C46" s="38" t="s">
        <v>117</v>
      </c>
      <c r="D46" s="35"/>
      <c r="E46" s="126" t="s">
        <v>313</v>
      </c>
      <c r="F46" s="40"/>
      <c r="G46" s="37" t="s">
        <v>368</v>
      </c>
      <c r="H46" s="41">
        <v>2001</v>
      </c>
      <c r="I46" s="22"/>
      <c r="J46" s="22"/>
      <c r="K46" s="22"/>
      <c r="L46" s="35"/>
      <c r="M46" s="35"/>
      <c r="N46" s="41" t="s">
        <v>114</v>
      </c>
      <c r="O46" s="42">
        <v>1820000</v>
      </c>
      <c r="P46" s="35"/>
      <c r="U46" s="129" t="str">
        <f t="shared" si="0"/>
        <v>0</v>
      </c>
    </row>
    <row r="47" spans="1:21" s="25" customFormat="1">
      <c r="A47" s="35"/>
      <c r="B47" s="37" t="s">
        <v>234</v>
      </c>
      <c r="C47" s="38" t="s">
        <v>128</v>
      </c>
      <c r="D47" s="35"/>
      <c r="E47" s="126" t="s">
        <v>318</v>
      </c>
      <c r="F47" s="40"/>
      <c r="G47" s="37" t="s">
        <v>369</v>
      </c>
      <c r="H47" s="41">
        <v>2001</v>
      </c>
      <c r="I47" s="22"/>
      <c r="J47" s="22"/>
      <c r="K47" s="22"/>
      <c r="L47" s="35"/>
      <c r="M47" s="35"/>
      <c r="N47" s="41" t="s">
        <v>114</v>
      </c>
      <c r="O47" s="42">
        <v>1540000</v>
      </c>
      <c r="P47" s="35"/>
      <c r="U47" s="129" t="str">
        <f t="shared" si="0"/>
        <v>0</v>
      </c>
    </row>
    <row r="48" spans="1:21" s="25" customFormat="1">
      <c r="A48" s="35"/>
      <c r="B48" s="37" t="s">
        <v>235</v>
      </c>
      <c r="C48" s="38" t="s">
        <v>129</v>
      </c>
      <c r="D48" s="35"/>
      <c r="E48" s="126" t="s">
        <v>316</v>
      </c>
      <c r="F48" s="40"/>
      <c r="G48" s="39" t="s">
        <v>376</v>
      </c>
      <c r="H48" s="41">
        <v>2001</v>
      </c>
      <c r="I48" s="22"/>
      <c r="J48" s="22"/>
      <c r="K48" s="22"/>
      <c r="L48" s="35"/>
      <c r="M48" s="35"/>
      <c r="N48" s="41" t="s">
        <v>114</v>
      </c>
      <c r="O48" s="42">
        <v>160000</v>
      </c>
      <c r="P48" s="35"/>
      <c r="T48" s="120" t="s">
        <v>613</v>
      </c>
      <c r="U48" s="129">
        <f t="shared" si="0"/>
        <v>160000</v>
      </c>
    </row>
    <row r="49" spans="1:21" s="25" customFormat="1">
      <c r="A49" s="35"/>
      <c r="B49" s="37" t="s">
        <v>236</v>
      </c>
      <c r="C49" s="38" t="s">
        <v>120</v>
      </c>
      <c r="D49" s="35"/>
      <c r="E49" s="126" t="s">
        <v>320</v>
      </c>
      <c r="F49" s="40"/>
      <c r="G49" s="39" t="s">
        <v>378</v>
      </c>
      <c r="H49" s="41">
        <v>2001</v>
      </c>
      <c r="I49" s="22"/>
      <c r="J49" s="22"/>
      <c r="K49" s="22"/>
      <c r="L49" s="35"/>
      <c r="M49" s="35"/>
      <c r="N49" s="41" t="s">
        <v>114</v>
      </c>
      <c r="O49" s="42">
        <v>130000</v>
      </c>
      <c r="P49" s="35"/>
      <c r="T49" s="120" t="s">
        <v>613</v>
      </c>
      <c r="U49" s="129">
        <f t="shared" si="0"/>
        <v>130000</v>
      </c>
    </row>
    <row r="50" spans="1:21" s="25" customFormat="1">
      <c r="A50" s="35"/>
      <c r="B50" s="37" t="s">
        <v>237</v>
      </c>
      <c r="C50" s="38" t="s">
        <v>117</v>
      </c>
      <c r="D50" s="35"/>
      <c r="E50" s="126" t="s">
        <v>319</v>
      </c>
      <c r="F50" s="40"/>
      <c r="G50" s="39" t="s">
        <v>369</v>
      </c>
      <c r="H50" s="41">
        <v>2001</v>
      </c>
      <c r="I50" s="22"/>
      <c r="J50" s="22"/>
      <c r="K50" s="22"/>
      <c r="L50" s="35"/>
      <c r="M50" s="35"/>
      <c r="N50" s="41" t="s">
        <v>114</v>
      </c>
      <c r="O50" s="42">
        <v>1500000</v>
      </c>
      <c r="P50" s="35"/>
      <c r="U50" s="129" t="str">
        <f t="shared" si="0"/>
        <v>0</v>
      </c>
    </row>
    <row r="51" spans="1:21" s="25" customFormat="1">
      <c r="A51" s="35"/>
      <c r="B51" s="37" t="s">
        <v>231</v>
      </c>
      <c r="C51" s="38" t="s">
        <v>130</v>
      </c>
      <c r="D51" s="35"/>
      <c r="E51" s="126" t="s">
        <v>316</v>
      </c>
      <c r="F51" s="40"/>
      <c r="G51" s="39" t="s">
        <v>374</v>
      </c>
      <c r="H51" s="41">
        <v>2001</v>
      </c>
      <c r="I51" s="22"/>
      <c r="J51" s="22"/>
      <c r="K51" s="22"/>
      <c r="L51" s="35"/>
      <c r="M51" s="35"/>
      <c r="N51" s="41" t="s">
        <v>114</v>
      </c>
      <c r="O51" s="42">
        <v>2450000</v>
      </c>
      <c r="P51" s="35"/>
      <c r="U51" s="129" t="str">
        <f t="shared" si="0"/>
        <v>0</v>
      </c>
    </row>
    <row r="52" spans="1:21" s="25" customFormat="1">
      <c r="A52" s="35"/>
      <c r="B52" s="37" t="s">
        <v>227</v>
      </c>
      <c r="C52" s="38" t="s">
        <v>122</v>
      </c>
      <c r="D52" s="35"/>
      <c r="E52" s="126" t="s">
        <v>321</v>
      </c>
      <c r="F52" s="40"/>
      <c r="G52" s="39" t="s">
        <v>379</v>
      </c>
      <c r="H52" s="41">
        <v>2001</v>
      </c>
      <c r="I52" s="22"/>
      <c r="J52" s="22"/>
      <c r="K52" s="22"/>
      <c r="L52" s="35"/>
      <c r="M52" s="35"/>
      <c r="N52" s="41" t="s">
        <v>114</v>
      </c>
      <c r="O52" s="42">
        <v>1020000</v>
      </c>
      <c r="P52" s="35"/>
      <c r="U52" s="129" t="str">
        <f t="shared" si="0"/>
        <v>0</v>
      </c>
    </row>
    <row r="53" spans="1:21" s="25" customFormat="1">
      <c r="A53" s="35"/>
      <c r="B53" s="37" t="s">
        <v>238</v>
      </c>
      <c r="C53" s="38" t="s">
        <v>131</v>
      </c>
      <c r="D53" s="35"/>
      <c r="E53" s="126" t="s">
        <v>315</v>
      </c>
      <c r="F53" s="40"/>
      <c r="G53" s="39" t="s">
        <v>379</v>
      </c>
      <c r="H53" s="41">
        <v>2001</v>
      </c>
      <c r="I53" s="22"/>
      <c r="J53" s="22"/>
      <c r="K53" s="22"/>
      <c r="L53" s="35"/>
      <c r="M53" s="35"/>
      <c r="N53" s="41" t="s">
        <v>114</v>
      </c>
      <c r="O53" s="42">
        <v>350000</v>
      </c>
      <c r="P53" s="35"/>
      <c r="U53" s="129" t="str">
        <f t="shared" si="0"/>
        <v>0</v>
      </c>
    </row>
    <row r="54" spans="1:21" s="25" customFormat="1">
      <c r="A54" s="35"/>
      <c r="B54" s="37" t="s">
        <v>230</v>
      </c>
      <c r="C54" s="38" t="s">
        <v>120</v>
      </c>
      <c r="D54" s="35"/>
      <c r="E54" s="126" t="s">
        <v>313</v>
      </c>
      <c r="F54" s="40"/>
      <c r="G54" s="39" t="s">
        <v>380</v>
      </c>
      <c r="H54" s="41">
        <v>2001</v>
      </c>
      <c r="I54" s="22"/>
      <c r="J54" s="22"/>
      <c r="K54" s="22"/>
      <c r="L54" s="35"/>
      <c r="M54" s="35"/>
      <c r="N54" s="41" t="s">
        <v>114</v>
      </c>
      <c r="O54" s="42">
        <v>390000</v>
      </c>
      <c r="P54" s="35"/>
      <c r="U54" s="129" t="str">
        <f t="shared" si="0"/>
        <v>0</v>
      </c>
    </row>
    <row r="55" spans="1:21" s="25" customFormat="1">
      <c r="A55" s="35"/>
      <c r="B55" s="37" t="s">
        <v>226</v>
      </c>
      <c r="C55" s="38" t="s">
        <v>126</v>
      </c>
      <c r="D55" s="35"/>
      <c r="E55" s="126" t="s">
        <v>316</v>
      </c>
      <c r="F55" s="40"/>
      <c r="G55" s="39" t="s">
        <v>380</v>
      </c>
      <c r="H55" s="41">
        <v>2001</v>
      </c>
      <c r="I55" s="22"/>
      <c r="J55" s="22"/>
      <c r="K55" s="22"/>
      <c r="L55" s="35"/>
      <c r="M55" s="35"/>
      <c r="N55" s="41" t="s">
        <v>114</v>
      </c>
      <c r="O55" s="42">
        <v>105000</v>
      </c>
      <c r="P55" s="35"/>
      <c r="T55" s="120" t="s">
        <v>613</v>
      </c>
      <c r="U55" s="129">
        <f t="shared" si="0"/>
        <v>105000</v>
      </c>
    </row>
    <row r="56" spans="1:21" s="25" customFormat="1">
      <c r="A56" s="35"/>
      <c r="B56" s="37" t="s">
        <v>232</v>
      </c>
      <c r="C56" s="38" t="s">
        <v>132</v>
      </c>
      <c r="D56" s="35"/>
      <c r="E56" s="126" t="s">
        <v>316</v>
      </c>
      <c r="F56" s="40"/>
      <c r="G56" s="39" t="s">
        <v>372</v>
      </c>
      <c r="H56" s="41">
        <v>2001</v>
      </c>
      <c r="I56" s="22"/>
      <c r="J56" s="22"/>
      <c r="K56" s="22"/>
      <c r="L56" s="35"/>
      <c r="M56" s="35"/>
      <c r="N56" s="41" t="s">
        <v>114</v>
      </c>
      <c r="O56" s="42">
        <v>1260000</v>
      </c>
      <c r="P56" s="35"/>
      <c r="U56" s="129" t="str">
        <f t="shared" si="0"/>
        <v>0</v>
      </c>
    </row>
    <row r="57" spans="1:21" s="25" customFormat="1">
      <c r="A57" s="35"/>
      <c r="B57" s="37" t="s">
        <v>230</v>
      </c>
      <c r="C57" s="38" t="s">
        <v>118</v>
      </c>
      <c r="D57" s="35"/>
      <c r="E57" s="126" t="s">
        <v>316</v>
      </c>
      <c r="F57" s="40"/>
      <c r="G57" s="39" t="s">
        <v>373</v>
      </c>
      <c r="H57" s="41">
        <v>2001</v>
      </c>
      <c r="I57" s="22"/>
      <c r="J57" s="22"/>
      <c r="K57" s="22"/>
      <c r="L57" s="35"/>
      <c r="M57" s="35"/>
      <c r="N57" s="41" t="s">
        <v>114</v>
      </c>
      <c r="O57" s="42">
        <v>510000</v>
      </c>
      <c r="P57" s="35"/>
      <c r="U57" s="129" t="str">
        <f t="shared" si="0"/>
        <v>0</v>
      </c>
    </row>
    <row r="58" spans="1:21" s="25" customFormat="1">
      <c r="A58" s="35"/>
      <c r="B58" s="37" t="s">
        <v>226</v>
      </c>
      <c r="C58" s="38" t="s">
        <v>133</v>
      </c>
      <c r="D58" s="35"/>
      <c r="E58" s="126" t="s">
        <v>316</v>
      </c>
      <c r="F58" s="40"/>
      <c r="G58" s="39" t="s">
        <v>368</v>
      </c>
      <c r="H58" s="41">
        <v>2001</v>
      </c>
      <c r="I58" s="22"/>
      <c r="J58" s="22"/>
      <c r="K58" s="22"/>
      <c r="L58" s="35"/>
      <c r="M58" s="35"/>
      <c r="N58" s="41" t="s">
        <v>114</v>
      </c>
      <c r="O58" s="42">
        <v>420000</v>
      </c>
      <c r="P58" s="35"/>
      <c r="U58" s="129" t="str">
        <f t="shared" si="0"/>
        <v>0</v>
      </c>
    </row>
    <row r="59" spans="1:21" s="25" customFormat="1">
      <c r="A59" s="35"/>
      <c r="B59" s="37" t="s">
        <v>226</v>
      </c>
      <c r="C59" s="38" t="s">
        <v>134</v>
      </c>
      <c r="D59" s="35"/>
      <c r="E59" s="126" t="s">
        <v>313</v>
      </c>
      <c r="F59" s="40"/>
      <c r="G59" s="39" t="s">
        <v>368</v>
      </c>
      <c r="H59" s="41">
        <v>2001</v>
      </c>
      <c r="I59" s="22"/>
      <c r="J59" s="22"/>
      <c r="K59" s="22"/>
      <c r="L59" s="35"/>
      <c r="M59" s="35"/>
      <c r="N59" s="41" t="s">
        <v>114</v>
      </c>
      <c r="O59" s="42">
        <v>780000</v>
      </c>
      <c r="P59" s="35"/>
      <c r="U59" s="129" t="str">
        <f t="shared" si="0"/>
        <v>0</v>
      </c>
    </row>
    <row r="60" spans="1:21" s="25" customFormat="1">
      <c r="A60" s="35"/>
      <c r="B60" s="37" t="s">
        <v>239</v>
      </c>
      <c r="C60" s="38" t="s">
        <v>135</v>
      </c>
      <c r="D60" s="35"/>
      <c r="E60" s="126" t="s">
        <v>317</v>
      </c>
      <c r="F60" s="40"/>
      <c r="G60" s="39" t="s">
        <v>381</v>
      </c>
      <c r="H60" s="41">
        <v>2001</v>
      </c>
      <c r="I60" s="22"/>
      <c r="J60" s="22"/>
      <c r="K60" s="22"/>
      <c r="L60" s="35"/>
      <c r="M60" s="35"/>
      <c r="N60" s="41" t="s">
        <v>114</v>
      </c>
      <c r="O60" s="42">
        <v>131250</v>
      </c>
      <c r="P60" s="35"/>
      <c r="T60" s="120" t="s">
        <v>613</v>
      </c>
      <c r="U60" s="129">
        <f t="shared" si="0"/>
        <v>131250</v>
      </c>
    </row>
    <row r="61" spans="1:21" s="25" customFormat="1">
      <c r="A61" s="35"/>
      <c r="B61" s="37" t="s">
        <v>231</v>
      </c>
      <c r="C61" s="38" t="s">
        <v>136</v>
      </c>
      <c r="D61" s="35"/>
      <c r="E61" s="126" t="s">
        <v>316</v>
      </c>
      <c r="F61" s="40"/>
      <c r="G61" s="39" t="s">
        <v>374</v>
      </c>
      <c r="H61" s="41">
        <v>2001</v>
      </c>
      <c r="I61" s="22"/>
      <c r="J61" s="22"/>
      <c r="K61" s="22"/>
      <c r="L61" s="35"/>
      <c r="M61" s="35"/>
      <c r="N61" s="41" t="s">
        <v>114</v>
      </c>
      <c r="O61" s="42">
        <v>2800000</v>
      </c>
      <c r="P61" s="35"/>
      <c r="U61" s="129" t="str">
        <f t="shared" si="0"/>
        <v>0</v>
      </c>
    </row>
    <row r="62" spans="1:21" s="25" customFormat="1">
      <c r="A62" s="73"/>
      <c r="B62" s="74" t="s">
        <v>237</v>
      </c>
      <c r="C62" s="75" t="s">
        <v>125</v>
      </c>
      <c r="D62" s="73"/>
      <c r="E62" s="127" t="s">
        <v>316</v>
      </c>
      <c r="F62" s="76"/>
      <c r="G62" s="77" t="s">
        <v>382</v>
      </c>
      <c r="H62" s="78">
        <v>2001</v>
      </c>
      <c r="I62" s="79"/>
      <c r="J62" s="79"/>
      <c r="K62" s="79"/>
      <c r="L62" s="73"/>
      <c r="M62" s="73"/>
      <c r="N62" s="78" t="s">
        <v>114</v>
      </c>
      <c r="O62" s="80">
        <v>1470000</v>
      </c>
      <c r="P62" s="73"/>
      <c r="U62" s="129" t="str">
        <f t="shared" si="0"/>
        <v>0</v>
      </c>
    </row>
    <row r="63" spans="1:21" s="25" customFormat="1">
      <c r="A63" s="35"/>
      <c r="B63" s="37" t="s">
        <v>227</v>
      </c>
      <c r="C63" s="38" t="s">
        <v>131</v>
      </c>
      <c r="D63" s="35"/>
      <c r="E63" s="126" t="s">
        <v>321</v>
      </c>
      <c r="F63" s="40"/>
      <c r="G63" s="39" t="s">
        <v>371</v>
      </c>
      <c r="H63" s="41">
        <v>2001</v>
      </c>
      <c r="I63" s="22"/>
      <c r="J63" s="22"/>
      <c r="K63" s="22"/>
      <c r="L63" s="35"/>
      <c r="M63" s="35"/>
      <c r="N63" s="41" t="s">
        <v>114</v>
      </c>
      <c r="O63" s="42">
        <v>3040000</v>
      </c>
      <c r="P63" s="35"/>
      <c r="U63" s="129" t="str">
        <f t="shared" si="0"/>
        <v>0</v>
      </c>
    </row>
    <row r="64" spans="1:21" s="25" customFormat="1">
      <c r="A64" s="35"/>
      <c r="B64" s="37" t="s">
        <v>240</v>
      </c>
      <c r="C64" s="38" t="s">
        <v>131</v>
      </c>
      <c r="D64" s="35"/>
      <c r="E64" s="126" t="s">
        <v>315</v>
      </c>
      <c r="F64" s="40"/>
      <c r="G64" s="39" t="s">
        <v>369</v>
      </c>
      <c r="H64" s="41">
        <v>2001</v>
      </c>
      <c r="I64" s="22"/>
      <c r="J64" s="22"/>
      <c r="K64" s="22"/>
      <c r="L64" s="35"/>
      <c r="M64" s="35"/>
      <c r="N64" s="41" t="s">
        <v>114</v>
      </c>
      <c r="O64" s="42">
        <v>7600000</v>
      </c>
      <c r="P64" s="35"/>
      <c r="U64" s="129" t="str">
        <f t="shared" si="0"/>
        <v>0</v>
      </c>
    </row>
    <row r="65" spans="1:21" s="25" customFormat="1">
      <c r="A65" s="35"/>
      <c r="B65" s="37" t="s">
        <v>241</v>
      </c>
      <c r="C65" s="38" t="s">
        <v>120</v>
      </c>
      <c r="D65" s="35"/>
      <c r="E65" s="126" t="s">
        <v>322</v>
      </c>
      <c r="F65" s="40"/>
      <c r="G65" s="39" t="s">
        <v>379</v>
      </c>
      <c r="H65" s="41">
        <v>2001</v>
      </c>
      <c r="I65" s="22"/>
      <c r="J65" s="22"/>
      <c r="K65" s="22"/>
      <c r="L65" s="35"/>
      <c r="M65" s="35"/>
      <c r="N65" s="41" t="s">
        <v>114</v>
      </c>
      <c r="O65" s="42">
        <v>750000</v>
      </c>
      <c r="P65" s="35"/>
      <c r="U65" s="129" t="str">
        <f t="shared" si="0"/>
        <v>0</v>
      </c>
    </row>
    <row r="66" spans="1:21" s="25" customFormat="1">
      <c r="A66" s="35"/>
      <c r="B66" s="37" t="s">
        <v>242</v>
      </c>
      <c r="C66" s="38" t="s">
        <v>117</v>
      </c>
      <c r="D66" s="35"/>
      <c r="E66" s="126" t="s">
        <v>315</v>
      </c>
      <c r="F66" s="40"/>
      <c r="G66" s="39" t="s">
        <v>379</v>
      </c>
      <c r="H66" s="41">
        <v>2001</v>
      </c>
      <c r="I66" s="22"/>
      <c r="J66" s="22"/>
      <c r="K66" s="22"/>
      <c r="L66" s="35"/>
      <c r="M66" s="35"/>
      <c r="N66" s="41" t="s">
        <v>114</v>
      </c>
      <c r="O66" s="42">
        <v>2450000</v>
      </c>
      <c r="P66" s="35"/>
      <c r="U66" s="129" t="str">
        <f t="shared" si="0"/>
        <v>0</v>
      </c>
    </row>
    <row r="67" spans="1:21" s="25" customFormat="1">
      <c r="A67" s="35"/>
      <c r="B67" s="37" t="s">
        <v>243</v>
      </c>
      <c r="C67" s="38" t="s">
        <v>137</v>
      </c>
      <c r="D67" s="35"/>
      <c r="E67" s="126" t="s">
        <v>323</v>
      </c>
      <c r="F67" s="40"/>
      <c r="G67" s="39" t="s">
        <v>383</v>
      </c>
      <c r="H67" s="41">
        <v>2001</v>
      </c>
      <c r="I67" s="22"/>
      <c r="J67" s="22"/>
      <c r="K67" s="22"/>
      <c r="L67" s="35"/>
      <c r="M67" s="35"/>
      <c r="N67" s="41" t="s">
        <v>114</v>
      </c>
      <c r="O67" s="42">
        <v>3000000</v>
      </c>
      <c r="P67" s="35"/>
      <c r="U67" s="129" t="str">
        <f t="shared" si="0"/>
        <v>0</v>
      </c>
    </row>
    <row r="68" spans="1:21" s="25" customFormat="1">
      <c r="A68" s="35"/>
      <c r="B68" s="37" t="s">
        <v>230</v>
      </c>
      <c r="C68" s="38" t="s">
        <v>138</v>
      </c>
      <c r="D68" s="35"/>
      <c r="E68" s="126" t="s">
        <v>316</v>
      </c>
      <c r="F68" s="40"/>
      <c r="G68" s="39" t="s">
        <v>373</v>
      </c>
      <c r="H68" s="41">
        <v>2001</v>
      </c>
      <c r="I68" s="22"/>
      <c r="J68" s="22"/>
      <c r="K68" s="22"/>
      <c r="L68" s="35"/>
      <c r="M68" s="35"/>
      <c r="N68" s="41" t="s">
        <v>114</v>
      </c>
      <c r="O68" s="42">
        <v>1020000</v>
      </c>
      <c r="P68" s="35"/>
      <c r="U68" s="129" t="str">
        <f t="shared" si="0"/>
        <v>0</v>
      </c>
    </row>
    <row r="69" spans="1:21" s="25" customFormat="1">
      <c r="A69" s="35"/>
      <c r="B69" s="37" t="s">
        <v>226</v>
      </c>
      <c r="C69" s="38" t="s">
        <v>119</v>
      </c>
      <c r="D69" s="35"/>
      <c r="E69" s="126" t="s">
        <v>313</v>
      </c>
      <c r="F69" s="40"/>
      <c r="G69" s="39" t="s">
        <v>368</v>
      </c>
      <c r="H69" s="41">
        <v>2001</v>
      </c>
      <c r="I69" s="22"/>
      <c r="J69" s="22"/>
      <c r="K69" s="22"/>
      <c r="L69" s="35"/>
      <c r="M69" s="35"/>
      <c r="N69" s="41" t="s">
        <v>114</v>
      </c>
      <c r="O69" s="42">
        <v>1440000</v>
      </c>
      <c r="P69" s="35"/>
      <c r="U69" s="129" t="str">
        <f t="shared" si="0"/>
        <v>0</v>
      </c>
    </row>
    <row r="70" spans="1:21" s="25" customFormat="1">
      <c r="A70" s="35"/>
      <c r="B70" s="37" t="s">
        <v>233</v>
      </c>
      <c r="C70" s="38" t="s">
        <v>139</v>
      </c>
      <c r="D70" s="35"/>
      <c r="E70" s="126" t="s">
        <v>319</v>
      </c>
      <c r="F70" s="40"/>
      <c r="G70" s="39" t="s">
        <v>369</v>
      </c>
      <c r="H70" s="41">
        <v>2001</v>
      </c>
      <c r="I70" s="22"/>
      <c r="J70" s="22"/>
      <c r="K70" s="22"/>
      <c r="L70" s="35"/>
      <c r="M70" s="35"/>
      <c r="N70" s="41" t="s">
        <v>114</v>
      </c>
      <c r="O70" s="42">
        <v>1650000</v>
      </c>
      <c r="P70" s="35"/>
      <c r="U70" s="129" t="str">
        <f t="shared" si="0"/>
        <v>0</v>
      </c>
    </row>
    <row r="71" spans="1:21" s="25" customFormat="1">
      <c r="A71" s="35"/>
      <c r="B71" s="37" t="s">
        <v>230</v>
      </c>
      <c r="C71" s="38" t="s">
        <v>140</v>
      </c>
      <c r="D71" s="35"/>
      <c r="E71" s="126" t="s">
        <v>316</v>
      </c>
      <c r="F71" s="40"/>
      <c r="G71" s="39" t="s">
        <v>373</v>
      </c>
      <c r="H71" s="41">
        <v>2001</v>
      </c>
      <c r="I71" s="22"/>
      <c r="J71" s="22"/>
      <c r="K71" s="22"/>
      <c r="L71" s="35"/>
      <c r="M71" s="35"/>
      <c r="N71" s="41" t="s">
        <v>114</v>
      </c>
      <c r="O71" s="42">
        <v>1530000</v>
      </c>
      <c r="P71" s="35"/>
      <c r="U71" s="129" t="str">
        <f t="shared" si="0"/>
        <v>0</v>
      </c>
    </row>
    <row r="72" spans="1:21" s="25" customFormat="1">
      <c r="A72" s="35"/>
      <c r="B72" s="37" t="s">
        <v>226</v>
      </c>
      <c r="C72" s="38" t="s">
        <v>141</v>
      </c>
      <c r="D72" s="35"/>
      <c r="E72" s="126" t="s">
        <v>313</v>
      </c>
      <c r="F72" s="40"/>
      <c r="G72" s="39" t="s">
        <v>368</v>
      </c>
      <c r="H72" s="41">
        <v>2001</v>
      </c>
      <c r="I72" s="22"/>
      <c r="J72" s="22"/>
      <c r="K72" s="22"/>
      <c r="L72" s="35"/>
      <c r="M72" s="35"/>
      <c r="N72" s="41" t="s">
        <v>114</v>
      </c>
      <c r="O72" s="42">
        <v>2160000</v>
      </c>
      <c r="P72" s="35"/>
      <c r="U72" s="129" t="str">
        <f t="shared" si="0"/>
        <v>0</v>
      </c>
    </row>
    <row r="73" spans="1:21" s="25" customFormat="1">
      <c r="A73" s="35"/>
      <c r="B73" s="37" t="s">
        <v>233</v>
      </c>
      <c r="C73" s="38" t="s">
        <v>129</v>
      </c>
      <c r="D73" s="35"/>
      <c r="E73" s="126" t="s">
        <v>318</v>
      </c>
      <c r="F73" s="40"/>
      <c r="G73" s="39" t="s">
        <v>369</v>
      </c>
      <c r="H73" s="41">
        <v>2001</v>
      </c>
      <c r="I73" s="22"/>
      <c r="J73" s="22"/>
      <c r="K73" s="22"/>
      <c r="L73" s="35"/>
      <c r="M73" s="35"/>
      <c r="N73" s="41" t="s">
        <v>114</v>
      </c>
      <c r="O73" s="42">
        <v>3300000</v>
      </c>
      <c r="P73" s="35"/>
      <c r="U73" s="129" t="str">
        <f t="shared" si="0"/>
        <v>0</v>
      </c>
    </row>
    <row r="74" spans="1:21" s="25" customFormat="1">
      <c r="A74" s="35"/>
      <c r="B74" s="37" t="s">
        <v>233</v>
      </c>
      <c r="C74" s="38" t="s">
        <v>129</v>
      </c>
      <c r="D74" s="35"/>
      <c r="E74" s="126" t="s">
        <v>318</v>
      </c>
      <c r="F74" s="40"/>
      <c r="G74" s="39" t="s">
        <v>369</v>
      </c>
      <c r="H74" s="41">
        <v>2001</v>
      </c>
      <c r="I74" s="22"/>
      <c r="J74" s="22"/>
      <c r="K74" s="22"/>
      <c r="L74" s="35"/>
      <c r="M74" s="35"/>
      <c r="N74" s="41" t="s">
        <v>114</v>
      </c>
      <c r="O74" s="42">
        <v>2200000</v>
      </c>
      <c r="P74" s="35"/>
      <c r="U74" s="129" t="str">
        <f t="shared" si="0"/>
        <v>0</v>
      </c>
    </row>
    <row r="75" spans="1:21" s="25" customFormat="1">
      <c r="A75" s="35"/>
      <c r="B75" s="37" t="s">
        <v>226</v>
      </c>
      <c r="C75" s="38" t="s">
        <v>133</v>
      </c>
      <c r="D75" s="35"/>
      <c r="E75" s="126" t="s">
        <v>316</v>
      </c>
      <c r="F75" s="40"/>
      <c r="G75" s="39" t="s">
        <v>380</v>
      </c>
      <c r="H75" s="41">
        <v>2001</v>
      </c>
      <c r="I75" s="22"/>
      <c r="J75" s="22"/>
      <c r="K75" s="22"/>
      <c r="L75" s="35"/>
      <c r="M75" s="35"/>
      <c r="N75" s="41" t="s">
        <v>114</v>
      </c>
      <c r="O75" s="42">
        <v>90000</v>
      </c>
      <c r="P75" s="35"/>
      <c r="T75" s="120" t="s">
        <v>613</v>
      </c>
      <c r="U75" s="129">
        <f t="shared" si="0"/>
        <v>90000</v>
      </c>
    </row>
    <row r="76" spans="1:21" s="25" customFormat="1">
      <c r="A76" s="35"/>
      <c r="B76" s="37" t="s">
        <v>230</v>
      </c>
      <c r="C76" s="38" t="s">
        <v>117</v>
      </c>
      <c r="D76" s="35"/>
      <c r="E76" s="126" t="s">
        <v>316</v>
      </c>
      <c r="F76" s="40"/>
      <c r="G76" s="39" t="s">
        <v>377</v>
      </c>
      <c r="H76" s="41">
        <v>2001</v>
      </c>
      <c r="I76" s="22"/>
      <c r="J76" s="22"/>
      <c r="K76" s="22"/>
      <c r="L76" s="35"/>
      <c r="M76" s="35"/>
      <c r="N76" s="41" t="s">
        <v>114</v>
      </c>
      <c r="O76" s="42">
        <v>595000</v>
      </c>
      <c r="P76" s="35"/>
      <c r="U76" s="129" t="str">
        <f t="shared" si="0"/>
        <v>0</v>
      </c>
    </row>
    <row r="77" spans="1:21" s="25" customFormat="1">
      <c r="A77" s="35"/>
      <c r="B77" s="37" t="s">
        <v>241</v>
      </c>
      <c r="C77" s="38" t="s">
        <v>128</v>
      </c>
      <c r="D77" s="35"/>
      <c r="E77" s="126" t="s">
        <v>322</v>
      </c>
      <c r="F77" s="40"/>
      <c r="G77" s="39" t="s">
        <v>379</v>
      </c>
      <c r="H77" s="41">
        <v>2001</v>
      </c>
      <c r="I77" s="22"/>
      <c r="J77" s="22"/>
      <c r="K77" s="22"/>
      <c r="L77" s="35"/>
      <c r="M77" s="35"/>
      <c r="N77" s="41" t="s">
        <v>114</v>
      </c>
      <c r="O77" s="42">
        <v>600000</v>
      </c>
      <c r="P77" s="35"/>
      <c r="U77" s="129" t="str">
        <f t="shared" si="0"/>
        <v>0</v>
      </c>
    </row>
    <row r="78" spans="1:21" s="25" customFormat="1">
      <c r="A78" s="35"/>
      <c r="B78" s="37" t="s">
        <v>240</v>
      </c>
      <c r="C78" s="38" t="s">
        <v>133</v>
      </c>
      <c r="D78" s="35"/>
      <c r="E78" s="126" t="s">
        <v>324</v>
      </c>
      <c r="F78" s="40"/>
      <c r="G78" s="39" t="s">
        <v>369</v>
      </c>
      <c r="H78" s="41">
        <v>2001</v>
      </c>
      <c r="I78" s="22"/>
      <c r="J78" s="22"/>
      <c r="K78" s="22"/>
      <c r="L78" s="35"/>
      <c r="M78" s="35"/>
      <c r="N78" s="41" t="s">
        <v>114</v>
      </c>
      <c r="O78" s="42">
        <v>1650000</v>
      </c>
      <c r="P78" s="35"/>
      <c r="U78" s="129" t="str">
        <f t="shared" ref="U78:U141" si="1">IF(O78&lt;300000,O78,"0")</f>
        <v>0</v>
      </c>
    </row>
    <row r="79" spans="1:21" s="25" customFormat="1">
      <c r="A79" s="35"/>
      <c r="B79" s="37" t="s">
        <v>227</v>
      </c>
      <c r="C79" s="38" t="s">
        <v>142</v>
      </c>
      <c r="D79" s="35"/>
      <c r="E79" s="126" t="s">
        <v>321</v>
      </c>
      <c r="F79" s="40"/>
      <c r="G79" s="39" t="s">
        <v>379</v>
      </c>
      <c r="H79" s="41">
        <v>2001</v>
      </c>
      <c r="I79" s="22"/>
      <c r="J79" s="22"/>
      <c r="K79" s="22"/>
      <c r="L79" s="35"/>
      <c r="M79" s="35"/>
      <c r="N79" s="41" t="s">
        <v>114</v>
      </c>
      <c r="O79" s="42">
        <v>1190000</v>
      </c>
      <c r="P79" s="35"/>
      <c r="U79" s="129" t="str">
        <f t="shared" si="1"/>
        <v>0</v>
      </c>
    </row>
    <row r="80" spans="1:21" s="25" customFormat="1">
      <c r="A80" s="35"/>
      <c r="B80" s="37" t="s">
        <v>230</v>
      </c>
      <c r="C80" s="38" t="s">
        <v>129</v>
      </c>
      <c r="D80" s="35"/>
      <c r="E80" s="126" t="s">
        <v>316</v>
      </c>
      <c r="F80" s="40"/>
      <c r="G80" s="39" t="s">
        <v>373</v>
      </c>
      <c r="H80" s="41">
        <v>2001</v>
      </c>
      <c r="I80" s="22"/>
      <c r="J80" s="22"/>
      <c r="K80" s="22"/>
      <c r="L80" s="35"/>
      <c r="M80" s="35"/>
      <c r="N80" s="41" t="s">
        <v>114</v>
      </c>
      <c r="O80" s="42">
        <v>875000</v>
      </c>
      <c r="P80" s="35"/>
      <c r="U80" s="129" t="str">
        <f t="shared" si="1"/>
        <v>0</v>
      </c>
    </row>
    <row r="81" spans="1:21" s="25" customFormat="1">
      <c r="A81" s="35"/>
      <c r="B81" s="37" t="s">
        <v>230</v>
      </c>
      <c r="C81" s="38" t="s">
        <v>134</v>
      </c>
      <c r="D81" s="35"/>
      <c r="E81" s="126" t="s">
        <v>316</v>
      </c>
      <c r="F81" s="40"/>
      <c r="G81" s="39" t="s">
        <v>373</v>
      </c>
      <c r="H81" s="41">
        <v>2001</v>
      </c>
      <c r="I81" s="22"/>
      <c r="J81" s="22"/>
      <c r="K81" s="22"/>
      <c r="L81" s="35"/>
      <c r="M81" s="35"/>
      <c r="N81" s="41" t="s">
        <v>114</v>
      </c>
      <c r="O81" s="42">
        <v>595000</v>
      </c>
      <c r="P81" s="35"/>
      <c r="U81" s="129" t="str">
        <f t="shared" si="1"/>
        <v>0</v>
      </c>
    </row>
    <row r="82" spans="1:21" s="25" customFormat="1">
      <c r="A82" s="35"/>
      <c r="B82" s="37" t="s">
        <v>225</v>
      </c>
      <c r="C82" s="38" t="s">
        <v>143</v>
      </c>
      <c r="D82" s="35"/>
      <c r="E82" s="126" t="s">
        <v>313</v>
      </c>
      <c r="F82" s="40"/>
      <c r="G82" s="39" t="s">
        <v>370</v>
      </c>
      <c r="H82" s="41">
        <v>2001</v>
      </c>
      <c r="I82" s="22"/>
      <c r="J82" s="22"/>
      <c r="K82" s="22"/>
      <c r="L82" s="35"/>
      <c r="M82" s="35"/>
      <c r="N82" s="41" t="s">
        <v>114</v>
      </c>
      <c r="O82" s="42">
        <v>910000</v>
      </c>
      <c r="P82" s="35"/>
      <c r="U82" s="129" t="str">
        <f t="shared" si="1"/>
        <v>0</v>
      </c>
    </row>
    <row r="83" spans="1:21" s="25" customFormat="1">
      <c r="A83" s="35"/>
      <c r="B83" s="37" t="s">
        <v>233</v>
      </c>
      <c r="C83" s="38" t="s">
        <v>144</v>
      </c>
      <c r="D83" s="35"/>
      <c r="E83" s="126" t="s">
        <v>319</v>
      </c>
      <c r="F83" s="40"/>
      <c r="G83" s="39" t="s">
        <v>369</v>
      </c>
      <c r="H83" s="41">
        <v>2001</v>
      </c>
      <c r="I83" s="22"/>
      <c r="J83" s="22"/>
      <c r="K83" s="22"/>
      <c r="L83" s="35"/>
      <c r="M83" s="35"/>
      <c r="N83" s="41" t="s">
        <v>114</v>
      </c>
      <c r="O83" s="42">
        <v>1155000</v>
      </c>
      <c r="P83" s="35"/>
      <c r="U83" s="129" t="str">
        <f t="shared" si="1"/>
        <v>0</v>
      </c>
    </row>
    <row r="84" spans="1:21" s="25" customFormat="1">
      <c r="A84" s="35"/>
      <c r="B84" s="37" t="s">
        <v>242</v>
      </c>
      <c r="C84" s="38" t="s">
        <v>119</v>
      </c>
      <c r="D84" s="35"/>
      <c r="E84" s="126" t="s">
        <v>325</v>
      </c>
      <c r="F84" s="40"/>
      <c r="G84" s="39" t="s">
        <v>379</v>
      </c>
      <c r="H84" s="41">
        <v>2001</v>
      </c>
      <c r="I84" s="22"/>
      <c r="J84" s="22"/>
      <c r="K84" s="22"/>
      <c r="L84" s="35"/>
      <c r="M84" s="35"/>
      <c r="N84" s="41" t="s">
        <v>114</v>
      </c>
      <c r="O84" s="42">
        <v>2450000</v>
      </c>
      <c r="P84" s="35"/>
      <c r="U84" s="129" t="str">
        <f t="shared" si="1"/>
        <v>0</v>
      </c>
    </row>
    <row r="85" spans="1:21" s="25" customFormat="1">
      <c r="A85" s="35"/>
      <c r="B85" s="37" t="s">
        <v>262</v>
      </c>
      <c r="C85" s="38" t="s">
        <v>416</v>
      </c>
      <c r="D85" s="35"/>
      <c r="E85" s="126" t="s">
        <v>335</v>
      </c>
      <c r="F85" s="40"/>
      <c r="G85" s="39" t="s">
        <v>458</v>
      </c>
      <c r="H85" s="41">
        <v>2001</v>
      </c>
      <c r="I85" s="22"/>
      <c r="J85" s="22"/>
      <c r="K85" s="22"/>
      <c r="L85" s="35"/>
      <c r="M85" s="35"/>
      <c r="N85" s="41" t="s">
        <v>114</v>
      </c>
      <c r="O85" s="42">
        <v>975000</v>
      </c>
      <c r="P85" s="35"/>
      <c r="U85" s="129" t="str">
        <f t="shared" si="1"/>
        <v>0</v>
      </c>
    </row>
    <row r="86" spans="1:21" s="25" customFormat="1">
      <c r="A86" s="35"/>
      <c r="B86" s="37" t="s">
        <v>225</v>
      </c>
      <c r="C86" s="38" t="s">
        <v>119</v>
      </c>
      <c r="D86" s="35"/>
      <c r="E86" s="126" t="s">
        <v>313</v>
      </c>
      <c r="F86" s="40"/>
      <c r="G86" s="39" t="s">
        <v>370</v>
      </c>
      <c r="H86" s="41">
        <v>2001</v>
      </c>
      <c r="I86" s="22"/>
      <c r="J86" s="22"/>
      <c r="K86" s="22"/>
      <c r="L86" s="35"/>
      <c r="M86" s="35"/>
      <c r="N86" s="41" t="s">
        <v>114</v>
      </c>
      <c r="O86" s="42">
        <v>910000</v>
      </c>
      <c r="P86" s="35"/>
      <c r="U86" s="129" t="str">
        <f t="shared" si="1"/>
        <v>0</v>
      </c>
    </row>
    <row r="87" spans="1:21" s="25" customFormat="1">
      <c r="A87" s="35"/>
      <c r="B87" s="37" t="s">
        <v>226</v>
      </c>
      <c r="C87" s="38" t="s">
        <v>417</v>
      </c>
      <c r="D87" s="35"/>
      <c r="E87" s="126" t="s">
        <v>313</v>
      </c>
      <c r="F87" s="40"/>
      <c r="G87" s="39" t="s">
        <v>370</v>
      </c>
      <c r="H87" s="41">
        <v>2001</v>
      </c>
      <c r="I87" s="22"/>
      <c r="J87" s="22"/>
      <c r="K87" s="22"/>
      <c r="L87" s="35"/>
      <c r="M87" s="35"/>
      <c r="N87" s="41" t="s">
        <v>114</v>
      </c>
      <c r="O87" s="42">
        <v>175000</v>
      </c>
      <c r="P87" s="35"/>
      <c r="T87" s="120" t="s">
        <v>613</v>
      </c>
      <c r="U87" s="129">
        <f t="shared" si="1"/>
        <v>175000</v>
      </c>
    </row>
    <row r="88" spans="1:21" s="25" customFormat="1">
      <c r="A88" s="35"/>
      <c r="B88" s="37" t="s">
        <v>244</v>
      </c>
      <c r="C88" s="38" t="s">
        <v>125</v>
      </c>
      <c r="D88" s="35"/>
      <c r="E88" s="126" t="s">
        <v>316</v>
      </c>
      <c r="F88" s="40"/>
      <c r="G88" s="39" t="s">
        <v>377</v>
      </c>
      <c r="H88" s="41">
        <v>2001</v>
      </c>
      <c r="I88" s="22"/>
      <c r="J88" s="22"/>
      <c r="K88" s="22"/>
      <c r="L88" s="35"/>
      <c r="M88" s="35"/>
      <c r="N88" s="41" t="s">
        <v>114</v>
      </c>
      <c r="O88" s="42">
        <v>1190000</v>
      </c>
      <c r="P88" s="35"/>
      <c r="U88" s="129" t="str">
        <f t="shared" si="1"/>
        <v>0</v>
      </c>
    </row>
    <row r="89" spans="1:21" s="25" customFormat="1">
      <c r="A89" s="35"/>
      <c r="B89" s="37" t="s">
        <v>233</v>
      </c>
      <c r="C89" s="38" t="s">
        <v>125</v>
      </c>
      <c r="D89" s="35"/>
      <c r="E89" s="126" t="s">
        <v>318</v>
      </c>
      <c r="F89" s="40"/>
      <c r="G89" s="39" t="s">
        <v>369</v>
      </c>
      <c r="H89" s="41">
        <v>2001</v>
      </c>
      <c r="I89" s="22"/>
      <c r="J89" s="22"/>
      <c r="K89" s="22"/>
      <c r="L89" s="35"/>
      <c r="M89" s="35"/>
      <c r="N89" s="41" t="s">
        <v>114</v>
      </c>
      <c r="O89" s="42">
        <v>1540000</v>
      </c>
      <c r="P89" s="35"/>
      <c r="U89" s="129" t="str">
        <f t="shared" si="1"/>
        <v>0</v>
      </c>
    </row>
    <row r="90" spans="1:21" s="25" customFormat="1">
      <c r="A90" s="35"/>
      <c r="B90" s="37" t="s">
        <v>242</v>
      </c>
      <c r="C90" s="38" t="s">
        <v>117</v>
      </c>
      <c r="D90" s="35"/>
      <c r="E90" s="126" t="s">
        <v>315</v>
      </c>
      <c r="F90" s="40"/>
      <c r="G90" s="39" t="s">
        <v>379</v>
      </c>
      <c r="H90" s="41">
        <v>2001</v>
      </c>
      <c r="I90" s="22"/>
      <c r="J90" s="22"/>
      <c r="K90" s="22"/>
      <c r="L90" s="35"/>
      <c r="M90" s="35"/>
      <c r="N90" s="41" t="s">
        <v>114</v>
      </c>
      <c r="O90" s="42">
        <v>2275000</v>
      </c>
      <c r="P90" s="35"/>
      <c r="U90" s="129" t="str">
        <f t="shared" si="1"/>
        <v>0</v>
      </c>
    </row>
    <row r="91" spans="1:21" s="25" customFormat="1">
      <c r="A91" s="35"/>
      <c r="B91" s="37" t="s">
        <v>235</v>
      </c>
      <c r="C91" s="38" t="s">
        <v>128</v>
      </c>
      <c r="D91" s="35"/>
      <c r="E91" s="126" t="s">
        <v>316</v>
      </c>
      <c r="F91" s="40"/>
      <c r="G91" s="39" t="s">
        <v>372</v>
      </c>
      <c r="H91" s="41">
        <v>2001</v>
      </c>
      <c r="I91" s="22"/>
      <c r="J91" s="22"/>
      <c r="K91" s="22"/>
      <c r="L91" s="35"/>
      <c r="M91" s="35"/>
      <c r="N91" s="41" t="s">
        <v>114</v>
      </c>
      <c r="O91" s="42">
        <v>162500</v>
      </c>
      <c r="P91" s="35"/>
      <c r="T91" s="120" t="s">
        <v>613</v>
      </c>
      <c r="U91" s="129">
        <f t="shared" si="1"/>
        <v>162500</v>
      </c>
    </row>
    <row r="92" spans="1:21" s="25" customFormat="1">
      <c r="A92" s="35"/>
      <c r="B92" s="37" t="s">
        <v>225</v>
      </c>
      <c r="C92" s="38" t="s">
        <v>129</v>
      </c>
      <c r="D92" s="35"/>
      <c r="E92" s="126" t="s">
        <v>313</v>
      </c>
      <c r="F92" s="40"/>
      <c r="G92" s="39" t="s">
        <v>370</v>
      </c>
      <c r="H92" s="41">
        <v>2001</v>
      </c>
      <c r="I92" s="22"/>
      <c r="J92" s="22"/>
      <c r="K92" s="22"/>
      <c r="L92" s="35"/>
      <c r="M92" s="35"/>
      <c r="N92" s="41" t="s">
        <v>114</v>
      </c>
      <c r="O92" s="42">
        <v>1462500</v>
      </c>
      <c r="P92" s="35"/>
      <c r="U92" s="129" t="str">
        <f t="shared" si="1"/>
        <v>0</v>
      </c>
    </row>
    <row r="93" spans="1:21" s="25" customFormat="1">
      <c r="A93" s="35"/>
      <c r="B93" s="37" t="s">
        <v>244</v>
      </c>
      <c r="C93" s="38" t="s">
        <v>145</v>
      </c>
      <c r="D93" s="35"/>
      <c r="E93" s="126" t="s">
        <v>316</v>
      </c>
      <c r="F93" s="40"/>
      <c r="G93" s="39" t="s">
        <v>372</v>
      </c>
      <c r="H93" s="41">
        <v>2001</v>
      </c>
      <c r="I93" s="22"/>
      <c r="J93" s="22"/>
      <c r="K93" s="22"/>
      <c r="L93" s="35"/>
      <c r="M93" s="35"/>
      <c r="N93" s="41" t="s">
        <v>114</v>
      </c>
      <c r="O93" s="42">
        <v>1080000</v>
      </c>
      <c r="P93" s="35"/>
      <c r="U93" s="129" t="str">
        <f t="shared" si="1"/>
        <v>0</v>
      </c>
    </row>
    <row r="94" spans="1:21" s="25" customFormat="1">
      <c r="A94" s="35"/>
      <c r="B94" s="37" t="s">
        <v>245</v>
      </c>
      <c r="C94" s="38" t="s">
        <v>117</v>
      </c>
      <c r="D94" s="35"/>
      <c r="E94" s="126" t="s">
        <v>316</v>
      </c>
      <c r="F94" s="40"/>
      <c r="G94" s="39" t="s">
        <v>373</v>
      </c>
      <c r="H94" s="41">
        <v>2001</v>
      </c>
      <c r="I94" s="22"/>
      <c r="J94" s="22"/>
      <c r="K94" s="22"/>
      <c r="L94" s="35"/>
      <c r="M94" s="35"/>
      <c r="N94" s="41" t="s">
        <v>114</v>
      </c>
      <c r="O94" s="42">
        <v>1125000</v>
      </c>
      <c r="P94" s="35"/>
      <c r="U94" s="129" t="str">
        <f t="shared" si="1"/>
        <v>0</v>
      </c>
    </row>
    <row r="95" spans="1:21" s="25" customFormat="1">
      <c r="A95" s="35"/>
      <c r="B95" s="37" t="s">
        <v>231</v>
      </c>
      <c r="C95" s="38" t="s">
        <v>118</v>
      </c>
      <c r="D95" s="35"/>
      <c r="E95" s="126" t="s">
        <v>316</v>
      </c>
      <c r="F95" s="40"/>
      <c r="G95" s="39" t="s">
        <v>374</v>
      </c>
      <c r="H95" s="41">
        <v>2001</v>
      </c>
      <c r="I95" s="22"/>
      <c r="J95" s="22"/>
      <c r="K95" s="22"/>
      <c r="L95" s="35"/>
      <c r="M95" s="35"/>
      <c r="N95" s="41" t="s">
        <v>114</v>
      </c>
      <c r="O95" s="42">
        <v>2625000</v>
      </c>
      <c r="P95" s="35"/>
      <c r="U95" s="129" t="str">
        <f t="shared" si="1"/>
        <v>0</v>
      </c>
    </row>
    <row r="96" spans="1:21" s="25" customFormat="1">
      <c r="A96" s="35"/>
      <c r="B96" s="37" t="s">
        <v>226</v>
      </c>
      <c r="C96" s="38" t="s">
        <v>146</v>
      </c>
      <c r="D96" s="35"/>
      <c r="E96" s="126" t="s">
        <v>313</v>
      </c>
      <c r="F96" s="40"/>
      <c r="G96" s="39" t="s">
        <v>368</v>
      </c>
      <c r="H96" s="41">
        <v>2001</v>
      </c>
      <c r="I96" s="22"/>
      <c r="J96" s="22"/>
      <c r="K96" s="22"/>
      <c r="L96" s="35"/>
      <c r="M96" s="35"/>
      <c r="N96" s="41" t="s">
        <v>114</v>
      </c>
      <c r="O96" s="42">
        <v>245000</v>
      </c>
      <c r="P96" s="35"/>
      <c r="T96" s="120" t="s">
        <v>613</v>
      </c>
      <c r="U96" s="129">
        <f t="shared" si="1"/>
        <v>245000</v>
      </c>
    </row>
    <row r="97" spans="1:21" s="25" customFormat="1">
      <c r="A97" s="35"/>
      <c r="B97" s="37" t="s">
        <v>246</v>
      </c>
      <c r="C97" s="38" t="s">
        <v>128</v>
      </c>
      <c r="D97" s="35"/>
      <c r="E97" s="126" t="s">
        <v>316</v>
      </c>
      <c r="F97" s="40"/>
      <c r="G97" s="39" t="s">
        <v>373</v>
      </c>
      <c r="H97" s="41">
        <v>2001</v>
      </c>
      <c r="I97" s="22"/>
      <c r="J97" s="22"/>
      <c r="K97" s="22"/>
      <c r="L97" s="35"/>
      <c r="M97" s="35"/>
      <c r="N97" s="41" t="s">
        <v>114</v>
      </c>
      <c r="O97" s="42">
        <v>140000</v>
      </c>
      <c r="P97" s="35"/>
      <c r="T97" s="120" t="s">
        <v>613</v>
      </c>
      <c r="U97" s="129">
        <f t="shared" si="1"/>
        <v>140000</v>
      </c>
    </row>
    <row r="98" spans="1:21" s="25" customFormat="1">
      <c r="A98" s="35"/>
      <c r="B98" s="37" t="s">
        <v>247</v>
      </c>
      <c r="C98" s="38" t="s">
        <v>129</v>
      </c>
      <c r="D98" s="35"/>
      <c r="E98" s="126" t="s">
        <v>316</v>
      </c>
      <c r="F98" s="40"/>
      <c r="G98" s="39" t="s">
        <v>373</v>
      </c>
      <c r="H98" s="41">
        <v>2001</v>
      </c>
      <c r="I98" s="22"/>
      <c r="J98" s="22"/>
      <c r="K98" s="22"/>
      <c r="L98" s="35"/>
      <c r="M98" s="35"/>
      <c r="N98" s="41" t="s">
        <v>114</v>
      </c>
      <c r="O98" s="42">
        <v>700000</v>
      </c>
      <c r="P98" s="35"/>
      <c r="U98" s="129" t="str">
        <f t="shared" si="1"/>
        <v>0</v>
      </c>
    </row>
    <row r="99" spans="1:21" s="25" customFormat="1">
      <c r="A99" s="35"/>
      <c r="B99" s="37" t="s">
        <v>248</v>
      </c>
      <c r="C99" s="38" t="s">
        <v>147</v>
      </c>
      <c r="D99" s="35"/>
      <c r="E99" s="126" t="s">
        <v>316</v>
      </c>
      <c r="F99" s="40"/>
      <c r="G99" s="39" t="s">
        <v>373</v>
      </c>
      <c r="H99" s="41">
        <v>2001</v>
      </c>
      <c r="I99" s="22"/>
      <c r="J99" s="22"/>
      <c r="K99" s="22"/>
      <c r="L99" s="35"/>
      <c r="M99" s="35"/>
      <c r="N99" s="41" t="s">
        <v>114</v>
      </c>
      <c r="O99" s="42">
        <v>175000</v>
      </c>
      <c r="P99" s="35"/>
      <c r="T99" s="120" t="s">
        <v>613</v>
      </c>
      <c r="U99" s="129">
        <f t="shared" si="1"/>
        <v>175000</v>
      </c>
    </row>
    <row r="100" spans="1:21" s="25" customFormat="1">
      <c r="A100" s="35"/>
      <c r="B100" s="37" t="s">
        <v>249</v>
      </c>
      <c r="C100" s="38" t="s">
        <v>117</v>
      </c>
      <c r="D100" s="35"/>
      <c r="E100" s="126" t="s">
        <v>316</v>
      </c>
      <c r="F100" s="40"/>
      <c r="G100" s="39" t="s">
        <v>372</v>
      </c>
      <c r="H100" s="41">
        <v>2001</v>
      </c>
      <c r="I100" s="22"/>
      <c r="J100" s="22"/>
      <c r="K100" s="22"/>
      <c r="L100" s="35"/>
      <c r="M100" s="35"/>
      <c r="N100" s="41" t="s">
        <v>114</v>
      </c>
      <c r="O100" s="42">
        <v>1470000</v>
      </c>
      <c r="P100" s="35"/>
      <c r="U100" s="129" t="str">
        <f t="shared" si="1"/>
        <v>0</v>
      </c>
    </row>
    <row r="101" spans="1:21" s="25" customFormat="1">
      <c r="A101" s="35"/>
      <c r="B101" s="37" t="s">
        <v>230</v>
      </c>
      <c r="C101" s="38" t="s">
        <v>125</v>
      </c>
      <c r="D101" s="35"/>
      <c r="E101" s="126" t="s">
        <v>316</v>
      </c>
      <c r="F101" s="40"/>
      <c r="G101" s="39" t="s">
        <v>376</v>
      </c>
      <c r="H101" s="41">
        <v>2001</v>
      </c>
      <c r="I101" s="22"/>
      <c r="J101" s="22"/>
      <c r="K101" s="22"/>
      <c r="L101" s="35"/>
      <c r="M101" s="35"/>
      <c r="N101" s="41" t="s">
        <v>114</v>
      </c>
      <c r="O101" s="42">
        <v>875000</v>
      </c>
      <c r="P101" s="35"/>
      <c r="U101" s="129" t="str">
        <f t="shared" si="1"/>
        <v>0</v>
      </c>
    </row>
    <row r="102" spans="1:21" s="25" customFormat="1">
      <c r="A102" s="35"/>
      <c r="B102" s="37" t="s">
        <v>225</v>
      </c>
      <c r="C102" s="38" t="s">
        <v>148</v>
      </c>
      <c r="D102" s="35"/>
      <c r="E102" s="126" t="s">
        <v>313</v>
      </c>
      <c r="F102" s="40"/>
      <c r="G102" s="39" t="s">
        <v>370</v>
      </c>
      <c r="H102" s="41">
        <v>2001</v>
      </c>
      <c r="I102" s="22"/>
      <c r="J102" s="22"/>
      <c r="K102" s="22"/>
      <c r="L102" s="35"/>
      <c r="M102" s="35"/>
      <c r="N102" s="41" t="s">
        <v>114</v>
      </c>
      <c r="O102" s="42">
        <v>1690000</v>
      </c>
      <c r="P102" s="35"/>
      <c r="U102" s="129" t="str">
        <f t="shared" si="1"/>
        <v>0</v>
      </c>
    </row>
    <row r="103" spans="1:21" s="25" customFormat="1">
      <c r="A103" s="35"/>
      <c r="B103" s="37" t="s">
        <v>225</v>
      </c>
      <c r="C103" s="38" t="s">
        <v>122</v>
      </c>
      <c r="D103" s="35"/>
      <c r="E103" s="126" t="s">
        <v>313</v>
      </c>
      <c r="F103" s="40"/>
      <c r="G103" s="39" t="s">
        <v>370</v>
      </c>
      <c r="H103" s="41">
        <v>2001</v>
      </c>
      <c r="I103" s="22"/>
      <c r="J103" s="22"/>
      <c r="K103" s="22"/>
      <c r="L103" s="35"/>
      <c r="M103" s="35"/>
      <c r="N103" s="41" t="s">
        <v>114</v>
      </c>
      <c r="O103" s="42">
        <v>455000</v>
      </c>
      <c r="P103" s="35"/>
      <c r="U103" s="129" t="str">
        <f t="shared" si="1"/>
        <v>0</v>
      </c>
    </row>
    <row r="104" spans="1:21" s="25" customFormat="1">
      <c r="A104" s="35"/>
      <c r="B104" s="37" t="s">
        <v>226</v>
      </c>
      <c r="C104" s="38" t="s">
        <v>118</v>
      </c>
      <c r="D104" s="35"/>
      <c r="E104" s="126" t="s">
        <v>313</v>
      </c>
      <c r="F104" s="40"/>
      <c r="G104" s="39" t="s">
        <v>368</v>
      </c>
      <c r="H104" s="41">
        <v>2001</v>
      </c>
      <c r="I104" s="22"/>
      <c r="J104" s="22"/>
      <c r="K104" s="22"/>
      <c r="L104" s="35"/>
      <c r="M104" s="35"/>
      <c r="N104" s="41" t="s">
        <v>114</v>
      </c>
      <c r="O104" s="42">
        <v>1225000</v>
      </c>
      <c r="P104" s="35"/>
      <c r="U104" s="129" t="str">
        <f t="shared" si="1"/>
        <v>0</v>
      </c>
    </row>
    <row r="105" spans="1:21" s="25" customFormat="1">
      <c r="A105" s="35"/>
      <c r="B105" s="37" t="s">
        <v>225</v>
      </c>
      <c r="C105" s="38" t="s">
        <v>149</v>
      </c>
      <c r="D105" s="35"/>
      <c r="E105" s="126" t="s">
        <v>313</v>
      </c>
      <c r="F105" s="40"/>
      <c r="G105" s="39" t="s">
        <v>370</v>
      </c>
      <c r="H105" s="41">
        <v>2001</v>
      </c>
      <c r="I105" s="22"/>
      <c r="J105" s="22"/>
      <c r="K105" s="22"/>
      <c r="L105" s="35"/>
      <c r="M105" s="35"/>
      <c r="N105" s="41" t="s">
        <v>114</v>
      </c>
      <c r="O105" s="42">
        <v>455000</v>
      </c>
      <c r="P105" s="35"/>
      <c r="U105" s="129" t="str">
        <f t="shared" si="1"/>
        <v>0</v>
      </c>
    </row>
    <row r="106" spans="1:21" s="25" customFormat="1">
      <c r="A106" s="35"/>
      <c r="B106" s="37" t="s">
        <v>230</v>
      </c>
      <c r="C106" s="38" t="s">
        <v>150</v>
      </c>
      <c r="D106" s="35"/>
      <c r="E106" s="126" t="s">
        <v>316</v>
      </c>
      <c r="F106" s="40"/>
      <c r="G106" s="39" t="s">
        <v>373</v>
      </c>
      <c r="H106" s="41">
        <v>2001</v>
      </c>
      <c r="I106" s="22"/>
      <c r="J106" s="22"/>
      <c r="K106" s="22"/>
      <c r="L106" s="35"/>
      <c r="M106" s="35"/>
      <c r="N106" s="41" t="s">
        <v>114</v>
      </c>
      <c r="O106" s="42">
        <v>595000</v>
      </c>
      <c r="P106" s="35"/>
      <c r="U106" s="129" t="str">
        <f t="shared" si="1"/>
        <v>0</v>
      </c>
    </row>
    <row r="107" spans="1:21" s="25" customFormat="1">
      <c r="A107" s="35"/>
      <c r="B107" s="37" t="s">
        <v>246</v>
      </c>
      <c r="C107" s="38" t="s">
        <v>132</v>
      </c>
      <c r="D107" s="35"/>
      <c r="E107" s="126" t="s">
        <v>316</v>
      </c>
      <c r="F107" s="40"/>
      <c r="G107" s="39" t="s">
        <v>373</v>
      </c>
      <c r="H107" s="41">
        <v>2001</v>
      </c>
      <c r="I107" s="22"/>
      <c r="J107" s="22"/>
      <c r="K107" s="22"/>
      <c r="L107" s="35"/>
      <c r="M107" s="35"/>
      <c r="N107" s="41" t="s">
        <v>114</v>
      </c>
      <c r="O107" s="42">
        <v>140000</v>
      </c>
      <c r="P107" s="35"/>
      <c r="T107" s="120" t="s">
        <v>613</v>
      </c>
      <c r="U107" s="129">
        <f t="shared" si="1"/>
        <v>140000</v>
      </c>
    </row>
    <row r="108" spans="1:21" s="25" customFormat="1">
      <c r="A108" s="35"/>
      <c r="B108" s="37" t="s">
        <v>233</v>
      </c>
      <c r="C108" s="38" t="s">
        <v>151</v>
      </c>
      <c r="D108" s="35"/>
      <c r="E108" s="126" t="s">
        <v>318</v>
      </c>
      <c r="F108" s="40"/>
      <c r="G108" s="39" t="s">
        <v>369</v>
      </c>
      <c r="H108" s="41">
        <v>2001</v>
      </c>
      <c r="I108" s="22"/>
      <c r="J108" s="22"/>
      <c r="K108" s="22"/>
      <c r="L108" s="35"/>
      <c r="M108" s="35"/>
      <c r="N108" s="41" t="s">
        <v>114</v>
      </c>
      <c r="O108" s="42">
        <v>2860000</v>
      </c>
      <c r="P108" s="35"/>
      <c r="U108" s="129" t="str">
        <f t="shared" si="1"/>
        <v>0</v>
      </c>
    </row>
    <row r="109" spans="1:21" s="25" customFormat="1">
      <c r="A109" s="35"/>
      <c r="B109" s="37" t="s">
        <v>230</v>
      </c>
      <c r="C109" s="38" t="s">
        <v>125</v>
      </c>
      <c r="D109" s="35"/>
      <c r="E109" s="126" t="s">
        <v>316</v>
      </c>
      <c r="F109" s="40"/>
      <c r="G109" s="39" t="s">
        <v>376</v>
      </c>
      <c r="H109" s="41">
        <v>2001</v>
      </c>
      <c r="I109" s="22"/>
      <c r="J109" s="22"/>
      <c r="K109" s="22"/>
      <c r="L109" s="35"/>
      <c r="M109" s="35"/>
      <c r="N109" s="41" t="s">
        <v>114</v>
      </c>
      <c r="O109" s="42">
        <v>937500</v>
      </c>
      <c r="P109" s="35"/>
      <c r="U109" s="129" t="str">
        <f t="shared" si="1"/>
        <v>0</v>
      </c>
    </row>
    <row r="110" spans="1:21" s="25" customFormat="1">
      <c r="A110" s="35"/>
      <c r="B110" s="37" t="s">
        <v>250</v>
      </c>
      <c r="C110" s="38" t="s">
        <v>122</v>
      </c>
      <c r="D110" s="35"/>
      <c r="E110" s="126" t="s">
        <v>316</v>
      </c>
      <c r="F110" s="40"/>
      <c r="G110" s="39" t="s">
        <v>372</v>
      </c>
      <c r="H110" s="41">
        <v>2001</v>
      </c>
      <c r="I110" s="22"/>
      <c r="J110" s="22"/>
      <c r="K110" s="22"/>
      <c r="L110" s="35"/>
      <c r="M110" s="35"/>
      <c r="N110" s="41" t="s">
        <v>114</v>
      </c>
      <c r="O110" s="42">
        <v>350000</v>
      </c>
      <c r="P110" s="35"/>
      <c r="U110" s="129" t="str">
        <f t="shared" si="1"/>
        <v>0</v>
      </c>
    </row>
    <row r="111" spans="1:21" s="25" customFormat="1">
      <c r="A111" s="35"/>
      <c r="B111" s="37" t="s">
        <v>250</v>
      </c>
      <c r="C111" s="38" t="s">
        <v>117</v>
      </c>
      <c r="D111" s="35"/>
      <c r="E111" s="126" t="s">
        <v>316</v>
      </c>
      <c r="F111" s="40"/>
      <c r="G111" s="39" t="s">
        <v>372</v>
      </c>
      <c r="H111" s="41">
        <v>2001</v>
      </c>
      <c r="I111" s="22"/>
      <c r="J111" s="22"/>
      <c r="K111" s="22"/>
      <c r="L111" s="35"/>
      <c r="M111" s="35"/>
      <c r="N111" s="41" t="s">
        <v>114</v>
      </c>
      <c r="O111" s="42">
        <v>562500</v>
      </c>
      <c r="P111" s="35"/>
      <c r="U111" s="129" t="str">
        <f t="shared" si="1"/>
        <v>0</v>
      </c>
    </row>
    <row r="112" spans="1:21" s="25" customFormat="1">
      <c r="A112" s="35"/>
      <c r="B112" s="37" t="s">
        <v>232</v>
      </c>
      <c r="C112" s="38" t="s">
        <v>117</v>
      </c>
      <c r="D112" s="35"/>
      <c r="E112" s="126" t="s">
        <v>316</v>
      </c>
      <c r="F112" s="40"/>
      <c r="G112" s="39" t="s">
        <v>382</v>
      </c>
      <c r="H112" s="41">
        <v>2001</v>
      </c>
      <c r="I112" s="22"/>
      <c r="J112" s="22"/>
      <c r="K112" s="22"/>
      <c r="L112" s="35"/>
      <c r="M112" s="35"/>
      <c r="N112" s="41" t="s">
        <v>114</v>
      </c>
      <c r="O112" s="42">
        <v>1120000</v>
      </c>
      <c r="P112" s="35"/>
      <c r="U112" s="129" t="str">
        <f t="shared" si="1"/>
        <v>0</v>
      </c>
    </row>
    <row r="113" spans="1:21" s="25" customFormat="1">
      <c r="A113" s="35"/>
      <c r="B113" s="37" t="s">
        <v>236</v>
      </c>
      <c r="C113" s="38" t="s">
        <v>117</v>
      </c>
      <c r="D113" s="35"/>
      <c r="E113" s="126" t="s">
        <v>326</v>
      </c>
      <c r="F113" s="40"/>
      <c r="G113" s="39" t="s">
        <v>379</v>
      </c>
      <c r="H113" s="41">
        <v>2001</v>
      </c>
      <c r="I113" s="22"/>
      <c r="J113" s="22"/>
      <c r="K113" s="22"/>
      <c r="L113" s="35"/>
      <c r="M113" s="35"/>
      <c r="N113" s="41" t="s">
        <v>114</v>
      </c>
      <c r="O113" s="42">
        <v>100000</v>
      </c>
      <c r="P113" s="35"/>
      <c r="T113" s="120" t="s">
        <v>613</v>
      </c>
      <c r="U113" s="129">
        <f t="shared" si="1"/>
        <v>100000</v>
      </c>
    </row>
    <row r="114" spans="1:21" s="25" customFormat="1">
      <c r="A114" s="35"/>
      <c r="B114" s="37" t="s">
        <v>239</v>
      </c>
      <c r="C114" s="38" t="s">
        <v>125</v>
      </c>
      <c r="D114" s="35"/>
      <c r="E114" s="126" t="s">
        <v>317</v>
      </c>
      <c r="F114" s="40"/>
      <c r="G114" s="39" t="s">
        <v>368</v>
      </c>
      <c r="H114" s="41">
        <v>2001</v>
      </c>
      <c r="I114" s="22"/>
      <c r="J114" s="22"/>
      <c r="K114" s="22"/>
      <c r="L114" s="35"/>
      <c r="M114" s="35"/>
      <c r="N114" s="41" t="s">
        <v>114</v>
      </c>
      <c r="O114" s="42">
        <v>700000</v>
      </c>
      <c r="P114" s="35"/>
      <c r="U114" s="129" t="str">
        <f t="shared" si="1"/>
        <v>0</v>
      </c>
    </row>
    <row r="115" spans="1:21" s="25" customFormat="1">
      <c r="A115" s="35"/>
      <c r="B115" s="37" t="s">
        <v>231</v>
      </c>
      <c r="C115" s="38" t="s">
        <v>152</v>
      </c>
      <c r="D115" s="35"/>
      <c r="E115" s="126" t="s">
        <v>316</v>
      </c>
      <c r="F115" s="40"/>
      <c r="G115" s="39" t="s">
        <v>374</v>
      </c>
      <c r="H115" s="41">
        <v>2001</v>
      </c>
      <c r="I115" s="22"/>
      <c r="J115" s="22"/>
      <c r="K115" s="22"/>
      <c r="L115" s="35"/>
      <c r="M115" s="35"/>
      <c r="N115" s="41" t="s">
        <v>114</v>
      </c>
      <c r="O115" s="42">
        <v>1650000</v>
      </c>
      <c r="P115" s="35"/>
      <c r="U115" s="129" t="str">
        <f t="shared" si="1"/>
        <v>0</v>
      </c>
    </row>
    <row r="116" spans="1:21" s="25" customFormat="1">
      <c r="A116" s="35"/>
      <c r="B116" s="37" t="s">
        <v>251</v>
      </c>
      <c r="C116" s="38" t="s">
        <v>153</v>
      </c>
      <c r="D116" s="35"/>
      <c r="E116" s="126" t="s">
        <v>316</v>
      </c>
      <c r="F116" s="40"/>
      <c r="G116" s="39" t="s">
        <v>384</v>
      </c>
      <c r="H116" s="41">
        <v>2001</v>
      </c>
      <c r="I116" s="22"/>
      <c r="J116" s="22"/>
      <c r="K116" s="22"/>
      <c r="L116" s="35"/>
      <c r="M116" s="35"/>
      <c r="N116" s="41" t="s">
        <v>114</v>
      </c>
      <c r="O116" s="42">
        <v>270000</v>
      </c>
      <c r="P116" s="35"/>
      <c r="T116" s="120" t="s">
        <v>613</v>
      </c>
      <c r="U116" s="129">
        <f t="shared" si="1"/>
        <v>270000</v>
      </c>
    </row>
    <row r="117" spans="1:21" s="25" customFormat="1">
      <c r="A117" s="35"/>
      <c r="B117" s="37" t="s">
        <v>251</v>
      </c>
      <c r="C117" s="38" t="s">
        <v>154</v>
      </c>
      <c r="D117" s="35"/>
      <c r="E117" s="126" t="s">
        <v>316</v>
      </c>
      <c r="F117" s="40"/>
      <c r="G117" s="39" t="s">
        <v>372</v>
      </c>
      <c r="H117" s="41">
        <v>2001</v>
      </c>
      <c r="I117" s="22"/>
      <c r="J117" s="22"/>
      <c r="K117" s="22"/>
      <c r="L117" s="35"/>
      <c r="M117" s="35"/>
      <c r="N117" s="41" t="s">
        <v>114</v>
      </c>
      <c r="O117" s="42">
        <v>810000</v>
      </c>
      <c r="P117" s="35"/>
      <c r="U117" s="129" t="str">
        <f t="shared" si="1"/>
        <v>0</v>
      </c>
    </row>
    <row r="118" spans="1:21" s="25" customFormat="1">
      <c r="A118" s="35"/>
      <c r="B118" s="37" t="s">
        <v>225</v>
      </c>
      <c r="C118" s="38" t="s">
        <v>118</v>
      </c>
      <c r="D118" s="35"/>
      <c r="E118" s="126" t="s">
        <v>313</v>
      </c>
      <c r="F118" s="40"/>
      <c r="G118" s="39" t="s">
        <v>370</v>
      </c>
      <c r="H118" s="41">
        <v>2001</v>
      </c>
      <c r="I118" s="22"/>
      <c r="J118" s="22"/>
      <c r="K118" s="22"/>
      <c r="L118" s="35"/>
      <c r="M118" s="35"/>
      <c r="N118" s="41" t="s">
        <v>114</v>
      </c>
      <c r="O118" s="42">
        <v>910000</v>
      </c>
      <c r="P118" s="35"/>
      <c r="U118" s="129" t="str">
        <f t="shared" si="1"/>
        <v>0</v>
      </c>
    </row>
    <row r="119" spans="1:21" s="25" customFormat="1">
      <c r="A119" s="35"/>
      <c r="B119" s="37" t="s">
        <v>225</v>
      </c>
      <c r="C119" s="38" t="s">
        <v>118</v>
      </c>
      <c r="D119" s="35"/>
      <c r="E119" s="126" t="s">
        <v>313</v>
      </c>
      <c r="F119" s="40"/>
      <c r="G119" s="39" t="s">
        <v>368</v>
      </c>
      <c r="H119" s="41">
        <v>2001</v>
      </c>
      <c r="I119" s="22"/>
      <c r="J119" s="22"/>
      <c r="K119" s="22"/>
      <c r="L119" s="35"/>
      <c r="M119" s="35"/>
      <c r="N119" s="41" t="s">
        <v>114</v>
      </c>
      <c r="O119" s="42">
        <v>490000</v>
      </c>
      <c r="P119" s="35"/>
      <c r="U119" s="129" t="str">
        <f t="shared" si="1"/>
        <v>0</v>
      </c>
    </row>
    <row r="120" spans="1:21" s="25" customFormat="1">
      <c r="A120" s="35"/>
      <c r="B120" s="37" t="s">
        <v>230</v>
      </c>
      <c r="C120" s="38" t="s">
        <v>117</v>
      </c>
      <c r="D120" s="35"/>
      <c r="E120" s="126" t="s">
        <v>316</v>
      </c>
      <c r="F120" s="40"/>
      <c r="G120" s="39" t="s">
        <v>373</v>
      </c>
      <c r="H120" s="41">
        <v>2001</v>
      </c>
      <c r="I120" s="22"/>
      <c r="J120" s="22"/>
      <c r="K120" s="22"/>
      <c r="L120" s="35"/>
      <c r="M120" s="35"/>
      <c r="N120" s="41" t="s">
        <v>114</v>
      </c>
      <c r="O120" s="42">
        <v>1190000</v>
      </c>
      <c r="P120" s="35"/>
      <c r="U120" s="129" t="str">
        <f t="shared" si="1"/>
        <v>0</v>
      </c>
    </row>
    <row r="121" spans="1:21" s="25" customFormat="1">
      <c r="A121" s="35"/>
      <c r="B121" s="37" t="s">
        <v>226</v>
      </c>
      <c r="C121" s="38" t="s">
        <v>155</v>
      </c>
      <c r="D121" s="35"/>
      <c r="E121" s="126" t="s">
        <v>316</v>
      </c>
      <c r="F121" s="40"/>
      <c r="G121" s="39" t="s">
        <v>374</v>
      </c>
      <c r="H121" s="41">
        <v>2001</v>
      </c>
      <c r="I121" s="22"/>
      <c r="J121" s="22"/>
      <c r="K121" s="22"/>
      <c r="L121" s="35"/>
      <c r="M121" s="35"/>
      <c r="N121" s="41" t="s">
        <v>114</v>
      </c>
      <c r="O121" s="42">
        <v>90000</v>
      </c>
      <c r="P121" s="35"/>
      <c r="T121" s="120" t="s">
        <v>613</v>
      </c>
      <c r="U121" s="129">
        <f t="shared" si="1"/>
        <v>90000</v>
      </c>
    </row>
    <row r="122" spans="1:21" s="25" customFormat="1">
      <c r="A122" s="35"/>
      <c r="B122" s="37" t="s">
        <v>230</v>
      </c>
      <c r="C122" s="38" t="s">
        <v>122</v>
      </c>
      <c r="D122" s="35"/>
      <c r="E122" s="126" t="s">
        <v>316</v>
      </c>
      <c r="F122" s="40"/>
      <c r="G122" s="39" t="s">
        <v>385</v>
      </c>
      <c r="H122" s="41">
        <v>2001</v>
      </c>
      <c r="I122" s="22"/>
      <c r="J122" s="22"/>
      <c r="K122" s="22"/>
      <c r="L122" s="35"/>
      <c r="M122" s="35"/>
      <c r="N122" s="41" t="s">
        <v>114</v>
      </c>
      <c r="O122" s="42">
        <v>750000</v>
      </c>
      <c r="P122" s="35"/>
      <c r="U122" s="129" t="str">
        <f t="shared" si="1"/>
        <v>0</v>
      </c>
    </row>
    <row r="123" spans="1:21" s="25" customFormat="1">
      <c r="A123" s="35"/>
      <c r="B123" s="37" t="s">
        <v>226</v>
      </c>
      <c r="C123" s="38" t="s">
        <v>156</v>
      </c>
      <c r="D123" s="35"/>
      <c r="E123" s="126" t="s">
        <v>313</v>
      </c>
      <c r="F123" s="40"/>
      <c r="G123" s="39" t="s">
        <v>368</v>
      </c>
      <c r="H123" s="41">
        <v>2001</v>
      </c>
      <c r="I123" s="22"/>
      <c r="J123" s="22"/>
      <c r="K123" s="22"/>
      <c r="L123" s="35"/>
      <c r="M123" s="35"/>
      <c r="N123" s="41" t="s">
        <v>114</v>
      </c>
      <c r="O123" s="42">
        <v>245000</v>
      </c>
      <c r="P123" s="35"/>
      <c r="T123" s="120" t="s">
        <v>613</v>
      </c>
      <c r="U123" s="129">
        <f t="shared" si="1"/>
        <v>245000</v>
      </c>
    </row>
    <row r="124" spans="1:21" s="25" customFormat="1">
      <c r="A124" s="35"/>
      <c r="B124" s="37" t="s">
        <v>231</v>
      </c>
      <c r="C124" s="38" t="s">
        <v>157</v>
      </c>
      <c r="D124" s="35"/>
      <c r="E124" s="126" t="s">
        <v>316</v>
      </c>
      <c r="F124" s="40"/>
      <c r="G124" s="39" t="s">
        <v>374</v>
      </c>
      <c r="H124" s="41">
        <v>2001</v>
      </c>
      <c r="I124" s="22"/>
      <c r="J124" s="22"/>
      <c r="K124" s="22"/>
      <c r="L124" s="35"/>
      <c r="M124" s="35"/>
      <c r="N124" s="41" t="s">
        <v>114</v>
      </c>
      <c r="O124" s="42">
        <v>2660000</v>
      </c>
      <c r="P124" s="35"/>
      <c r="U124" s="129" t="str">
        <f t="shared" si="1"/>
        <v>0</v>
      </c>
    </row>
    <row r="125" spans="1:21" s="25" customFormat="1">
      <c r="A125" s="35"/>
      <c r="B125" s="37" t="s">
        <v>225</v>
      </c>
      <c r="C125" s="38" t="s">
        <v>123</v>
      </c>
      <c r="D125" s="35"/>
      <c r="E125" s="126" t="s">
        <v>313</v>
      </c>
      <c r="F125" s="40"/>
      <c r="G125" s="39" t="s">
        <v>370</v>
      </c>
      <c r="H125" s="41">
        <v>2001</v>
      </c>
      <c r="I125" s="22"/>
      <c r="J125" s="22"/>
      <c r="K125" s="22"/>
      <c r="L125" s="35"/>
      <c r="M125" s="35"/>
      <c r="N125" s="41" t="s">
        <v>114</v>
      </c>
      <c r="O125" s="42">
        <v>487500</v>
      </c>
      <c r="P125" s="35"/>
      <c r="U125" s="129" t="str">
        <f t="shared" si="1"/>
        <v>0</v>
      </c>
    </row>
    <row r="126" spans="1:21" s="25" customFormat="1">
      <c r="A126" s="73"/>
      <c r="B126" s="74" t="s">
        <v>226</v>
      </c>
      <c r="C126" s="75" t="s">
        <v>158</v>
      </c>
      <c r="D126" s="73"/>
      <c r="E126" s="127" t="s">
        <v>313</v>
      </c>
      <c r="F126" s="76"/>
      <c r="G126" s="77" t="s">
        <v>368</v>
      </c>
      <c r="H126" s="78">
        <v>2001</v>
      </c>
      <c r="I126" s="79"/>
      <c r="J126" s="79"/>
      <c r="K126" s="79"/>
      <c r="L126" s="73"/>
      <c r="M126" s="73"/>
      <c r="N126" s="78" t="s">
        <v>114</v>
      </c>
      <c r="O126" s="80">
        <v>490000</v>
      </c>
      <c r="P126" s="73"/>
      <c r="U126" s="129" t="str">
        <f t="shared" si="1"/>
        <v>0</v>
      </c>
    </row>
    <row r="127" spans="1:21" s="25" customFormat="1">
      <c r="A127" s="35"/>
      <c r="B127" s="37" t="s">
        <v>250</v>
      </c>
      <c r="C127" s="38" t="s">
        <v>159</v>
      </c>
      <c r="D127" s="35"/>
      <c r="E127" s="126" t="s">
        <v>316</v>
      </c>
      <c r="F127" s="40"/>
      <c r="G127" s="39" t="s">
        <v>372</v>
      </c>
      <c r="H127" s="41">
        <v>2001</v>
      </c>
      <c r="I127" s="22"/>
      <c r="J127" s="22"/>
      <c r="K127" s="22"/>
      <c r="L127" s="35"/>
      <c r="M127" s="35"/>
      <c r="N127" s="41" t="s">
        <v>114</v>
      </c>
      <c r="O127" s="42">
        <v>770000</v>
      </c>
      <c r="P127" s="35"/>
      <c r="U127" s="129" t="str">
        <f t="shared" si="1"/>
        <v>0</v>
      </c>
    </row>
    <row r="128" spans="1:21" s="25" customFormat="1">
      <c r="A128" s="35"/>
      <c r="B128" s="37" t="s">
        <v>230</v>
      </c>
      <c r="C128" s="38" t="s">
        <v>129</v>
      </c>
      <c r="D128" s="35"/>
      <c r="E128" s="126" t="s">
        <v>316</v>
      </c>
      <c r="F128" s="40"/>
      <c r="G128" s="39" t="s">
        <v>376</v>
      </c>
      <c r="H128" s="41">
        <v>2001</v>
      </c>
      <c r="I128" s="22"/>
      <c r="J128" s="22"/>
      <c r="K128" s="22"/>
      <c r="L128" s="35"/>
      <c r="M128" s="35"/>
      <c r="N128" s="41" t="s">
        <v>114</v>
      </c>
      <c r="O128" s="42">
        <v>1000000</v>
      </c>
      <c r="P128" s="35"/>
      <c r="U128" s="129" t="str">
        <f t="shared" si="1"/>
        <v>0</v>
      </c>
    </row>
    <row r="129" spans="1:21" s="25" customFormat="1">
      <c r="A129" s="35"/>
      <c r="B129" s="37" t="s">
        <v>248</v>
      </c>
      <c r="C129" s="38" t="s">
        <v>122</v>
      </c>
      <c r="D129" s="35"/>
      <c r="E129" s="126" t="s">
        <v>316</v>
      </c>
      <c r="F129" s="40"/>
      <c r="G129" s="39" t="s">
        <v>376</v>
      </c>
      <c r="H129" s="41">
        <v>2001</v>
      </c>
      <c r="I129" s="22"/>
      <c r="J129" s="22"/>
      <c r="K129" s="22"/>
      <c r="L129" s="35"/>
      <c r="M129" s="35"/>
      <c r="N129" s="41" t="s">
        <v>114</v>
      </c>
      <c r="O129" s="42">
        <v>240000</v>
      </c>
      <c r="P129" s="35"/>
      <c r="T129" s="120" t="s">
        <v>613</v>
      </c>
      <c r="U129" s="129">
        <f t="shared" si="1"/>
        <v>240000</v>
      </c>
    </row>
    <row r="130" spans="1:21" s="25" customFormat="1">
      <c r="A130" s="35"/>
      <c r="B130" s="37" t="s">
        <v>246</v>
      </c>
      <c r="C130" s="38" t="s">
        <v>156</v>
      </c>
      <c r="D130" s="35"/>
      <c r="E130" s="126" t="s">
        <v>316</v>
      </c>
      <c r="F130" s="40"/>
      <c r="G130" s="39" t="s">
        <v>373</v>
      </c>
      <c r="H130" s="41">
        <v>2001</v>
      </c>
      <c r="I130" s="22"/>
      <c r="J130" s="22"/>
      <c r="K130" s="22"/>
      <c r="L130" s="35"/>
      <c r="M130" s="35"/>
      <c r="N130" s="41" t="s">
        <v>114</v>
      </c>
      <c r="O130" s="42">
        <v>140000</v>
      </c>
      <c r="P130" s="35"/>
      <c r="T130" s="120" t="s">
        <v>613</v>
      </c>
      <c r="U130" s="129">
        <f t="shared" si="1"/>
        <v>140000</v>
      </c>
    </row>
    <row r="131" spans="1:21" s="25" customFormat="1">
      <c r="A131" s="35"/>
      <c r="B131" s="37" t="s">
        <v>233</v>
      </c>
      <c r="C131" s="38" t="s">
        <v>156</v>
      </c>
      <c r="D131" s="35"/>
      <c r="E131" s="126" t="s">
        <v>318</v>
      </c>
      <c r="F131" s="40"/>
      <c r="G131" s="39" t="s">
        <v>369</v>
      </c>
      <c r="H131" s="41">
        <v>2001</v>
      </c>
      <c r="I131" s="22"/>
      <c r="J131" s="22"/>
      <c r="K131" s="22"/>
      <c r="L131" s="35"/>
      <c r="M131" s="35"/>
      <c r="N131" s="41" t="s">
        <v>114</v>
      </c>
      <c r="O131" s="42">
        <v>1540000</v>
      </c>
      <c r="P131" s="35"/>
      <c r="U131" s="129" t="str">
        <f t="shared" si="1"/>
        <v>0</v>
      </c>
    </row>
    <row r="132" spans="1:21" s="25" customFormat="1">
      <c r="A132" s="35"/>
      <c r="B132" s="37" t="s">
        <v>242</v>
      </c>
      <c r="C132" s="38" t="s">
        <v>160</v>
      </c>
      <c r="D132" s="35"/>
      <c r="E132" s="126" t="s">
        <v>315</v>
      </c>
      <c r="F132" s="40"/>
      <c r="G132" s="39" t="s">
        <v>379</v>
      </c>
      <c r="H132" s="41">
        <v>2001</v>
      </c>
      <c r="I132" s="22"/>
      <c r="J132" s="22"/>
      <c r="K132" s="22"/>
      <c r="L132" s="35"/>
      <c r="M132" s="35"/>
      <c r="N132" s="41" t="s">
        <v>114</v>
      </c>
      <c r="O132" s="42">
        <v>2275000</v>
      </c>
      <c r="P132" s="35"/>
      <c r="U132" s="129" t="str">
        <f t="shared" si="1"/>
        <v>0</v>
      </c>
    </row>
    <row r="133" spans="1:21" s="25" customFormat="1">
      <c r="A133" s="35"/>
      <c r="B133" s="37" t="s">
        <v>252</v>
      </c>
      <c r="C133" s="38" t="s">
        <v>117</v>
      </c>
      <c r="D133" s="35"/>
      <c r="E133" s="126" t="s">
        <v>327</v>
      </c>
      <c r="F133" s="40"/>
      <c r="G133" s="39" t="s">
        <v>369</v>
      </c>
      <c r="H133" s="41">
        <v>2001</v>
      </c>
      <c r="I133" s="22"/>
      <c r="J133" s="22"/>
      <c r="K133" s="22"/>
      <c r="L133" s="35"/>
      <c r="M133" s="35"/>
      <c r="N133" s="41" t="s">
        <v>114</v>
      </c>
      <c r="O133" s="42">
        <v>6860000</v>
      </c>
      <c r="P133" s="35"/>
      <c r="U133" s="129" t="str">
        <f t="shared" si="1"/>
        <v>0</v>
      </c>
    </row>
    <row r="134" spans="1:21" s="25" customFormat="1">
      <c r="A134" s="35"/>
      <c r="B134" s="37" t="s">
        <v>227</v>
      </c>
      <c r="C134" s="38" t="s">
        <v>118</v>
      </c>
      <c r="D134" s="35"/>
      <c r="E134" s="126" t="s">
        <v>321</v>
      </c>
      <c r="F134" s="40"/>
      <c r="G134" s="39" t="s">
        <v>379</v>
      </c>
      <c r="H134" s="41">
        <v>2001</v>
      </c>
      <c r="I134" s="22"/>
      <c r="J134" s="22"/>
      <c r="K134" s="22"/>
      <c r="L134" s="35"/>
      <c r="M134" s="35"/>
      <c r="N134" s="41" t="s">
        <v>114</v>
      </c>
      <c r="O134" s="42">
        <v>1120000</v>
      </c>
      <c r="P134" s="35"/>
      <c r="U134" s="129" t="str">
        <f t="shared" si="1"/>
        <v>0</v>
      </c>
    </row>
    <row r="135" spans="1:21" s="25" customFormat="1">
      <c r="A135" s="35"/>
      <c r="B135" s="37" t="s">
        <v>253</v>
      </c>
      <c r="C135" s="38" t="s">
        <v>125</v>
      </c>
      <c r="D135" s="35"/>
      <c r="E135" s="126" t="s">
        <v>315</v>
      </c>
      <c r="F135" s="40"/>
      <c r="G135" s="39" t="s">
        <v>379</v>
      </c>
      <c r="H135" s="41">
        <v>2001</v>
      </c>
      <c r="I135" s="22"/>
      <c r="J135" s="22"/>
      <c r="K135" s="22"/>
      <c r="L135" s="35"/>
      <c r="M135" s="35"/>
      <c r="N135" s="41" t="s">
        <v>114</v>
      </c>
      <c r="O135" s="42">
        <v>350000</v>
      </c>
      <c r="P135" s="35"/>
      <c r="U135" s="129" t="str">
        <f t="shared" si="1"/>
        <v>0</v>
      </c>
    </row>
    <row r="136" spans="1:21" s="25" customFormat="1" ht="30">
      <c r="A136" s="35"/>
      <c r="B136" s="37" t="s">
        <v>230</v>
      </c>
      <c r="C136" s="38" t="s">
        <v>118</v>
      </c>
      <c r="D136" s="35"/>
      <c r="E136" s="126" t="s">
        <v>328</v>
      </c>
      <c r="F136" s="40"/>
      <c r="G136" s="39" t="s">
        <v>386</v>
      </c>
      <c r="H136" s="41">
        <v>2001</v>
      </c>
      <c r="I136" s="22"/>
      <c r="J136" s="22"/>
      <c r="K136" s="22"/>
      <c r="L136" s="35"/>
      <c r="M136" s="35"/>
      <c r="N136" s="41" t="s">
        <v>114</v>
      </c>
      <c r="O136" s="42">
        <v>595000</v>
      </c>
      <c r="P136" s="35"/>
      <c r="U136" s="129" t="str">
        <f t="shared" si="1"/>
        <v>0</v>
      </c>
    </row>
    <row r="137" spans="1:21" s="25" customFormat="1">
      <c r="A137" s="35"/>
      <c r="B137" s="37" t="s">
        <v>226</v>
      </c>
      <c r="C137" s="38" t="s">
        <v>125</v>
      </c>
      <c r="D137" s="35"/>
      <c r="E137" s="126" t="s">
        <v>313</v>
      </c>
      <c r="F137" s="40"/>
      <c r="G137" s="39" t="s">
        <v>368</v>
      </c>
      <c r="H137" s="41">
        <v>2001</v>
      </c>
      <c r="I137" s="22"/>
      <c r="J137" s="22"/>
      <c r="K137" s="22"/>
      <c r="L137" s="35"/>
      <c r="M137" s="35"/>
      <c r="N137" s="41" t="s">
        <v>114</v>
      </c>
      <c r="O137" s="42">
        <v>1225000</v>
      </c>
      <c r="P137" s="35"/>
      <c r="U137" s="129" t="str">
        <f t="shared" si="1"/>
        <v>0</v>
      </c>
    </row>
    <row r="138" spans="1:21" s="25" customFormat="1">
      <c r="A138" s="35"/>
      <c r="B138" s="37" t="s">
        <v>242</v>
      </c>
      <c r="C138" s="38" t="s">
        <v>118</v>
      </c>
      <c r="D138" s="35"/>
      <c r="E138" s="126" t="s">
        <v>315</v>
      </c>
      <c r="F138" s="40"/>
      <c r="G138" s="39" t="s">
        <v>379</v>
      </c>
      <c r="H138" s="41">
        <v>2001</v>
      </c>
      <c r="I138" s="22"/>
      <c r="J138" s="22"/>
      <c r="K138" s="22"/>
      <c r="L138" s="35"/>
      <c r="M138" s="35"/>
      <c r="N138" s="41" t="s">
        <v>114</v>
      </c>
      <c r="O138" s="42">
        <v>2275000</v>
      </c>
      <c r="P138" s="35"/>
      <c r="U138" s="129" t="str">
        <f t="shared" si="1"/>
        <v>0</v>
      </c>
    </row>
    <row r="139" spans="1:21" s="25" customFormat="1">
      <c r="A139" s="35"/>
      <c r="B139" s="37" t="s">
        <v>225</v>
      </c>
      <c r="C139" s="38" t="s">
        <v>122</v>
      </c>
      <c r="D139" s="35"/>
      <c r="E139" s="126" t="s">
        <v>313</v>
      </c>
      <c r="F139" s="40"/>
      <c r="G139" s="39" t="s">
        <v>370</v>
      </c>
      <c r="H139" s="41">
        <v>2001</v>
      </c>
      <c r="I139" s="22"/>
      <c r="J139" s="22"/>
      <c r="K139" s="22"/>
      <c r="L139" s="35"/>
      <c r="M139" s="35"/>
      <c r="N139" s="41" t="s">
        <v>114</v>
      </c>
      <c r="O139" s="42">
        <v>910000</v>
      </c>
      <c r="P139" s="35"/>
      <c r="U139" s="129" t="str">
        <f t="shared" si="1"/>
        <v>0</v>
      </c>
    </row>
    <row r="140" spans="1:21" s="25" customFormat="1">
      <c r="A140" s="35"/>
      <c r="B140" s="37" t="s">
        <v>231</v>
      </c>
      <c r="C140" s="38" t="s">
        <v>117</v>
      </c>
      <c r="D140" s="35"/>
      <c r="E140" s="126" t="s">
        <v>316</v>
      </c>
      <c r="F140" s="40"/>
      <c r="G140" s="39" t="s">
        <v>374</v>
      </c>
      <c r="H140" s="41">
        <v>2001</v>
      </c>
      <c r="I140" s="22"/>
      <c r="J140" s="22"/>
      <c r="K140" s="22"/>
      <c r="L140" s="35"/>
      <c r="M140" s="35"/>
      <c r="N140" s="41" t="s">
        <v>114</v>
      </c>
      <c r="O140" s="42">
        <v>2450000</v>
      </c>
      <c r="P140" s="35"/>
      <c r="U140" s="129" t="str">
        <f t="shared" si="1"/>
        <v>0</v>
      </c>
    </row>
    <row r="141" spans="1:21" s="25" customFormat="1">
      <c r="A141" s="35"/>
      <c r="B141" s="37" t="s">
        <v>244</v>
      </c>
      <c r="C141" s="38" t="s">
        <v>118</v>
      </c>
      <c r="D141" s="35"/>
      <c r="E141" s="126" t="s">
        <v>316</v>
      </c>
      <c r="F141" s="40"/>
      <c r="G141" s="39" t="s">
        <v>373</v>
      </c>
      <c r="H141" s="41">
        <v>2001</v>
      </c>
      <c r="I141" s="22"/>
      <c r="J141" s="22"/>
      <c r="K141" s="22"/>
      <c r="L141" s="35"/>
      <c r="M141" s="35"/>
      <c r="N141" s="41" t="s">
        <v>114</v>
      </c>
      <c r="O141" s="42">
        <v>875000</v>
      </c>
      <c r="P141" s="35"/>
      <c r="U141" s="129" t="str">
        <f t="shared" si="1"/>
        <v>0</v>
      </c>
    </row>
    <row r="142" spans="1:21" s="25" customFormat="1">
      <c r="A142" s="35"/>
      <c r="B142" s="37" t="s">
        <v>254</v>
      </c>
      <c r="C142" s="38" t="s">
        <v>161</v>
      </c>
      <c r="D142" s="35"/>
      <c r="E142" s="126" t="s">
        <v>316</v>
      </c>
      <c r="F142" s="40"/>
      <c r="G142" s="39" t="s">
        <v>373</v>
      </c>
      <c r="H142" s="41">
        <v>2001</v>
      </c>
      <c r="I142" s="22"/>
      <c r="J142" s="22"/>
      <c r="K142" s="22"/>
      <c r="L142" s="35"/>
      <c r="M142" s="35"/>
      <c r="N142" s="41" t="s">
        <v>114</v>
      </c>
      <c r="O142" s="42">
        <v>595000</v>
      </c>
      <c r="P142" s="35"/>
      <c r="U142" s="129" t="str">
        <f t="shared" ref="U142:U205" si="2">IF(O142&lt;300000,O142,"0")</f>
        <v>0</v>
      </c>
    </row>
    <row r="143" spans="1:21" s="25" customFormat="1">
      <c r="A143" s="35"/>
      <c r="B143" s="37" t="s">
        <v>230</v>
      </c>
      <c r="C143" s="38" t="s">
        <v>125</v>
      </c>
      <c r="D143" s="35"/>
      <c r="E143" s="126" t="s">
        <v>316</v>
      </c>
      <c r="F143" s="40"/>
      <c r="G143" s="39" t="s">
        <v>373</v>
      </c>
      <c r="H143" s="41">
        <v>2001</v>
      </c>
      <c r="I143" s="22"/>
      <c r="J143" s="22"/>
      <c r="K143" s="22"/>
      <c r="L143" s="35"/>
      <c r="M143" s="35"/>
      <c r="N143" s="41" t="s">
        <v>114</v>
      </c>
      <c r="O143" s="42">
        <v>1190000</v>
      </c>
      <c r="P143" s="35"/>
      <c r="U143" s="129" t="str">
        <f t="shared" si="2"/>
        <v>0</v>
      </c>
    </row>
    <row r="144" spans="1:21" s="25" customFormat="1">
      <c r="A144" s="35"/>
      <c r="B144" s="37" t="s">
        <v>226</v>
      </c>
      <c r="C144" s="38" t="s">
        <v>129</v>
      </c>
      <c r="D144" s="35"/>
      <c r="E144" s="126" t="s">
        <v>313</v>
      </c>
      <c r="F144" s="40"/>
      <c r="G144" s="39" t="s">
        <v>380</v>
      </c>
      <c r="H144" s="41">
        <v>2001</v>
      </c>
      <c r="I144" s="22"/>
      <c r="J144" s="22"/>
      <c r="K144" s="22"/>
      <c r="L144" s="35"/>
      <c r="M144" s="35"/>
      <c r="N144" s="41" t="s">
        <v>114</v>
      </c>
      <c r="O144" s="42">
        <v>1440000</v>
      </c>
      <c r="P144" s="35"/>
      <c r="U144" s="129" t="str">
        <f t="shared" si="2"/>
        <v>0</v>
      </c>
    </row>
    <row r="145" spans="1:21" s="25" customFormat="1">
      <c r="A145" s="35"/>
      <c r="B145" s="37" t="s">
        <v>226</v>
      </c>
      <c r="C145" s="38" t="s">
        <v>117</v>
      </c>
      <c r="D145" s="35"/>
      <c r="E145" s="126" t="s">
        <v>316</v>
      </c>
      <c r="F145" s="40"/>
      <c r="G145" s="39" t="s">
        <v>380</v>
      </c>
      <c r="H145" s="41">
        <v>2001</v>
      </c>
      <c r="I145" s="22"/>
      <c r="J145" s="22"/>
      <c r="K145" s="22"/>
      <c r="L145" s="35"/>
      <c r="M145" s="35"/>
      <c r="N145" s="41" t="s">
        <v>114</v>
      </c>
      <c r="O145" s="42">
        <v>280000</v>
      </c>
      <c r="P145" s="35"/>
      <c r="T145" s="120" t="s">
        <v>613</v>
      </c>
      <c r="U145" s="129">
        <f t="shared" si="2"/>
        <v>280000</v>
      </c>
    </row>
    <row r="146" spans="1:21" s="25" customFormat="1">
      <c r="A146" s="35"/>
      <c r="B146" s="37" t="s">
        <v>239</v>
      </c>
      <c r="C146" s="38" t="s">
        <v>162</v>
      </c>
      <c r="D146" s="35"/>
      <c r="E146" s="126" t="s">
        <v>317</v>
      </c>
      <c r="F146" s="40"/>
      <c r="G146" s="39" t="s">
        <v>381</v>
      </c>
      <c r="H146" s="41">
        <v>2001</v>
      </c>
      <c r="I146" s="22"/>
      <c r="J146" s="22"/>
      <c r="K146" s="22"/>
      <c r="L146" s="35"/>
      <c r="M146" s="35"/>
      <c r="N146" s="41" t="s">
        <v>114</v>
      </c>
      <c r="O146" s="42">
        <v>245000</v>
      </c>
      <c r="P146" s="35"/>
      <c r="T146" s="120" t="s">
        <v>613</v>
      </c>
      <c r="U146" s="129">
        <f t="shared" si="2"/>
        <v>245000</v>
      </c>
    </row>
    <row r="147" spans="1:21" s="25" customFormat="1">
      <c r="A147" s="35"/>
      <c r="B147" s="37" t="s">
        <v>225</v>
      </c>
      <c r="C147" s="38" t="s">
        <v>116</v>
      </c>
      <c r="D147" s="35"/>
      <c r="E147" s="126" t="s">
        <v>316</v>
      </c>
      <c r="F147" s="40"/>
      <c r="G147" s="39" t="s">
        <v>370</v>
      </c>
      <c r="H147" s="41">
        <v>2001</v>
      </c>
      <c r="I147" s="22"/>
      <c r="J147" s="22"/>
      <c r="K147" s="22"/>
      <c r="L147" s="35"/>
      <c r="M147" s="35"/>
      <c r="N147" s="41" t="s">
        <v>114</v>
      </c>
      <c r="O147" s="42">
        <v>490000</v>
      </c>
      <c r="P147" s="35"/>
      <c r="U147" s="129" t="str">
        <f t="shared" si="2"/>
        <v>0</v>
      </c>
    </row>
    <row r="148" spans="1:21" s="25" customFormat="1">
      <c r="A148" s="35"/>
      <c r="B148" s="37" t="s">
        <v>255</v>
      </c>
      <c r="C148" s="38" t="s">
        <v>117</v>
      </c>
      <c r="D148" s="35"/>
      <c r="E148" s="126" t="s">
        <v>329</v>
      </c>
      <c r="F148" s="40"/>
      <c r="G148" s="39" t="s">
        <v>383</v>
      </c>
      <c r="H148" s="41">
        <v>2001</v>
      </c>
      <c r="I148" s="22"/>
      <c r="J148" s="22"/>
      <c r="K148" s="22"/>
      <c r="L148" s="35"/>
      <c r="M148" s="35"/>
      <c r="N148" s="41" t="s">
        <v>114</v>
      </c>
      <c r="O148" s="42">
        <v>2800000</v>
      </c>
      <c r="P148" s="35"/>
      <c r="U148" s="129" t="str">
        <f t="shared" si="2"/>
        <v>0</v>
      </c>
    </row>
    <row r="149" spans="1:21" s="25" customFormat="1">
      <c r="A149" s="35"/>
      <c r="B149" s="37" t="s">
        <v>256</v>
      </c>
      <c r="C149" s="38" t="s">
        <v>163</v>
      </c>
      <c r="D149" s="35"/>
      <c r="E149" s="126" t="s">
        <v>315</v>
      </c>
      <c r="F149" s="40"/>
      <c r="G149" s="39" t="s">
        <v>379</v>
      </c>
      <c r="H149" s="41">
        <v>2002</v>
      </c>
      <c r="I149" s="22"/>
      <c r="J149" s="22"/>
      <c r="K149" s="22"/>
      <c r="L149" s="35"/>
      <c r="M149" s="35"/>
      <c r="N149" s="41" t="s">
        <v>114</v>
      </c>
      <c r="O149" s="44">
        <v>27500000</v>
      </c>
      <c r="P149" s="35"/>
      <c r="U149" s="129" t="str">
        <f t="shared" si="2"/>
        <v>0</v>
      </c>
    </row>
    <row r="150" spans="1:21" s="25" customFormat="1">
      <c r="A150" s="35"/>
      <c r="B150" s="37" t="s">
        <v>230</v>
      </c>
      <c r="C150" s="38" t="s">
        <v>125</v>
      </c>
      <c r="D150" s="35"/>
      <c r="E150" s="126" t="s">
        <v>316</v>
      </c>
      <c r="F150" s="40"/>
      <c r="G150" s="39" t="s">
        <v>373</v>
      </c>
      <c r="H150" s="41">
        <v>2002</v>
      </c>
      <c r="I150" s="22"/>
      <c r="J150" s="22"/>
      <c r="K150" s="22"/>
      <c r="L150" s="35"/>
      <c r="M150" s="35"/>
      <c r="N150" s="41" t="s">
        <v>114</v>
      </c>
      <c r="O150" s="44">
        <v>750000</v>
      </c>
      <c r="P150" s="35"/>
      <c r="U150" s="129" t="str">
        <f t="shared" si="2"/>
        <v>0</v>
      </c>
    </row>
    <row r="151" spans="1:21" s="25" customFormat="1">
      <c r="A151" s="35"/>
      <c r="B151" s="43" t="s">
        <v>257</v>
      </c>
      <c r="C151" s="38" t="s">
        <v>120</v>
      </c>
      <c r="D151" s="35"/>
      <c r="E151" s="126" t="s">
        <v>316</v>
      </c>
      <c r="F151" s="40"/>
      <c r="G151" s="39" t="s">
        <v>373</v>
      </c>
      <c r="H151" s="41">
        <v>2002</v>
      </c>
      <c r="I151" s="22"/>
      <c r="J151" s="22"/>
      <c r="K151" s="22"/>
      <c r="L151" s="35"/>
      <c r="M151" s="35"/>
      <c r="N151" s="41" t="s">
        <v>114</v>
      </c>
      <c r="O151" s="42">
        <v>640000</v>
      </c>
      <c r="P151" s="35"/>
      <c r="U151" s="129" t="str">
        <f t="shared" si="2"/>
        <v>0</v>
      </c>
    </row>
    <row r="152" spans="1:21" s="25" customFormat="1">
      <c r="A152" s="35"/>
      <c r="B152" s="43" t="s">
        <v>258</v>
      </c>
      <c r="C152" s="38" t="s">
        <v>162</v>
      </c>
      <c r="D152" s="35"/>
      <c r="E152" s="126" t="s">
        <v>330</v>
      </c>
      <c r="F152" s="40"/>
      <c r="G152" s="39" t="s">
        <v>369</v>
      </c>
      <c r="H152" s="41">
        <v>2002</v>
      </c>
      <c r="I152" s="22"/>
      <c r="J152" s="22"/>
      <c r="K152" s="22"/>
      <c r="L152" s="35"/>
      <c r="M152" s="35"/>
      <c r="N152" s="41" t="s">
        <v>114</v>
      </c>
      <c r="O152" s="42">
        <v>875000</v>
      </c>
      <c r="P152" s="35"/>
      <c r="U152" s="129" t="str">
        <f t="shared" si="2"/>
        <v>0</v>
      </c>
    </row>
    <row r="153" spans="1:21" s="25" customFormat="1">
      <c r="A153" s="35"/>
      <c r="B153" s="37" t="s">
        <v>238</v>
      </c>
      <c r="C153" s="38" t="s">
        <v>117</v>
      </c>
      <c r="D153" s="35"/>
      <c r="E153" s="126" t="s">
        <v>331</v>
      </c>
      <c r="F153" s="40"/>
      <c r="G153" s="39" t="s">
        <v>387</v>
      </c>
      <c r="H153" s="41">
        <v>2002</v>
      </c>
      <c r="I153" s="22"/>
      <c r="J153" s="22"/>
      <c r="K153" s="22"/>
      <c r="L153" s="35"/>
      <c r="M153" s="35"/>
      <c r="N153" s="41" t="s">
        <v>114</v>
      </c>
      <c r="O153" s="42">
        <v>120000</v>
      </c>
      <c r="P153" s="35"/>
      <c r="T153" s="120" t="s">
        <v>613</v>
      </c>
      <c r="U153" s="129">
        <f t="shared" si="2"/>
        <v>120000</v>
      </c>
    </row>
    <row r="154" spans="1:21" s="25" customFormat="1">
      <c r="A154" s="35"/>
      <c r="B154" s="37" t="s">
        <v>232</v>
      </c>
      <c r="C154" s="38" t="s">
        <v>143</v>
      </c>
      <c r="D154" s="35"/>
      <c r="E154" s="126" t="s">
        <v>318</v>
      </c>
      <c r="F154" s="40"/>
      <c r="G154" s="39" t="s">
        <v>369</v>
      </c>
      <c r="H154" s="41">
        <v>2002</v>
      </c>
      <c r="I154" s="22"/>
      <c r="J154" s="22"/>
      <c r="K154" s="22"/>
      <c r="L154" s="35"/>
      <c r="M154" s="35"/>
      <c r="N154" s="41" t="s">
        <v>114</v>
      </c>
      <c r="O154" s="42">
        <v>1925000</v>
      </c>
      <c r="P154" s="35"/>
      <c r="U154" s="129" t="str">
        <f t="shared" si="2"/>
        <v>0</v>
      </c>
    </row>
    <row r="155" spans="1:21" s="25" customFormat="1">
      <c r="A155" s="35"/>
      <c r="B155" s="37" t="s">
        <v>226</v>
      </c>
      <c r="C155" s="38" t="s">
        <v>128</v>
      </c>
      <c r="D155" s="35"/>
      <c r="E155" s="126" t="s">
        <v>313</v>
      </c>
      <c r="F155" s="40"/>
      <c r="G155" s="39" t="s">
        <v>368</v>
      </c>
      <c r="H155" s="41">
        <v>2002</v>
      </c>
      <c r="I155" s="22"/>
      <c r="J155" s="22"/>
      <c r="K155" s="22"/>
      <c r="L155" s="35"/>
      <c r="M155" s="35"/>
      <c r="N155" s="41" t="s">
        <v>114</v>
      </c>
      <c r="O155" s="42">
        <v>2730000</v>
      </c>
      <c r="P155" s="35"/>
      <c r="U155" s="129" t="str">
        <f t="shared" si="2"/>
        <v>0</v>
      </c>
    </row>
    <row r="156" spans="1:21" s="25" customFormat="1">
      <c r="A156" s="35"/>
      <c r="B156" s="37" t="s">
        <v>232</v>
      </c>
      <c r="C156" s="38" t="s">
        <v>148</v>
      </c>
      <c r="D156" s="35"/>
      <c r="E156" s="126" t="s">
        <v>316</v>
      </c>
      <c r="F156" s="40"/>
      <c r="G156" s="39" t="s">
        <v>376</v>
      </c>
      <c r="H156" s="41">
        <v>2002</v>
      </c>
      <c r="I156" s="22"/>
      <c r="J156" s="22"/>
      <c r="K156" s="22"/>
      <c r="L156" s="35"/>
      <c r="M156" s="35"/>
      <c r="N156" s="41" t="s">
        <v>114</v>
      </c>
      <c r="O156" s="42">
        <v>1200000</v>
      </c>
      <c r="P156" s="35"/>
      <c r="U156" s="129" t="str">
        <f t="shared" si="2"/>
        <v>0</v>
      </c>
    </row>
    <row r="157" spans="1:21" s="25" customFormat="1">
      <c r="A157" s="35"/>
      <c r="B157" s="37" t="s">
        <v>232</v>
      </c>
      <c r="C157" s="38" t="s">
        <v>125</v>
      </c>
      <c r="D157" s="35"/>
      <c r="E157" s="126" t="s">
        <v>318</v>
      </c>
      <c r="F157" s="40"/>
      <c r="G157" s="39" t="s">
        <v>369</v>
      </c>
      <c r="H157" s="41">
        <v>2002</v>
      </c>
      <c r="I157" s="22"/>
      <c r="J157" s="22"/>
      <c r="K157" s="22"/>
      <c r="L157" s="35"/>
      <c r="M157" s="35"/>
      <c r="N157" s="41" t="s">
        <v>114</v>
      </c>
      <c r="O157" s="42">
        <v>1650000</v>
      </c>
      <c r="P157" s="35"/>
      <c r="U157" s="129" t="str">
        <f t="shared" si="2"/>
        <v>0</v>
      </c>
    </row>
    <row r="158" spans="1:21" s="25" customFormat="1">
      <c r="A158" s="35"/>
      <c r="B158" s="37" t="s">
        <v>259</v>
      </c>
      <c r="C158" s="38" t="s">
        <v>117</v>
      </c>
      <c r="D158" s="35"/>
      <c r="E158" s="126" t="s">
        <v>332</v>
      </c>
      <c r="F158" s="40"/>
      <c r="G158" s="39" t="s">
        <v>379</v>
      </c>
      <c r="H158" s="41">
        <v>2002</v>
      </c>
      <c r="I158" s="22"/>
      <c r="J158" s="22"/>
      <c r="K158" s="22"/>
      <c r="L158" s="35"/>
      <c r="M158" s="35"/>
      <c r="N158" s="41" t="s">
        <v>114</v>
      </c>
      <c r="O158" s="42">
        <v>140000</v>
      </c>
      <c r="P158" s="35"/>
      <c r="T158" s="120" t="s">
        <v>613</v>
      </c>
      <c r="U158" s="129">
        <f t="shared" si="2"/>
        <v>140000</v>
      </c>
    </row>
    <row r="159" spans="1:21" s="25" customFormat="1">
      <c r="A159" s="35"/>
      <c r="B159" s="37" t="s">
        <v>252</v>
      </c>
      <c r="C159" s="38" t="s">
        <v>128</v>
      </c>
      <c r="D159" s="35"/>
      <c r="E159" s="126" t="s">
        <v>333</v>
      </c>
      <c r="F159" s="40"/>
      <c r="G159" s="39" t="s">
        <v>369</v>
      </c>
      <c r="H159" s="41">
        <v>2002</v>
      </c>
      <c r="I159" s="22"/>
      <c r="J159" s="22"/>
      <c r="K159" s="22"/>
      <c r="L159" s="35"/>
      <c r="M159" s="35"/>
      <c r="N159" s="41" t="s">
        <v>114</v>
      </c>
      <c r="O159" s="42">
        <v>740000</v>
      </c>
      <c r="P159" s="35"/>
      <c r="U159" s="129" t="str">
        <f t="shared" si="2"/>
        <v>0</v>
      </c>
    </row>
    <row r="160" spans="1:21" s="25" customFormat="1">
      <c r="A160" s="35"/>
      <c r="B160" s="37" t="s">
        <v>246</v>
      </c>
      <c r="C160" s="38" t="s">
        <v>129</v>
      </c>
      <c r="D160" s="35"/>
      <c r="E160" s="126" t="s">
        <v>316</v>
      </c>
      <c r="F160" s="40"/>
      <c r="G160" s="39" t="s">
        <v>373</v>
      </c>
      <c r="H160" s="41">
        <v>2002</v>
      </c>
      <c r="I160" s="22"/>
      <c r="J160" s="22"/>
      <c r="K160" s="22"/>
      <c r="L160" s="35"/>
      <c r="M160" s="35"/>
      <c r="N160" s="41" t="s">
        <v>114</v>
      </c>
      <c r="O160" s="42">
        <v>120000</v>
      </c>
      <c r="P160" s="35"/>
      <c r="T160" s="120" t="s">
        <v>613</v>
      </c>
      <c r="U160" s="129">
        <f t="shared" si="2"/>
        <v>120000</v>
      </c>
    </row>
    <row r="161" spans="1:21" s="25" customFormat="1">
      <c r="A161" s="35"/>
      <c r="B161" s="37" t="s">
        <v>230</v>
      </c>
      <c r="C161" s="38" t="s">
        <v>125</v>
      </c>
      <c r="D161" s="35"/>
      <c r="E161" s="126" t="s">
        <v>316</v>
      </c>
      <c r="F161" s="40"/>
      <c r="G161" s="39" t="s">
        <v>373</v>
      </c>
      <c r="H161" s="41">
        <v>2002</v>
      </c>
      <c r="I161" s="22"/>
      <c r="J161" s="22"/>
      <c r="K161" s="22"/>
      <c r="L161" s="35"/>
      <c r="M161" s="35"/>
      <c r="N161" s="41" t="s">
        <v>114</v>
      </c>
      <c r="O161" s="42">
        <v>8400000</v>
      </c>
      <c r="P161" s="35"/>
      <c r="U161" s="129" t="str">
        <f t="shared" si="2"/>
        <v>0</v>
      </c>
    </row>
    <row r="162" spans="1:21" s="25" customFormat="1">
      <c r="A162" s="35"/>
      <c r="B162" s="37" t="s">
        <v>230</v>
      </c>
      <c r="C162" s="38" t="s">
        <v>149</v>
      </c>
      <c r="D162" s="35"/>
      <c r="E162" s="126" t="s">
        <v>316</v>
      </c>
      <c r="F162" s="40"/>
      <c r="G162" s="39" t="s">
        <v>373</v>
      </c>
      <c r="H162" s="41">
        <v>2002</v>
      </c>
      <c r="I162" s="22"/>
      <c r="J162" s="22"/>
      <c r="K162" s="22"/>
      <c r="L162" s="35"/>
      <c r="M162" s="35"/>
      <c r="N162" s="41" t="s">
        <v>114</v>
      </c>
      <c r="O162" s="42">
        <v>1190000</v>
      </c>
      <c r="P162" s="35"/>
      <c r="U162" s="129" t="str">
        <f t="shared" si="2"/>
        <v>0</v>
      </c>
    </row>
    <row r="163" spans="1:21" s="25" customFormat="1">
      <c r="A163" s="35"/>
      <c r="B163" s="37" t="s">
        <v>226</v>
      </c>
      <c r="C163" s="38" t="s">
        <v>128</v>
      </c>
      <c r="D163" s="35"/>
      <c r="E163" s="126" t="s">
        <v>316</v>
      </c>
      <c r="F163" s="40"/>
      <c r="G163" s="39" t="s">
        <v>368</v>
      </c>
      <c r="H163" s="41">
        <v>2002</v>
      </c>
      <c r="I163" s="22"/>
      <c r="J163" s="22"/>
      <c r="K163" s="22"/>
      <c r="L163" s="35"/>
      <c r="M163" s="35"/>
      <c r="N163" s="41" t="s">
        <v>114</v>
      </c>
      <c r="O163" s="42">
        <v>1400000</v>
      </c>
      <c r="P163" s="35"/>
      <c r="U163" s="129" t="str">
        <f t="shared" si="2"/>
        <v>0</v>
      </c>
    </row>
    <row r="164" spans="1:21" s="25" customFormat="1">
      <c r="A164" s="35"/>
      <c r="B164" s="37" t="s">
        <v>226</v>
      </c>
      <c r="C164" s="38" t="s">
        <v>125</v>
      </c>
      <c r="D164" s="35"/>
      <c r="E164" s="126" t="s">
        <v>313</v>
      </c>
      <c r="F164" s="40"/>
      <c r="G164" s="39" t="s">
        <v>368</v>
      </c>
      <c r="H164" s="41">
        <v>2002</v>
      </c>
      <c r="I164" s="22"/>
      <c r="J164" s="22"/>
      <c r="K164" s="22"/>
      <c r="L164" s="35"/>
      <c r="M164" s="35"/>
      <c r="N164" s="41" t="s">
        <v>114</v>
      </c>
      <c r="O164" s="42">
        <v>9100000</v>
      </c>
      <c r="P164" s="35"/>
      <c r="U164" s="129" t="str">
        <f t="shared" si="2"/>
        <v>0</v>
      </c>
    </row>
    <row r="165" spans="1:21" s="25" customFormat="1">
      <c r="A165" s="35"/>
      <c r="B165" s="37" t="s">
        <v>230</v>
      </c>
      <c r="C165" s="38" t="s">
        <v>164</v>
      </c>
      <c r="D165" s="35"/>
      <c r="E165" s="126" t="s">
        <v>316</v>
      </c>
      <c r="F165" s="40"/>
      <c r="G165" s="39" t="s">
        <v>373</v>
      </c>
      <c r="H165" s="41">
        <v>2002</v>
      </c>
      <c r="I165" s="22"/>
      <c r="J165" s="22"/>
      <c r="K165" s="22"/>
      <c r="L165" s="35"/>
      <c r="M165" s="35"/>
      <c r="N165" s="41" t="s">
        <v>114</v>
      </c>
      <c r="O165" s="42">
        <v>7700000</v>
      </c>
      <c r="P165" s="35"/>
      <c r="U165" s="129" t="str">
        <f t="shared" si="2"/>
        <v>0</v>
      </c>
    </row>
    <row r="166" spans="1:21" s="25" customFormat="1">
      <c r="A166" s="35"/>
      <c r="B166" s="37" t="s">
        <v>226</v>
      </c>
      <c r="C166" s="38" t="s">
        <v>150</v>
      </c>
      <c r="D166" s="35"/>
      <c r="E166" s="126" t="s">
        <v>313</v>
      </c>
      <c r="F166" s="40"/>
      <c r="G166" s="39" t="s">
        <v>368</v>
      </c>
      <c r="H166" s="41">
        <v>2002</v>
      </c>
      <c r="I166" s="22"/>
      <c r="J166" s="22"/>
      <c r="K166" s="22"/>
      <c r="L166" s="35"/>
      <c r="M166" s="35"/>
      <c r="N166" s="41" t="s">
        <v>114</v>
      </c>
      <c r="O166" s="42">
        <v>12285000</v>
      </c>
      <c r="P166" s="35"/>
      <c r="U166" s="129" t="str">
        <f t="shared" si="2"/>
        <v>0</v>
      </c>
    </row>
    <row r="167" spans="1:21" s="25" customFormat="1">
      <c r="A167" s="35"/>
      <c r="B167" s="37" t="s">
        <v>226</v>
      </c>
      <c r="C167" s="38" t="s">
        <v>133</v>
      </c>
      <c r="D167" s="35"/>
      <c r="E167" s="126" t="s">
        <v>313</v>
      </c>
      <c r="F167" s="40"/>
      <c r="G167" s="39" t="s">
        <v>368</v>
      </c>
      <c r="H167" s="41">
        <v>2002</v>
      </c>
      <c r="I167" s="22"/>
      <c r="J167" s="22"/>
      <c r="K167" s="22"/>
      <c r="L167" s="35"/>
      <c r="M167" s="35"/>
      <c r="N167" s="41" t="s">
        <v>114</v>
      </c>
      <c r="O167" s="42">
        <v>7350000</v>
      </c>
      <c r="P167" s="35"/>
      <c r="U167" s="129" t="str">
        <f t="shared" si="2"/>
        <v>0</v>
      </c>
    </row>
    <row r="168" spans="1:21" s="25" customFormat="1">
      <c r="A168" s="35"/>
      <c r="B168" s="37" t="s">
        <v>226</v>
      </c>
      <c r="C168" s="38" t="s">
        <v>129</v>
      </c>
      <c r="D168" s="35"/>
      <c r="E168" s="126" t="s">
        <v>316</v>
      </c>
      <c r="F168" s="40"/>
      <c r="G168" s="39" t="s">
        <v>368</v>
      </c>
      <c r="H168" s="41">
        <v>2002</v>
      </c>
      <c r="I168" s="22"/>
      <c r="J168" s="22"/>
      <c r="K168" s="22"/>
      <c r="L168" s="35"/>
      <c r="M168" s="35"/>
      <c r="N168" s="41" t="s">
        <v>114</v>
      </c>
      <c r="O168" s="42">
        <v>4200000</v>
      </c>
      <c r="P168" s="35"/>
      <c r="U168" s="129" t="str">
        <f t="shared" si="2"/>
        <v>0</v>
      </c>
    </row>
    <row r="169" spans="1:21" s="25" customFormat="1">
      <c r="A169" s="35"/>
      <c r="B169" s="37" t="s">
        <v>226</v>
      </c>
      <c r="C169" s="38" t="s">
        <v>138</v>
      </c>
      <c r="D169" s="35"/>
      <c r="E169" s="126" t="s">
        <v>313</v>
      </c>
      <c r="F169" s="40"/>
      <c r="G169" s="39" t="s">
        <v>368</v>
      </c>
      <c r="H169" s="41">
        <v>2002</v>
      </c>
      <c r="I169" s="22"/>
      <c r="J169" s="22"/>
      <c r="K169" s="22"/>
      <c r="L169" s="35"/>
      <c r="M169" s="35"/>
      <c r="N169" s="41" t="s">
        <v>114</v>
      </c>
      <c r="O169" s="42">
        <v>13520000</v>
      </c>
      <c r="P169" s="35"/>
      <c r="U169" s="129" t="str">
        <f t="shared" si="2"/>
        <v>0</v>
      </c>
    </row>
    <row r="170" spans="1:21" s="25" customFormat="1">
      <c r="A170" s="35"/>
      <c r="B170" s="37" t="s">
        <v>260</v>
      </c>
      <c r="C170" s="38" t="s">
        <v>148</v>
      </c>
      <c r="D170" s="35"/>
      <c r="E170" s="126" t="s">
        <v>316</v>
      </c>
      <c r="F170" s="40"/>
      <c r="G170" s="39" t="s">
        <v>373</v>
      </c>
      <c r="H170" s="41">
        <v>2002</v>
      </c>
      <c r="I170" s="22"/>
      <c r="J170" s="22"/>
      <c r="K170" s="22"/>
      <c r="L170" s="35"/>
      <c r="M170" s="35"/>
      <c r="N170" s="41" t="s">
        <v>114</v>
      </c>
      <c r="O170" s="42">
        <v>240000</v>
      </c>
      <c r="P170" s="35"/>
      <c r="T170" s="120" t="s">
        <v>613</v>
      </c>
      <c r="U170" s="129">
        <f t="shared" si="2"/>
        <v>240000</v>
      </c>
    </row>
    <row r="171" spans="1:21" s="25" customFormat="1">
      <c r="A171" s="35"/>
      <c r="B171" s="37" t="s">
        <v>225</v>
      </c>
      <c r="C171" s="38" t="s">
        <v>165</v>
      </c>
      <c r="D171" s="35"/>
      <c r="E171" s="126" t="s">
        <v>313</v>
      </c>
      <c r="F171" s="40"/>
      <c r="G171" s="39" t="s">
        <v>370</v>
      </c>
      <c r="H171" s="41">
        <v>2002</v>
      </c>
      <c r="I171" s="22"/>
      <c r="J171" s="22"/>
      <c r="K171" s="22"/>
      <c r="L171" s="35"/>
      <c r="M171" s="35"/>
      <c r="N171" s="41" t="s">
        <v>114</v>
      </c>
      <c r="O171" s="42">
        <v>455000</v>
      </c>
      <c r="P171" s="35"/>
      <c r="U171" s="129" t="str">
        <f t="shared" si="2"/>
        <v>0</v>
      </c>
    </row>
    <row r="172" spans="1:21" s="25" customFormat="1">
      <c r="A172" s="35"/>
      <c r="B172" s="37" t="s">
        <v>242</v>
      </c>
      <c r="C172" s="38" t="s">
        <v>117</v>
      </c>
      <c r="D172" s="35"/>
      <c r="E172" s="126" t="s">
        <v>325</v>
      </c>
      <c r="F172" s="40"/>
      <c r="G172" s="39" t="s">
        <v>379</v>
      </c>
      <c r="H172" s="41">
        <v>2002</v>
      </c>
      <c r="I172" s="22"/>
      <c r="J172" s="22"/>
      <c r="K172" s="22"/>
      <c r="L172" s="35"/>
      <c r="M172" s="35"/>
      <c r="N172" s="41" t="s">
        <v>114</v>
      </c>
      <c r="O172" s="42">
        <v>3450000</v>
      </c>
      <c r="P172" s="35"/>
      <c r="U172" s="129" t="str">
        <f t="shared" si="2"/>
        <v>0</v>
      </c>
    </row>
    <row r="173" spans="1:21" s="25" customFormat="1">
      <c r="A173" s="35"/>
      <c r="B173" s="37" t="s">
        <v>261</v>
      </c>
      <c r="C173" s="38" t="s">
        <v>166</v>
      </c>
      <c r="D173" s="35"/>
      <c r="E173" s="126" t="s">
        <v>334</v>
      </c>
      <c r="F173" s="40"/>
      <c r="G173" s="39" t="s">
        <v>369</v>
      </c>
      <c r="H173" s="41">
        <v>2003</v>
      </c>
      <c r="I173" s="22"/>
      <c r="J173" s="22"/>
      <c r="K173" s="22"/>
      <c r="L173" s="35"/>
      <c r="M173" s="35"/>
      <c r="N173" s="41" t="s">
        <v>114</v>
      </c>
      <c r="O173" s="44">
        <v>97500000</v>
      </c>
      <c r="P173" s="35"/>
      <c r="U173" s="129" t="str">
        <f t="shared" si="2"/>
        <v>0</v>
      </c>
    </row>
    <row r="174" spans="1:21" s="25" customFormat="1">
      <c r="A174" s="35"/>
      <c r="B174" s="37" t="s">
        <v>262</v>
      </c>
      <c r="C174" s="38" t="s">
        <v>145</v>
      </c>
      <c r="D174" s="35"/>
      <c r="E174" s="126" t="s">
        <v>335</v>
      </c>
      <c r="F174" s="40"/>
      <c r="G174" s="39" t="s">
        <v>388</v>
      </c>
      <c r="H174" s="41">
        <v>2003</v>
      </c>
      <c r="I174" s="22"/>
      <c r="J174" s="22"/>
      <c r="K174" s="22"/>
      <c r="L174" s="35"/>
      <c r="M174" s="35"/>
      <c r="N174" s="41" t="s">
        <v>114</v>
      </c>
      <c r="O174" s="44">
        <v>900000</v>
      </c>
      <c r="P174" s="35"/>
      <c r="U174" s="129" t="str">
        <f t="shared" si="2"/>
        <v>0</v>
      </c>
    </row>
    <row r="175" spans="1:21" s="25" customFormat="1">
      <c r="A175" s="35"/>
      <c r="B175" s="37" t="s">
        <v>230</v>
      </c>
      <c r="C175" s="38" t="s">
        <v>125</v>
      </c>
      <c r="D175" s="35"/>
      <c r="E175" s="126" t="s">
        <v>316</v>
      </c>
      <c r="F175" s="40"/>
      <c r="G175" s="39" t="s">
        <v>373</v>
      </c>
      <c r="H175" s="41">
        <v>2003</v>
      </c>
      <c r="I175" s="22"/>
      <c r="J175" s="22"/>
      <c r="K175" s="22"/>
      <c r="L175" s="35"/>
      <c r="M175" s="35"/>
      <c r="N175" s="41" t="s">
        <v>114</v>
      </c>
      <c r="O175" s="44">
        <v>2380000</v>
      </c>
      <c r="P175" s="35"/>
      <c r="U175" s="129" t="str">
        <f t="shared" si="2"/>
        <v>0</v>
      </c>
    </row>
    <row r="176" spans="1:21" s="25" customFormat="1">
      <c r="A176" s="35"/>
      <c r="B176" s="37" t="s">
        <v>225</v>
      </c>
      <c r="C176" s="38" t="s">
        <v>117</v>
      </c>
      <c r="D176" s="35"/>
      <c r="E176" s="126" t="s">
        <v>313</v>
      </c>
      <c r="F176" s="40"/>
      <c r="G176" s="39" t="s">
        <v>370</v>
      </c>
      <c r="H176" s="41">
        <v>2003</v>
      </c>
      <c r="I176" s="22"/>
      <c r="J176" s="22"/>
      <c r="K176" s="22"/>
      <c r="L176" s="35"/>
      <c r="M176" s="35"/>
      <c r="N176" s="41" t="s">
        <v>114</v>
      </c>
      <c r="O176" s="44">
        <v>1365000</v>
      </c>
      <c r="P176" s="35"/>
      <c r="U176" s="129" t="str">
        <f t="shared" si="2"/>
        <v>0</v>
      </c>
    </row>
    <row r="177" spans="1:21" s="25" customFormat="1">
      <c r="A177" s="35"/>
      <c r="B177" s="37" t="s">
        <v>231</v>
      </c>
      <c r="C177" s="38" t="s">
        <v>122</v>
      </c>
      <c r="D177" s="35"/>
      <c r="E177" s="126" t="s">
        <v>316</v>
      </c>
      <c r="F177" s="40"/>
      <c r="G177" s="39" t="s">
        <v>374</v>
      </c>
      <c r="H177" s="41">
        <v>2003</v>
      </c>
      <c r="I177" s="22"/>
      <c r="J177" s="22"/>
      <c r="K177" s="22"/>
      <c r="L177" s="35"/>
      <c r="M177" s="35"/>
      <c r="N177" s="41" t="s">
        <v>114</v>
      </c>
      <c r="O177" s="44">
        <v>2850000</v>
      </c>
      <c r="P177" s="35"/>
      <c r="U177" s="129" t="str">
        <f t="shared" si="2"/>
        <v>0</v>
      </c>
    </row>
    <row r="178" spans="1:21" s="25" customFormat="1">
      <c r="A178" s="35"/>
      <c r="B178" s="37" t="s">
        <v>231</v>
      </c>
      <c r="C178" s="38" t="s">
        <v>122</v>
      </c>
      <c r="D178" s="35"/>
      <c r="E178" s="126" t="s">
        <v>316</v>
      </c>
      <c r="F178" s="40"/>
      <c r="G178" s="39" t="s">
        <v>374</v>
      </c>
      <c r="H178" s="41">
        <v>2003</v>
      </c>
      <c r="I178" s="22"/>
      <c r="J178" s="22"/>
      <c r="K178" s="22"/>
      <c r="L178" s="35"/>
      <c r="M178" s="35"/>
      <c r="N178" s="41" t="s">
        <v>114</v>
      </c>
      <c r="O178" s="44">
        <v>5250000</v>
      </c>
      <c r="P178" s="35"/>
      <c r="U178" s="129" t="str">
        <f t="shared" si="2"/>
        <v>0</v>
      </c>
    </row>
    <row r="179" spans="1:21" s="25" customFormat="1">
      <c r="A179" s="35"/>
      <c r="B179" s="37" t="s">
        <v>257</v>
      </c>
      <c r="C179" s="38" t="s">
        <v>120</v>
      </c>
      <c r="D179" s="35"/>
      <c r="E179" s="126" t="s">
        <v>316</v>
      </c>
      <c r="F179" s="40"/>
      <c r="G179" s="39" t="s">
        <v>373</v>
      </c>
      <c r="H179" s="41">
        <v>2003</v>
      </c>
      <c r="I179" s="22"/>
      <c r="J179" s="22"/>
      <c r="K179" s="22"/>
      <c r="L179" s="35"/>
      <c r="M179" s="35"/>
      <c r="N179" s="41" t="s">
        <v>114</v>
      </c>
      <c r="O179" s="44">
        <v>900000</v>
      </c>
      <c r="P179" s="35"/>
      <c r="U179" s="129" t="str">
        <f t="shared" si="2"/>
        <v>0</v>
      </c>
    </row>
    <row r="180" spans="1:21" s="25" customFormat="1">
      <c r="A180" s="35"/>
      <c r="B180" s="37" t="s">
        <v>257</v>
      </c>
      <c r="C180" s="38" t="s">
        <v>120</v>
      </c>
      <c r="D180" s="35"/>
      <c r="E180" s="126" t="s">
        <v>316</v>
      </c>
      <c r="F180" s="40"/>
      <c r="G180" s="39" t="s">
        <v>374</v>
      </c>
      <c r="H180" s="41">
        <v>2003</v>
      </c>
      <c r="I180" s="22"/>
      <c r="J180" s="22"/>
      <c r="K180" s="22"/>
      <c r="L180" s="35"/>
      <c r="M180" s="35"/>
      <c r="N180" s="41" t="s">
        <v>114</v>
      </c>
      <c r="O180" s="44">
        <v>300000</v>
      </c>
      <c r="P180" s="35"/>
      <c r="T180" s="120" t="s">
        <v>613</v>
      </c>
      <c r="U180" s="129" t="str">
        <f t="shared" si="2"/>
        <v>0</v>
      </c>
    </row>
    <row r="181" spans="1:21" s="25" customFormat="1">
      <c r="A181" s="35"/>
      <c r="B181" s="37" t="s">
        <v>263</v>
      </c>
      <c r="C181" s="38" t="s">
        <v>167</v>
      </c>
      <c r="D181" s="35"/>
      <c r="E181" s="126" t="s">
        <v>316</v>
      </c>
      <c r="F181" s="40"/>
      <c r="G181" s="39" t="s">
        <v>384</v>
      </c>
      <c r="H181" s="41">
        <v>2003</v>
      </c>
      <c r="I181" s="22"/>
      <c r="J181" s="22"/>
      <c r="K181" s="22"/>
      <c r="L181" s="35"/>
      <c r="M181" s="35"/>
      <c r="N181" s="41" t="s">
        <v>114</v>
      </c>
      <c r="O181" s="44">
        <v>2000000</v>
      </c>
      <c r="P181" s="35"/>
      <c r="U181" s="129" t="str">
        <f t="shared" si="2"/>
        <v>0</v>
      </c>
    </row>
    <row r="182" spans="1:21" s="25" customFormat="1">
      <c r="A182" s="35"/>
      <c r="B182" s="37" t="s">
        <v>230</v>
      </c>
      <c r="C182" s="38" t="s">
        <v>168</v>
      </c>
      <c r="D182" s="35"/>
      <c r="E182" s="126" t="s">
        <v>316</v>
      </c>
      <c r="F182" s="40"/>
      <c r="G182" s="39" t="s">
        <v>373</v>
      </c>
      <c r="H182" s="41">
        <v>2003</v>
      </c>
      <c r="I182" s="22"/>
      <c r="J182" s="22"/>
      <c r="K182" s="22"/>
      <c r="L182" s="35"/>
      <c r="M182" s="35"/>
      <c r="N182" s="41" t="s">
        <v>114</v>
      </c>
      <c r="O182" s="44">
        <v>2700000</v>
      </c>
      <c r="P182" s="35"/>
      <c r="U182" s="129" t="str">
        <f t="shared" si="2"/>
        <v>0</v>
      </c>
    </row>
    <row r="183" spans="1:21" s="25" customFormat="1">
      <c r="A183" s="35"/>
      <c r="B183" s="37" t="s">
        <v>264</v>
      </c>
      <c r="C183" s="38" t="s">
        <v>169</v>
      </c>
      <c r="D183" s="35"/>
      <c r="E183" s="126" t="s">
        <v>316</v>
      </c>
      <c r="F183" s="40"/>
      <c r="G183" s="39" t="s">
        <v>382</v>
      </c>
      <c r="H183" s="41">
        <v>2003</v>
      </c>
      <c r="I183" s="22"/>
      <c r="J183" s="22"/>
      <c r="K183" s="22"/>
      <c r="L183" s="35"/>
      <c r="M183" s="35"/>
      <c r="N183" s="41" t="s">
        <v>114</v>
      </c>
      <c r="O183" s="44">
        <v>1650000</v>
      </c>
      <c r="P183" s="35"/>
      <c r="U183" s="129" t="str">
        <f t="shared" si="2"/>
        <v>0</v>
      </c>
    </row>
    <row r="184" spans="1:21" s="25" customFormat="1">
      <c r="A184" s="35"/>
      <c r="B184" s="37" t="s">
        <v>265</v>
      </c>
      <c r="C184" s="38" t="s">
        <v>170</v>
      </c>
      <c r="D184" s="35"/>
      <c r="E184" s="126" t="s">
        <v>316</v>
      </c>
      <c r="F184" s="40"/>
      <c r="G184" s="39" t="s">
        <v>389</v>
      </c>
      <c r="H184" s="41">
        <v>2003</v>
      </c>
      <c r="I184" s="22"/>
      <c r="J184" s="22"/>
      <c r="K184" s="22"/>
      <c r="L184" s="35"/>
      <c r="M184" s="35"/>
      <c r="N184" s="41" t="s">
        <v>114</v>
      </c>
      <c r="O184" s="44">
        <v>480000</v>
      </c>
      <c r="P184" s="35"/>
      <c r="U184" s="129" t="str">
        <f t="shared" si="2"/>
        <v>0</v>
      </c>
    </row>
    <row r="185" spans="1:21" s="25" customFormat="1">
      <c r="A185" s="35"/>
      <c r="B185" s="37" t="s">
        <v>246</v>
      </c>
      <c r="C185" s="38" t="s">
        <v>149</v>
      </c>
      <c r="D185" s="35"/>
      <c r="E185" s="126" t="s">
        <v>316</v>
      </c>
      <c r="F185" s="40"/>
      <c r="G185" s="39" t="s">
        <v>373</v>
      </c>
      <c r="H185" s="41">
        <v>2003</v>
      </c>
      <c r="I185" s="22"/>
      <c r="J185" s="22"/>
      <c r="K185" s="22"/>
      <c r="L185" s="35"/>
      <c r="M185" s="35"/>
      <c r="N185" s="41" t="s">
        <v>114</v>
      </c>
      <c r="O185" s="44">
        <v>120000</v>
      </c>
      <c r="P185" s="35"/>
      <c r="T185" s="120" t="s">
        <v>613</v>
      </c>
      <c r="U185" s="129">
        <f t="shared" si="2"/>
        <v>120000</v>
      </c>
    </row>
    <row r="186" spans="1:21" s="25" customFormat="1">
      <c r="A186" s="35"/>
      <c r="B186" s="37" t="s">
        <v>226</v>
      </c>
      <c r="C186" s="38" t="s">
        <v>117</v>
      </c>
      <c r="D186" s="35"/>
      <c r="E186" s="126" t="s">
        <v>316</v>
      </c>
      <c r="F186" s="40"/>
      <c r="G186" s="39" t="s">
        <v>368</v>
      </c>
      <c r="H186" s="41">
        <v>2003</v>
      </c>
      <c r="I186" s="22"/>
      <c r="J186" s="22"/>
      <c r="K186" s="22"/>
      <c r="L186" s="35"/>
      <c r="M186" s="35"/>
      <c r="N186" s="41" t="s">
        <v>114</v>
      </c>
      <c r="O186" s="44">
        <v>490000</v>
      </c>
      <c r="P186" s="35"/>
      <c r="U186" s="129" t="str">
        <f t="shared" si="2"/>
        <v>0</v>
      </c>
    </row>
    <row r="187" spans="1:21" s="25" customFormat="1">
      <c r="A187" s="35"/>
      <c r="B187" s="37" t="s">
        <v>226</v>
      </c>
      <c r="C187" s="38" t="s">
        <v>117</v>
      </c>
      <c r="D187" s="35"/>
      <c r="E187" s="126" t="s">
        <v>313</v>
      </c>
      <c r="F187" s="40"/>
      <c r="G187" s="39" t="s">
        <v>368</v>
      </c>
      <c r="H187" s="41">
        <v>2003</v>
      </c>
      <c r="I187" s="22"/>
      <c r="J187" s="22"/>
      <c r="K187" s="22"/>
      <c r="L187" s="35"/>
      <c r="M187" s="35"/>
      <c r="N187" s="41" t="s">
        <v>114</v>
      </c>
      <c r="O187" s="44">
        <v>1575000</v>
      </c>
      <c r="P187" s="35"/>
      <c r="U187" s="129" t="str">
        <f t="shared" si="2"/>
        <v>0</v>
      </c>
    </row>
    <row r="188" spans="1:21" s="25" customFormat="1">
      <c r="A188" s="35"/>
      <c r="B188" s="37" t="s">
        <v>247</v>
      </c>
      <c r="C188" s="38" t="s">
        <v>150</v>
      </c>
      <c r="D188" s="35"/>
      <c r="E188" s="126" t="s">
        <v>316</v>
      </c>
      <c r="F188" s="40"/>
      <c r="G188" s="39" t="s">
        <v>376</v>
      </c>
      <c r="H188" s="41">
        <v>2003</v>
      </c>
      <c r="I188" s="22"/>
      <c r="J188" s="22"/>
      <c r="K188" s="22"/>
      <c r="L188" s="35"/>
      <c r="M188" s="35"/>
      <c r="N188" s="41" t="s">
        <v>114</v>
      </c>
      <c r="O188" s="44">
        <v>700000</v>
      </c>
      <c r="P188" s="35"/>
      <c r="U188" s="129" t="str">
        <f t="shared" si="2"/>
        <v>0</v>
      </c>
    </row>
    <row r="189" spans="1:21" s="25" customFormat="1">
      <c r="A189" s="73"/>
      <c r="B189" s="74" t="s">
        <v>233</v>
      </c>
      <c r="C189" s="75" t="s">
        <v>128</v>
      </c>
      <c r="D189" s="73"/>
      <c r="E189" s="127" t="s">
        <v>336</v>
      </c>
      <c r="F189" s="76"/>
      <c r="G189" s="77" t="s">
        <v>369</v>
      </c>
      <c r="H189" s="78">
        <v>2003</v>
      </c>
      <c r="I189" s="79"/>
      <c r="J189" s="79"/>
      <c r="K189" s="79"/>
      <c r="L189" s="73"/>
      <c r="M189" s="73"/>
      <c r="N189" s="78" t="s">
        <v>114</v>
      </c>
      <c r="O189" s="81">
        <v>1200000</v>
      </c>
      <c r="P189" s="73"/>
      <c r="U189" s="129" t="str">
        <f t="shared" si="2"/>
        <v>0</v>
      </c>
    </row>
    <row r="190" spans="1:21" s="25" customFormat="1">
      <c r="A190" s="35"/>
      <c r="B190" s="37" t="s">
        <v>247</v>
      </c>
      <c r="C190" s="38" t="s">
        <v>150</v>
      </c>
      <c r="D190" s="35"/>
      <c r="E190" s="126" t="s">
        <v>316</v>
      </c>
      <c r="F190" s="40"/>
      <c r="G190" s="39" t="s">
        <v>376</v>
      </c>
      <c r="H190" s="41">
        <v>2003</v>
      </c>
      <c r="I190" s="22"/>
      <c r="J190" s="22"/>
      <c r="K190" s="22"/>
      <c r="L190" s="35"/>
      <c r="M190" s="35"/>
      <c r="N190" s="41" t="s">
        <v>114</v>
      </c>
      <c r="O190" s="44">
        <v>525000</v>
      </c>
      <c r="P190" s="35"/>
      <c r="U190" s="129" t="str">
        <f t="shared" si="2"/>
        <v>0</v>
      </c>
    </row>
    <row r="191" spans="1:21" s="25" customFormat="1">
      <c r="A191" s="35"/>
      <c r="B191" s="43" t="s">
        <v>238</v>
      </c>
      <c r="C191" s="38" t="s">
        <v>171</v>
      </c>
      <c r="D191" s="35"/>
      <c r="E191" s="126" t="s">
        <v>315</v>
      </c>
      <c r="F191" s="40"/>
      <c r="G191" s="39" t="s">
        <v>379</v>
      </c>
      <c r="H191" s="41">
        <v>2003</v>
      </c>
      <c r="I191" s="22"/>
      <c r="J191" s="22"/>
      <c r="K191" s="22"/>
      <c r="L191" s="35"/>
      <c r="M191" s="35"/>
      <c r="N191" s="41" t="s">
        <v>114</v>
      </c>
      <c r="O191" s="44">
        <v>1400000</v>
      </c>
      <c r="P191" s="35"/>
      <c r="U191" s="129" t="str">
        <f t="shared" si="2"/>
        <v>0</v>
      </c>
    </row>
    <row r="192" spans="1:21" s="25" customFormat="1">
      <c r="A192" s="35"/>
      <c r="B192" s="43" t="s">
        <v>266</v>
      </c>
      <c r="C192" s="38" t="s">
        <v>135</v>
      </c>
      <c r="D192" s="35"/>
      <c r="E192" s="126" t="s">
        <v>337</v>
      </c>
      <c r="F192" s="40"/>
      <c r="G192" s="39" t="s">
        <v>388</v>
      </c>
      <c r="H192" s="41">
        <v>2003</v>
      </c>
      <c r="I192" s="22"/>
      <c r="J192" s="22"/>
      <c r="K192" s="22"/>
      <c r="L192" s="35"/>
      <c r="M192" s="35"/>
      <c r="N192" s="41" t="s">
        <v>114</v>
      </c>
      <c r="O192" s="42">
        <v>6433000</v>
      </c>
      <c r="P192" s="35"/>
      <c r="U192" s="129" t="str">
        <f t="shared" si="2"/>
        <v>0</v>
      </c>
    </row>
    <row r="193" spans="1:21" s="25" customFormat="1">
      <c r="A193" s="35"/>
      <c r="B193" s="43" t="s">
        <v>252</v>
      </c>
      <c r="C193" s="38" t="s">
        <v>143</v>
      </c>
      <c r="D193" s="35"/>
      <c r="E193" s="126" t="s">
        <v>327</v>
      </c>
      <c r="F193" s="40"/>
      <c r="G193" s="39" t="s">
        <v>369</v>
      </c>
      <c r="H193" s="41">
        <v>2003</v>
      </c>
      <c r="I193" s="22"/>
      <c r="J193" s="22"/>
      <c r="K193" s="22"/>
      <c r="L193" s="35"/>
      <c r="M193" s="35"/>
      <c r="N193" s="41" t="s">
        <v>114</v>
      </c>
      <c r="O193" s="42">
        <v>6860000</v>
      </c>
      <c r="P193" s="35"/>
      <c r="U193" s="129" t="str">
        <f t="shared" si="2"/>
        <v>0</v>
      </c>
    </row>
    <row r="194" spans="1:21" s="25" customFormat="1">
      <c r="A194" s="35"/>
      <c r="B194" s="37" t="s">
        <v>267</v>
      </c>
      <c r="C194" s="38" t="s">
        <v>129</v>
      </c>
      <c r="D194" s="35"/>
      <c r="E194" s="126" t="s">
        <v>325</v>
      </c>
      <c r="F194" s="40"/>
      <c r="G194" s="37" t="s">
        <v>379</v>
      </c>
      <c r="H194" s="41">
        <v>2003</v>
      </c>
      <c r="I194" s="22"/>
      <c r="J194" s="22"/>
      <c r="K194" s="22"/>
      <c r="L194" s="35"/>
      <c r="M194" s="35"/>
      <c r="N194" s="41" t="s">
        <v>114</v>
      </c>
      <c r="O194" s="42">
        <v>2450000</v>
      </c>
      <c r="P194" s="35"/>
      <c r="U194" s="129" t="str">
        <f t="shared" si="2"/>
        <v>0</v>
      </c>
    </row>
    <row r="195" spans="1:21" s="25" customFormat="1">
      <c r="A195" s="35"/>
      <c r="B195" s="37" t="s">
        <v>230</v>
      </c>
      <c r="C195" s="38" t="s">
        <v>125</v>
      </c>
      <c r="D195" s="35"/>
      <c r="E195" s="126" t="s">
        <v>316</v>
      </c>
      <c r="F195" s="40"/>
      <c r="G195" s="37" t="s">
        <v>373</v>
      </c>
      <c r="H195" s="41">
        <v>2003</v>
      </c>
      <c r="I195" s="22"/>
      <c r="J195" s="22"/>
      <c r="K195" s="22"/>
      <c r="L195" s="35"/>
      <c r="M195" s="35"/>
      <c r="N195" s="41" t="s">
        <v>114</v>
      </c>
      <c r="O195" s="42">
        <v>1190000</v>
      </c>
      <c r="P195" s="35"/>
      <c r="U195" s="129" t="str">
        <f t="shared" si="2"/>
        <v>0</v>
      </c>
    </row>
    <row r="196" spans="1:21" s="25" customFormat="1">
      <c r="A196" s="35"/>
      <c r="B196" s="37" t="s">
        <v>242</v>
      </c>
      <c r="C196" s="38" t="s">
        <v>129</v>
      </c>
      <c r="D196" s="35"/>
      <c r="E196" s="126" t="s">
        <v>325</v>
      </c>
      <c r="F196" s="40"/>
      <c r="G196" s="37" t="s">
        <v>379</v>
      </c>
      <c r="H196" s="41">
        <v>2003</v>
      </c>
      <c r="I196" s="22"/>
      <c r="J196" s="22"/>
      <c r="K196" s="22"/>
      <c r="L196" s="35"/>
      <c r="M196" s="35"/>
      <c r="N196" s="41" t="s">
        <v>114</v>
      </c>
      <c r="O196" s="42">
        <v>2450000</v>
      </c>
      <c r="P196" s="35"/>
      <c r="U196" s="129" t="str">
        <f t="shared" si="2"/>
        <v>0</v>
      </c>
    </row>
    <row r="197" spans="1:21" s="25" customFormat="1">
      <c r="A197" s="35"/>
      <c r="B197" s="37" t="s">
        <v>230</v>
      </c>
      <c r="C197" s="38" t="s">
        <v>125</v>
      </c>
      <c r="D197" s="35"/>
      <c r="E197" s="126" t="s">
        <v>316</v>
      </c>
      <c r="F197" s="40"/>
      <c r="G197" s="37" t="s">
        <v>373</v>
      </c>
      <c r="H197" s="41">
        <v>2003</v>
      </c>
      <c r="I197" s="22"/>
      <c r="J197" s="22"/>
      <c r="K197" s="22"/>
      <c r="L197" s="35"/>
      <c r="M197" s="35"/>
      <c r="N197" s="41" t="s">
        <v>114</v>
      </c>
      <c r="O197" s="42">
        <v>1190000</v>
      </c>
      <c r="P197" s="35"/>
      <c r="U197" s="129" t="str">
        <f t="shared" si="2"/>
        <v>0</v>
      </c>
    </row>
    <row r="198" spans="1:21" s="25" customFormat="1">
      <c r="A198" s="35"/>
      <c r="B198" s="37" t="s">
        <v>437</v>
      </c>
      <c r="C198" s="38" t="s">
        <v>418</v>
      </c>
      <c r="D198" s="35"/>
      <c r="E198" s="126" t="s">
        <v>452</v>
      </c>
      <c r="F198" s="40"/>
      <c r="G198" s="37" t="s">
        <v>379</v>
      </c>
      <c r="H198" s="41">
        <v>2003</v>
      </c>
      <c r="I198" s="22"/>
      <c r="J198" s="22"/>
      <c r="K198" s="22"/>
      <c r="L198" s="35"/>
      <c r="M198" s="35"/>
      <c r="N198" s="41" t="s">
        <v>114</v>
      </c>
      <c r="O198" s="42">
        <v>8540000</v>
      </c>
      <c r="P198" s="35"/>
      <c r="U198" s="129" t="str">
        <f t="shared" si="2"/>
        <v>0</v>
      </c>
    </row>
    <row r="199" spans="1:21" s="25" customFormat="1">
      <c r="A199" s="35"/>
      <c r="B199" s="37" t="s">
        <v>242</v>
      </c>
      <c r="C199" s="38" t="s">
        <v>419</v>
      </c>
      <c r="D199" s="35"/>
      <c r="E199" s="126" t="s">
        <v>315</v>
      </c>
      <c r="F199" s="40"/>
      <c r="G199" s="39" t="s">
        <v>379</v>
      </c>
      <c r="H199" s="41">
        <v>2003</v>
      </c>
      <c r="I199" s="22"/>
      <c r="J199" s="22"/>
      <c r="K199" s="22"/>
      <c r="L199" s="35"/>
      <c r="M199" s="35"/>
      <c r="N199" s="41" t="s">
        <v>114</v>
      </c>
      <c r="O199" s="42">
        <v>2100000</v>
      </c>
      <c r="P199" s="35"/>
      <c r="U199" s="129" t="str">
        <f t="shared" si="2"/>
        <v>0</v>
      </c>
    </row>
    <row r="200" spans="1:21" s="25" customFormat="1">
      <c r="A200" s="35"/>
      <c r="B200" s="37" t="s">
        <v>268</v>
      </c>
      <c r="C200" s="38" t="s">
        <v>172</v>
      </c>
      <c r="D200" s="35"/>
      <c r="E200" s="126" t="s">
        <v>316</v>
      </c>
      <c r="F200" s="40"/>
      <c r="G200" s="39" t="s">
        <v>372</v>
      </c>
      <c r="H200" s="41">
        <v>2003</v>
      </c>
      <c r="I200" s="22"/>
      <c r="J200" s="22"/>
      <c r="K200" s="22"/>
      <c r="L200" s="35"/>
      <c r="M200" s="35"/>
      <c r="N200" s="41" t="s">
        <v>114</v>
      </c>
      <c r="O200" s="42">
        <v>1080000</v>
      </c>
      <c r="P200" s="35"/>
      <c r="U200" s="129" t="str">
        <f t="shared" si="2"/>
        <v>0</v>
      </c>
    </row>
    <row r="201" spans="1:21" s="25" customFormat="1">
      <c r="A201" s="35"/>
      <c r="B201" s="37" t="s">
        <v>243</v>
      </c>
      <c r="C201" s="38" t="s">
        <v>138</v>
      </c>
      <c r="D201" s="35"/>
      <c r="E201" s="126" t="s">
        <v>318</v>
      </c>
      <c r="F201" s="40"/>
      <c r="G201" s="39" t="s">
        <v>369</v>
      </c>
      <c r="H201" s="41">
        <v>2003</v>
      </c>
      <c r="I201" s="22"/>
      <c r="J201" s="22"/>
      <c r="K201" s="22"/>
      <c r="L201" s="35"/>
      <c r="M201" s="35"/>
      <c r="N201" s="41" t="s">
        <v>114</v>
      </c>
      <c r="O201" s="42">
        <v>1650000</v>
      </c>
      <c r="P201" s="35"/>
      <c r="U201" s="129" t="str">
        <f t="shared" si="2"/>
        <v>0</v>
      </c>
    </row>
    <row r="202" spans="1:21" s="25" customFormat="1">
      <c r="A202" s="35"/>
      <c r="B202" s="37" t="s">
        <v>233</v>
      </c>
      <c r="C202" s="38" t="s">
        <v>146</v>
      </c>
      <c r="D202" s="35"/>
      <c r="E202" s="126" t="s">
        <v>319</v>
      </c>
      <c r="F202" s="40"/>
      <c r="G202" s="39" t="s">
        <v>369</v>
      </c>
      <c r="H202" s="41">
        <v>2003</v>
      </c>
      <c r="I202" s="22"/>
      <c r="J202" s="22"/>
      <c r="K202" s="22"/>
      <c r="L202" s="35"/>
      <c r="M202" s="35"/>
      <c r="N202" s="41" t="s">
        <v>114</v>
      </c>
      <c r="O202" s="42">
        <v>1980000</v>
      </c>
      <c r="P202" s="35"/>
      <c r="U202" s="129" t="str">
        <f t="shared" si="2"/>
        <v>0</v>
      </c>
    </row>
    <row r="203" spans="1:21" s="25" customFormat="1">
      <c r="A203" s="35"/>
      <c r="B203" s="37" t="s">
        <v>257</v>
      </c>
      <c r="C203" s="38" t="s">
        <v>118</v>
      </c>
      <c r="D203" s="35"/>
      <c r="E203" s="126" t="s">
        <v>316</v>
      </c>
      <c r="F203" s="40"/>
      <c r="G203" s="39" t="s">
        <v>373</v>
      </c>
      <c r="H203" s="41">
        <v>2003</v>
      </c>
      <c r="I203" s="22"/>
      <c r="J203" s="22"/>
      <c r="K203" s="22"/>
      <c r="L203" s="35"/>
      <c r="M203" s="35"/>
      <c r="N203" s="41" t="s">
        <v>114</v>
      </c>
      <c r="O203" s="42">
        <v>480000</v>
      </c>
      <c r="P203" s="35"/>
      <c r="U203" s="129" t="str">
        <f t="shared" si="2"/>
        <v>0</v>
      </c>
    </row>
    <row r="204" spans="1:21" s="25" customFormat="1">
      <c r="A204" s="35"/>
      <c r="B204" s="37" t="s">
        <v>257</v>
      </c>
      <c r="C204" s="38" t="s">
        <v>118</v>
      </c>
      <c r="D204" s="35"/>
      <c r="E204" s="126" t="s">
        <v>316</v>
      </c>
      <c r="F204" s="40"/>
      <c r="G204" s="39" t="s">
        <v>373</v>
      </c>
      <c r="H204" s="41">
        <v>2003</v>
      </c>
      <c r="I204" s="22"/>
      <c r="J204" s="22"/>
      <c r="K204" s="22"/>
      <c r="L204" s="35"/>
      <c r="M204" s="35"/>
      <c r="N204" s="41" t="s">
        <v>114</v>
      </c>
      <c r="O204" s="42">
        <v>280000</v>
      </c>
      <c r="P204" s="35"/>
      <c r="T204" s="120" t="s">
        <v>613</v>
      </c>
      <c r="U204" s="129">
        <f t="shared" si="2"/>
        <v>280000</v>
      </c>
    </row>
    <row r="205" spans="1:21" s="25" customFormat="1">
      <c r="A205" s="35"/>
      <c r="B205" s="37" t="s">
        <v>243</v>
      </c>
      <c r="C205" s="38" t="s">
        <v>126</v>
      </c>
      <c r="D205" s="35"/>
      <c r="E205" s="126" t="s">
        <v>319</v>
      </c>
      <c r="F205" s="40"/>
      <c r="G205" s="39" t="s">
        <v>369</v>
      </c>
      <c r="H205" s="41">
        <v>2003</v>
      </c>
      <c r="I205" s="22"/>
      <c r="J205" s="22"/>
      <c r="K205" s="22"/>
      <c r="L205" s="35"/>
      <c r="M205" s="35"/>
      <c r="N205" s="41" t="s">
        <v>114</v>
      </c>
      <c r="O205" s="42">
        <v>1750000</v>
      </c>
      <c r="P205" s="35"/>
      <c r="U205" s="129" t="str">
        <f t="shared" si="2"/>
        <v>0</v>
      </c>
    </row>
    <row r="206" spans="1:21" s="25" customFormat="1">
      <c r="A206" s="35"/>
      <c r="B206" s="37" t="s">
        <v>242</v>
      </c>
      <c r="C206" s="38" t="s">
        <v>147</v>
      </c>
      <c r="D206" s="35"/>
      <c r="E206" s="126" t="s">
        <v>315</v>
      </c>
      <c r="F206" s="40"/>
      <c r="G206" s="39" t="s">
        <v>379</v>
      </c>
      <c r="H206" s="41">
        <v>2003</v>
      </c>
      <c r="I206" s="22"/>
      <c r="J206" s="22"/>
      <c r="K206" s="22"/>
      <c r="L206" s="35"/>
      <c r="M206" s="35"/>
      <c r="N206" s="41" t="s">
        <v>114</v>
      </c>
      <c r="O206" s="42">
        <v>2450000</v>
      </c>
      <c r="P206" s="35"/>
      <c r="U206" s="129" t="str">
        <f t="shared" ref="U206:U269" si="3">IF(O206&lt;300000,O206,"0")</f>
        <v>0</v>
      </c>
    </row>
    <row r="207" spans="1:21" s="25" customFormat="1">
      <c r="A207" s="35"/>
      <c r="B207" s="37" t="s">
        <v>223</v>
      </c>
      <c r="C207" s="38" t="s">
        <v>128</v>
      </c>
      <c r="D207" s="35"/>
      <c r="E207" s="126" t="s">
        <v>313</v>
      </c>
      <c r="F207" s="40"/>
      <c r="G207" s="39" t="s">
        <v>368</v>
      </c>
      <c r="H207" s="41">
        <v>2003</v>
      </c>
      <c r="I207" s="22"/>
      <c r="J207" s="22"/>
      <c r="K207" s="22"/>
      <c r="L207" s="35"/>
      <c r="M207" s="35"/>
      <c r="N207" s="41" t="s">
        <v>114</v>
      </c>
      <c r="O207" s="42">
        <v>735000</v>
      </c>
      <c r="P207" s="35"/>
      <c r="U207" s="129" t="str">
        <f t="shared" si="3"/>
        <v>0</v>
      </c>
    </row>
    <row r="208" spans="1:21" s="25" customFormat="1">
      <c r="A208" s="35"/>
      <c r="B208" s="37" t="s">
        <v>237</v>
      </c>
      <c r="C208" s="38" t="s">
        <v>125</v>
      </c>
      <c r="D208" s="35"/>
      <c r="E208" s="126" t="s">
        <v>316</v>
      </c>
      <c r="F208" s="40"/>
      <c r="G208" s="39" t="s">
        <v>382</v>
      </c>
      <c r="H208" s="41">
        <v>2003</v>
      </c>
      <c r="I208" s="22"/>
      <c r="J208" s="22"/>
      <c r="K208" s="22"/>
      <c r="L208" s="35"/>
      <c r="M208" s="35"/>
      <c r="N208" s="41" t="s">
        <v>114</v>
      </c>
      <c r="O208" s="42">
        <v>1575000</v>
      </c>
      <c r="P208" s="35"/>
      <c r="U208" s="129" t="str">
        <f t="shared" si="3"/>
        <v>0</v>
      </c>
    </row>
    <row r="209" spans="1:21" s="25" customFormat="1">
      <c r="A209" s="35"/>
      <c r="B209" s="37" t="s">
        <v>233</v>
      </c>
      <c r="C209" s="38" t="s">
        <v>147</v>
      </c>
      <c r="D209" s="35"/>
      <c r="E209" s="126" t="s">
        <v>338</v>
      </c>
      <c r="F209" s="40"/>
      <c r="G209" s="39" t="s">
        <v>369</v>
      </c>
      <c r="H209" s="41">
        <v>2003</v>
      </c>
      <c r="I209" s="22"/>
      <c r="J209" s="22"/>
      <c r="K209" s="22"/>
      <c r="L209" s="35"/>
      <c r="M209" s="35"/>
      <c r="N209" s="41" t="s">
        <v>114</v>
      </c>
      <c r="O209" s="42">
        <v>910000</v>
      </c>
      <c r="P209" s="35"/>
      <c r="U209" s="129" t="str">
        <f t="shared" si="3"/>
        <v>0</v>
      </c>
    </row>
    <row r="210" spans="1:21" s="25" customFormat="1">
      <c r="A210" s="35"/>
      <c r="B210" s="37" t="s">
        <v>262</v>
      </c>
      <c r="C210" s="38" t="s">
        <v>133</v>
      </c>
      <c r="D210" s="35"/>
      <c r="E210" s="126" t="s">
        <v>335</v>
      </c>
      <c r="F210" s="40"/>
      <c r="G210" s="39" t="s">
        <v>379</v>
      </c>
      <c r="H210" s="41">
        <v>2003</v>
      </c>
      <c r="I210" s="22"/>
      <c r="J210" s="22"/>
      <c r="K210" s="22"/>
      <c r="L210" s="35"/>
      <c r="M210" s="35"/>
      <c r="N210" s="41" t="s">
        <v>114</v>
      </c>
      <c r="O210" s="42">
        <v>875000</v>
      </c>
      <c r="P210" s="35"/>
      <c r="U210" s="129" t="str">
        <f t="shared" si="3"/>
        <v>0</v>
      </c>
    </row>
    <row r="211" spans="1:21" s="25" customFormat="1">
      <c r="A211" s="35"/>
      <c r="B211" s="37" t="s">
        <v>225</v>
      </c>
      <c r="C211" s="38" t="s">
        <v>129</v>
      </c>
      <c r="D211" s="35"/>
      <c r="E211" s="126" t="s">
        <v>316</v>
      </c>
      <c r="F211" s="40"/>
      <c r="G211" s="39" t="s">
        <v>370</v>
      </c>
      <c r="H211" s="41">
        <v>2003</v>
      </c>
      <c r="I211" s="22"/>
      <c r="J211" s="22"/>
      <c r="K211" s="22"/>
      <c r="L211" s="35"/>
      <c r="M211" s="35"/>
      <c r="N211" s="41" t="s">
        <v>114</v>
      </c>
      <c r="O211" s="42">
        <v>1470000</v>
      </c>
      <c r="P211" s="35"/>
      <c r="U211" s="129" t="str">
        <f t="shared" si="3"/>
        <v>0</v>
      </c>
    </row>
    <row r="212" spans="1:21" s="25" customFormat="1">
      <c r="A212" s="35"/>
      <c r="B212" s="37" t="s">
        <v>269</v>
      </c>
      <c r="C212" s="38" t="s">
        <v>173</v>
      </c>
      <c r="D212" s="35"/>
      <c r="E212" s="126" t="s">
        <v>316</v>
      </c>
      <c r="F212" s="40"/>
      <c r="G212" s="39" t="s">
        <v>390</v>
      </c>
      <c r="H212" s="41">
        <v>2003</v>
      </c>
      <c r="I212" s="22"/>
      <c r="J212" s="22"/>
      <c r="K212" s="22"/>
      <c r="L212" s="35"/>
      <c r="M212" s="35"/>
      <c r="N212" s="41" t="s">
        <v>114</v>
      </c>
      <c r="O212" s="42">
        <v>200000</v>
      </c>
      <c r="P212" s="35"/>
      <c r="T212" s="120" t="s">
        <v>613</v>
      </c>
      <c r="U212" s="129">
        <f t="shared" si="3"/>
        <v>200000</v>
      </c>
    </row>
    <row r="213" spans="1:21" s="25" customFormat="1">
      <c r="A213" s="35"/>
      <c r="B213" s="37" t="s">
        <v>270</v>
      </c>
      <c r="C213" s="38" t="s">
        <v>128</v>
      </c>
      <c r="D213" s="35"/>
      <c r="E213" s="126" t="s">
        <v>316</v>
      </c>
      <c r="F213" s="40"/>
      <c r="G213" s="39" t="s">
        <v>382</v>
      </c>
      <c r="H213" s="41">
        <v>2003</v>
      </c>
      <c r="I213" s="22"/>
      <c r="J213" s="22"/>
      <c r="K213" s="22"/>
      <c r="L213" s="35"/>
      <c r="M213" s="35"/>
      <c r="N213" s="41" t="s">
        <v>114</v>
      </c>
      <c r="O213" s="42">
        <v>1575000</v>
      </c>
      <c r="P213" s="35"/>
      <c r="U213" s="129" t="str">
        <f t="shared" si="3"/>
        <v>0</v>
      </c>
    </row>
    <row r="214" spans="1:21" s="25" customFormat="1">
      <c r="A214" s="35"/>
      <c r="B214" s="37" t="s">
        <v>242</v>
      </c>
      <c r="C214" s="38" t="s">
        <v>145</v>
      </c>
      <c r="D214" s="35"/>
      <c r="E214" s="126" t="s">
        <v>315</v>
      </c>
      <c r="F214" s="40"/>
      <c r="G214" s="39" t="s">
        <v>379</v>
      </c>
      <c r="H214" s="41">
        <v>2003</v>
      </c>
      <c r="I214" s="22"/>
      <c r="J214" s="22"/>
      <c r="K214" s="22"/>
      <c r="L214" s="35"/>
      <c r="M214" s="35"/>
      <c r="N214" s="41" t="s">
        <v>114</v>
      </c>
      <c r="O214" s="42">
        <v>7875000</v>
      </c>
      <c r="P214" s="35"/>
      <c r="U214" s="129" t="str">
        <f t="shared" si="3"/>
        <v>0</v>
      </c>
    </row>
    <row r="215" spans="1:21" s="25" customFormat="1">
      <c r="A215" s="35"/>
      <c r="B215" s="37" t="s">
        <v>257</v>
      </c>
      <c r="C215" s="38" t="s">
        <v>138</v>
      </c>
      <c r="D215" s="35"/>
      <c r="E215" s="126" t="s">
        <v>316</v>
      </c>
      <c r="F215" s="40"/>
      <c r="G215" s="39" t="s">
        <v>373</v>
      </c>
      <c r="H215" s="41">
        <v>2003</v>
      </c>
      <c r="I215" s="22"/>
      <c r="J215" s="22"/>
      <c r="K215" s="22"/>
      <c r="L215" s="35"/>
      <c r="M215" s="35"/>
      <c r="N215" s="41" t="s">
        <v>114</v>
      </c>
      <c r="O215" s="42">
        <v>450000</v>
      </c>
      <c r="P215" s="35"/>
      <c r="U215" s="129" t="str">
        <f t="shared" si="3"/>
        <v>0</v>
      </c>
    </row>
    <row r="216" spans="1:21" s="25" customFormat="1">
      <c r="A216" s="35"/>
      <c r="B216" s="37" t="s">
        <v>223</v>
      </c>
      <c r="C216" s="38" t="s">
        <v>148</v>
      </c>
      <c r="D216" s="35"/>
      <c r="E216" s="126" t="s">
        <v>313</v>
      </c>
      <c r="F216" s="40"/>
      <c r="G216" s="39" t="s">
        <v>368</v>
      </c>
      <c r="H216" s="41">
        <v>2003</v>
      </c>
      <c r="I216" s="22"/>
      <c r="J216" s="22"/>
      <c r="K216" s="22"/>
      <c r="L216" s="35"/>
      <c r="M216" s="35"/>
      <c r="N216" s="41" t="s">
        <v>114</v>
      </c>
      <c r="O216" s="42">
        <v>245000</v>
      </c>
      <c r="P216" s="35"/>
      <c r="T216" s="120" t="s">
        <v>613</v>
      </c>
      <c r="U216" s="129">
        <f t="shared" si="3"/>
        <v>245000</v>
      </c>
    </row>
    <row r="217" spans="1:21" s="25" customFormat="1">
      <c r="A217" s="35"/>
      <c r="B217" s="37" t="s">
        <v>234</v>
      </c>
      <c r="C217" s="38" t="s">
        <v>117</v>
      </c>
      <c r="D217" s="35"/>
      <c r="E217" s="126" t="s">
        <v>318</v>
      </c>
      <c r="F217" s="40"/>
      <c r="G217" s="39" t="s">
        <v>369</v>
      </c>
      <c r="H217" s="41">
        <v>2003</v>
      </c>
      <c r="I217" s="22"/>
      <c r="J217" s="22"/>
      <c r="K217" s="22"/>
      <c r="L217" s="35"/>
      <c r="M217" s="35"/>
      <c r="N217" s="41" t="s">
        <v>114</v>
      </c>
      <c r="O217" s="42">
        <v>1540000</v>
      </c>
      <c r="P217" s="35"/>
      <c r="U217" s="129" t="str">
        <f t="shared" si="3"/>
        <v>0</v>
      </c>
    </row>
    <row r="218" spans="1:21" s="25" customFormat="1">
      <c r="A218" s="35"/>
      <c r="B218" s="37" t="s">
        <v>242</v>
      </c>
      <c r="C218" s="38" t="s">
        <v>117</v>
      </c>
      <c r="D218" s="35"/>
      <c r="E218" s="126" t="s">
        <v>315</v>
      </c>
      <c r="F218" s="40"/>
      <c r="G218" s="39" t="s">
        <v>379</v>
      </c>
      <c r="H218" s="41">
        <v>2003</v>
      </c>
      <c r="I218" s="22"/>
      <c r="J218" s="22"/>
      <c r="K218" s="22"/>
      <c r="L218" s="35"/>
      <c r="M218" s="35"/>
      <c r="N218" s="41" t="s">
        <v>114</v>
      </c>
      <c r="O218" s="42">
        <v>2450000</v>
      </c>
      <c r="P218" s="35"/>
      <c r="U218" s="129" t="str">
        <f t="shared" si="3"/>
        <v>0</v>
      </c>
    </row>
    <row r="219" spans="1:21" s="25" customFormat="1">
      <c r="A219" s="35"/>
      <c r="B219" s="37" t="s">
        <v>257</v>
      </c>
      <c r="C219" s="38" t="s">
        <v>115</v>
      </c>
      <c r="D219" s="35"/>
      <c r="E219" s="126" t="s">
        <v>316</v>
      </c>
      <c r="F219" s="40"/>
      <c r="G219" s="39" t="s">
        <v>373</v>
      </c>
      <c r="H219" s="41">
        <v>2003</v>
      </c>
      <c r="I219" s="22"/>
      <c r="J219" s="22"/>
      <c r="K219" s="22"/>
      <c r="L219" s="35"/>
      <c r="M219" s="35"/>
      <c r="N219" s="41" t="s">
        <v>114</v>
      </c>
      <c r="O219" s="42">
        <v>450000</v>
      </c>
      <c r="P219" s="35"/>
      <c r="U219" s="129" t="str">
        <f t="shared" si="3"/>
        <v>0</v>
      </c>
    </row>
    <row r="220" spans="1:21" s="25" customFormat="1">
      <c r="A220" s="35"/>
      <c r="B220" s="37" t="s">
        <v>225</v>
      </c>
      <c r="C220" s="38" t="s">
        <v>174</v>
      </c>
      <c r="D220" s="35"/>
      <c r="E220" s="126" t="s">
        <v>313</v>
      </c>
      <c r="F220" s="40"/>
      <c r="G220" s="39" t="s">
        <v>370</v>
      </c>
      <c r="H220" s="41">
        <v>2003</v>
      </c>
      <c r="I220" s="22"/>
      <c r="J220" s="22"/>
      <c r="K220" s="22"/>
      <c r="L220" s="35"/>
      <c r="M220" s="35"/>
      <c r="N220" s="41" t="s">
        <v>114</v>
      </c>
      <c r="O220" s="42">
        <v>1040000</v>
      </c>
      <c r="P220" s="35"/>
      <c r="U220" s="129" t="str">
        <f t="shared" si="3"/>
        <v>0</v>
      </c>
    </row>
    <row r="221" spans="1:21" s="25" customFormat="1">
      <c r="A221" s="35"/>
      <c r="B221" s="37" t="s">
        <v>243</v>
      </c>
      <c r="C221" s="38" t="s">
        <v>173</v>
      </c>
      <c r="D221" s="35"/>
      <c r="E221" s="126" t="s">
        <v>318</v>
      </c>
      <c r="F221" s="40"/>
      <c r="G221" s="39" t="s">
        <v>369</v>
      </c>
      <c r="H221" s="41">
        <v>2003</v>
      </c>
      <c r="I221" s="22"/>
      <c r="J221" s="22"/>
      <c r="K221" s="22"/>
      <c r="L221" s="35"/>
      <c r="M221" s="35"/>
      <c r="N221" s="41" t="s">
        <v>114</v>
      </c>
      <c r="O221" s="42">
        <v>2200000</v>
      </c>
      <c r="P221" s="35"/>
      <c r="U221" s="129" t="str">
        <f t="shared" si="3"/>
        <v>0</v>
      </c>
    </row>
    <row r="222" spans="1:21" s="25" customFormat="1">
      <c r="A222" s="35"/>
      <c r="B222" s="37" t="s">
        <v>234</v>
      </c>
      <c r="C222" s="38" t="s">
        <v>129</v>
      </c>
      <c r="D222" s="35"/>
      <c r="E222" s="126" t="s">
        <v>318</v>
      </c>
      <c r="F222" s="40"/>
      <c r="G222" s="39" t="s">
        <v>369</v>
      </c>
      <c r="H222" s="41">
        <v>2003</v>
      </c>
      <c r="I222" s="22"/>
      <c r="J222" s="22"/>
      <c r="K222" s="22"/>
      <c r="L222" s="35"/>
      <c r="M222" s="35"/>
      <c r="N222" s="41" t="s">
        <v>114</v>
      </c>
      <c r="O222" s="42">
        <v>1650000</v>
      </c>
      <c r="P222" s="35"/>
      <c r="U222" s="129" t="str">
        <f t="shared" si="3"/>
        <v>0</v>
      </c>
    </row>
    <row r="223" spans="1:21" s="25" customFormat="1">
      <c r="A223" s="35"/>
      <c r="B223" s="37" t="s">
        <v>242</v>
      </c>
      <c r="C223" s="38" t="s">
        <v>120</v>
      </c>
      <c r="D223" s="35"/>
      <c r="E223" s="126" t="s">
        <v>315</v>
      </c>
      <c r="F223" s="40"/>
      <c r="G223" s="39" t="s">
        <v>379</v>
      </c>
      <c r="H223" s="41">
        <v>2003</v>
      </c>
      <c r="I223" s="22"/>
      <c r="J223" s="22"/>
      <c r="K223" s="22"/>
      <c r="L223" s="35"/>
      <c r="M223" s="35"/>
      <c r="N223" s="41" t="s">
        <v>114</v>
      </c>
      <c r="O223" s="42">
        <v>2625000</v>
      </c>
      <c r="P223" s="35"/>
      <c r="U223" s="129" t="str">
        <f t="shared" si="3"/>
        <v>0</v>
      </c>
    </row>
    <row r="224" spans="1:21" s="25" customFormat="1">
      <c r="A224" s="35"/>
      <c r="B224" s="37" t="s">
        <v>242</v>
      </c>
      <c r="C224" s="38" t="s">
        <v>115</v>
      </c>
      <c r="D224" s="35"/>
      <c r="E224" s="126" t="s">
        <v>339</v>
      </c>
      <c r="F224" s="40"/>
      <c r="G224" s="39" t="s">
        <v>369</v>
      </c>
      <c r="H224" s="41">
        <v>2003</v>
      </c>
      <c r="I224" s="22"/>
      <c r="J224" s="22"/>
      <c r="K224" s="22"/>
      <c r="L224" s="35"/>
      <c r="M224" s="35"/>
      <c r="N224" s="41" t="s">
        <v>114</v>
      </c>
      <c r="O224" s="42">
        <v>21330000</v>
      </c>
      <c r="P224" s="35"/>
      <c r="U224" s="129" t="str">
        <f t="shared" si="3"/>
        <v>0</v>
      </c>
    </row>
    <row r="225" spans="1:22" s="25" customFormat="1">
      <c r="A225" s="35"/>
      <c r="B225" s="37" t="s">
        <v>271</v>
      </c>
      <c r="C225" s="38" t="s">
        <v>131</v>
      </c>
      <c r="D225" s="35"/>
      <c r="E225" s="126" t="s">
        <v>340</v>
      </c>
      <c r="F225" s="40"/>
      <c r="G225" s="39" t="s">
        <v>379</v>
      </c>
      <c r="H225" s="41">
        <v>2003</v>
      </c>
      <c r="I225" s="22"/>
      <c r="J225" s="22"/>
      <c r="K225" s="22"/>
      <c r="L225" s="35"/>
      <c r="M225" s="35"/>
      <c r="N225" s="41" t="s">
        <v>114</v>
      </c>
      <c r="O225" s="42">
        <v>40687500</v>
      </c>
      <c r="P225" s="35"/>
      <c r="U225" s="129" t="str">
        <f t="shared" si="3"/>
        <v>0</v>
      </c>
    </row>
    <row r="226" spans="1:22" s="25" customFormat="1">
      <c r="A226" s="35"/>
      <c r="B226" s="37" t="s">
        <v>272</v>
      </c>
      <c r="C226" s="38" t="s">
        <v>129</v>
      </c>
      <c r="D226" s="35"/>
      <c r="E226" s="126" t="s">
        <v>341</v>
      </c>
      <c r="F226" s="40"/>
      <c r="G226" s="39" t="s">
        <v>369</v>
      </c>
      <c r="H226" s="41">
        <v>2003</v>
      </c>
      <c r="I226" s="22"/>
      <c r="J226" s="22"/>
      <c r="K226" s="22"/>
      <c r="L226" s="35"/>
      <c r="M226" s="35"/>
      <c r="N226" s="41" t="s">
        <v>114</v>
      </c>
      <c r="O226" s="42">
        <v>487500</v>
      </c>
      <c r="P226" s="35"/>
      <c r="U226" s="129" t="str">
        <f t="shared" si="3"/>
        <v>0</v>
      </c>
    </row>
    <row r="227" spans="1:22" s="25" customFormat="1">
      <c r="A227" s="35"/>
      <c r="B227" s="37" t="s">
        <v>273</v>
      </c>
      <c r="C227" s="38" t="s">
        <v>120</v>
      </c>
      <c r="D227" s="35"/>
      <c r="E227" s="126" t="s">
        <v>342</v>
      </c>
      <c r="F227" s="40"/>
      <c r="G227" s="39" t="s">
        <v>373</v>
      </c>
      <c r="H227" s="41">
        <v>2003</v>
      </c>
      <c r="I227" s="22"/>
      <c r="J227" s="22"/>
      <c r="K227" s="22"/>
      <c r="L227" s="35"/>
      <c r="M227" s="35"/>
      <c r="N227" s="41" t="s">
        <v>114</v>
      </c>
      <c r="O227" s="42">
        <v>1200000</v>
      </c>
      <c r="P227" s="35"/>
      <c r="U227" s="129" t="str">
        <f t="shared" si="3"/>
        <v>0</v>
      </c>
    </row>
    <row r="228" spans="1:22" s="25" customFormat="1">
      <c r="A228" s="35"/>
      <c r="B228" s="37" t="s">
        <v>274</v>
      </c>
      <c r="C228" s="38" t="s">
        <v>117</v>
      </c>
      <c r="D228" s="35"/>
      <c r="E228" s="126" t="s">
        <v>343</v>
      </c>
      <c r="F228" s="40"/>
      <c r="G228" s="39" t="s">
        <v>369</v>
      </c>
      <c r="H228" s="41">
        <v>2003</v>
      </c>
      <c r="I228" s="22"/>
      <c r="J228" s="22"/>
      <c r="K228" s="22"/>
      <c r="L228" s="35"/>
      <c r="M228" s="35"/>
      <c r="N228" s="41" t="s">
        <v>114</v>
      </c>
      <c r="O228" s="42">
        <v>75000</v>
      </c>
      <c r="P228" s="35"/>
      <c r="T228" s="120" t="s">
        <v>613</v>
      </c>
      <c r="U228" s="129">
        <f t="shared" si="3"/>
        <v>75000</v>
      </c>
    </row>
    <row r="229" spans="1:22" s="25" customFormat="1">
      <c r="A229" s="35"/>
      <c r="B229" s="37" t="s">
        <v>275</v>
      </c>
      <c r="C229" s="38" t="s">
        <v>126</v>
      </c>
      <c r="D229" s="35"/>
      <c r="E229" s="126" t="s">
        <v>344</v>
      </c>
      <c r="F229" s="40"/>
      <c r="G229" s="39" t="s">
        <v>369</v>
      </c>
      <c r="H229" s="41">
        <v>2003</v>
      </c>
      <c r="I229" s="22"/>
      <c r="J229" s="22"/>
      <c r="K229" s="22"/>
      <c r="L229" s="35"/>
      <c r="M229" s="35"/>
      <c r="N229" s="41" t="s">
        <v>114</v>
      </c>
      <c r="O229" s="42">
        <v>131250</v>
      </c>
      <c r="P229" s="35"/>
      <c r="T229" s="120" t="s">
        <v>613</v>
      </c>
      <c r="U229" s="129">
        <f t="shared" si="3"/>
        <v>131250</v>
      </c>
    </row>
    <row r="230" spans="1:22" s="25" customFormat="1">
      <c r="A230" s="35"/>
      <c r="B230" s="37" t="s">
        <v>276</v>
      </c>
      <c r="C230" s="38" t="s">
        <v>131</v>
      </c>
      <c r="D230" s="35"/>
      <c r="E230" s="126" t="s">
        <v>316</v>
      </c>
      <c r="F230" s="40"/>
      <c r="G230" s="39" t="s">
        <v>373</v>
      </c>
      <c r="H230" s="41">
        <v>2003</v>
      </c>
      <c r="I230" s="22"/>
      <c r="J230" s="22"/>
      <c r="K230" s="22"/>
      <c r="L230" s="35"/>
      <c r="M230" s="35"/>
      <c r="N230" s="41" t="s">
        <v>114</v>
      </c>
      <c r="O230" s="42">
        <v>300000</v>
      </c>
      <c r="P230" s="35"/>
      <c r="T230" s="120" t="s">
        <v>613</v>
      </c>
      <c r="U230" s="129" t="str">
        <f t="shared" si="3"/>
        <v>0</v>
      </c>
    </row>
    <row r="231" spans="1:22" s="25" customFormat="1">
      <c r="A231" s="35"/>
      <c r="B231" s="37" t="s">
        <v>277</v>
      </c>
      <c r="C231" s="38" t="s">
        <v>175</v>
      </c>
      <c r="D231" s="35"/>
      <c r="E231" s="126" t="s">
        <v>325</v>
      </c>
      <c r="F231" s="40"/>
      <c r="G231" s="39" t="s">
        <v>378</v>
      </c>
      <c r="H231" s="41">
        <v>2003</v>
      </c>
      <c r="I231" s="22"/>
      <c r="J231" s="22"/>
      <c r="K231" s="22"/>
      <c r="L231" s="35"/>
      <c r="M231" s="35"/>
      <c r="N231" s="41" t="s">
        <v>114</v>
      </c>
      <c r="O231" s="42">
        <v>2800000</v>
      </c>
      <c r="P231" s="35"/>
      <c r="U231" s="129" t="str">
        <f t="shared" si="3"/>
        <v>0</v>
      </c>
    </row>
    <row r="232" spans="1:22" s="25" customFormat="1" ht="15" customHeight="1">
      <c r="A232" s="35"/>
      <c r="B232" s="37" t="s">
        <v>277</v>
      </c>
      <c r="C232" s="38" t="s">
        <v>420</v>
      </c>
      <c r="D232" s="35"/>
      <c r="E232" s="126" t="s">
        <v>316</v>
      </c>
      <c r="F232" s="40"/>
      <c r="G232" s="39" t="s">
        <v>459</v>
      </c>
      <c r="H232" s="41">
        <v>2003</v>
      </c>
      <c r="I232" s="22"/>
      <c r="J232" s="22"/>
      <c r="K232" s="22"/>
      <c r="L232" s="35"/>
      <c r="M232" s="35"/>
      <c r="N232" s="41" t="s">
        <v>114</v>
      </c>
      <c r="O232" s="42">
        <v>56000</v>
      </c>
      <c r="P232" s="35"/>
      <c r="T232" s="120" t="s">
        <v>613</v>
      </c>
      <c r="U232" s="129">
        <f t="shared" si="3"/>
        <v>56000</v>
      </c>
      <c r="V232" s="130"/>
    </row>
    <row r="233" spans="1:22" s="25" customFormat="1" ht="12.75" customHeight="1">
      <c r="A233" s="35"/>
      <c r="B233" s="37" t="s">
        <v>231</v>
      </c>
      <c r="C233" s="38" t="s">
        <v>176</v>
      </c>
      <c r="D233" s="35"/>
      <c r="E233" s="126" t="s">
        <v>316</v>
      </c>
      <c r="F233" s="40"/>
      <c r="G233" s="39" t="s">
        <v>374</v>
      </c>
      <c r="H233" s="41">
        <v>2003</v>
      </c>
      <c r="I233" s="22"/>
      <c r="J233" s="22"/>
      <c r="K233" s="22"/>
      <c r="L233" s="35"/>
      <c r="M233" s="35"/>
      <c r="N233" s="41" t="s">
        <v>114</v>
      </c>
      <c r="O233" s="42">
        <v>2625000</v>
      </c>
      <c r="P233" s="35"/>
      <c r="U233" s="129" t="str">
        <f t="shared" si="3"/>
        <v>0</v>
      </c>
      <c r="V233" s="130"/>
    </row>
    <row r="234" spans="1:22" s="25" customFormat="1" ht="12.75" customHeight="1">
      <c r="A234" s="35"/>
      <c r="B234" s="37" t="s">
        <v>234</v>
      </c>
      <c r="C234" s="38" t="s">
        <v>421</v>
      </c>
      <c r="D234" s="35"/>
      <c r="E234" s="126" t="s">
        <v>318</v>
      </c>
      <c r="F234" s="40"/>
      <c r="G234" s="39" t="s">
        <v>369</v>
      </c>
      <c r="H234" s="41">
        <v>2003</v>
      </c>
      <c r="I234" s="22"/>
      <c r="J234" s="22"/>
      <c r="K234" s="22"/>
      <c r="L234" s="35"/>
      <c r="M234" s="35"/>
      <c r="N234" s="41" t="s">
        <v>114</v>
      </c>
      <c r="O234" s="42">
        <v>1650000</v>
      </c>
      <c r="P234" s="35"/>
      <c r="U234" s="129" t="str">
        <f t="shared" si="3"/>
        <v>0</v>
      </c>
      <c r="V234" s="130"/>
    </row>
    <row r="235" spans="1:22" s="25" customFormat="1" ht="12.75" customHeight="1">
      <c r="A235" s="35"/>
      <c r="B235" s="37" t="s">
        <v>234</v>
      </c>
      <c r="C235" s="38" t="s">
        <v>116</v>
      </c>
      <c r="D235" s="35"/>
      <c r="E235" s="126" t="s">
        <v>319</v>
      </c>
      <c r="F235" s="40"/>
      <c r="G235" s="39" t="s">
        <v>369</v>
      </c>
      <c r="H235" s="41">
        <v>2003</v>
      </c>
      <c r="I235" s="22"/>
      <c r="J235" s="22"/>
      <c r="K235" s="22"/>
      <c r="L235" s="35"/>
      <c r="M235" s="35"/>
      <c r="N235" s="41" t="s">
        <v>114</v>
      </c>
      <c r="O235" s="42">
        <v>1237500</v>
      </c>
      <c r="P235" s="35"/>
      <c r="U235" s="129" t="str">
        <f t="shared" si="3"/>
        <v>0</v>
      </c>
      <c r="V235" s="130"/>
    </row>
    <row r="236" spans="1:22" s="25" customFormat="1" ht="12.75" customHeight="1">
      <c r="A236" s="35"/>
      <c r="B236" s="37" t="s">
        <v>438</v>
      </c>
      <c r="C236" s="38" t="s">
        <v>422</v>
      </c>
      <c r="D236" s="35"/>
      <c r="E236" s="126" t="s">
        <v>453</v>
      </c>
      <c r="F236" s="40"/>
      <c r="G236" s="39" t="s">
        <v>378</v>
      </c>
      <c r="H236" s="41">
        <v>2003</v>
      </c>
      <c r="I236" s="22"/>
      <c r="J236" s="22"/>
      <c r="K236" s="22"/>
      <c r="L236" s="35"/>
      <c r="M236" s="35"/>
      <c r="N236" s="41" t="s">
        <v>114</v>
      </c>
      <c r="O236" s="42">
        <v>562500</v>
      </c>
      <c r="P236" s="35"/>
      <c r="U236" s="129" t="str">
        <f t="shared" si="3"/>
        <v>0</v>
      </c>
      <c r="V236" s="130"/>
    </row>
    <row r="237" spans="1:22" s="25" customFormat="1" ht="12.75" customHeight="1">
      <c r="A237" s="35"/>
      <c r="B237" s="37" t="s">
        <v>257</v>
      </c>
      <c r="C237" s="38" t="s">
        <v>177</v>
      </c>
      <c r="D237" s="35"/>
      <c r="E237" s="126" t="s">
        <v>316</v>
      </c>
      <c r="F237" s="40"/>
      <c r="G237" s="39" t="s">
        <v>391</v>
      </c>
      <c r="H237" s="41">
        <v>2003</v>
      </c>
      <c r="I237" s="22"/>
      <c r="J237" s="22"/>
      <c r="K237" s="22"/>
      <c r="L237" s="35"/>
      <c r="M237" s="35"/>
      <c r="N237" s="41" t="s">
        <v>114</v>
      </c>
      <c r="O237" s="42">
        <v>600000</v>
      </c>
      <c r="P237" s="35"/>
      <c r="U237" s="129" t="str">
        <f t="shared" si="3"/>
        <v>0</v>
      </c>
      <c r="V237" s="130"/>
    </row>
    <row r="238" spans="1:22" s="25" customFormat="1" ht="12.75" customHeight="1">
      <c r="A238" s="35"/>
      <c r="B238" s="37" t="s">
        <v>230</v>
      </c>
      <c r="C238" s="38" t="s">
        <v>178</v>
      </c>
      <c r="D238" s="35"/>
      <c r="E238" s="126" t="s">
        <v>316</v>
      </c>
      <c r="F238" s="40"/>
      <c r="G238" s="39" t="s">
        <v>376</v>
      </c>
      <c r="H238" s="41">
        <v>2003</v>
      </c>
      <c r="I238" s="22"/>
      <c r="J238" s="22"/>
      <c r="K238" s="22"/>
      <c r="L238" s="35"/>
      <c r="M238" s="35"/>
      <c r="N238" s="41" t="s">
        <v>114</v>
      </c>
      <c r="O238" s="42">
        <v>875000</v>
      </c>
      <c r="P238" s="35"/>
      <c r="U238" s="129" t="str">
        <f t="shared" si="3"/>
        <v>0</v>
      </c>
      <c r="V238" s="130"/>
    </row>
    <row r="239" spans="1:22" s="25" customFormat="1" ht="12.75" customHeight="1">
      <c r="A239" s="35"/>
      <c r="B239" s="37" t="s">
        <v>257</v>
      </c>
      <c r="C239" s="38" t="s">
        <v>126</v>
      </c>
      <c r="D239" s="35"/>
      <c r="E239" s="126" t="s">
        <v>316</v>
      </c>
      <c r="F239" s="40"/>
      <c r="G239" s="39" t="s">
        <v>377</v>
      </c>
      <c r="H239" s="41">
        <v>2003</v>
      </c>
      <c r="I239" s="22"/>
      <c r="J239" s="22"/>
      <c r="K239" s="22"/>
      <c r="L239" s="35"/>
      <c r="M239" s="35"/>
      <c r="N239" s="41" t="s">
        <v>114</v>
      </c>
      <c r="O239" s="42">
        <v>520000</v>
      </c>
      <c r="P239" s="35"/>
      <c r="U239" s="129" t="str">
        <f t="shared" si="3"/>
        <v>0</v>
      </c>
      <c r="V239" s="130"/>
    </row>
    <row r="240" spans="1:22" s="25" customFormat="1" ht="12.75" customHeight="1">
      <c r="A240" s="35"/>
      <c r="B240" s="37" t="s">
        <v>278</v>
      </c>
      <c r="C240" s="38" t="s">
        <v>117</v>
      </c>
      <c r="D240" s="35"/>
      <c r="E240" s="126" t="s">
        <v>313</v>
      </c>
      <c r="F240" s="40"/>
      <c r="G240" s="39" t="s">
        <v>368</v>
      </c>
      <c r="H240" s="41">
        <v>2003</v>
      </c>
      <c r="I240" s="22"/>
      <c r="J240" s="22"/>
      <c r="K240" s="22"/>
      <c r="L240" s="35"/>
      <c r="M240" s="35"/>
      <c r="N240" s="41" t="s">
        <v>114</v>
      </c>
      <c r="O240" s="42">
        <v>525000</v>
      </c>
      <c r="P240" s="35"/>
      <c r="U240" s="129" t="str">
        <f t="shared" si="3"/>
        <v>0</v>
      </c>
      <c r="V240" s="130"/>
    </row>
    <row r="241" spans="1:22" s="25" customFormat="1">
      <c r="A241" s="35"/>
      <c r="B241" s="37" t="s">
        <v>235</v>
      </c>
      <c r="C241" s="38" t="s">
        <v>123</v>
      </c>
      <c r="D241" s="35"/>
      <c r="E241" s="126" t="s">
        <v>316</v>
      </c>
      <c r="F241" s="40"/>
      <c r="G241" s="39" t="s">
        <v>385</v>
      </c>
      <c r="H241" s="41">
        <v>2003</v>
      </c>
      <c r="I241" s="22"/>
      <c r="J241" s="22"/>
      <c r="K241" s="22"/>
      <c r="L241" s="35"/>
      <c r="M241" s="35"/>
      <c r="N241" s="41" t="s">
        <v>114</v>
      </c>
      <c r="O241" s="42">
        <v>150000</v>
      </c>
      <c r="P241" s="35"/>
      <c r="T241" s="120" t="s">
        <v>613</v>
      </c>
      <c r="U241" s="129">
        <f t="shared" si="3"/>
        <v>150000</v>
      </c>
      <c r="V241" s="130"/>
    </row>
    <row r="242" spans="1:22" s="25" customFormat="1" ht="12.75" customHeight="1">
      <c r="A242" s="35"/>
      <c r="B242" s="37" t="s">
        <v>242</v>
      </c>
      <c r="C242" s="38" t="s">
        <v>122</v>
      </c>
      <c r="D242" s="35"/>
      <c r="E242" s="126" t="s">
        <v>325</v>
      </c>
      <c r="F242" s="40"/>
      <c r="G242" s="39" t="s">
        <v>379</v>
      </c>
      <c r="H242" s="41">
        <v>2003</v>
      </c>
      <c r="I242" s="22"/>
      <c r="J242" s="22"/>
      <c r="K242" s="22"/>
      <c r="L242" s="35"/>
      <c r="M242" s="35"/>
      <c r="N242" s="41" t="s">
        <v>114</v>
      </c>
      <c r="O242" s="42">
        <v>2625000</v>
      </c>
      <c r="P242" s="35"/>
      <c r="U242" s="129" t="str">
        <f t="shared" si="3"/>
        <v>0</v>
      </c>
      <c r="V242" s="130"/>
    </row>
    <row r="243" spans="1:22" s="25" customFormat="1">
      <c r="A243" s="35"/>
      <c r="B243" s="37" t="s">
        <v>236</v>
      </c>
      <c r="C243" s="38" t="s">
        <v>173</v>
      </c>
      <c r="D243" s="35"/>
      <c r="E243" s="126" t="s">
        <v>113</v>
      </c>
      <c r="F243" s="40"/>
      <c r="G243" s="39" t="s">
        <v>378</v>
      </c>
      <c r="H243" s="41">
        <v>2003</v>
      </c>
      <c r="I243" s="22"/>
      <c r="J243" s="22"/>
      <c r="K243" s="22"/>
      <c r="L243" s="35"/>
      <c r="M243" s="35"/>
      <c r="N243" s="41" t="s">
        <v>114</v>
      </c>
      <c r="O243" s="42">
        <v>187500</v>
      </c>
      <c r="P243" s="35"/>
      <c r="T243" s="120" t="s">
        <v>613</v>
      </c>
      <c r="U243" s="129">
        <f t="shared" si="3"/>
        <v>187500</v>
      </c>
      <c r="V243" s="130"/>
    </row>
    <row r="244" spans="1:22" s="25" customFormat="1" ht="12.75" customHeight="1">
      <c r="A244" s="35"/>
      <c r="B244" s="37" t="s">
        <v>279</v>
      </c>
      <c r="C244" s="38" t="s">
        <v>147</v>
      </c>
      <c r="D244" s="35"/>
      <c r="E244" s="126" t="s">
        <v>315</v>
      </c>
      <c r="F244" s="40"/>
      <c r="G244" s="39" t="s">
        <v>369</v>
      </c>
      <c r="H244" s="41">
        <v>2003</v>
      </c>
      <c r="I244" s="22"/>
      <c r="J244" s="22"/>
      <c r="K244" s="22"/>
      <c r="L244" s="35"/>
      <c r="M244" s="35"/>
      <c r="N244" s="41" t="s">
        <v>114</v>
      </c>
      <c r="O244" s="42">
        <v>800000</v>
      </c>
      <c r="P244" s="35"/>
      <c r="U244" s="129" t="str">
        <f t="shared" si="3"/>
        <v>0</v>
      </c>
      <c r="V244" s="130"/>
    </row>
    <row r="245" spans="1:22" s="25" customFormat="1" ht="12.75" customHeight="1">
      <c r="A245" s="35"/>
      <c r="B245" s="37" t="s">
        <v>242</v>
      </c>
      <c r="C245" s="38" t="s">
        <v>129</v>
      </c>
      <c r="D245" s="35"/>
      <c r="E245" s="126" t="s">
        <v>315</v>
      </c>
      <c r="F245" s="40"/>
      <c r="G245" s="39" t="s">
        <v>379</v>
      </c>
      <c r="H245" s="41">
        <v>2003</v>
      </c>
      <c r="I245" s="22"/>
      <c r="J245" s="22"/>
      <c r="K245" s="22"/>
      <c r="L245" s="35"/>
      <c r="M245" s="35"/>
      <c r="N245" s="41" t="s">
        <v>114</v>
      </c>
      <c r="O245" s="42">
        <v>9800000</v>
      </c>
      <c r="P245" s="35"/>
      <c r="U245" s="129" t="str">
        <f t="shared" si="3"/>
        <v>0</v>
      </c>
      <c r="V245" s="130"/>
    </row>
    <row r="246" spans="1:22" s="25" customFormat="1" ht="12.75" customHeight="1">
      <c r="A246" s="35"/>
      <c r="B246" s="37" t="s">
        <v>242</v>
      </c>
      <c r="C246" s="38" t="s">
        <v>142</v>
      </c>
      <c r="D246" s="35"/>
      <c r="E246" s="126" t="s">
        <v>315</v>
      </c>
      <c r="F246" s="40"/>
      <c r="G246" s="39" t="s">
        <v>379</v>
      </c>
      <c r="H246" s="41">
        <v>2003</v>
      </c>
      <c r="I246" s="22"/>
      <c r="J246" s="22"/>
      <c r="K246" s="22"/>
      <c r="L246" s="35"/>
      <c r="M246" s="35"/>
      <c r="N246" s="41" t="s">
        <v>114</v>
      </c>
      <c r="O246" s="42">
        <v>10500000</v>
      </c>
      <c r="P246" s="35"/>
      <c r="U246" s="129" t="str">
        <f t="shared" si="3"/>
        <v>0</v>
      </c>
      <c r="V246" s="130"/>
    </row>
    <row r="247" spans="1:22" s="25" customFormat="1" ht="12.75" customHeight="1">
      <c r="A247" s="35"/>
      <c r="B247" s="37" t="s">
        <v>242</v>
      </c>
      <c r="C247" s="38" t="s">
        <v>117</v>
      </c>
      <c r="D247" s="35"/>
      <c r="E247" s="126" t="s">
        <v>315</v>
      </c>
      <c r="F247" s="40"/>
      <c r="G247" s="39" t="s">
        <v>379</v>
      </c>
      <c r="H247" s="41">
        <v>2003</v>
      </c>
      <c r="I247" s="22"/>
      <c r="J247" s="22"/>
      <c r="K247" s="22"/>
      <c r="L247" s="35"/>
      <c r="M247" s="35"/>
      <c r="N247" s="41" t="s">
        <v>114</v>
      </c>
      <c r="O247" s="42">
        <v>61250000</v>
      </c>
      <c r="P247" s="35"/>
      <c r="U247" s="129" t="str">
        <f t="shared" si="3"/>
        <v>0</v>
      </c>
      <c r="V247" s="130"/>
    </row>
    <row r="248" spans="1:22" s="25" customFormat="1" ht="12.75" customHeight="1">
      <c r="A248" s="35"/>
      <c r="B248" s="37" t="s">
        <v>242</v>
      </c>
      <c r="C248" s="38" t="s">
        <v>126</v>
      </c>
      <c r="D248" s="35"/>
      <c r="E248" s="126" t="s">
        <v>315</v>
      </c>
      <c r="F248" s="40"/>
      <c r="G248" s="39" t="s">
        <v>379</v>
      </c>
      <c r="H248" s="41">
        <v>2003</v>
      </c>
      <c r="I248" s="22"/>
      <c r="J248" s="22"/>
      <c r="K248" s="22"/>
      <c r="L248" s="35"/>
      <c r="M248" s="35"/>
      <c r="N248" s="41" t="s">
        <v>114</v>
      </c>
      <c r="O248" s="42">
        <v>4200000</v>
      </c>
      <c r="P248" s="35"/>
      <c r="U248" s="129" t="str">
        <f t="shared" si="3"/>
        <v>0</v>
      </c>
      <c r="V248" s="130"/>
    </row>
    <row r="249" spans="1:22" s="25" customFormat="1" ht="12.75" customHeight="1">
      <c r="A249" s="35"/>
      <c r="B249" s="37" t="s">
        <v>253</v>
      </c>
      <c r="C249" s="38" t="s">
        <v>118</v>
      </c>
      <c r="D249" s="35"/>
      <c r="E249" s="126" t="s">
        <v>315</v>
      </c>
      <c r="F249" s="40"/>
      <c r="G249" s="39" t="s">
        <v>378</v>
      </c>
      <c r="H249" s="41">
        <v>2003</v>
      </c>
      <c r="I249" s="22"/>
      <c r="J249" s="22"/>
      <c r="K249" s="22"/>
      <c r="L249" s="35"/>
      <c r="M249" s="35"/>
      <c r="N249" s="41" t="s">
        <v>114</v>
      </c>
      <c r="O249" s="42">
        <v>350000</v>
      </c>
      <c r="P249" s="35"/>
      <c r="U249" s="129" t="str">
        <f t="shared" si="3"/>
        <v>0</v>
      </c>
      <c r="V249" s="130"/>
    </row>
    <row r="250" spans="1:22" s="25" customFormat="1" ht="12.75" customHeight="1">
      <c r="A250" s="35"/>
      <c r="B250" s="37" t="s">
        <v>280</v>
      </c>
      <c r="C250" s="38" t="s">
        <v>179</v>
      </c>
      <c r="D250" s="35"/>
      <c r="E250" s="126" t="s">
        <v>345</v>
      </c>
      <c r="F250" s="40"/>
      <c r="G250" s="39" t="s">
        <v>379</v>
      </c>
      <c r="H250" s="41">
        <v>2003</v>
      </c>
      <c r="I250" s="22"/>
      <c r="J250" s="22"/>
      <c r="K250" s="22"/>
      <c r="L250" s="35"/>
      <c r="M250" s="35"/>
      <c r="N250" s="41" t="s">
        <v>114</v>
      </c>
      <c r="O250" s="42">
        <v>1350000</v>
      </c>
      <c r="P250" s="35"/>
      <c r="U250" s="129" t="str">
        <f t="shared" si="3"/>
        <v>0</v>
      </c>
      <c r="V250" s="130"/>
    </row>
    <row r="251" spans="1:22" s="25" customFormat="1" ht="12.75" customHeight="1">
      <c r="A251" s="35"/>
      <c r="B251" s="37" t="s">
        <v>242</v>
      </c>
      <c r="C251" s="38" t="s">
        <v>118</v>
      </c>
      <c r="D251" s="35"/>
      <c r="E251" s="126" t="s">
        <v>315</v>
      </c>
      <c r="F251" s="40"/>
      <c r="G251" s="39" t="s">
        <v>379</v>
      </c>
      <c r="H251" s="41">
        <v>2003</v>
      </c>
      <c r="I251" s="22"/>
      <c r="J251" s="22"/>
      <c r="K251" s="22"/>
      <c r="L251" s="35"/>
      <c r="M251" s="35"/>
      <c r="N251" s="41" t="s">
        <v>114</v>
      </c>
      <c r="O251" s="42">
        <v>4200000</v>
      </c>
      <c r="P251" s="35"/>
      <c r="U251" s="129" t="str">
        <f t="shared" si="3"/>
        <v>0</v>
      </c>
      <c r="V251" s="130"/>
    </row>
    <row r="252" spans="1:22" s="25" customFormat="1" ht="12.75" customHeight="1">
      <c r="A252" s="35"/>
      <c r="B252" s="37" t="s">
        <v>242</v>
      </c>
      <c r="C252" s="38" t="s">
        <v>177</v>
      </c>
      <c r="D252" s="35"/>
      <c r="E252" s="126" t="s">
        <v>315</v>
      </c>
      <c r="F252" s="40"/>
      <c r="G252" s="39" t="s">
        <v>379</v>
      </c>
      <c r="H252" s="41">
        <v>2003</v>
      </c>
      <c r="I252" s="22"/>
      <c r="J252" s="22"/>
      <c r="K252" s="22"/>
      <c r="L252" s="35"/>
      <c r="M252" s="35"/>
      <c r="N252" s="41" t="s">
        <v>114</v>
      </c>
      <c r="O252" s="42">
        <v>4200000</v>
      </c>
      <c r="P252" s="35"/>
      <c r="U252" s="129" t="str">
        <f t="shared" si="3"/>
        <v>0</v>
      </c>
      <c r="V252" s="130"/>
    </row>
    <row r="253" spans="1:22" s="25" customFormat="1">
      <c r="A253" s="73"/>
      <c r="B253" s="74" t="s">
        <v>281</v>
      </c>
      <c r="C253" s="75" t="s">
        <v>117</v>
      </c>
      <c r="D253" s="73"/>
      <c r="E253" s="127" t="s">
        <v>113</v>
      </c>
      <c r="F253" s="76"/>
      <c r="G253" s="77" t="s">
        <v>376</v>
      </c>
      <c r="H253" s="78">
        <v>2003</v>
      </c>
      <c r="I253" s="79"/>
      <c r="J253" s="79"/>
      <c r="K253" s="79"/>
      <c r="L253" s="73"/>
      <c r="M253" s="73"/>
      <c r="N253" s="78" t="s">
        <v>114</v>
      </c>
      <c r="O253" s="80">
        <v>10000</v>
      </c>
      <c r="P253" s="73"/>
      <c r="T253" s="120" t="s">
        <v>613</v>
      </c>
      <c r="U253" s="129">
        <f t="shared" si="3"/>
        <v>10000</v>
      </c>
      <c r="V253" s="130"/>
    </row>
    <row r="254" spans="1:22" s="25" customFormat="1" ht="12.75" customHeight="1">
      <c r="A254" s="35"/>
      <c r="B254" s="37" t="s">
        <v>234</v>
      </c>
      <c r="C254" s="38" t="s">
        <v>125</v>
      </c>
      <c r="D254" s="35"/>
      <c r="E254" s="126" t="s">
        <v>318</v>
      </c>
      <c r="F254" s="40"/>
      <c r="G254" s="39" t="s">
        <v>369</v>
      </c>
      <c r="H254" s="41">
        <v>2003</v>
      </c>
      <c r="I254" s="22"/>
      <c r="J254" s="22"/>
      <c r="K254" s="22"/>
      <c r="L254" s="35"/>
      <c r="M254" s="35"/>
      <c r="N254" s="41" t="s">
        <v>114</v>
      </c>
      <c r="O254" s="42">
        <v>1540000</v>
      </c>
      <c r="P254" s="35"/>
      <c r="U254" s="129" t="str">
        <f t="shared" si="3"/>
        <v>0</v>
      </c>
      <c r="V254" s="130"/>
    </row>
    <row r="255" spans="1:22" s="25" customFormat="1">
      <c r="A255" s="35"/>
      <c r="B255" s="37" t="s">
        <v>236</v>
      </c>
      <c r="C255" s="38" t="s">
        <v>132</v>
      </c>
      <c r="D255" s="35"/>
      <c r="E255" s="126" t="s">
        <v>346</v>
      </c>
      <c r="F255" s="40"/>
      <c r="G255" s="39" t="s">
        <v>378</v>
      </c>
      <c r="H255" s="41">
        <v>2003</v>
      </c>
      <c r="I255" s="22"/>
      <c r="J255" s="22"/>
      <c r="K255" s="22"/>
      <c r="L255" s="35"/>
      <c r="M255" s="35"/>
      <c r="N255" s="41" t="s">
        <v>114</v>
      </c>
      <c r="O255" s="42">
        <v>87500</v>
      </c>
      <c r="P255" s="35"/>
      <c r="T255" s="120" t="s">
        <v>613</v>
      </c>
      <c r="U255" s="129">
        <f t="shared" si="3"/>
        <v>87500</v>
      </c>
      <c r="V255" s="130"/>
    </row>
    <row r="256" spans="1:22" s="25" customFormat="1" ht="12.75" customHeight="1">
      <c r="A256" s="35"/>
      <c r="B256" s="37" t="s">
        <v>249</v>
      </c>
      <c r="C256" s="38" t="s">
        <v>149</v>
      </c>
      <c r="D256" s="35"/>
      <c r="E256" s="126" t="s">
        <v>316</v>
      </c>
      <c r="F256" s="40"/>
      <c r="G256" s="39" t="s">
        <v>372</v>
      </c>
      <c r="H256" s="41">
        <v>2003</v>
      </c>
      <c r="I256" s="22"/>
      <c r="J256" s="22"/>
      <c r="K256" s="22"/>
      <c r="L256" s="35"/>
      <c r="M256" s="35"/>
      <c r="N256" s="41" t="s">
        <v>114</v>
      </c>
      <c r="O256" s="42">
        <v>1470000</v>
      </c>
      <c r="P256" s="35"/>
      <c r="U256" s="129" t="str">
        <f t="shared" si="3"/>
        <v>0</v>
      </c>
      <c r="V256" s="130"/>
    </row>
    <row r="257" spans="1:22" s="25" customFormat="1" ht="12.75" customHeight="1">
      <c r="A257" s="35"/>
      <c r="B257" s="37" t="s">
        <v>243</v>
      </c>
      <c r="C257" s="38" t="s">
        <v>128</v>
      </c>
      <c r="D257" s="35"/>
      <c r="E257" s="126" t="s">
        <v>318</v>
      </c>
      <c r="F257" s="40"/>
      <c r="G257" s="39" t="s">
        <v>369</v>
      </c>
      <c r="H257" s="41">
        <v>2003</v>
      </c>
      <c r="I257" s="22"/>
      <c r="J257" s="22"/>
      <c r="K257" s="22"/>
      <c r="L257" s="35"/>
      <c r="M257" s="35"/>
      <c r="N257" s="41" t="s">
        <v>114</v>
      </c>
      <c r="O257" s="42">
        <v>1925000</v>
      </c>
      <c r="P257" s="35"/>
      <c r="U257" s="129" t="str">
        <f t="shared" si="3"/>
        <v>0</v>
      </c>
      <c r="V257" s="130"/>
    </row>
    <row r="258" spans="1:22" s="25" customFormat="1" ht="12.75" customHeight="1">
      <c r="A258" s="35"/>
      <c r="B258" s="37" t="s">
        <v>230</v>
      </c>
      <c r="C258" s="38" t="s">
        <v>129</v>
      </c>
      <c r="D258" s="35"/>
      <c r="E258" s="126" t="s">
        <v>316</v>
      </c>
      <c r="F258" s="40"/>
      <c r="G258" s="39" t="s">
        <v>382</v>
      </c>
      <c r="H258" s="41">
        <v>2003</v>
      </c>
      <c r="I258" s="22"/>
      <c r="J258" s="22"/>
      <c r="K258" s="22"/>
      <c r="L258" s="35"/>
      <c r="M258" s="35"/>
      <c r="N258" s="41" t="s">
        <v>114</v>
      </c>
      <c r="O258" s="42">
        <v>665000</v>
      </c>
      <c r="P258" s="35"/>
      <c r="U258" s="129" t="str">
        <f t="shared" si="3"/>
        <v>0</v>
      </c>
      <c r="V258" s="130"/>
    </row>
    <row r="259" spans="1:22" s="25" customFormat="1" ht="12.75" customHeight="1">
      <c r="A259" s="35"/>
      <c r="B259" s="37" t="s">
        <v>242</v>
      </c>
      <c r="C259" s="38" t="s">
        <v>143</v>
      </c>
      <c r="D259" s="35"/>
      <c r="E259" s="126" t="s">
        <v>315</v>
      </c>
      <c r="F259" s="40"/>
      <c r="G259" s="39" t="s">
        <v>379</v>
      </c>
      <c r="H259" s="41">
        <v>2003</v>
      </c>
      <c r="I259" s="22"/>
      <c r="J259" s="22"/>
      <c r="K259" s="22"/>
      <c r="L259" s="35"/>
      <c r="M259" s="35"/>
      <c r="N259" s="41" t="s">
        <v>114</v>
      </c>
      <c r="O259" s="42">
        <v>2275000</v>
      </c>
      <c r="P259" s="35"/>
      <c r="U259" s="129" t="str">
        <f t="shared" si="3"/>
        <v>0</v>
      </c>
      <c r="V259" s="130"/>
    </row>
    <row r="260" spans="1:22" s="25" customFormat="1" ht="12.75" customHeight="1">
      <c r="A260" s="35"/>
      <c r="B260" s="37" t="s">
        <v>231</v>
      </c>
      <c r="C260" s="38" t="s">
        <v>144</v>
      </c>
      <c r="D260" s="35"/>
      <c r="E260" s="126" t="s">
        <v>316</v>
      </c>
      <c r="F260" s="40"/>
      <c r="G260" s="39" t="s">
        <v>374</v>
      </c>
      <c r="H260" s="41">
        <v>2003</v>
      </c>
      <c r="I260" s="22"/>
      <c r="J260" s="22"/>
      <c r="K260" s="22"/>
      <c r="L260" s="35"/>
      <c r="M260" s="35"/>
      <c r="N260" s="41" t="s">
        <v>114</v>
      </c>
      <c r="O260" s="42">
        <v>2450000</v>
      </c>
      <c r="P260" s="35"/>
      <c r="U260" s="129" t="str">
        <f t="shared" si="3"/>
        <v>0</v>
      </c>
      <c r="V260" s="130"/>
    </row>
    <row r="261" spans="1:22" s="25" customFormat="1" ht="12.75" customHeight="1">
      <c r="A261" s="35"/>
      <c r="B261" s="37" t="s">
        <v>230</v>
      </c>
      <c r="C261" s="38" t="s">
        <v>125</v>
      </c>
      <c r="D261" s="35"/>
      <c r="E261" s="126" t="s">
        <v>316</v>
      </c>
      <c r="F261" s="40"/>
      <c r="G261" s="39" t="s">
        <v>373</v>
      </c>
      <c r="H261" s="41">
        <v>2003</v>
      </c>
      <c r="I261" s="22"/>
      <c r="J261" s="22"/>
      <c r="K261" s="22"/>
      <c r="L261" s="35"/>
      <c r="M261" s="35"/>
      <c r="N261" s="41" t="s">
        <v>114</v>
      </c>
      <c r="O261" s="42">
        <v>875000</v>
      </c>
      <c r="P261" s="35"/>
      <c r="U261" s="129" t="str">
        <f t="shared" si="3"/>
        <v>0</v>
      </c>
      <c r="V261" s="130"/>
    </row>
    <row r="262" spans="1:22" s="25" customFormat="1" ht="12.75" customHeight="1">
      <c r="A262" s="35"/>
      <c r="B262" s="37" t="s">
        <v>233</v>
      </c>
      <c r="C262" s="38" t="s">
        <v>118</v>
      </c>
      <c r="D262" s="35"/>
      <c r="E262" s="126" t="s">
        <v>318</v>
      </c>
      <c r="F262" s="40"/>
      <c r="G262" s="39" t="s">
        <v>369</v>
      </c>
      <c r="H262" s="41">
        <v>2003</v>
      </c>
      <c r="I262" s="22"/>
      <c r="J262" s="22"/>
      <c r="K262" s="22"/>
      <c r="L262" s="35"/>
      <c r="M262" s="35"/>
      <c r="N262" s="41" t="s">
        <v>114</v>
      </c>
      <c r="O262" s="42">
        <v>1540000</v>
      </c>
      <c r="P262" s="35"/>
      <c r="U262" s="129" t="str">
        <f t="shared" si="3"/>
        <v>0</v>
      </c>
      <c r="V262" s="130"/>
    </row>
    <row r="263" spans="1:22" s="25" customFormat="1" ht="12.75" customHeight="1">
      <c r="A263" s="35"/>
      <c r="B263" s="37" t="s">
        <v>230</v>
      </c>
      <c r="C263" s="38" t="s">
        <v>129</v>
      </c>
      <c r="D263" s="35"/>
      <c r="E263" s="126" t="s">
        <v>316</v>
      </c>
      <c r="F263" s="40"/>
      <c r="G263" s="39" t="s">
        <v>382</v>
      </c>
      <c r="H263" s="41">
        <v>2003</v>
      </c>
      <c r="I263" s="22"/>
      <c r="J263" s="22"/>
      <c r="K263" s="22"/>
      <c r="L263" s="35"/>
      <c r="M263" s="35"/>
      <c r="N263" s="41" t="s">
        <v>114</v>
      </c>
      <c r="O263" s="42">
        <v>1140000</v>
      </c>
      <c r="P263" s="35"/>
      <c r="U263" s="129" t="str">
        <f t="shared" si="3"/>
        <v>0</v>
      </c>
      <c r="V263" s="130"/>
    </row>
    <row r="264" spans="1:22" s="25" customFormat="1" ht="12.75" customHeight="1">
      <c r="A264" s="35"/>
      <c r="B264" s="37" t="s">
        <v>266</v>
      </c>
      <c r="C264" s="38" t="s">
        <v>128</v>
      </c>
      <c r="D264" s="35"/>
      <c r="E264" s="126" t="s">
        <v>337</v>
      </c>
      <c r="F264" s="40"/>
      <c r="G264" s="39" t="s">
        <v>379</v>
      </c>
      <c r="H264" s="41">
        <v>2003</v>
      </c>
      <c r="I264" s="22"/>
      <c r="J264" s="22"/>
      <c r="K264" s="22"/>
      <c r="L264" s="35"/>
      <c r="M264" s="35"/>
      <c r="N264" s="41" t="s">
        <v>114</v>
      </c>
      <c r="O264" s="42">
        <v>5514000</v>
      </c>
      <c r="P264" s="35"/>
      <c r="U264" s="129" t="str">
        <f t="shared" si="3"/>
        <v>0</v>
      </c>
      <c r="V264" s="130"/>
    </row>
    <row r="265" spans="1:22" s="25" customFormat="1" ht="12.75" customHeight="1">
      <c r="A265" s="35"/>
      <c r="B265" s="37" t="s">
        <v>230</v>
      </c>
      <c r="C265" s="38" t="s">
        <v>122</v>
      </c>
      <c r="D265" s="35"/>
      <c r="E265" s="126" t="s">
        <v>316</v>
      </c>
      <c r="F265" s="40"/>
      <c r="G265" s="39" t="s">
        <v>373</v>
      </c>
      <c r="H265" s="41">
        <v>2003</v>
      </c>
      <c r="I265" s="22"/>
      <c r="J265" s="22"/>
      <c r="K265" s="22"/>
      <c r="L265" s="35"/>
      <c r="M265" s="35"/>
      <c r="N265" s="41" t="s">
        <v>114</v>
      </c>
      <c r="O265" s="42">
        <v>1000000</v>
      </c>
      <c r="P265" s="35"/>
      <c r="U265" s="129" t="str">
        <f t="shared" si="3"/>
        <v>0</v>
      </c>
      <c r="V265" s="130"/>
    </row>
    <row r="266" spans="1:22" s="25" customFormat="1" ht="12.75" customHeight="1">
      <c r="A266" s="35"/>
      <c r="B266" s="37" t="s">
        <v>242</v>
      </c>
      <c r="C266" s="38" t="s">
        <v>125</v>
      </c>
      <c r="D266" s="35"/>
      <c r="E266" s="126" t="s">
        <v>315</v>
      </c>
      <c r="F266" s="40"/>
      <c r="G266" s="39" t="s">
        <v>379</v>
      </c>
      <c r="H266" s="41">
        <v>2003</v>
      </c>
      <c r="I266" s="22"/>
      <c r="J266" s="22"/>
      <c r="K266" s="22"/>
      <c r="L266" s="35"/>
      <c r="M266" s="35"/>
      <c r="N266" s="41" t="s">
        <v>114</v>
      </c>
      <c r="O266" s="42">
        <v>2100000</v>
      </c>
      <c r="P266" s="35"/>
      <c r="U266" s="129" t="str">
        <f t="shared" si="3"/>
        <v>0</v>
      </c>
      <c r="V266" s="130"/>
    </row>
    <row r="267" spans="1:22" s="25" customFormat="1" ht="12.75" customHeight="1">
      <c r="A267" s="35"/>
      <c r="B267" s="37" t="s">
        <v>257</v>
      </c>
      <c r="C267" s="38" t="s">
        <v>128</v>
      </c>
      <c r="D267" s="35"/>
      <c r="E267" s="126" t="s">
        <v>316</v>
      </c>
      <c r="F267" s="40"/>
      <c r="G267" s="39" t="s">
        <v>373</v>
      </c>
      <c r="H267" s="41">
        <v>2003</v>
      </c>
      <c r="I267" s="22"/>
      <c r="J267" s="22"/>
      <c r="K267" s="22"/>
      <c r="L267" s="35"/>
      <c r="M267" s="35"/>
      <c r="N267" s="41" t="s">
        <v>114</v>
      </c>
      <c r="O267" s="42">
        <v>600000</v>
      </c>
      <c r="P267" s="35"/>
      <c r="U267" s="129" t="str">
        <f t="shared" si="3"/>
        <v>0</v>
      </c>
      <c r="V267" s="130"/>
    </row>
    <row r="268" spans="1:22" s="25" customFormat="1" ht="12.75" customHeight="1">
      <c r="A268" s="35"/>
      <c r="B268" s="37" t="s">
        <v>225</v>
      </c>
      <c r="C268" s="38" t="s">
        <v>125</v>
      </c>
      <c r="D268" s="35"/>
      <c r="E268" s="126" t="s">
        <v>316</v>
      </c>
      <c r="F268" s="40"/>
      <c r="G268" s="39" t="s">
        <v>370</v>
      </c>
      <c r="H268" s="41">
        <v>2003</v>
      </c>
      <c r="I268" s="22"/>
      <c r="J268" s="22"/>
      <c r="K268" s="22"/>
      <c r="L268" s="35"/>
      <c r="M268" s="35"/>
      <c r="N268" s="41" t="s">
        <v>114</v>
      </c>
      <c r="O268" s="42">
        <v>1050000</v>
      </c>
      <c r="P268" s="35"/>
      <c r="U268" s="129" t="str">
        <f t="shared" si="3"/>
        <v>0</v>
      </c>
      <c r="V268" s="130"/>
    </row>
    <row r="269" spans="1:22" s="25" customFormat="1" ht="12.75" customHeight="1">
      <c r="A269" s="35"/>
      <c r="B269" s="37" t="s">
        <v>225</v>
      </c>
      <c r="C269" s="38" t="s">
        <v>134</v>
      </c>
      <c r="D269" s="35"/>
      <c r="E269" s="126" t="s">
        <v>316</v>
      </c>
      <c r="F269" s="40"/>
      <c r="G269" s="39" t="s">
        <v>370</v>
      </c>
      <c r="H269" s="41">
        <v>2003</v>
      </c>
      <c r="I269" s="22"/>
      <c r="J269" s="22"/>
      <c r="K269" s="22"/>
      <c r="L269" s="35"/>
      <c r="M269" s="35"/>
      <c r="N269" s="41" t="s">
        <v>114</v>
      </c>
      <c r="O269" s="42">
        <v>980000</v>
      </c>
      <c r="P269" s="35"/>
      <c r="U269" s="129" t="str">
        <f t="shared" si="3"/>
        <v>0</v>
      </c>
      <c r="V269" s="130"/>
    </row>
    <row r="270" spans="1:22" s="25" customFormat="1">
      <c r="A270" s="35"/>
      <c r="B270" s="37" t="s">
        <v>226</v>
      </c>
      <c r="C270" s="38" t="s">
        <v>143</v>
      </c>
      <c r="D270" s="35"/>
      <c r="E270" s="126" t="s">
        <v>316</v>
      </c>
      <c r="F270" s="40"/>
      <c r="G270" s="39" t="s">
        <v>368</v>
      </c>
      <c r="H270" s="41">
        <v>2003</v>
      </c>
      <c r="I270" s="22"/>
      <c r="J270" s="22"/>
      <c r="K270" s="22"/>
      <c r="L270" s="35"/>
      <c r="M270" s="35"/>
      <c r="N270" s="41" t="s">
        <v>114</v>
      </c>
      <c r="O270" s="42">
        <v>187500</v>
      </c>
      <c r="P270" s="35"/>
      <c r="T270" s="120" t="s">
        <v>613</v>
      </c>
      <c r="U270" s="129">
        <f t="shared" ref="U270:U333" si="4">IF(O270&lt;300000,O270,"0")</f>
        <v>187500</v>
      </c>
      <c r="V270" s="130"/>
    </row>
    <row r="271" spans="1:22" s="25" customFormat="1" ht="12.75" customHeight="1">
      <c r="A271" s="35"/>
      <c r="B271" s="37" t="s">
        <v>237</v>
      </c>
      <c r="C271" s="38" t="s">
        <v>135</v>
      </c>
      <c r="D271" s="35"/>
      <c r="E271" s="126" t="s">
        <v>316</v>
      </c>
      <c r="F271" s="40"/>
      <c r="G271" s="39" t="s">
        <v>372</v>
      </c>
      <c r="H271" s="41">
        <v>2003</v>
      </c>
      <c r="I271" s="22"/>
      <c r="J271" s="22"/>
      <c r="K271" s="22"/>
      <c r="L271" s="35"/>
      <c r="M271" s="35"/>
      <c r="N271" s="41" t="s">
        <v>114</v>
      </c>
      <c r="O271" s="42">
        <v>1200000</v>
      </c>
      <c r="P271" s="35"/>
      <c r="U271" s="129" t="str">
        <f t="shared" si="4"/>
        <v>0</v>
      </c>
      <c r="V271" s="130"/>
    </row>
    <row r="272" spans="1:22" s="25" customFormat="1" ht="12.75" customHeight="1">
      <c r="A272" s="35"/>
      <c r="B272" s="37" t="s">
        <v>257</v>
      </c>
      <c r="C272" s="38" t="s">
        <v>135</v>
      </c>
      <c r="D272" s="35"/>
      <c r="E272" s="126" t="s">
        <v>316</v>
      </c>
      <c r="F272" s="40"/>
      <c r="G272" s="39" t="s">
        <v>377</v>
      </c>
      <c r="H272" s="41">
        <v>2003</v>
      </c>
      <c r="I272" s="22"/>
      <c r="J272" s="22"/>
      <c r="K272" s="22"/>
      <c r="L272" s="35"/>
      <c r="M272" s="35"/>
      <c r="N272" s="41" t="s">
        <v>114</v>
      </c>
      <c r="O272" s="42">
        <v>675000</v>
      </c>
      <c r="P272" s="35"/>
      <c r="U272" s="129" t="str">
        <f t="shared" si="4"/>
        <v>0</v>
      </c>
      <c r="V272" s="130"/>
    </row>
    <row r="273" spans="1:22" s="25" customFormat="1" ht="12.75" customHeight="1">
      <c r="A273" s="35"/>
      <c r="B273" s="37" t="s">
        <v>225</v>
      </c>
      <c r="C273" s="38" t="s">
        <v>162</v>
      </c>
      <c r="D273" s="35"/>
      <c r="E273" s="126" t="s">
        <v>316</v>
      </c>
      <c r="F273" s="40"/>
      <c r="G273" s="39" t="s">
        <v>370</v>
      </c>
      <c r="H273" s="41">
        <v>2003</v>
      </c>
      <c r="I273" s="22"/>
      <c r="J273" s="22"/>
      <c r="K273" s="22"/>
      <c r="L273" s="35"/>
      <c r="M273" s="35"/>
      <c r="N273" s="41" t="s">
        <v>114</v>
      </c>
      <c r="O273" s="42">
        <v>1050000</v>
      </c>
      <c r="P273" s="35"/>
      <c r="U273" s="129" t="str">
        <f t="shared" si="4"/>
        <v>0</v>
      </c>
      <c r="V273" s="130"/>
    </row>
    <row r="274" spans="1:22" s="25" customFormat="1" ht="12.75" customHeight="1">
      <c r="A274" s="35"/>
      <c r="B274" s="37" t="s">
        <v>262</v>
      </c>
      <c r="C274" s="38" t="s">
        <v>117</v>
      </c>
      <c r="D274" s="35"/>
      <c r="E274" s="126" t="s">
        <v>113</v>
      </c>
      <c r="F274" s="40"/>
      <c r="G274" s="39" t="s">
        <v>379</v>
      </c>
      <c r="H274" s="41">
        <v>2003</v>
      </c>
      <c r="I274" s="22"/>
      <c r="J274" s="22"/>
      <c r="K274" s="22"/>
      <c r="L274" s="35"/>
      <c r="M274" s="35"/>
      <c r="N274" s="41" t="s">
        <v>114</v>
      </c>
      <c r="O274" s="42">
        <v>1050000</v>
      </c>
      <c r="P274" s="35"/>
      <c r="U274" s="129" t="str">
        <f t="shared" si="4"/>
        <v>0</v>
      </c>
      <c r="V274" s="130"/>
    </row>
    <row r="275" spans="1:22" s="25" customFormat="1" ht="12.75" customHeight="1">
      <c r="A275" s="35"/>
      <c r="B275" s="37" t="s">
        <v>237</v>
      </c>
      <c r="C275" s="38" t="s">
        <v>117</v>
      </c>
      <c r="D275" s="35"/>
      <c r="E275" s="126" t="s">
        <v>316</v>
      </c>
      <c r="F275" s="40"/>
      <c r="G275" s="39" t="s">
        <v>382</v>
      </c>
      <c r="H275" s="41">
        <v>2003</v>
      </c>
      <c r="I275" s="22"/>
      <c r="J275" s="22"/>
      <c r="K275" s="22"/>
      <c r="L275" s="35"/>
      <c r="M275" s="35"/>
      <c r="N275" s="41" t="s">
        <v>114</v>
      </c>
      <c r="O275" s="42">
        <v>1470000</v>
      </c>
      <c r="P275" s="35"/>
      <c r="U275" s="129" t="str">
        <f t="shared" si="4"/>
        <v>0</v>
      </c>
      <c r="V275" s="130"/>
    </row>
    <row r="276" spans="1:22" s="25" customFormat="1" ht="12.75" customHeight="1">
      <c r="A276" s="35"/>
      <c r="B276" s="37" t="s">
        <v>233</v>
      </c>
      <c r="C276" s="38" t="s">
        <v>125</v>
      </c>
      <c r="D276" s="35"/>
      <c r="E276" s="126" t="s">
        <v>318</v>
      </c>
      <c r="F276" s="40"/>
      <c r="G276" s="39" t="s">
        <v>369</v>
      </c>
      <c r="H276" s="41">
        <v>2003</v>
      </c>
      <c r="I276" s="22"/>
      <c r="J276" s="22"/>
      <c r="K276" s="22"/>
      <c r="L276" s="35"/>
      <c r="M276" s="35"/>
      <c r="N276" s="41" t="s">
        <v>114</v>
      </c>
      <c r="O276" s="42">
        <v>3080000</v>
      </c>
      <c r="P276" s="35"/>
      <c r="U276" s="129" t="str">
        <f t="shared" si="4"/>
        <v>0</v>
      </c>
      <c r="V276" s="130"/>
    </row>
    <row r="277" spans="1:22" s="25" customFormat="1" ht="12.75" customHeight="1">
      <c r="A277" s="35"/>
      <c r="B277" s="37" t="s">
        <v>230</v>
      </c>
      <c r="C277" s="38" t="s">
        <v>115</v>
      </c>
      <c r="D277" s="35"/>
      <c r="E277" s="126" t="s">
        <v>316</v>
      </c>
      <c r="F277" s="40"/>
      <c r="G277" s="39" t="s">
        <v>373</v>
      </c>
      <c r="H277" s="41">
        <v>2003</v>
      </c>
      <c r="I277" s="22"/>
      <c r="J277" s="22"/>
      <c r="K277" s="22"/>
      <c r="L277" s="35"/>
      <c r="M277" s="35"/>
      <c r="N277" s="41" t="s">
        <v>114</v>
      </c>
      <c r="O277" s="42">
        <v>1190000</v>
      </c>
      <c r="P277" s="35"/>
      <c r="U277" s="129" t="str">
        <f t="shared" si="4"/>
        <v>0</v>
      </c>
      <c r="V277" s="130"/>
    </row>
    <row r="278" spans="1:22" s="25" customFormat="1" ht="12.75" customHeight="1">
      <c r="A278" s="35"/>
      <c r="B278" s="37" t="s">
        <v>234</v>
      </c>
      <c r="C278" s="38" t="s">
        <v>117</v>
      </c>
      <c r="D278" s="35"/>
      <c r="E278" s="126" t="s">
        <v>318</v>
      </c>
      <c r="F278" s="40"/>
      <c r="G278" s="39" t="s">
        <v>369</v>
      </c>
      <c r="H278" s="41">
        <v>2004</v>
      </c>
      <c r="I278" s="22"/>
      <c r="J278" s="22"/>
      <c r="K278" s="22"/>
      <c r="L278" s="35"/>
      <c r="M278" s="35"/>
      <c r="N278" s="41" t="s">
        <v>114</v>
      </c>
      <c r="O278" s="42">
        <v>1760000</v>
      </c>
      <c r="P278" s="35"/>
      <c r="U278" s="129" t="str">
        <f t="shared" si="4"/>
        <v>0</v>
      </c>
      <c r="V278" s="130"/>
    </row>
    <row r="279" spans="1:22" s="25" customFormat="1" ht="12.75" customHeight="1">
      <c r="A279" s="35"/>
      <c r="B279" s="37" t="s">
        <v>234</v>
      </c>
      <c r="C279" s="38" t="s">
        <v>117</v>
      </c>
      <c r="D279" s="35"/>
      <c r="E279" s="126" t="s">
        <v>318</v>
      </c>
      <c r="F279" s="40"/>
      <c r="G279" s="39" t="s">
        <v>369</v>
      </c>
      <c r="H279" s="41">
        <v>2004</v>
      </c>
      <c r="I279" s="22"/>
      <c r="J279" s="22"/>
      <c r="K279" s="22"/>
      <c r="L279" s="35"/>
      <c r="M279" s="35"/>
      <c r="N279" s="41" t="s">
        <v>114</v>
      </c>
      <c r="O279" s="42">
        <v>1760000</v>
      </c>
      <c r="P279" s="35"/>
      <c r="U279" s="129" t="str">
        <f t="shared" si="4"/>
        <v>0</v>
      </c>
      <c r="V279" s="130"/>
    </row>
    <row r="280" spans="1:22" s="25" customFormat="1" ht="12.75" customHeight="1">
      <c r="A280" s="35"/>
      <c r="B280" s="37" t="s">
        <v>258</v>
      </c>
      <c r="C280" s="38" t="s">
        <v>151</v>
      </c>
      <c r="D280" s="35"/>
      <c r="E280" s="126" t="s">
        <v>347</v>
      </c>
      <c r="F280" s="40"/>
      <c r="G280" s="39" t="s">
        <v>369</v>
      </c>
      <c r="H280" s="41">
        <v>2004</v>
      </c>
      <c r="I280" s="22"/>
      <c r="J280" s="22"/>
      <c r="K280" s="22"/>
      <c r="L280" s="35"/>
      <c r="M280" s="35"/>
      <c r="N280" s="41" t="s">
        <v>114</v>
      </c>
      <c r="O280" s="42">
        <v>875000</v>
      </c>
      <c r="P280" s="35"/>
      <c r="U280" s="129" t="str">
        <f t="shared" si="4"/>
        <v>0</v>
      </c>
      <c r="V280" s="130"/>
    </row>
    <row r="281" spans="1:22" s="25" customFormat="1" ht="12.75" customHeight="1">
      <c r="A281" s="35"/>
      <c r="B281" s="37" t="s">
        <v>231</v>
      </c>
      <c r="C281" s="38" t="s">
        <v>122</v>
      </c>
      <c r="D281" s="35"/>
      <c r="E281" s="126" t="s">
        <v>316</v>
      </c>
      <c r="F281" s="40"/>
      <c r="G281" s="39" t="s">
        <v>374</v>
      </c>
      <c r="H281" s="41">
        <v>2005</v>
      </c>
      <c r="I281" s="22"/>
      <c r="J281" s="22"/>
      <c r="K281" s="22"/>
      <c r="L281" s="35"/>
      <c r="M281" s="35"/>
      <c r="N281" s="41" t="s">
        <v>114</v>
      </c>
      <c r="O281" s="44">
        <v>2275000</v>
      </c>
      <c r="P281" s="35"/>
      <c r="U281" s="129" t="str">
        <f t="shared" si="4"/>
        <v>0</v>
      </c>
      <c r="V281" s="130"/>
    </row>
    <row r="282" spans="1:22" s="25" customFormat="1" ht="12.75" customHeight="1">
      <c r="A282" s="35"/>
      <c r="B282" s="37" t="s">
        <v>225</v>
      </c>
      <c r="C282" s="38" t="s">
        <v>117</v>
      </c>
      <c r="D282" s="35"/>
      <c r="E282" s="126" t="s">
        <v>313</v>
      </c>
      <c r="F282" s="40"/>
      <c r="G282" s="39" t="s">
        <v>370</v>
      </c>
      <c r="H282" s="41">
        <v>2005</v>
      </c>
      <c r="I282" s="22"/>
      <c r="J282" s="22"/>
      <c r="K282" s="22"/>
      <c r="L282" s="35"/>
      <c r="M282" s="35"/>
      <c r="N282" s="41" t="s">
        <v>114</v>
      </c>
      <c r="O282" s="44">
        <v>455000</v>
      </c>
      <c r="P282" s="35"/>
      <c r="U282" s="129" t="str">
        <f t="shared" si="4"/>
        <v>0</v>
      </c>
      <c r="V282" s="130"/>
    </row>
    <row r="283" spans="1:22" s="25" customFormat="1" ht="12.75" customHeight="1">
      <c r="A283" s="35"/>
      <c r="B283" s="37" t="s">
        <v>226</v>
      </c>
      <c r="C283" s="38" t="s">
        <v>118</v>
      </c>
      <c r="D283" s="35"/>
      <c r="E283" s="126" t="s">
        <v>313</v>
      </c>
      <c r="F283" s="40"/>
      <c r="G283" s="39" t="s">
        <v>368</v>
      </c>
      <c r="H283" s="41">
        <v>2005</v>
      </c>
      <c r="I283" s="22"/>
      <c r="J283" s="22"/>
      <c r="K283" s="22"/>
      <c r="L283" s="35"/>
      <c r="M283" s="35"/>
      <c r="N283" s="41" t="s">
        <v>114</v>
      </c>
      <c r="O283" s="44">
        <v>490000</v>
      </c>
      <c r="P283" s="35"/>
      <c r="U283" s="129" t="str">
        <f t="shared" si="4"/>
        <v>0</v>
      </c>
      <c r="V283" s="130"/>
    </row>
    <row r="284" spans="1:22" s="25" customFormat="1" ht="12.75" customHeight="1">
      <c r="A284" s="35"/>
      <c r="B284" s="37" t="s">
        <v>230</v>
      </c>
      <c r="C284" s="38" t="s">
        <v>125</v>
      </c>
      <c r="D284" s="35"/>
      <c r="E284" s="126" t="s">
        <v>316</v>
      </c>
      <c r="F284" s="40"/>
      <c r="G284" s="39" t="s">
        <v>373</v>
      </c>
      <c r="H284" s="41">
        <v>2005</v>
      </c>
      <c r="I284" s="22"/>
      <c r="J284" s="22"/>
      <c r="K284" s="22"/>
      <c r="L284" s="35"/>
      <c r="M284" s="35"/>
      <c r="N284" s="41" t="s">
        <v>114</v>
      </c>
      <c r="O284" s="44">
        <v>595000</v>
      </c>
      <c r="P284" s="35"/>
      <c r="U284" s="129" t="str">
        <f t="shared" si="4"/>
        <v>0</v>
      </c>
      <c r="V284" s="130"/>
    </row>
    <row r="285" spans="1:22" s="25" customFormat="1" ht="12.75" customHeight="1">
      <c r="A285" s="35"/>
      <c r="B285" s="37" t="s">
        <v>233</v>
      </c>
      <c r="C285" s="38" t="s">
        <v>128</v>
      </c>
      <c r="D285" s="35"/>
      <c r="E285" s="126" t="s">
        <v>336</v>
      </c>
      <c r="F285" s="40"/>
      <c r="G285" s="39" t="s">
        <v>369</v>
      </c>
      <c r="H285" s="41">
        <v>2005</v>
      </c>
      <c r="I285" s="22"/>
      <c r="J285" s="22"/>
      <c r="K285" s="22"/>
      <c r="L285" s="35"/>
      <c r="M285" s="35"/>
      <c r="N285" s="41" t="s">
        <v>114</v>
      </c>
      <c r="O285" s="44">
        <v>3200000</v>
      </c>
      <c r="P285" s="35"/>
      <c r="U285" s="129" t="str">
        <f t="shared" si="4"/>
        <v>0</v>
      </c>
      <c r="V285" s="130"/>
    </row>
    <row r="286" spans="1:22" s="25" customFormat="1" ht="12.75" customHeight="1">
      <c r="A286" s="35"/>
      <c r="B286" s="43" t="s">
        <v>225</v>
      </c>
      <c r="C286" s="38" t="s">
        <v>117</v>
      </c>
      <c r="D286" s="35"/>
      <c r="E286" s="126" t="s">
        <v>316</v>
      </c>
      <c r="F286" s="40"/>
      <c r="G286" s="39" t="s">
        <v>370</v>
      </c>
      <c r="H286" s="41">
        <v>2005</v>
      </c>
      <c r="I286" s="22"/>
      <c r="J286" s="22"/>
      <c r="K286" s="22"/>
      <c r="L286" s="35"/>
      <c r="M286" s="35"/>
      <c r="N286" s="41" t="s">
        <v>114</v>
      </c>
      <c r="O286" s="42">
        <v>490000</v>
      </c>
      <c r="P286" s="35"/>
      <c r="U286" s="129" t="str">
        <f t="shared" si="4"/>
        <v>0</v>
      </c>
      <c r="V286" s="130"/>
    </row>
    <row r="287" spans="1:22" s="25" customFormat="1" ht="12.75" customHeight="1">
      <c r="A287" s="35"/>
      <c r="B287" s="43" t="s">
        <v>259</v>
      </c>
      <c r="C287" s="38" t="s">
        <v>134</v>
      </c>
      <c r="D287" s="35"/>
      <c r="E287" s="126" t="s">
        <v>348</v>
      </c>
      <c r="F287" s="40"/>
      <c r="G287" s="39" t="s">
        <v>371</v>
      </c>
      <c r="H287" s="41">
        <v>2005</v>
      </c>
      <c r="I287" s="22"/>
      <c r="J287" s="22"/>
      <c r="K287" s="22"/>
      <c r="L287" s="35"/>
      <c r="M287" s="35"/>
      <c r="N287" s="41" t="s">
        <v>114</v>
      </c>
      <c r="O287" s="42">
        <v>700000</v>
      </c>
      <c r="P287" s="35"/>
      <c r="U287" s="129" t="str">
        <f t="shared" si="4"/>
        <v>0</v>
      </c>
      <c r="V287" s="130"/>
    </row>
    <row r="288" spans="1:22" s="25" customFormat="1" ht="12.75" customHeight="1">
      <c r="A288" s="35"/>
      <c r="B288" s="37" t="s">
        <v>267</v>
      </c>
      <c r="C288" s="38" t="s">
        <v>129</v>
      </c>
      <c r="D288" s="35"/>
      <c r="E288" s="126" t="s">
        <v>325</v>
      </c>
      <c r="F288" s="40"/>
      <c r="G288" s="37" t="s">
        <v>379</v>
      </c>
      <c r="H288" s="41">
        <v>2005</v>
      </c>
      <c r="I288" s="22"/>
      <c r="J288" s="22"/>
      <c r="K288" s="22"/>
      <c r="L288" s="35"/>
      <c r="M288" s="35"/>
      <c r="N288" s="41" t="s">
        <v>114</v>
      </c>
      <c r="O288" s="42">
        <v>2450000</v>
      </c>
      <c r="P288" s="35"/>
      <c r="U288" s="129" t="str">
        <f t="shared" si="4"/>
        <v>0</v>
      </c>
      <c r="V288" s="130"/>
    </row>
    <row r="289" spans="1:22" s="25" customFormat="1" ht="12.75" customHeight="1">
      <c r="A289" s="35"/>
      <c r="B289" s="37" t="s">
        <v>439</v>
      </c>
      <c r="C289" s="38" t="s">
        <v>419</v>
      </c>
      <c r="D289" s="35"/>
      <c r="E289" s="126" t="s">
        <v>321</v>
      </c>
      <c r="F289" s="40"/>
      <c r="G289" s="37" t="s">
        <v>379</v>
      </c>
      <c r="H289" s="41">
        <v>2005</v>
      </c>
      <c r="I289" s="22"/>
      <c r="J289" s="22"/>
      <c r="K289" s="22"/>
      <c r="L289" s="35"/>
      <c r="M289" s="35"/>
      <c r="N289" s="41" t="s">
        <v>114</v>
      </c>
      <c r="O289" s="42">
        <v>10465000</v>
      </c>
      <c r="P289" s="35"/>
      <c r="U289" s="129" t="str">
        <f t="shared" si="4"/>
        <v>0</v>
      </c>
      <c r="V289" s="130"/>
    </row>
    <row r="290" spans="1:22" s="25" customFormat="1" ht="12.75" customHeight="1">
      <c r="A290" s="35"/>
      <c r="B290" s="37" t="s">
        <v>231</v>
      </c>
      <c r="C290" s="38" t="s">
        <v>180</v>
      </c>
      <c r="D290" s="35"/>
      <c r="E290" s="126" t="s">
        <v>316</v>
      </c>
      <c r="F290" s="40"/>
      <c r="G290" s="39" t="s">
        <v>374</v>
      </c>
      <c r="H290" s="41">
        <v>2005</v>
      </c>
      <c r="I290" s="22"/>
      <c r="J290" s="22"/>
      <c r="K290" s="22"/>
      <c r="L290" s="35"/>
      <c r="M290" s="35"/>
      <c r="N290" s="41" t="s">
        <v>114</v>
      </c>
      <c r="O290" s="42">
        <v>2450000</v>
      </c>
      <c r="P290" s="35"/>
      <c r="U290" s="129" t="str">
        <f t="shared" si="4"/>
        <v>0</v>
      </c>
      <c r="V290" s="130"/>
    </row>
    <row r="291" spans="1:22" s="25" customFormat="1">
      <c r="A291" s="35"/>
      <c r="B291" s="37" t="s">
        <v>226</v>
      </c>
      <c r="C291" s="38" t="s">
        <v>143</v>
      </c>
      <c r="D291" s="35"/>
      <c r="E291" s="126" t="s">
        <v>349</v>
      </c>
      <c r="F291" s="40"/>
      <c r="G291" s="39" t="s">
        <v>368</v>
      </c>
      <c r="H291" s="41">
        <v>2005</v>
      </c>
      <c r="I291" s="22"/>
      <c r="J291" s="22"/>
      <c r="K291" s="22"/>
      <c r="L291" s="35"/>
      <c r="M291" s="35"/>
      <c r="N291" s="41" t="s">
        <v>114</v>
      </c>
      <c r="O291" s="42">
        <v>150000</v>
      </c>
      <c r="P291" s="35"/>
      <c r="T291" s="120" t="s">
        <v>613</v>
      </c>
      <c r="U291" s="129">
        <f t="shared" si="4"/>
        <v>150000</v>
      </c>
      <c r="V291" s="130"/>
    </row>
    <row r="292" spans="1:22" s="25" customFormat="1">
      <c r="A292" s="35"/>
      <c r="B292" s="37" t="s">
        <v>235</v>
      </c>
      <c r="C292" s="38" t="s">
        <v>149</v>
      </c>
      <c r="D292" s="35"/>
      <c r="E292" s="126" t="s">
        <v>316</v>
      </c>
      <c r="F292" s="40"/>
      <c r="G292" s="39" t="s">
        <v>372</v>
      </c>
      <c r="H292" s="41">
        <v>2005</v>
      </c>
      <c r="I292" s="22"/>
      <c r="J292" s="22"/>
      <c r="K292" s="22"/>
      <c r="L292" s="35"/>
      <c r="M292" s="35"/>
      <c r="N292" s="41" t="s">
        <v>114</v>
      </c>
      <c r="O292" s="42">
        <v>175000</v>
      </c>
      <c r="P292" s="35"/>
      <c r="T292" s="120" t="s">
        <v>613</v>
      </c>
      <c r="U292" s="129">
        <f t="shared" si="4"/>
        <v>175000</v>
      </c>
      <c r="V292" s="130"/>
    </row>
    <row r="293" spans="1:22" s="25" customFormat="1" ht="12.75" customHeight="1">
      <c r="A293" s="35"/>
      <c r="B293" s="37" t="s">
        <v>232</v>
      </c>
      <c r="C293" s="38" t="s">
        <v>118</v>
      </c>
      <c r="D293" s="35"/>
      <c r="E293" s="126" t="s">
        <v>316</v>
      </c>
      <c r="F293" s="40"/>
      <c r="G293" s="39" t="s">
        <v>372</v>
      </c>
      <c r="H293" s="41">
        <v>2005</v>
      </c>
      <c r="I293" s="22"/>
      <c r="J293" s="22"/>
      <c r="K293" s="22"/>
      <c r="L293" s="35"/>
      <c r="M293" s="35"/>
      <c r="N293" s="41" t="s">
        <v>114</v>
      </c>
      <c r="O293" s="42">
        <v>1120000</v>
      </c>
      <c r="P293" s="35"/>
      <c r="U293" s="129" t="str">
        <f t="shared" si="4"/>
        <v>0</v>
      </c>
      <c r="V293" s="130"/>
    </row>
    <row r="294" spans="1:22" s="25" customFormat="1" ht="12.75" customHeight="1">
      <c r="A294" s="35"/>
      <c r="B294" s="37" t="s">
        <v>245</v>
      </c>
      <c r="C294" s="38" t="s">
        <v>120</v>
      </c>
      <c r="D294" s="35"/>
      <c r="E294" s="126" t="s">
        <v>350</v>
      </c>
      <c r="F294" s="40"/>
      <c r="G294" s="39" t="s">
        <v>373</v>
      </c>
      <c r="H294" s="41">
        <v>2005</v>
      </c>
      <c r="I294" s="22"/>
      <c r="J294" s="22"/>
      <c r="K294" s="22"/>
      <c r="L294" s="35"/>
      <c r="M294" s="35"/>
      <c r="N294" s="41" t="s">
        <v>114</v>
      </c>
      <c r="O294" s="42">
        <v>1200000</v>
      </c>
      <c r="P294" s="35"/>
      <c r="U294" s="129" t="str">
        <f t="shared" si="4"/>
        <v>0</v>
      </c>
      <c r="V294" s="130"/>
    </row>
    <row r="295" spans="1:22" s="25" customFormat="1" ht="12.75" customHeight="1">
      <c r="A295" s="35"/>
      <c r="B295" s="37" t="s">
        <v>225</v>
      </c>
      <c r="C295" s="38" t="s">
        <v>126</v>
      </c>
      <c r="D295" s="35"/>
      <c r="E295" s="126" t="s">
        <v>313</v>
      </c>
      <c r="F295" s="40"/>
      <c r="G295" s="39" t="s">
        <v>370</v>
      </c>
      <c r="H295" s="41">
        <v>2005</v>
      </c>
      <c r="I295" s="22"/>
      <c r="J295" s="22"/>
      <c r="K295" s="22"/>
      <c r="L295" s="35"/>
      <c r="M295" s="35"/>
      <c r="N295" s="41" t="s">
        <v>114</v>
      </c>
      <c r="O295" s="42">
        <v>520000</v>
      </c>
      <c r="P295" s="35"/>
      <c r="U295" s="129" t="str">
        <f t="shared" si="4"/>
        <v>0</v>
      </c>
      <c r="V295" s="130"/>
    </row>
    <row r="296" spans="1:22" s="25" customFormat="1">
      <c r="A296" s="35"/>
      <c r="B296" s="37" t="s">
        <v>248</v>
      </c>
      <c r="C296" s="38" t="s">
        <v>423</v>
      </c>
      <c r="D296" s="35"/>
      <c r="E296" s="126" t="s">
        <v>316</v>
      </c>
      <c r="F296" s="40"/>
      <c r="G296" s="39" t="s">
        <v>376</v>
      </c>
      <c r="H296" s="41">
        <v>2005</v>
      </c>
      <c r="I296" s="22"/>
      <c r="J296" s="22"/>
      <c r="K296" s="22"/>
      <c r="L296" s="35"/>
      <c r="M296" s="35"/>
      <c r="N296" s="41" t="s">
        <v>114</v>
      </c>
      <c r="O296" s="42">
        <v>240000</v>
      </c>
      <c r="P296" s="35"/>
      <c r="T296" s="120" t="s">
        <v>613</v>
      </c>
      <c r="U296" s="129">
        <f t="shared" si="4"/>
        <v>240000</v>
      </c>
      <c r="V296" s="130"/>
    </row>
    <row r="297" spans="1:22" s="25" customFormat="1" ht="12.75" customHeight="1">
      <c r="A297" s="35"/>
      <c r="B297" s="37" t="s">
        <v>232</v>
      </c>
      <c r="C297" s="38" t="s">
        <v>131</v>
      </c>
      <c r="D297" s="35"/>
      <c r="E297" s="126" t="s">
        <v>316</v>
      </c>
      <c r="F297" s="40"/>
      <c r="G297" s="39" t="s">
        <v>376</v>
      </c>
      <c r="H297" s="41">
        <v>2005</v>
      </c>
      <c r="I297" s="22"/>
      <c r="J297" s="22"/>
      <c r="K297" s="22"/>
      <c r="L297" s="35"/>
      <c r="M297" s="35"/>
      <c r="N297" s="41" t="s">
        <v>114</v>
      </c>
      <c r="O297" s="42">
        <v>800000</v>
      </c>
      <c r="P297" s="35"/>
      <c r="U297" s="129" t="str">
        <f t="shared" si="4"/>
        <v>0</v>
      </c>
      <c r="V297" s="130"/>
    </row>
    <row r="298" spans="1:22" s="25" customFormat="1" ht="12.75" customHeight="1">
      <c r="A298" s="35"/>
      <c r="B298" s="37" t="s">
        <v>259</v>
      </c>
      <c r="C298" s="38" t="s">
        <v>122</v>
      </c>
      <c r="D298" s="35"/>
      <c r="E298" s="126" t="s">
        <v>348</v>
      </c>
      <c r="F298" s="40"/>
      <c r="G298" s="39" t="s">
        <v>371</v>
      </c>
      <c r="H298" s="41">
        <v>2005</v>
      </c>
      <c r="I298" s="22"/>
      <c r="J298" s="22"/>
      <c r="K298" s="22"/>
      <c r="L298" s="35"/>
      <c r="M298" s="35"/>
      <c r="N298" s="41" t="s">
        <v>114</v>
      </c>
      <c r="O298" s="42">
        <v>595000</v>
      </c>
      <c r="P298" s="35"/>
      <c r="U298" s="129" t="str">
        <f t="shared" si="4"/>
        <v>0</v>
      </c>
      <c r="V298" s="130"/>
    </row>
    <row r="299" spans="1:22" s="25" customFormat="1" ht="12.75" customHeight="1">
      <c r="A299" s="35"/>
      <c r="B299" s="37" t="s">
        <v>252</v>
      </c>
      <c r="C299" s="38" t="s">
        <v>119</v>
      </c>
      <c r="D299" s="35"/>
      <c r="E299" s="126" t="s">
        <v>327</v>
      </c>
      <c r="F299" s="40"/>
      <c r="G299" s="39" t="s">
        <v>369</v>
      </c>
      <c r="H299" s="41">
        <v>2005</v>
      </c>
      <c r="I299" s="22"/>
      <c r="J299" s="22"/>
      <c r="K299" s="22"/>
      <c r="L299" s="35"/>
      <c r="M299" s="35"/>
      <c r="N299" s="41" t="s">
        <v>114</v>
      </c>
      <c r="O299" s="42">
        <v>7420000</v>
      </c>
      <c r="P299" s="35"/>
      <c r="U299" s="129" t="str">
        <f t="shared" si="4"/>
        <v>0</v>
      </c>
      <c r="V299" s="130"/>
    </row>
    <row r="300" spans="1:22" s="25" customFormat="1" ht="12.75" customHeight="1">
      <c r="A300" s="35"/>
      <c r="B300" s="37" t="s">
        <v>258</v>
      </c>
      <c r="C300" s="38" t="s">
        <v>133</v>
      </c>
      <c r="D300" s="35"/>
      <c r="E300" s="126" t="s">
        <v>351</v>
      </c>
      <c r="F300" s="40"/>
      <c r="G300" s="39" t="s">
        <v>379</v>
      </c>
      <c r="H300" s="41">
        <v>2005</v>
      </c>
      <c r="I300" s="22"/>
      <c r="J300" s="22"/>
      <c r="K300" s="22"/>
      <c r="L300" s="35"/>
      <c r="M300" s="35"/>
      <c r="N300" s="41" t="s">
        <v>114</v>
      </c>
      <c r="O300" s="42">
        <v>875000</v>
      </c>
      <c r="P300" s="35"/>
      <c r="U300" s="129" t="str">
        <f t="shared" si="4"/>
        <v>0</v>
      </c>
      <c r="V300" s="130"/>
    </row>
    <row r="301" spans="1:22" s="25" customFormat="1">
      <c r="A301" s="35"/>
      <c r="B301" s="37" t="s">
        <v>282</v>
      </c>
      <c r="C301" s="38" t="s">
        <v>144</v>
      </c>
      <c r="D301" s="35"/>
      <c r="E301" s="126" t="s">
        <v>352</v>
      </c>
      <c r="F301" s="40"/>
      <c r="G301" s="39" t="s">
        <v>388</v>
      </c>
      <c r="H301" s="41">
        <v>2005</v>
      </c>
      <c r="I301" s="22"/>
      <c r="J301" s="22"/>
      <c r="K301" s="22"/>
      <c r="L301" s="35"/>
      <c r="M301" s="35"/>
      <c r="N301" s="41" t="s">
        <v>114</v>
      </c>
      <c r="O301" s="42">
        <v>122500</v>
      </c>
      <c r="P301" s="35"/>
      <c r="T301" s="120" t="s">
        <v>613</v>
      </c>
      <c r="U301" s="129">
        <f t="shared" si="4"/>
        <v>122500</v>
      </c>
      <c r="V301" s="130"/>
    </row>
    <row r="302" spans="1:22" s="25" customFormat="1" ht="12.75" customHeight="1">
      <c r="A302" s="35"/>
      <c r="B302" s="37" t="s">
        <v>266</v>
      </c>
      <c r="C302" s="38" t="s">
        <v>125</v>
      </c>
      <c r="D302" s="35"/>
      <c r="E302" s="126" t="s">
        <v>353</v>
      </c>
      <c r="F302" s="40"/>
      <c r="G302" s="39" t="s">
        <v>379</v>
      </c>
      <c r="H302" s="41">
        <v>2005</v>
      </c>
      <c r="I302" s="22"/>
      <c r="J302" s="22"/>
      <c r="K302" s="22"/>
      <c r="L302" s="35"/>
      <c r="M302" s="35"/>
      <c r="N302" s="41" t="s">
        <v>114</v>
      </c>
      <c r="O302" s="42">
        <v>1050000</v>
      </c>
      <c r="P302" s="35"/>
      <c r="U302" s="129" t="str">
        <f t="shared" si="4"/>
        <v>0</v>
      </c>
      <c r="V302" s="130"/>
    </row>
    <row r="303" spans="1:22" s="25" customFormat="1" ht="12.75" customHeight="1">
      <c r="A303" s="35"/>
      <c r="B303" s="37" t="s">
        <v>225</v>
      </c>
      <c r="C303" s="38" t="s">
        <v>181</v>
      </c>
      <c r="D303" s="35"/>
      <c r="E303" s="126" t="s">
        <v>316</v>
      </c>
      <c r="F303" s="40"/>
      <c r="G303" s="39" t="s">
        <v>370</v>
      </c>
      <c r="H303" s="41">
        <v>2005</v>
      </c>
      <c r="I303" s="22"/>
      <c r="J303" s="22"/>
      <c r="K303" s="22"/>
      <c r="L303" s="35"/>
      <c r="M303" s="35"/>
      <c r="N303" s="41" t="s">
        <v>114</v>
      </c>
      <c r="O303" s="42">
        <v>1050000</v>
      </c>
      <c r="P303" s="35"/>
      <c r="U303" s="129" t="str">
        <f t="shared" si="4"/>
        <v>0</v>
      </c>
      <c r="V303" s="130"/>
    </row>
    <row r="304" spans="1:22" s="25" customFormat="1" ht="12.75" customHeight="1">
      <c r="A304" s="35"/>
      <c r="B304" s="37" t="s">
        <v>245</v>
      </c>
      <c r="C304" s="38" t="s">
        <v>129</v>
      </c>
      <c r="D304" s="35"/>
      <c r="E304" s="126" t="s">
        <v>316</v>
      </c>
      <c r="F304" s="40"/>
      <c r="G304" s="39" t="s">
        <v>373</v>
      </c>
      <c r="H304" s="41">
        <v>2005</v>
      </c>
      <c r="I304" s="22"/>
      <c r="J304" s="22"/>
      <c r="K304" s="22"/>
      <c r="L304" s="35"/>
      <c r="M304" s="35"/>
      <c r="N304" s="41" t="s">
        <v>114</v>
      </c>
      <c r="O304" s="42">
        <v>1050000</v>
      </c>
      <c r="P304" s="35"/>
      <c r="U304" s="129" t="str">
        <f t="shared" si="4"/>
        <v>0</v>
      </c>
      <c r="V304" s="130"/>
    </row>
    <row r="305" spans="1:22" s="25" customFormat="1" ht="12.75" customHeight="1">
      <c r="A305" s="35"/>
      <c r="B305" s="37" t="s">
        <v>232</v>
      </c>
      <c r="C305" s="38" t="s">
        <v>125</v>
      </c>
      <c r="D305" s="35"/>
      <c r="E305" s="126" t="s">
        <v>316</v>
      </c>
      <c r="F305" s="40"/>
      <c r="G305" s="39" t="s">
        <v>376</v>
      </c>
      <c r="H305" s="41">
        <v>2005</v>
      </c>
      <c r="I305" s="22"/>
      <c r="J305" s="22"/>
      <c r="K305" s="22"/>
      <c r="L305" s="35"/>
      <c r="M305" s="35"/>
      <c r="N305" s="41" t="s">
        <v>114</v>
      </c>
      <c r="O305" s="42">
        <v>1400000</v>
      </c>
      <c r="P305" s="35"/>
      <c r="U305" s="129" t="str">
        <f t="shared" si="4"/>
        <v>0</v>
      </c>
      <c r="V305" s="130"/>
    </row>
    <row r="306" spans="1:22" s="25" customFormat="1" ht="12.75" customHeight="1">
      <c r="A306" s="35"/>
      <c r="B306" s="37" t="s">
        <v>259</v>
      </c>
      <c r="C306" s="38" t="s">
        <v>134</v>
      </c>
      <c r="D306" s="35"/>
      <c r="E306" s="126" t="s">
        <v>348</v>
      </c>
      <c r="F306" s="40"/>
      <c r="G306" s="39" t="s">
        <v>379</v>
      </c>
      <c r="H306" s="41">
        <v>2005</v>
      </c>
      <c r="I306" s="22"/>
      <c r="J306" s="22"/>
      <c r="K306" s="22"/>
      <c r="L306" s="35"/>
      <c r="M306" s="35"/>
      <c r="N306" s="41" t="s">
        <v>114</v>
      </c>
      <c r="O306" s="42">
        <v>700000</v>
      </c>
      <c r="P306" s="35"/>
      <c r="U306" s="129" t="str">
        <f t="shared" si="4"/>
        <v>0</v>
      </c>
      <c r="V306" s="130"/>
    </row>
    <row r="307" spans="1:22" s="25" customFormat="1" ht="12.75" customHeight="1">
      <c r="A307" s="35"/>
      <c r="B307" s="37" t="s">
        <v>252</v>
      </c>
      <c r="C307" s="38" t="s">
        <v>143</v>
      </c>
      <c r="D307" s="35"/>
      <c r="E307" s="126" t="s">
        <v>327</v>
      </c>
      <c r="F307" s="40"/>
      <c r="G307" s="39" t="s">
        <v>369</v>
      </c>
      <c r="H307" s="41">
        <v>2005</v>
      </c>
      <c r="I307" s="22"/>
      <c r="J307" s="22"/>
      <c r="K307" s="22"/>
      <c r="L307" s="35"/>
      <c r="M307" s="35"/>
      <c r="N307" s="41" t="s">
        <v>114</v>
      </c>
      <c r="O307" s="42">
        <v>2100000</v>
      </c>
      <c r="P307" s="35"/>
      <c r="U307" s="129" t="str">
        <f t="shared" si="4"/>
        <v>0</v>
      </c>
      <c r="V307" s="130"/>
    </row>
    <row r="308" spans="1:22" s="25" customFormat="1" ht="12.75" customHeight="1">
      <c r="A308" s="35"/>
      <c r="B308" s="37" t="s">
        <v>227</v>
      </c>
      <c r="C308" s="38" t="s">
        <v>149</v>
      </c>
      <c r="D308" s="35"/>
      <c r="E308" s="126" t="s">
        <v>321</v>
      </c>
      <c r="F308" s="40"/>
      <c r="G308" s="39" t="s">
        <v>371</v>
      </c>
      <c r="H308" s="41">
        <v>2005</v>
      </c>
      <c r="I308" s="22"/>
      <c r="J308" s="22"/>
      <c r="K308" s="22"/>
      <c r="L308" s="35"/>
      <c r="M308" s="35"/>
      <c r="N308" s="41" t="s">
        <v>114</v>
      </c>
      <c r="O308" s="42">
        <v>2280000</v>
      </c>
      <c r="P308" s="35"/>
      <c r="U308" s="129" t="str">
        <f t="shared" si="4"/>
        <v>0</v>
      </c>
      <c r="V308" s="130"/>
    </row>
    <row r="309" spans="1:22" s="25" customFormat="1">
      <c r="A309" s="35"/>
      <c r="B309" s="37" t="s">
        <v>280</v>
      </c>
      <c r="C309" s="38" t="s">
        <v>125</v>
      </c>
      <c r="D309" s="35"/>
      <c r="E309" s="126" t="s">
        <v>354</v>
      </c>
      <c r="F309" s="40"/>
      <c r="G309" s="39" t="s">
        <v>379</v>
      </c>
      <c r="H309" s="41">
        <v>2005</v>
      </c>
      <c r="I309" s="22"/>
      <c r="J309" s="22"/>
      <c r="K309" s="22"/>
      <c r="L309" s="35"/>
      <c r="M309" s="35"/>
      <c r="N309" s="41" t="s">
        <v>114</v>
      </c>
      <c r="O309" s="42">
        <v>150000</v>
      </c>
      <c r="P309" s="35"/>
      <c r="T309" s="120" t="s">
        <v>613</v>
      </c>
      <c r="U309" s="129">
        <f t="shared" si="4"/>
        <v>150000</v>
      </c>
      <c r="V309" s="130"/>
    </row>
    <row r="310" spans="1:22" s="25" customFormat="1" ht="12.75" customHeight="1">
      <c r="A310" s="35"/>
      <c r="B310" s="37" t="s">
        <v>263</v>
      </c>
      <c r="C310" s="38" t="s">
        <v>117</v>
      </c>
      <c r="D310" s="35"/>
      <c r="E310" s="126" t="s">
        <v>113</v>
      </c>
      <c r="F310" s="40"/>
      <c r="G310" s="39" t="s">
        <v>392</v>
      </c>
      <c r="H310" s="41">
        <v>2005</v>
      </c>
      <c r="I310" s="22"/>
      <c r="J310" s="22"/>
      <c r="K310" s="22"/>
      <c r="L310" s="35"/>
      <c r="M310" s="35"/>
      <c r="N310" s="41" t="s">
        <v>114</v>
      </c>
      <c r="O310" s="42">
        <v>1750000</v>
      </c>
      <c r="P310" s="35"/>
      <c r="U310" s="129" t="str">
        <f t="shared" si="4"/>
        <v>0</v>
      </c>
      <c r="V310" s="130"/>
    </row>
    <row r="311" spans="1:22" s="25" customFormat="1" ht="12.75" customHeight="1">
      <c r="A311" s="35"/>
      <c r="B311" s="37" t="s">
        <v>258</v>
      </c>
      <c r="C311" s="38" t="s">
        <v>138</v>
      </c>
      <c r="D311" s="35"/>
      <c r="E311" s="126" t="s">
        <v>355</v>
      </c>
      <c r="F311" s="40"/>
      <c r="G311" s="39" t="s">
        <v>369</v>
      </c>
      <c r="H311" s="41">
        <v>2005</v>
      </c>
      <c r="I311" s="22"/>
      <c r="J311" s="22"/>
      <c r="K311" s="22"/>
      <c r="L311" s="35"/>
      <c r="M311" s="35"/>
      <c r="N311" s="41" t="s">
        <v>114</v>
      </c>
      <c r="O311" s="42">
        <v>750000</v>
      </c>
      <c r="P311" s="35"/>
      <c r="U311" s="129" t="str">
        <f t="shared" si="4"/>
        <v>0</v>
      </c>
      <c r="V311" s="130"/>
    </row>
    <row r="312" spans="1:22" s="25" customFormat="1">
      <c r="A312" s="35"/>
      <c r="B312" s="37" t="s">
        <v>224</v>
      </c>
      <c r="C312" s="38" t="s">
        <v>126</v>
      </c>
      <c r="D312" s="35"/>
      <c r="E312" s="126" t="s">
        <v>356</v>
      </c>
      <c r="F312" s="40"/>
      <c r="G312" s="39" t="s">
        <v>369</v>
      </c>
      <c r="H312" s="41">
        <v>2005</v>
      </c>
      <c r="I312" s="22"/>
      <c r="J312" s="22"/>
      <c r="K312" s="22"/>
      <c r="L312" s="35"/>
      <c r="M312" s="35"/>
      <c r="N312" s="41" t="s">
        <v>114</v>
      </c>
      <c r="O312" s="42">
        <v>105000</v>
      </c>
      <c r="P312" s="35"/>
      <c r="T312" s="120" t="s">
        <v>613</v>
      </c>
      <c r="U312" s="129">
        <f t="shared" si="4"/>
        <v>105000</v>
      </c>
      <c r="V312" s="130"/>
    </row>
    <row r="313" spans="1:22" s="25" customFormat="1" ht="12.75" customHeight="1">
      <c r="A313" s="35"/>
      <c r="B313" s="37" t="s">
        <v>226</v>
      </c>
      <c r="C313" s="38" t="s">
        <v>125</v>
      </c>
      <c r="D313" s="35"/>
      <c r="E313" s="126" t="s">
        <v>316</v>
      </c>
      <c r="F313" s="40"/>
      <c r="G313" s="39" t="s">
        <v>380</v>
      </c>
      <c r="H313" s="41">
        <v>2005</v>
      </c>
      <c r="I313" s="22"/>
      <c r="J313" s="22"/>
      <c r="K313" s="22"/>
      <c r="L313" s="35"/>
      <c r="M313" s="35"/>
      <c r="N313" s="41" t="s">
        <v>114</v>
      </c>
      <c r="O313" s="42">
        <v>2240000</v>
      </c>
      <c r="P313" s="35"/>
      <c r="U313" s="129" t="str">
        <f t="shared" si="4"/>
        <v>0</v>
      </c>
      <c r="V313" s="130"/>
    </row>
    <row r="314" spans="1:22" s="25" customFormat="1" ht="12.75" customHeight="1">
      <c r="A314" s="35"/>
      <c r="B314" s="37" t="s">
        <v>266</v>
      </c>
      <c r="C314" s="38" t="s">
        <v>173</v>
      </c>
      <c r="D314" s="35"/>
      <c r="E314" s="126" t="s">
        <v>353</v>
      </c>
      <c r="F314" s="40"/>
      <c r="G314" s="39" t="s">
        <v>379</v>
      </c>
      <c r="H314" s="41">
        <v>2005</v>
      </c>
      <c r="I314" s="22"/>
      <c r="J314" s="22"/>
      <c r="K314" s="22"/>
      <c r="L314" s="35"/>
      <c r="M314" s="35"/>
      <c r="N314" s="41" t="s">
        <v>114</v>
      </c>
      <c r="O314" s="42">
        <v>1050000</v>
      </c>
      <c r="P314" s="35"/>
      <c r="U314" s="129" t="str">
        <f t="shared" si="4"/>
        <v>0</v>
      </c>
      <c r="V314" s="130"/>
    </row>
    <row r="315" spans="1:22" s="25" customFormat="1" ht="12.75" customHeight="1">
      <c r="A315" s="35"/>
      <c r="B315" s="37" t="s">
        <v>231</v>
      </c>
      <c r="C315" s="38" t="s">
        <v>122</v>
      </c>
      <c r="D315" s="35"/>
      <c r="E315" s="126" t="s">
        <v>316</v>
      </c>
      <c r="F315" s="40"/>
      <c r="G315" s="39" t="s">
        <v>368</v>
      </c>
      <c r="H315" s="41">
        <v>2006</v>
      </c>
      <c r="I315" s="22"/>
      <c r="J315" s="22"/>
      <c r="K315" s="22"/>
      <c r="L315" s="35"/>
      <c r="M315" s="35"/>
      <c r="N315" s="41" t="s">
        <v>114</v>
      </c>
      <c r="O315" s="44">
        <v>3040000</v>
      </c>
      <c r="P315" s="35"/>
      <c r="U315" s="129" t="str">
        <f t="shared" si="4"/>
        <v>0</v>
      </c>
      <c r="V315" s="130"/>
    </row>
    <row r="316" spans="1:22" s="25" customFormat="1" ht="12.75" customHeight="1">
      <c r="A316" s="35"/>
      <c r="B316" s="37" t="s">
        <v>232</v>
      </c>
      <c r="C316" s="38" t="s">
        <v>133</v>
      </c>
      <c r="D316" s="35"/>
      <c r="E316" s="126" t="s">
        <v>316</v>
      </c>
      <c r="F316" s="40"/>
      <c r="G316" s="39" t="s">
        <v>372</v>
      </c>
      <c r="H316" s="41">
        <v>2006</v>
      </c>
      <c r="I316" s="22"/>
      <c r="J316" s="22"/>
      <c r="K316" s="22"/>
      <c r="L316" s="35"/>
      <c r="M316" s="35"/>
      <c r="N316" s="41" t="s">
        <v>114</v>
      </c>
      <c r="O316" s="44">
        <v>1680000</v>
      </c>
      <c r="P316" s="35"/>
      <c r="U316" s="129" t="str">
        <f t="shared" si="4"/>
        <v>0</v>
      </c>
      <c r="V316" s="130"/>
    </row>
    <row r="317" spans="1:22" s="25" customFormat="1" ht="12.75" customHeight="1">
      <c r="A317" s="73"/>
      <c r="B317" s="74" t="s">
        <v>267</v>
      </c>
      <c r="C317" s="75" t="s">
        <v>129</v>
      </c>
      <c r="D317" s="73"/>
      <c r="E317" s="127" t="s">
        <v>325</v>
      </c>
      <c r="F317" s="76"/>
      <c r="G317" s="77" t="s">
        <v>379</v>
      </c>
      <c r="H317" s="78">
        <v>2006</v>
      </c>
      <c r="I317" s="79"/>
      <c r="J317" s="79"/>
      <c r="K317" s="79"/>
      <c r="L317" s="73"/>
      <c r="M317" s="73"/>
      <c r="N317" s="78" t="s">
        <v>114</v>
      </c>
      <c r="O317" s="81">
        <v>2800000</v>
      </c>
      <c r="P317" s="73"/>
      <c r="U317" s="129" t="str">
        <f t="shared" si="4"/>
        <v>0</v>
      </c>
      <c r="V317" s="130"/>
    </row>
    <row r="318" spans="1:22" s="25" customFormat="1">
      <c r="A318" s="35"/>
      <c r="B318" s="43" t="s">
        <v>246</v>
      </c>
      <c r="C318" s="38" t="s">
        <v>149</v>
      </c>
      <c r="D318" s="35"/>
      <c r="E318" s="126" t="s">
        <v>357</v>
      </c>
      <c r="F318" s="40"/>
      <c r="G318" s="39" t="s">
        <v>373</v>
      </c>
      <c r="H318" s="41">
        <v>2006</v>
      </c>
      <c r="I318" s="22"/>
      <c r="J318" s="22"/>
      <c r="K318" s="22"/>
      <c r="L318" s="35"/>
      <c r="M318" s="35"/>
      <c r="N318" s="41" t="s">
        <v>114</v>
      </c>
      <c r="O318" s="42">
        <v>160000</v>
      </c>
      <c r="P318" s="35"/>
      <c r="T318" s="120" t="s">
        <v>613</v>
      </c>
      <c r="U318" s="129">
        <f t="shared" si="4"/>
        <v>160000</v>
      </c>
      <c r="V318" s="130"/>
    </row>
    <row r="319" spans="1:22" s="25" customFormat="1" ht="12.75" customHeight="1">
      <c r="A319" s="35"/>
      <c r="B319" s="43" t="s">
        <v>225</v>
      </c>
      <c r="C319" s="38" t="s">
        <v>117</v>
      </c>
      <c r="D319" s="35"/>
      <c r="E319" s="126" t="s">
        <v>316</v>
      </c>
      <c r="F319" s="40"/>
      <c r="G319" s="39" t="s">
        <v>370</v>
      </c>
      <c r="H319" s="41">
        <v>2006</v>
      </c>
      <c r="I319" s="22"/>
      <c r="J319" s="22"/>
      <c r="K319" s="22"/>
      <c r="L319" s="35"/>
      <c r="M319" s="35"/>
      <c r="N319" s="41" t="s">
        <v>114</v>
      </c>
      <c r="O319" s="42">
        <v>560000</v>
      </c>
      <c r="P319" s="35"/>
      <c r="U319" s="129" t="str">
        <f t="shared" si="4"/>
        <v>0</v>
      </c>
      <c r="V319" s="130"/>
    </row>
    <row r="320" spans="1:22" s="25" customFormat="1" ht="12.75" customHeight="1">
      <c r="A320" s="35"/>
      <c r="B320" s="37" t="s">
        <v>440</v>
      </c>
      <c r="C320" s="38" t="s">
        <v>424</v>
      </c>
      <c r="D320" s="35"/>
      <c r="E320" s="126" t="s">
        <v>454</v>
      </c>
      <c r="F320" s="40"/>
      <c r="G320" s="39" t="s">
        <v>371</v>
      </c>
      <c r="H320" s="41">
        <v>2006</v>
      </c>
      <c r="I320" s="22"/>
      <c r="J320" s="22"/>
      <c r="K320" s="22"/>
      <c r="L320" s="35"/>
      <c r="M320" s="35"/>
      <c r="N320" s="41" t="s">
        <v>114</v>
      </c>
      <c r="O320" s="42">
        <v>48187500</v>
      </c>
      <c r="P320" s="35"/>
      <c r="U320" s="129" t="str">
        <f t="shared" si="4"/>
        <v>0</v>
      </c>
      <c r="V320" s="130"/>
    </row>
    <row r="321" spans="1:22" s="25" customFormat="1">
      <c r="A321" s="35"/>
      <c r="B321" s="37" t="s">
        <v>226</v>
      </c>
      <c r="C321" s="38" t="s">
        <v>135</v>
      </c>
      <c r="D321" s="35"/>
      <c r="E321" s="126" t="s">
        <v>349</v>
      </c>
      <c r="F321" s="40"/>
      <c r="G321" s="39" t="s">
        <v>368</v>
      </c>
      <c r="H321" s="41">
        <v>2006</v>
      </c>
      <c r="I321" s="22"/>
      <c r="J321" s="22"/>
      <c r="K321" s="22"/>
      <c r="L321" s="35"/>
      <c r="M321" s="35"/>
      <c r="N321" s="41" t="s">
        <v>114</v>
      </c>
      <c r="O321" s="42">
        <v>200000</v>
      </c>
      <c r="P321" s="35"/>
      <c r="T321" s="120" t="s">
        <v>613</v>
      </c>
      <c r="U321" s="129">
        <f t="shared" si="4"/>
        <v>200000</v>
      </c>
      <c r="V321" s="130"/>
    </row>
    <row r="322" spans="1:22" s="25" customFormat="1">
      <c r="A322" s="35"/>
      <c r="B322" s="37" t="s">
        <v>226</v>
      </c>
      <c r="C322" s="38" t="s">
        <v>162</v>
      </c>
      <c r="D322" s="35"/>
      <c r="E322" s="128" t="s">
        <v>349</v>
      </c>
      <c r="F322" s="40"/>
      <c r="G322" s="39" t="s">
        <v>368</v>
      </c>
      <c r="H322" s="41">
        <v>2006</v>
      </c>
      <c r="I322" s="22"/>
      <c r="J322" s="22"/>
      <c r="K322" s="22"/>
      <c r="L322" s="35"/>
      <c r="M322" s="35"/>
      <c r="N322" s="41" t="s">
        <v>114</v>
      </c>
      <c r="O322" s="42">
        <v>175000</v>
      </c>
      <c r="P322" s="35"/>
      <c r="T322" s="120" t="s">
        <v>613</v>
      </c>
      <c r="U322" s="129">
        <f t="shared" si="4"/>
        <v>175000</v>
      </c>
      <c r="V322" s="130"/>
    </row>
    <row r="323" spans="1:22" s="25" customFormat="1" ht="12.75" customHeight="1">
      <c r="A323" s="35"/>
      <c r="B323" s="37" t="s">
        <v>230</v>
      </c>
      <c r="C323" s="38" t="s">
        <v>122</v>
      </c>
      <c r="D323" s="35"/>
      <c r="E323" s="126" t="s">
        <v>316</v>
      </c>
      <c r="F323" s="40"/>
      <c r="G323" s="39" t="s">
        <v>373</v>
      </c>
      <c r="H323" s="41">
        <v>2006</v>
      </c>
      <c r="I323" s="22"/>
      <c r="J323" s="22"/>
      <c r="K323" s="22"/>
      <c r="L323" s="35"/>
      <c r="M323" s="35"/>
      <c r="N323" s="41" t="s">
        <v>114</v>
      </c>
      <c r="O323" s="42">
        <v>595000</v>
      </c>
      <c r="P323" s="35"/>
      <c r="U323" s="129" t="str">
        <f t="shared" si="4"/>
        <v>0</v>
      </c>
      <c r="V323" s="130"/>
    </row>
    <row r="324" spans="1:22" s="25" customFormat="1" ht="12.75" customHeight="1">
      <c r="A324" s="35"/>
      <c r="B324" s="37" t="s">
        <v>225</v>
      </c>
      <c r="C324" s="38" t="s">
        <v>129</v>
      </c>
      <c r="D324" s="35"/>
      <c r="E324" s="126" t="s">
        <v>316</v>
      </c>
      <c r="F324" s="40"/>
      <c r="G324" s="39" t="s">
        <v>370</v>
      </c>
      <c r="H324" s="41">
        <v>2006</v>
      </c>
      <c r="I324" s="22"/>
      <c r="J324" s="22"/>
      <c r="K324" s="22"/>
      <c r="L324" s="35"/>
      <c r="M324" s="35"/>
      <c r="N324" s="41" t="s">
        <v>114</v>
      </c>
      <c r="O324" s="42">
        <v>2800000</v>
      </c>
      <c r="P324" s="35"/>
      <c r="U324" s="129" t="str">
        <f t="shared" si="4"/>
        <v>0</v>
      </c>
      <c r="V324" s="130"/>
    </row>
    <row r="325" spans="1:22" s="25" customFormat="1" ht="12.75" customHeight="1">
      <c r="A325" s="35"/>
      <c r="B325" s="37" t="s">
        <v>257</v>
      </c>
      <c r="C325" s="38" t="s">
        <v>162</v>
      </c>
      <c r="D325" s="35"/>
      <c r="E325" s="126" t="s">
        <v>316</v>
      </c>
      <c r="F325" s="40"/>
      <c r="G325" s="39" t="s">
        <v>373</v>
      </c>
      <c r="H325" s="41">
        <v>2006</v>
      </c>
      <c r="I325" s="22"/>
      <c r="J325" s="22"/>
      <c r="K325" s="22"/>
      <c r="L325" s="35"/>
      <c r="M325" s="35"/>
      <c r="N325" s="41" t="s">
        <v>114</v>
      </c>
      <c r="O325" s="42">
        <v>640000</v>
      </c>
      <c r="P325" s="35"/>
      <c r="U325" s="129" t="str">
        <f t="shared" si="4"/>
        <v>0</v>
      </c>
      <c r="V325" s="130"/>
    </row>
    <row r="326" spans="1:22" s="25" customFormat="1" ht="12.75" customHeight="1">
      <c r="A326" s="35"/>
      <c r="B326" s="37" t="s">
        <v>225</v>
      </c>
      <c r="C326" s="38" t="s">
        <v>120</v>
      </c>
      <c r="D326" s="35"/>
      <c r="E326" s="126" t="s">
        <v>316</v>
      </c>
      <c r="F326" s="40"/>
      <c r="G326" s="39" t="s">
        <v>370</v>
      </c>
      <c r="H326" s="41">
        <v>2006</v>
      </c>
      <c r="I326" s="22"/>
      <c r="J326" s="22"/>
      <c r="K326" s="22"/>
      <c r="L326" s="35"/>
      <c r="M326" s="35"/>
      <c r="N326" s="41" t="s">
        <v>114</v>
      </c>
      <c r="O326" s="42">
        <v>560000</v>
      </c>
      <c r="P326" s="35"/>
      <c r="U326" s="129" t="str">
        <f t="shared" si="4"/>
        <v>0</v>
      </c>
      <c r="V326" s="130"/>
    </row>
    <row r="327" spans="1:22" s="25" customFormat="1" ht="12.75" customHeight="1">
      <c r="A327" s="35"/>
      <c r="B327" s="37" t="s">
        <v>283</v>
      </c>
      <c r="C327" s="38" t="s">
        <v>117</v>
      </c>
      <c r="D327" s="35"/>
      <c r="E327" s="126" t="s">
        <v>113</v>
      </c>
      <c r="F327" s="40"/>
      <c r="G327" s="39" t="s">
        <v>393</v>
      </c>
      <c r="H327" s="41">
        <v>2006</v>
      </c>
      <c r="I327" s="22"/>
      <c r="J327" s="22"/>
      <c r="K327" s="22"/>
      <c r="L327" s="35"/>
      <c r="M327" s="35"/>
      <c r="N327" s="41" t="s">
        <v>114</v>
      </c>
      <c r="O327" s="42">
        <v>720000</v>
      </c>
      <c r="P327" s="35"/>
      <c r="U327" s="129" t="str">
        <f t="shared" si="4"/>
        <v>0</v>
      </c>
      <c r="V327" s="130"/>
    </row>
    <row r="328" spans="1:22" s="25" customFormat="1" ht="12.75" customHeight="1">
      <c r="A328" s="35"/>
      <c r="B328" s="37" t="s">
        <v>259</v>
      </c>
      <c r="C328" s="38" t="s">
        <v>117</v>
      </c>
      <c r="D328" s="35"/>
      <c r="E328" s="126" t="s">
        <v>348</v>
      </c>
      <c r="F328" s="40"/>
      <c r="G328" s="39" t="s">
        <v>371</v>
      </c>
      <c r="H328" s="41">
        <v>2006</v>
      </c>
      <c r="I328" s="22"/>
      <c r="J328" s="22"/>
      <c r="K328" s="22"/>
      <c r="L328" s="35"/>
      <c r="M328" s="35"/>
      <c r="N328" s="41" t="s">
        <v>114</v>
      </c>
      <c r="O328" s="42">
        <v>1600000</v>
      </c>
      <c r="P328" s="35"/>
      <c r="U328" s="129" t="str">
        <f t="shared" si="4"/>
        <v>0</v>
      </c>
      <c r="V328" s="130"/>
    </row>
    <row r="329" spans="1:22" s="25" customFormat="1" ht="12.75" customHeight="1">
      <c r="A329" s="35"/>
      <c r="B329" s="37" t="s">
        <v>252</v>
      </c>
      <c r="C329" s="38" t="s">
        <v>122</v>
      </c>
      <c r="D329" s="35"/>
      <c r="E329" s="126" t="s">
        <v>348</v>
      </c>
      <c r="F329" s="40"/>
      <c r="G329" s="39" t="s">
        <v>369</v>
      </c>
      <c r="H329" s="41">
        <v>2006</v>
      </c>
      <c r="I329" s="22"/>
      <c r="J329" s="22"/>
      <c r="K329" s="22"/>
      <c r="L329" s="35"/>
      <c r="M329" s="35"/>
      <c r="N329" s="41" t="s">
        <v>114</v>
      </c>
      <c r="O329" s="42">
        <v>8000000</v>
      </c>
      <c r="P329" s="35"/>
      <c r="U329" s="129" t="str">
        <f t="shared" si="4"/>
        <v>0</v>
      </c>
      <c r="V329" s="130"/>
    </row>
    <row r="330" spans="1:22" s="25" customFormat="1" ht="12.75" customHeight="1">
      <c r="A330" s="35"/>
      <c r="B330" s="37" t="s">
        <v>266</v>
      </c>
      <c r="C330" s="38" t="s">
        <v>125</v>
      </c>
      <c r="D330" s="35"/>
      <c r="E330" s="126" t="s">
        <v>353</v>
      </c>
      <c r="F330" s="40"/>
      <c r="G330" s="39" t="s">
        <v>379</v>
      </c>
      <c r="H330" s="41">
        <v>2006</v>
      </c>
      <c r="I330" s="22"/>
      <c r="J330" s="22"/>
      <c r="K330" s="22"/>
      <c r="L330" s="35"/>
      <c r="M330" s="35"/>
      <c r="N330" s="41" t="s">
        <v>114</v>
      </c>
      <c r="O330" s="42">
        <v>1800000</v>
      </c>
      <c r="P330" s="35"/>
      <c r="U330" s="129" t="str">
        <f t="shared" si="4"/>
        <v>0</v>
      </c>
      <c r="V330" s="130"/>
    </row>
    <row r="331" spans="1:22" s="25" customFormat="1" ht="12.75" customHeight="1">
      <c r="A331" s="35"/>
      <c r="B331" s="37" t="s">
        <v>242</v>
      </c>
      <c r="C331" s="38" t="s">
        <v>125</v>
      </c>
      <c r="D331" s="35"/>
      <c r="E331" s="126" t="s">
        <v>325</v>
      </c>
      <c r="F331" s="40"/>
      <c r="G331" s="39" t="s">
        <v>379</v>
      </c>
      <c r="H331" s="41">
        <v>2006</v>
      </c>
      <c r="I331" s="22"/>
      <c r="J331" s="22"/>
      <c r="K331" s="22"/>
      <c r="L331" s="35"/>
      <c r="M331" s="35"/>
      <c r="N331" s="41" t="s">
        <v>114</v>
      </c>
      <c r="O331" s="42">
        <v>2625000</v>
      </c>
      <c r="P331" s="35"/>
      <c r="U331" s="129" t="str">
        <f t="shared" si="4"/>
        <v>0</v>
      </c>
      <c r="V331" s="130"/>
    </row>
    <row r="332" spans="1:22" s="25" customFormat="1" ht="12.75" customHeight="1">
      <c r="A332" s="35"/>
      <c r="B332" s="37" t="s">
        <v>242</v>
      </c>
      <c r="C332" s="38" t="s">
        <v>129</v>
      </c>
      <c r="D332" s="35"/>
      <c r="E332" s="126" t="s">
        <v>325</v>
      </c>
      <c r="F332" s="40"/>
      <c r="G332" s="39" t="s">
        <v>379</v>
      </c>
      <c r="H332" s="41">
        <v>2006</v>
      </c>
      <c r="I332" s="22"/>
      <c r="J332" s="22"/>
      <c r="K332" s="22"/>
      <c r="L332" s="35"/>
      <c r="M332" s="35"/>
      <c r="N332" s="41" t="s">
        <v>114</v>
      </c>
      <c r="O332" s="42">
        <v>2450000</v>
      </c>
      <c r="P332" s="35"/>
      <c r="U332" s="129" t="str">
        <f t="shared" si="4"/>
        <v>0</v>
      </c>
      <c r="V332" s="130"/>
    </row>
    <row r="333" spans="1:22" s="25" customFormat="1" ht="25.5" customHeight="1">
      <c r="A333" s="35"/>
      <c r="B333" s="37" t="s">
        <v>441</v>
      </c>
      <c r="C333" s="38" t="s">
        <v>425</v>
      </c>
      <c r="D333" s="35"/>
      <c r="E333" s="126"/>
      <c r="F333" s="40"/>
      <c r="G333" s="39" t="s">
        <v>460</v>
      </c>
      <c r="H333" s="41">
        <v>2007</v>
      </c>
      <c r="I333" s="22"/>
      <c r="J333" s="22"/>
      <c r="K333" s="22"/>
      <c r="L333" s="35"/>
      <c r="M333" s="35"/>
      <c r="N333" s="41" t="s">
        <v>114</v>
      </c>
      <c r="O333" s="42">
        <v>2500000</v>
      </c>
      <c r="P333" s="35"/>
      <c r="U333" s="129" t="str">
        <f t="shared" si="4"/>
        <v>0</v>
      </c>
      <c r="V333" s="130"/>
    </row>
    <row r="334" spans="1:22" s="25" customFormat="1" ht="12.75" customHeight="1">
      <c r="A334" s="35"/>
      <c r="B334" s="37" t="s">
        <v>284</v>
      </c>
      <c r="C334" s="38" t="s">
        <v>182</v>
      </c>
      <c r="D334" s="35"/>
      <c r="E334" s="126"/>
      <c r="F334" s="40"/>
      <c r="G334" s="39" t="s">
        <v>394</v>
      </c>
      <c r="H334" s="41">
        <v>2007</v>
      </c>
      <c r="I334" s="22"/>
      <c r="J334" s="22"/>
      <c r="K334" s="22"/>
      <c r="L334" s="35"/>
      <c r="M334" s="35"/>
      <c r="N334" s="41" t="s">
        <v>114</v>
      </c>
      <c r="O334" s="42">
        <v>5025394.59</v>
      </c>
      <c r="P334" s="35"/>
      <c r="U334" s="129" t="str">
        <f t="shared" ref="U334:U397" si="5">IF(O334&lt;300000,O334,"0")</f>
        <v>0</v>
      </c>
      <c r="V334" s="130"/>
    </row>
    <row r="335" spans="1:22" s="25" customFormat="1" ht="12.75" customHeight="1">
      <c r="A335" s="35"/>
      <c r="B335" s="37" t="s">
        <v>285</v>
      </c>
      <c r="C335" s="38" t="s">
        <v>183</v>
      </c>
      <c r="D335" s="35"/>
      <c r="E335" s="126" t="s">
        <v>358</v>
      </c>
      <c r="F335" s="40"/>
      <c r="G335" s="39" t="s">
        <v>394</v>
      </c>
      <c r="H335" s="41">
        <v>2007</v>
      </c>
      <c r="I335" s="22"/>
      <c r="J335" s="22"/>
      <c r="K335" s="22"/>
      <c r="L335" s="35"/>
      <c r="M335" s="35"/>
      <c r="N335" s="41" t="s">
        <v>114</v>
      </c>
      <c r="O335" s="42">
        <v>5527934.0499999998</v>
      </c>
      <c r="P335" s="35"/>
      <c r="U335" s="129" t="str">
        <f t="shared" si="5"/>
        <v>0</v>
      </c>
      <c r="V335" s="130"/>
    </row>
    <row r="336" spans="1:22" s="25" customFormat="1" ht="12.75" customHeight="1">
      <c r="A336" s="35"/>
      <c r="B336" s="37" t="s">
        <v>285</v>
      </c>
      <c r="C336" s="38" t="s">
        <v>183</v>
      </c>
      <c r="D336" s="35"/>
      <c r="E336" s="126" t="s">
        <v>358</v>
      </c>
      <c r="F336" s="40"/>
      <c r="G336" s="39" t="s">
        <v>394</v>
      </c>
      <c r="H336" s="41">
        <v>2007</v>
      </c>
      <c r="I336" s="22"/>
      <c r="J336" s="22"/>
      <c r="K336" s="22"/>
      <c r="L336" s="35"/>
      <c r="M336" s="35"/>
      <c r="N336" s="41" t="s">
        <v>114</v>
      </c>
      <c r="O336" s="42">
        <v>5527934.0499999998</v>
      </c>
      <c r="P336" s="35"/>
      <c r="U336" s="129" t="str">
        <f t="shared" si="5"/>
        <v>0</v>
      </c>
      <c r="V336" s="130"/>
    </row>
    <row r="337" spans="1:22" s="25" customFormat="1" ht="12.75" customHeight="1">
      <c r="A337" s="35"/>
      <c r="B337" s="37" t="s">
        <v>285</v>
      </c>
      <c r="C337" s="38" t="s">
        <v>183</v>
      </c>
      <c r="D337" s="35"/>
      <c r="E337" s="126" t="s">
        <v>358</v>
      </c>
      <c r="F337" s="40"/>
      <c r="G337" s="39" t="s">
        <v>394</v>
      </c>
      <c r="H337" s="41">
        <v>2007</v>
      </c>
      <c r="I337" s="22"/>
      <c r="J337" s="22"/>
      <c r="K337" s="22"/>
      <c r="L337" s="35"/>
      <c r="M337" s="35"/>
      <c r="N337" s="41" t="s">
        <v>114</v>
      </c>
      <c r="O337" s="42">
        <v>5527934.0499999998</v>
      </c>
      <c r="P337" s="35"/>
      <c r="U337" s="129" t="str">
        <f t="shared" si="5"/>
        <v>0</v>
      </c>
      <c r="V337" s="130"/>
    </row>
    <row r="338" spans="1:22" s="25" customFormat="1" ht="12.75" customHeight="1">
      <c r="A338" s="35"/>
      <c r="B338" s="37" t="s">
        <v>285</v>
      </c>
      <c r="C338" s="38" t="s">
        <v>183</v>
      </c>
      <c r="D338" s="35"/>
      <c r="E338" s="126" t="s">
        <v>358</v>
      </c>
      <c r="F338" s="40"/>
      <c r="G338" s="39" t="s">
        <v>394</v>
      </c>
      <c r="H338" s="41">
        <v>2007</v>
      </c>
      <c r="I338" s="22"/>
      <c r="J338" s="22"/>
      <c r="K338" s="22"/>
      <c r="L338" s="35"/>
      <c r="M338" s="35"/>
      <c r="N338" s="41" t="s">
        <v>114</v>
      </c>
      <c r="O338" s="42">
        <v>5527934.0499999998</v>
      </c>
      <c r="P338" s="35"/>
      <c r="U338" s="129" t="str">
        <f t="shared" si="5"/>
        <v>0</v>
      </c>
      <c r="V338" s="130"/>
    </row>
    <row r="339" spans="1:22" s="25" customFormat="1" ht="12.75" customHeight="1">
      <c r="A339" s="35"/>
      <c r="B339" s="37" t="s">
        <v>285</v>
      </c>
      <c r="C339" s="38" t="s">
        <v>183</v>
      </c>
      <c r="D339" s="35"/>
      <c r="E339" s="126" t="s">
        <v>358</v>
      </c>
      <c r="F339" s="40"/>
      <c r="G339" s="39" t="s">
        <v>394</v>
      </c>
      <c r="H339" s="41">
        <v>2007</v>
      </c>
      <c r="I339" s="22"/>
      <c r="J339" s="22"/>
      <c r="K339" s="22"/>
      <c r="L339" s="35"/>
      <c r="M339" s="35"/>
      <c r="N339" s="41" t="s">
        <v>114</v>
      </c>
      <c r="O339" s="42">
        <v>5527934.0499999998</v>
      </c>
      <c r="P339" s="35"/>
      <c r="U339" s="129" t="str">
        <f t="shared" si="5"/>
        <v>0</v>
      </c>
      <c r="V339" s="130"/>
    </row>
    <row r="340" spans="1:22" s="25" customFormat="1" ht="12.75" customHeight="1">
      <c r="A340" s="35"/>
      <c r="B340" s="37" t="s">
        <v>285</v>
      </c>
      <c r="C340" s="38" t="s">
        <v>183</v>
      </c>
      <c r="D340" s="35"/>
      <c r="E340" s="126" t="s">
        <v>358</v>
      </c>
      <c r="F340" s="40"/>
      <c r="G340" s="39" t="s">
        <v>394</v>
      </c>
      <c r="H340" s="41">
        <v>2007</v>
      </c>
      <c r="I340" s="22"/>
      <c r="J340" s="22"/>
      <c r="K340" s="22"/>
      <c r="L340" s="35"/>
      <c r="M340" s="35"/>
      <c r="N340" s="41" t="s">
        <v>114</v>
      </c>
      <c r="O340" s="42">
        <v>5527934.0499999998</v>
      </c>
      <c r="P340" s="35"/>
      <c r="U340" s="129" t="str">
        <f t="shared" si="5"/>
        <v>0</v>
      </c>
      <c r="V340" s="130"/>
    </row>
    <row r="341" spans="1:22" s="25" customFormat="1" ht="12.75" customHeight="1">
      <c r="A341" s="35"/>
      <c r="B341" s="37" t="s">
        <v>286</v>
      </c>
      <c r="C341" s="38" t="s">
        <v>184</v>
      </c>
      <c r="D341" s="35"/>
      <c r="E341" s="126" t="s">
        <v>358</v>
      </c>
      <c r="F341" s="40"/>
      <c r="G341" s="39" t="s">
        <v>394</v>
      </c>
      <c r="H341" s="41">
        <v>2007</v>
      </c>
      <c r="I341" s="22"/>
      <c r="J341" s="22"/>
      <c r="K341" s="22"/>
      <c r="L341" s="35"/>
      <c r="M341" s="35"/>
      <c r="N341" s="41" t="s">
        <v>114</v>
      </c>
      <c r="O341" s="42">
        <v>5527934.0499999998</v>
      </c>
      <c r="P341" s="35"/>
      <c r="U341" s="129" t="str">
        <f t="shared" si="5"/>
        <v>0</v>
      </c>
      <c r="V341" s="130"/>
    </row>
    <row r="342" spans="1:22" s="25" customFormat="1" ht="25.5" customHeight="1">
      <c r="A342" s="35"/>
      <c r="B342" s="37" t="s">
        <v>287</v>
      </c>
      <c r="C342" s="38" t="s">
        <v>185</v>
      </c>
      <c r="D342" s="35"/>
      <c r="E342" s="126"/>
      <c r="F342" s="40"/>
      <c r="G342" s="39" t="s">
        <v>394</v>
      </c>
      <c r="H342" s="41">
        <v>2007</v>
      </c>
      <c r="I342" s="22"/>
      <c r="J342" s="22"/>
      <c r="K342" s="22"/>
      <c r="L342" s="35"/>
      <c r="M342" s="35"/>
      <c r="N342" s="41" t="s">
        <v>114</v>
      </c>
      <c r="O342" s="42">
        <v>4842470</v>
      </c>
      <c r="P342" s="35"/>
      <c r="U342" s="129" t="str">
        <f t="shared" si="5"/>
        <v>0</v>
      </c>
      <c r="V342" s="130"/>
    </row>
    <row r="343" spans="1:22" s="25" customFormat="1" ht="25.5" customHeight="1">
      <c r="A343" s="35"/>
      <c r="B343" s="37" t="s">
        <v>287</v>
      </c>
      <c r="C343" s="38" t="s">
        <v>185</v>
      </c>
      <c r="D343" s="35"/>
      <c r="E343" s="126"/>
      <c r="F343" s="40"/>
      <c r="G343" s="39" t="s">
        <v>394</v>
      </c>
      <c r="H343" s="41">
        <v>2007</v>
      </c>
      <c r="I343" s="22"/>
      <c r="J343" s="22"/>
      <c r="K343" s="22"/>
      <c r="L343" s="35"/>
      <c r="M343" s="35"/>
      <c r="N343" s="41" t="s">
        <v>114</v>
      </c>
      <c r="O343" s="42">
        <v>4842470</v>
      </c>
      <c r="P343" s="35"/>
      <c r="U343" s="129" t="str">
        <f t="shared" si="5"/>
        <v>0</v>
      </c>
      <c r="V343" s="130"/>
    </row>
    <row r="344" spans="1:22" s="25" customFormat="1" ht="25.5" customHeight="1">
      <c r="A344" s="35"/>
      <c r="B344" s="37" t="s">
        <v>287</v>
      </c>
      <c r="C344" s="38" t="s">
        <v>185</v>
      </c>
      <c r="D344" s="35"/>
      <c r="E344" s="126"/>
      <c r="F344" s="40"/>
      <c r="G344" s="39" t="s">
        <v>394</v>
      </c>
      <c r="H344" s="41">
        <v>2007</v>
      </c>
      <c r="I344" s="22"/>
      <c r="J344" s="22"/>
      <c r="K344" s="22"/>
      <c r="L344" s="35"/>
      <c r="M344" s="35"/>
      <c r="N344" s="41" t="s">
        <v>114</v>
      </c>
      <c r="O344" s="42">
        <v>4842470</v>
      </c>
      <c r="P344" s="35"/>
      <c r="U344" s="129" t="str">
        <f t="shared" si="5"/>
        <v>0</v>
      </c>
      <c r="V344" s="130"/>
    </row>
    <row r="345" spans="1:22" s="25" customFormat="1" ht="25.5" customHeight="1">
      <c r="A345" s="35"/>
      <c r="B345" s="37" t="s">
        <v>287</v>
      </c>
      <c r="C345" s="38" t="s">
        <v>185</v>
      </c>
      <c r="D345" s="35"/>
      <c r="E345" s="126"/>
      <c r="F345" s="40"/>
      <c r="G345" s="39" t="s">
        <v>394</v>
      </c>
      <c r="H345" s="41">
        <v>2007</v>
      </c>
      <c r="I345" s="22"/>
      <c r="J345" s="22"/>
      <c r="K345" s="22"/>
      <c r="L345" s="35"/>
      <c r="M345" s="35"/>
      <c r="N345" s="41" t="s">
        <v>114</v>
      </c>
      <c r="O345" s="42">
        <v>4842470.2300000004</v>
      </c>
      <c r="P345" s="35"/>
      <c r="U345" s="129" t="str">
        <f t="shared" si="5"/>
        <v>0</v>
      </c>
      <c r="V345" s="130"/>
    </row>
    <row r="346" spans="1:22" s="25" customFormat="1" ht="25.5" customHeight="1">
      <c r="A346" s="35"/>
      <c r="B346" s="37" t="s">
        <v>287</v>
      </c>
      <c r="C346" s="38" t="s">
        <v>185</v>
      </c>
      <c r="D346" s="35"/>
      <c r="E346" s="126"/>
      <c r="F346" s="40"/>
      <c r="G346" s="39" t="s">
        <v>394</v>
      </c>
      <c r="H346" s="41">
        <v>2007</v>
      </c>
      <c r="I346" s="22"/>
      <c r="J346" s="22"/>
      <c r="K346" s="22"/>
      <c r="L346" s="35"/>
      <c r="M346" s="35"/>
      <c r="N346" s="41" t="s">
        <v>114</v>
      </c>
      <c r="O346" s="42">
        <v>4842470.2300000004</v>
      </c>
      <c r="P346" s="35"/>
      <c r="U346" s="129" t="str">
        <f t="shared" si="5"/>
        <v>0</v>
      </c>
      <c r="V346" s="130"/>
    </row>
    <row r="347" spans="1:22" s="25" customFormat="1" ht="12.75" customHeight="1">
      <c r="A347" s="35"/>
      <c r="B347" s="37" t="s">
        <v>288</v>
      </c>
      <c r="C347" s="38" t="s">
        <v>186</v>
      </c>
      <c r="D347" s="35"/>
      <c r="E347" s="126" t="s">
        <v>358</v>
      </c>
      <c r="F347" s="40"/>
      <c r="G347" s="39" t="s">
        <v>395</v>
      </c>
      <c r="H347" s="41">
        <v>2007</v>
      </c>
      <c r="I347" s="22"/>
      <c r="J347" s="22"/>
      <c r="K347" s="22"/>
      <c r="L347" s="35"/>
      <c r="M347" s="35"/>
      <c r="N347" s="41" t="s">
        <v>114</v>
      </c>
      <c r="O347" s="42">
        <v>2211173.64</v>
      </c>
      <c r="P347" s="35"/>
      <c r="U347" s="129" t="str">
        <f t="shared" si="5"/>
        <v>0</v>
      </c>
      <c r="V347" s="130"/>
    </row>
    <row r="348" spans="1:22" s="25" customFormat="1" ht="12.75" customHeight="1">
      <c r="A348" s="35"/>
      <c r="B348" s="37" t="s">
        <v>288</v>
      </c>
      <c r="C348" s="38" t="s">
        <v>186</v>
      </c>
      <c r="D348" s="35"/>
      <c r="E348" s="126" t="s">
        <v>358</v>
      </c>
      <c r="F348" s="40"/>
      <c r="G348" s="39" t="s">
        <v>395</v>
      </c>
      <c r="H348" s="41">
        <v>2007</v>
      </c>
      <c r="I348" s="22"/>
      <c r="J348" s="22"/>
      <c r="K348" s="22"/>
      <c r="L348" s="35"/>
      <c r="M348" s="35"/>
      <c r="N348" s="41" t="s">
        <v>114</v>
      </c>
      <c r="O348" s="42">
        <v>2211173.64</v>
      </c>
      <c r="P348" s="35"/>
      <c r="U348" s="129" t="str">
        <f t="shared" si="5"/>
        <v>0</v>
      </c>
      <c r="V348" s="130"/>
    </row>
    <row r="349" spans="1:22" s="25" customFormat="1" ht="12.75" customHeight="1">
      <c r="A349" s="35"/>
      <c r="B349" s="37" t="s">
        <v>288</v>
      </c>
      <c r="C349" s="38" t="s">
        <v>186</v>
      </c>
      <c r="D349" s="35"/>
      <c r="E349" s="126" t="s">
        <v>358</v>
      </c>
      <c r="F349" s="40"/>
      <c r="G349" s="39" t="s">
        <v>395</v>
      </c>
      <c r="H349" s="41">
        <v>2007</v>
      </c>
      <c r="I349" s="22"/>
      <c r="J349" s="22"/>
      <c r="K349" s="22"/>
      <c r="L349" s="35"/>
      <c r="M349" s="35"/>
      <c r="N349" s="41" t="s">
        <v>114</v>
      </c>
      <c r="O349" s="42">
        <v>2211173.64</v>
      </c>
      <c r="P349" s="35"/>
      <c r="U349" s="129" t="str">
        <f t="shared" si="5"/>
        <v>0</v>
      </c>
      <c r="V349" s="130"/>
    </row>
    <row r="350" spans="1:22" s="25" customFormat="1" ht="12.75" customHeight="1">
      <c r="A350" s="35"/>
      <c r="B350" s="37" t="s">
        <v>288</v>
      </c>
      <c r="C350" s="38" t="s">
        <v>186</v>
      </c>
      <c r="D350" s="35"/>
      <c r="E350" s="126" t="s">
        <v>358</v>
      </c>
      <c r="F350" s="40"/>
      <c r="G350" s="39" t="s">
        <v>395</v>
      </c>
      <c r="H350" s="41">
        <v>2007</v>
      </c>
      <c r="I350" s="22"/>
      <c r="J350" s="22"/>
      <c r="K350" s="22"/>
      <c r="L350" s="35"/>
      <c r="M350" s="35"/>
      <c r="N350" s="41" t="s">
        <v>114</v>
      </c>
      <c r="O350" s="42">
        <v>2211173.64</v>
      </c>
      <c r="P350" s="35"/>
      <c r="U350" s="129" t="str">
        <f t="shared" si="5"/>
        <v>0</v>
      </c>
      <c r="V350" s="130"/>
    </row>
    <row r="351" spans="1:22" s="25" customFormat="1" ht="12.75" customHeight="1">
      <c r="A351" s="35"/>
      <c r="B351" s="37" t="s">
        <v>288</v>
      </c>
      <c r="C351" s="38" t="s">
        <v>186</v>
      </c>
      <c r="D351" s="35"/>
      <c r="E351" s="126" t="s">
        <v>358</v>
      </c>
      <c r="F351" s="40"/>
      <c r="G351" s="39" t="s">
        <v>395</v>
      </c>
      <c r="H351" s="41">
        <v>2007</v>
      </c>
      <c r="I351" s="22"/>
      <c r="J351" s="22"/>
      <c r="K351" s="22"/>
      <c r="L351" s="35"/>
      <c r="M351" s="35"/>
      <c r="N351" s="41" t="s">
        <v>114</v>
      </c>
      <c r="O351" s="42">
        <v>2211173.64</v>
      </c>
      <c r="P351" s="35"/>
      <c r="U351" s="129" t="str">
        <f t="shared" si="5"/>
        <v>0</v>
      </c>
      <c r="V351" s="130"/>
    </row>
    <row r="352" spans="1:22" s="25" customFormat="1" ht="12.75" customHeight="1">
      <c r="A352" s="35"/>
      <c r="B352" s="37" t="s">
        <v>288</v>
      </c>
      <c r="C352" s="38" t="s">
        <v>186</v>
      </c>
      <c r="D352" s="35"/>
      <c r="E352" s="126" t="s">
        <v>358</v>
      </c>
      <c r="F352" s="40"/>
      <c r="G352" s="39" t="s">
        <v>395</v>
      </c>
      <c r="H352" s="41">
        <v>2007</v>
      </c>
      <c r="I352" s="22"/>
      <c r="J352" s="22"/>
      <c r="K352" s="22"/>
      <c r="L352" s="35"/>
      <c r="M352" s="35"/>
      <c r="N352" s="41" t="s">
        <v>114</v>
      </c>
      <c r="O352" s="42">
        <v>2211173.64</v>
      </c>
      <c r="P352" s="35"/>
      <c r="U352" s="129" t="str">
        <f t="shared" si="5"/>
        <v>0</v>
      </c>
      <c r="V352" s="130"/>
    </row>
    <row r="353" spans="1:22" s="25" customFormat="1" ht="12.75" customHeight="1">
      <c r="A353" s="35"/>
      <c r="B353" s="37" t="s">
        <v>289</v>
      </c>
      <c r="C353" s="38" t="s">
        <v>187</v>
      </c>
      <c r="D353" s="35"/>
      <c r="E353" s="126" t="s">
        <v>358</v>
      </c>
      <c r="F353" s="40"/>
      <c r="G353" s="39" t="s">
        <v>395</v>
      </c>
      <c r="H353" s="41">
        <v>2007</v>
      </c>
      <c r="I353" s="22"/>
      <c r="J353" s="22"/>
      <c r="K353" s="22"/>
      <c r="L353" s="35"/>
      <c r="M353" s="35"/>
      <c r="N353" s="41" t="s">
        <v>114</v>
      </c>
      <c r="O353" s="42">
        <v>2211173.64</v>
      </c>
      <c r="P353" s="35"/>
      <c r="U353" s="129" t="str">
        <f t="shared" si="5"/>
        <v>0</v>
      </c>
      <c r="V353" s="130"/>
    </row>
    <row r="354" spans="1:22" s="25" customFormat="1" ht="25.5" customHeight="1">
      <c r="A354" s="35"/>
      <c r="B354" s="37" t="s">
        <v>290</v>
      </c>
      <c r="C354" s="38" t="s">
        <v>188</v>
      </c>
      <c r="D354" s="35"/>
      <c r="E354" s="126"/>
      <c r="F354" s="40"/>
      <c r="G354" s="39" t="s">
        <v>395</v>
      </c>
      <c r="H354" s="41">
        <v>2007</v>
      </c>
      <c r="I354" s="22"/>
      <c r="J354" s="22"/>
      <c r="K354" s="22"/>
      <c r="L354" s="35"/>
      <c r="M354" s="35"/>
      <c r="N354" s="41" t="s">
        <v>114</v>
      </c>
      <c r="O354" s="42">
        <v>1105586.81</v>
      </c>
      <c r="P354" s="35"/>
      <c r="U354" s="129" t="str">
        <f t="shared" si="5"/>
        <v>0</v>
      </c>
      <c r="V354" s="130"/>
    </row>
    <row r="355" spans="1:22" s="25" customFormat="1" ht="25.5" customHeight="1">
      <c r="A355" s="35"/>
      <c r="B355" s="37" t="s">
        <v>290</v>
      </c>
      <c r="C355" s="38" t="s">
        <v>188</v>
      </c>
      <c r="D355" s="35"/>
      <c r="E355" s="126"/>
      <c r="F355" s="40"/>
      <c r="G355" s="39" t="s">
        <v>395</v>
      </c>
      <c r="H355" s="41">
        <v>2007</v>
      </c>
      <c r="I355" s="22"/>
      <c r="J355" s="22"/>
      <c r="K355" s="22"/>
      <c r="L355" s="35"/>
      <c r="M355" s="35"/>
      <c r="N355" s="41" t="s">
        <v>114</v>
      </c>
      <c r="O355" s="42">
        <v>1105586.81</v>
      </c>
      <c r="P355" s="35"/>
      <c r="U355" s="129" t="str">
        <f t="shared" si="5"/>
        <v>0</v>
      </c>
      <c r="V355" s="130"/>
    </row>
    <row r="356" spans="1:22" s="25" customFormat="1" ht="25.5" customHeight="1">
      <c r="A356" s="35"/>
      <c r="B356" s="37" t="s">
        <v>290</v>
      </c>
      <c r="C356" s="38" t="s">
        <v>188</v>
      </c>
      <c r="D356" s="35"/>
      <c r="E356" s="126"/>
      <c r="F356" s="40"/>
      <c r="G356" s="39" t="s">
        <v>395</v>
      </c>
      <c r="H356" s="41">
        <v>2007</v>
      </c>
      <c r="I356" s="22"/>
      <c r="J356" s="22"/>
      <c r="K356" s="22"/>
      <c r="L356" s="35"/>
      <c r="M356" s="35"/>
      <c r="N356" s="41" t="s">
        <v>114</v>
      </c>
      <c r="O356" s="42">
        <v>1105586.81</v>
      </c>
      <c r="P356" s="35"/>
      <c r="U356" s="129" t="str">
        <f t="shared" si="5"/>
        <v>0</v>
      </c>
      <c r="V356" s="130"/>
    </row>
    <row r="357" spans="1:22" s="25" customFormat="1" ht="25.5" customHeight="1">
      <c r="A357" s="35"/>
      <c r="B357" s="37" t="s">
        <v>290</v>
      </c>
      <c r="C357" s="38" t="s">
        <v>188</v>
      </c>
      <c r="D357" s="35"/>
      <c r="E357" s="126"/>
      <c r="F357" s="40"/>
      <c r="G357" s="39" t="s">
        <v>395</v>
      </c>
      <c r="H357" s="41">
        <v>2007</v>
      </c>
      <c r="I357" s="22"/>
      <c r="J357" s="22"/>
      <c r="K357" s="22"/>
      <c r="L357" s="35"/>
      <c r="M357" s="35"/>
      <c r="N357" s="41" t="s">
        <v>114</v>
      </c>
      <c r="O357" s="42">
        <v>1105586.81</v>
      </c>
      <c r="P357" s="35"/>
      <c r="U357" s="129" t="str">
        <f t="shared" si="5"/>
        <v>0</v>
      </c>
      <c r="V357" s="130"/>
    </row>
    <row r="358" spans="1:22" s="25" customFormat="1" ht="25.5" customHeight="1">
      <c r="A358" s="35"/>
      <c r="B358" s="37" t="s">
        <v>290</v>
      </c>
      <c r="C358" s="38" t="s">
        <v>188</v>
      </c>
      <c r="D358" s="35"/>
      <c r="E358" s="126"/>
      <c r="F358" s="40"/>
      <c r="G358" s="39" t="s">
        <v>395</v>
      </c>
      <c r="H358" s="41">
        <v>2007</v>
      </c>
      <c r="I358" s="22"/>
      <c r="J358" s="22"/>
      <c r="K358" s="22"/>
      <c r="L358" s="35"/>
      <c r="M358" s="35"/>
      <c r="N358" s="41" t="s">
        <v>114</v>
      </c>
      <c r="O358" s="42">
        <v>1105586.81</v>
      </c>
      <c r="P358" s="35"/>
      <c r="U358" s="129" t="str">
        <f t="shared" si="5"/>
        <v>0</v>
      </c>
      <c r="V358" s="130"/>
    </row>
    <row r="359" spans="1:22" s="25" customFormat="1" ht="25.5" customHeight="1">
      <c r="A359" s="35"/>
      <c r="B359" s="37" t="s">
        <v>290</v>
      </c>
      <c r="C359" s="38" t="s">
        <v>188</v>
      </c>
      <c r="D359" s="35"/>
      <c r="E359" s="126"/>
      <c r="F359" s="40"/>
      <c r="G359" s="39" t="s">
        <v>395</v>
      </c>
      <c r="H359" s="41">
        <v>2007</v>
      </c>
      <c r="I359" s="22"/>
      <c r="J359" s="22"/>
      <c r="K359" s="22"/>
      <c r="L359" s="35"/>
      <c r="M359" s="35"/>
      <c r="N359" s="41" t="s">
        <v>114</v>
      </c>
      <c r="O359" s="42">
        <v>1105586.81</v>
      </c>
      <c r="P359" s="35"/>
      <c r="U359" s="129" t="str">
        <f t="shared" si="5"/>
        <v>0</v>
      </c>
      <c r="V359" s="130"/>
    </row>
    <row r="360" spans="1:22" s="25" customFormat="1" ht="25.5" customHeight="1">
      <c r="A360" s="35"/>
      <c r="B360" s="37" t="s">
        <v>290</v>
      </c>
      <c r="C360" s="38" t="s">
        <v>188</v>
      </c>
      <c r="D360" s="35"/>
      <c r="E360" s="126"/>
      <c r="F360" s="40"/>
      <c r="G360" s="39" t="s">
        <v>395</v>
      </c>
      <c r="H360" s="41">
        <v>2007</v>
      </c>
      <c r="I360" s="22"/>
      <c r="J360" s="22"/>
      <c r="K360" s="22"/>
      <c r="L360" s="35"/>
      <c r="M360" s="35"/>
      <c r="N360" s="41" t="s">
        <v>114</v>
      </c>
      <c r="O360" s="42">
        <v>1105586.81</v>
      </c>
      <c r="P360" s="35"/>
      <c r="U360" s="129" t="str">
        <f t="shared" si="5"/>
        <v>0</v>
      </c>
      <c r="V360" s="130"/>
    </row>
    <row r="361" spans="1:22" s="25" customFormat="1" ht="25.5" customHeight="1">
      <c r="A361" s="35"/>
      <c r="B361" s="37" t="s">
        <v>290</v>
      </c>
      <c r="C361" s="38" t="s">
        <v>188</v>
      </c>
      <c r="D361" s="35"/>
      <c r="E361" s="126"/>
      <c r="F361" s="40"/>
      <c r="G361" s="39" t="s">
        <v>395</v>
      </c>
      <c r="H361" s="41">
        <v>2007</v>
      </c>
      <c r="I361" s="22"/>
      <c r="J361" s="22"/>
      <c r="K361" s="22"/>
      <c r="L361" s="35"/>
      <c r="M361" s="35"/>
      <c r="N361" s="41" t="s">
        <v>114</v>
      </c>
      <c r="O361" s="42">
        <v>1105586.81</v>
      </c>
      <c r="P361" s="35"/>
      <c r="U361" s="129" t="str">
        <f t="shared" si="5"/>
        <v>0</v>
      </c>
      <c r="V361" s="130"/>
    </row>
    <row r="362" spans="1:22" s="25" customFormat="1" ht="25.5" customHeight="1">
      <c r="A362" s="35"/>
      <c r="B362" s="37" t="s">
        <v>290</v>
      </c>
      <c r="C362" s="38" t="s">
        <v>188</v>
      </c>
      <c r="D362" s="35"/>
      <c r="E362" s="126"/>
      <c r="F362" s="40"/>
      <c r="G362" s="39" t="s">
        <v>395</v>
      </c>
      <c r="H362" s="41">
        <v>2007</v>
      </c>
      <c r="I362" s="22"/>
      <c r="J362" s="22"/>
      <c r="K362" s="22"/>
      <c r="L362" s="35"/>
      <c r="M362" s="35"/>
      <c r="N362" s="41" t="s">
        <v>114</v>
      </c>
      <c r="O362" s="42">
        <v>1105586.81</v>
      </c>
      <c r="P362" s="35"/>
      <c r="U362" s="129" t="str">
        <f t="shared" si="5"/>
        <v>0</v>
      </c>
      <c r="V362" s="130"/>
    </row>
    <row r="363" spans="1:22" s="25" customFormat="1" ht="25.5" customHeight="1">
      <c r="A363" s="35"/>
      <c r="B363" s="37" t="s">
        <v>290</v>
      </c>
      <c r="C363" s="38" t="s">
        <v>188</v>
      </c>
      <c r="D363" s="35"/>
      <c r="E363" s="126"/>
      <c r="F363" s="40"/>
      <c r="G363" s="39" t="s">
        <v>395</v>
      </c>
      <c r="H363" s="41">
        <v>2007</v>
      </c>
      <c r="I363" s="22"/>
      <c r="J363" s="22"/>
      <c r="K363" s="22"/>
      <c r="L363" s="35"/>
      <c r="M363" s="35"/>
      <c r="N363" s="41" t="s">
        <v>114</v>
      </c>
      <c r="O363" s="42">
        <v>1105586.81</v>
      </c>
      <c r="P363" s="35"/>
      <c r="U363" s="129" t="str">
        <f t="shared" si="5"/>
        <v>0</v>
      </c>
      <c r="V363" s="130"/>
    </row>
    <row r="364" spans="1:22" s="25" customFormat="1" ht="12.75" customHeight="1">
      <c r="A364" s="35"/>
      <c r="B364" s="37" t="s">
        <v>291</v>
      </c>
      <c r="C364" s="38" t="s">
        <v>189</v>
      </c>
      <c r="D364" s="35"/>
      <c r="E364" s="126"/>
      <c r="F364" s="40"/>
      <c r="G364" s="39" t="s">
        <v>395</v>
      </c>
      <c r="H364" s="41">
        <v>2007</v>
      </c>
      <c r="I364" s="22"/>
      <c r="J364" s="22"/>
      <c r="K364" s="22"/>
      <c r="L364" s="35"/>
      <c r="M364" s="35"/>
      <c r="N364" s="41" t="s">
        <v>114</v>
      </c>
      <c r="O364" s="42">
        <v>10050789.215810299</v>
      </c>
      <c r="P364" s="35"/>
      <c r="U364" s="129" t="str">
        <f t="shared" si="5"/>
        <v>0</v>
      </c>
      <c r="V364" s="130"/>
    </row>
    <row r="365" spans="1:22" s="25" customFormat="1" ht="12.75" customHeight="1">
      <c r="A365" s="73"/>
      <c r="B365" s="74" t="s">
        <v>292</v>
      </c>
      <c r="C365" s="75" t="s">
        <v>190</v>
      </c>
      <c r="D365" s="73"/>
      <c r="E365" s="127"/>
      <c r="F365" s="76"/>
      <c r="G365" s="77" t="s">
        <v>396</v>
      </c>
      <c r="H365" s="78">
        <v>2007</v>
      </c>
      <c r="I365" s="79"/>
      <c r="J365" s="79"/>
      <c r="K365" s="79"/>
      <c r="L365" s="73"/>
      <c r="M365" s="73"/>
      <c r="N365" s="78" t="s">
        <v>114</v>
      </c>
      <c r="O365" s="80">
        <v>9347233.9428035636</v>
      </c>
      <c r="P365" s="73"/>
      <c r="U365" s="129" t="str">
        <f t="shared" si="5"/>
        <v>0</v>
      </c>
      <c r="V365" s="130"/>
    </row>
    <row r="366" spans="1:22" s="25" customFormat="1" ht="12.75" customHeight="1">
      <c r="A366" s="35"/>
      <c r="B366" s="37" t="s">
        <v>292</v>
      </c>
      <c r="C366" s="38" t="s">
        <v>190</v>
      </c>
      <c r="D366" s="35"/>
      <c r="E366" s="126"/>
      <c r="F366" s="40"/>
      <c r="G366" s="39" t="s">
        <v>396</v>
      </c>
      <c r="H366" s="41">
        <v>2007</v>
      </c>
      <c r="I366" s="22"/>
      <c r="J366" s="22"/>
      <c r="K366" s="22"/>
      <c r="L366" s="35"/>
      <c r="M366" s="35"/>
      <c r="N366" s="41" t="s">
        <v>114</v>
      </c>
      <c r="O366" s="42">
        <v>9347233.9428035636</v>
      </c>
      <c r="P366" s="35"/>
      <c r="U366" s="129" t="str">
        <f t="shared" si="5"/>
        <v>0</v>
      </c>
      <c r="V366" s="130"/>
    </row>
    <row r="367" spans="1:22" s="25" customFormat="1" ht="12.75" customHeight="1">
      <c r="A367" s="35"/>
      <c r="B367" s="37" t="s">
        <v>293</v>
      </c>
      <c r="C367" s="38" t="s">
        <v>191</v>
      </c>
      <c r="D367" s="35"/>
      <c r="E367" s="126"/>
      <c r="F367" s="40"/>
      <c r="G367" s="39" t="s">
        <v>397</v>
      </c>
      <c r="H367" s="41">
        <v>2007</v>
      </c>
      <c r="I367" s="22"/>
      <c r="J367" s="22"/>
      <c r="K367" s="22"/>
      <c r="L367" s="35"/>
      <c r="M367" s="35"/>
      <c r="N367" s="41" t="s">
        <v>114</v>
      </c>
      <c r="O367" s="42">
        <v>20000000</v>
      </c>
      <c r="P367" s="35"/>
      <c r="U367" s="129" t="str">
        <f t="shared" si="5"/>
        <v>0</v>
      </c>
      <c r="V367" s="130"/>
    </row>
    <row r="368" spans="1:22" s="25" customFormat="1" ht="12.75" customHeight="1">
      <c r="A368" s="35"/>
      <c r="B368" s="37" t="s">
        <v>294</v>
      </c>
      <c r="C368" s="38" t="s">
        <v>192</v>
      </c>
      <c r="D368" s="35"/>
      <c r="E368" s="126"/>
      <c r="F368" s="40"/>
      <c r="G368" s="39" t="s">
        <v>397</v>
      </c>
      <c r="H368" s="41">
        <v>2007</v>
      </c>
      <c r="I368" s="22"/>
      <c r="J368" s="22"/>
      <c r="K368" s="22"/>
      <c r="L368" s="35"/>
      <c r="M368" s="35"/>
      <c r="N368" s="41" t="s">
        <v>114</v>
      </c>
      <c r="O368" s="42">
        <v>20000000</v>
      </c>
      <c r="P368" s="35"/>
      <c r="U368" s="129" t="str">
        <f t="shared" si="5"/>
        <v>0</v>
      </c>
      <c r="V368" s="130"/>
    </row>
    <row r="369" spans="1:22" s="25" customFormat="1" ht="12.75" customHeight="1">
      <c r="A369" s="35"/>
      <c r="B369" s="39" t="s">
        <v>442</v>
      </c>
      <c r="C369" s="45" t="s">
        <v>426</v>
      </c>
      <c r="D369" s="35"/>
      <c r="E369" s="122" t="s">
        <v>365</v>
      </c>
      <c r="F369" s="40"/>
      <c r="G369" s="46" t="s">
        <v>470</v>
      </c>
      <c r="H369" s="122">
        <v>2008</v>
      </c>
      <c r="I369" s="22"/>
      <c r="J369" s="22"/>
      <c r="K369" s="22"/>
      <c r="L369" s="35"/>
      <c r="M369" s="35"/>
      <c r="N369" s="41" t="s">
        <v>114</v>
      </c>
      <c r="O369" s="47">
        <v>5638737.3300000001</v>
      </c>
      <c r="P369" s="35"/>
      <c r="U369" s="129" t="str">
        <f t="shared" si="5"/>
        <v>0</v>
      </c>
      <c r="V369" s="130"/>
    </row>
    <row r="370" spans="1:22" s="25" customFormat="1" ht="12.75" customHeight="1">
      <c r="A370" s="35"/>
      <c r="B370" s="39" t="s">
        <v>442</v>
      </c>
      <c r="C370" s="45" t="s">
        <v>426</v>
      </c>
      <c r="D370" s="35"/>
      <c r="E370" s="122" t="s">
        <v>365</v>
      </c>
      <c r="F370" s="40"/>
      <c r="G370" s="46" t="s">
        <v>470</v>
      </c>
      <c r="H370" s="122">
        <v>2008</v>
      </c>
      <c r="I370" s="22"/>
      <c r="J370" s="22"/>
      <c r="K370" s="22"/>
      <c r="L370" s="35"/>
      <c r="M370" s="35"/>
      <c r="N370" s="41" t="s">
        <v>114</v>
      </c>
      <c r="O370" s="47">
        <v>5638737.3300000001</v>
      </c>
      <c r="P370" s="35"/>
      <c r="U370" s="129" t="str">
        <f t="shared" si="5"/>
        <v>0</v>
      </c>
      <c r="V370" s="130"/>
    </row>
    <row r="371" spans="1:22" s="25" customFormat="1" ht="12.75" customHeight="1">
      <c r="A371" s="35"/>
      <c r="B371" s="37" t="s">
        <v>442</v>
      </c>
      <c r="C371" s="45" t="s">
        <v>426</v>
      </c>
      <c r="D371" s="35"/>
      <c r="E371" s="122" t="s">
        <v>365</v>
      </c>
      <c r="F371" s="40"/>
      <c r="G371" s="46" t="s">
        <v>470</v>
      </c>
      <c r="H371" s="123">
        <v>2008</v>
      </c>
      <c r="I371" s="22"/>
      <c r="J371" s="22"/>
      <c r="K371" s="22"/>
      <c r="L371" s="35"/>
      <c r="M371" s="35"/>
      <c r="N371" s="41" t="s">
        <v>114</v>
      </c>
      <c r="O371" s="47">
        <v>5638737.3300000001</v>
      </c>
      <c r="P371" s="35"/>
      <c r="U371" s="129" t="str">
        <f t="shared" si="5"/>
        <v>0</v>
      </c>
      <c r="V371" s="130"/>
    </row>
    <row r="372" spans="1:22" s="25" customFormat="1" ht="12.75" customHeight="1">
      <c r="A372" s="35"/>
      <c r="B372" s="37" t="s">
        <v>442</v>
      </c>
      <c r="C372" s="45" t="s">
        <v>426</v>
      </c>
      <c r="D372" s="35"/>
      <c r="E372" s="122" t="s">
        <v>365</v>
      </c>
      <c r="F372" s="40"/>
      <c r="G372" s="46" t="s">
        <v>470</v>
      </c>
      <c r="H372" s="123">
        <v>2008</v>
      </c>
      <c r="I372" s="22"/>
      <c r="J372" s="22"/>
      <c r="K372" s="22"/>
      <c r="L372" s="35"/>
      <c r="M372" s="35"/>
      <c r="N372" s="41" t="s">
        <v>114</v>
      </c>
      <c r="O372" s="47">
        <v>5638737.3300000001</v>
      </c>
      <c r="P372" s="35"/>
      <c r="U372" s="129" t="str">
        <f t="shared" si="5"/>
        <v>0</v>
      </c>
      <c r="V372" s="130"/>
    </row>
    <row r="373" spans="1:22" s="25" customFormat="1" ht="25.5" customHeight="1">
      <c r="A373" s="35"/>
      <c r="B373" s="37" t="s">
        <v>441</v>
      </c>
      <c r="C373" s="45" t="s">
        <v>427</v>
      </c>
      <c r="D373" s="35"/>
      <c r="E373" s="54"/>
      <c r="F373" s="40"/>
      <c r="G373" s="48" t="s">
        <v>397</v>
      </c>
      <c r="H373" s="123">
        <v>2008</v>
      </c>
      <c r="I373" s="22"/>
      <c r="J373" s="22"/>
      <c r="K373" s="22"/>
      <c r="L373" s="35"/>
      <c r="M373" s="35"/>
      <c r="N373" s="41" t="s">
        <v>114</v>
      </c>
      <c r="O373" s="47">
        <v>24666003.670000002</v>
      </c>
      <c r="P373" s="35"/>
      <c r="U373" s="129" t="str">
        <f t="shared" si="5"/>
        <v>0</v>
      </c>
      <c r="V373" s="130"/>
    </row>
    <row r="374" spans="1:22" s="25" customFormat="1" ht="12.75" customHeight="1">
      <c r="A374" s="35"/>
      <c r="B374" s="37"/>
      <c r="C374" s="45" t="s">
        <v>428</v>
      </c>
      <c r="D374" s="35"/>
      <c r="E374" s="54"/>
      <c r="F374" s="40"/>
      <c r="G374" s="48"/>
      <c r="H374" s="123">
        <v>2008</v>
      </c>
      <c r="I374" s="22"/>
      <c r="J374" s="22"/>
      <c r="K374" s="22"/>
      <c r="L374" s="35"/>
      <c r="M374" s="35"/>
      <c r="N374" s="41" t="s">
        <v>114</v>
      </c>
      <c r="O374" s="47">
        <v>1515110.7806122999</v>
      </c>
      <c r="P374" s="35"/>
      <c r="U374" s="129" t="str">
        <f t="shared" si="5"/>
        <v>0</v>
      </c>
      <c r="V374" s="130"/>
    </row>
    <row r="375" spans="1:22" s="25" customFormat="1" ht="25.5" customHeight="1">
      <c r="A375" s="35"/>
      <c r="B375" s="48" t="s">
        <v>295</v>
      </c>
      <c r="C375" s="45" t="s">
        <v>193</v>
      </c>
      <c r="D375" s="35"/>
      <c r="E375" s="54"/>
      <c r="F375" s="40"/>
      <c r="G375" s="48" t="s">
        <v>398</v>
      </c>
      <c r="H375" s="123">
        <v>2008</v>
      </c>
      <c r="I375" s="22"/>
      <c r="J375" s="22"/>
      <c r="K375" s="22"/>
      <c r="L375" s="35"/>
      <c r="M375" s="35"/>
      <c r="N375" s="41" t="s">
        <v>114</v>
      </c>
      <c r="O375" s="49">
        <v>78054101.625748694</v>
      </c>
      <c r="P375" s="35"/>
      <c r="U375" s="129" t="str">
        <f t="shared" si="5"/>
        <v>0</v>
      </c>
      <c r="V375" s="130"/>
    </row>
    <row r="376" spans="1:22" s="25" customFormat="1" ht="12.75" customHeight="1">
      <c r="A376" s="35"/>
      <c r="B376" s="37" t="s">
        <v>289</v>
      </c>
      <c r="C376" s="45" t="s">
        <v>194</v>
      </c>
      <c r="D376" s="35"/>
      <c r="E376" s="54"/>
      <c r="F376" s="40"/>
      <c r="G376" s="48" t="s">
        <v>399</v>
      </c>
      <c r="H376" s="123">
        <v>2008</v>
      </c>
      <c r="I376" s="22"/>
      <c r="J376" s="22"/>
      <c r="K376" s="22"/>
      <c r="L376" s="35"/>
      <c r="M376" s="35"/>
      <c r="N376" s="41" t="s">
        <v>114</v>
      </c>
      <c r="O376" s="47">
        <v>4975119.7920094784</v>
      </c>
      <c r="P376" s="35"/>
      <c r="U376" s="129" t="str">
        <f t="shared" si="5"/>
        <v>0</v>
      </c>
      <c r="V376" s="130"/>
    </row>
    <row r="377" spans="1:22" s="25" customFormat="1" ht="12.75" customHeight="1">
      <c r="A377" s="35"/>
      <c r="B377" s="37" t="s">
        <v>289</v>
      </c>
      <c r="C377" s="45" t="s">
        <v>194</v>
      </c>
      <c r="D377" s="35"/>
      <c r="E377" s="54"/>
      <c r="F377" s="40"/>
      <c r="G377" s="48" t="s">
        <v>399</v>
      </c>
      <c r="H377" s="123">
        <v>2008</v>
      </c>
      <c r="I377" s="22"/>
      <c r="J377" s="22"/>
      <c r="K377" s="22"/>
      <c r="L377" s="35"/>
      <c r="M377" s="35"/>
      <c r="N377" s="41" t="s">
        <v>114</v>
      </c>
      <c r="O377" s="47">
        <v>4975119.7920094784</v>
      </c>
      <c r="P377" s="35"/>
      <c r="U377" s="129" t="str">
        <f t="shared" si="5"/>
        <v>0</v>
      </c>
      <c r="V377" s="130"/>
    </row>
    <row r="378" spans="1:22" s="25" customFormat="1" ht="12.75" customHeight="1">
      <c r="A378" s="35"/>
      <c r="B378" s="37" t="s">
        <v>289</v>
      </c>
      <c r="C378" s="45" t="s">
        <v>194</v>
      </c>
      <c r="D378" s="35"/>
      <c r="E378" s="54"/>
      <c r="F378" s="40"/>
      <c r="G378" s="48" t="s">
        <v>399</v>
      </c>
      <c r="H378" s="123">
        <v>2008</v>
      </c>
      <c r="I378" s="22"/>
      <c r="J378" s="22"/>
      <c r="K378" s="22"/>
      <c r="L378" s="35"/>
      <c r="M378" s="35"/>
      <c r="N378" s="41" t="s">
        <v>114</v>
      </c>
      <c r="O378" s="47">
        <v>4975119.7920094784</v>
      </c>
      <c r="P378" s="35"/>
      <c r="U378" s="129" t="str">
        <f t="shared" si="5"/>
        <v>0</v>
      </c>
      <c r="V378" s="130"/>
    </row>
    <row r="379" spans="1:22" s="25" customFormat="1" ht="12.75" customHeight="1">
      <c r="A379" s="35"/>
      <c r="B379" s="37" t="s">
        <v>289</v>
      </c>
      <c r="C379" s="45" t="s">
        <v>194</v>
      </c>
      <c r="D379" s="35"/>
      <c r="E379" s="54"/>
      <c r="F379" s="40"/>
      <c r="G379" s="48" t="s">
        <v>399</v>
      </c>
      <c r="H379" s="123">
        <v>2008</v>
      </c>
      <c r="I379" s="22"/>
      <c r="J379" s="22"/>
      <c r="K379" s="22"/>
      <c r="L379" s="35"/>
      <c r="M379" s="35"/>
      <c r="N379" s="41" t="s">
        <v>114</v>
      </c>
      <c r="O379" s="47">
        <v>4975119.7920094784</v>
      </c>
      <c r="P379" s="35"/>
      <c r="U379" s="129" t="str">
        <f t="shared" si="5"/>
        <v>0</v>
      </c>
      <c r="V379" s="130"/>
    </row>
    <row r="380" spans="1:22" s="25" customFormat="1" ht="12.75" customHeight="1">
      <c r="A380" s="35"/>
      <c r="B380" s="37" t="s">
        <v>296</v>
      </c>
      <c r="C380" s="45" t="s">
        <v>195</v>
      </c>
      <c r="D380" s="35"/>
      <c r="E380" s="54"/>
      <c r="F380" s="40"/>
      <c r="G380" s="48" t="s">
        <v>399</v>
      </c>
      <c r="H380" s="123">
        <v>2008</v>
      </c>
      <c r="I380" s="22"/>
      <c r="J380" s="22"/>
      <c r="K380" s="22"/>
      <c r="L380" s="35"/>
      <c r="M380" s="35"/>
      <c r="N380" s="41" t="s">
        <v>114</v>
      </c>
      <c r="O380" s="50">
        <v>159203833.354303</v>
      </c>
      <c r="P380" s="35"/>
      <c r="U380" s="129" t="str">
        <f t="shared" si="5"/>
        <v>0</v>
      </c>
      <c r="V380" s="130"/>
    </row>
    <row r="381" spans="1:22" s="25" customFormat="1" ht="12.75" customHeight="1">
      <c r="A381" s="35"/>
      <c r="B381" s="48" t="s">
        <v>291</v>
      </c>
      <c r="C381" s="45" t="s">
        <v>189</v>
      </c>
      <c r="D381" s="35"/>
      <c r="E381" s="54"/>
      <c r="F381" s="40"/>
      <c r="G381" s="48" t="s">
        <v>400</v>
      </c>
      <c r="H381" s="123">
        <v>2008</v>
      </c>
      <c r="I381" s="22"/>
      <c r="J381" s="22"/>
      <c r="K381" s="22"/>
      <c r="L381" s="35"/>
      <c r="M381" s="35"/>
      <c r="N381" s="41" t="s">
        <v>114</v>
      </c>
      <c r="O381" s="50">
        <v>10025620.18692819</v>
      </c>
      <c r="P381" s="35"/>
      <c r="U381" s="129" t="str">
        <f t="shared" si="5"/>
        <v>0</v>
      </c>
      <c r="V381" s="130"/>
    </row>
    <row r="382" spans="1:22" s="25" customFormat="1" ht="12.75" customHeight="1">
      <c r="A382" s="35"/>
      <c r="B382" s="48" t="s">
        <v>291</v>
      </c>
      <c r="C382" s="45" t="s">
        <v>189</v>
      </c>
      <c r="D382" s="35"/>
      <c r="E382" s="54"/>
      <c r="F382" s="40"/>
      <c r="G382" s="48" t="s">
        <v>400</v>
      </c>
      <c r="H382" s="123">
        <v>2008</v>
      </c>
      <c r="I382" s="22"/>
      <c r="J382" s="22"/>
      <c r="K382" s="22"/>
      <c r="L382" s="35"/>
      <c r="M382" s="35"/>
      <c r="N382" s="41" t="s">
        <v>114</v>
      </c>
      <c r="O382" s="50">
        <v>10025620.18692819</v>
      </c>
      <c r="P382" s="35"/>
      <c r="U382" s="129" t="str">
        <f t="shared" si="5"/>
        <v>0</v>
      </c>
      <c r="V382" s="130"/>
    </row>
    <row r="383" spans="1:22" s="25" customFormat="1" ht="12.75" customHeight="1">
      <c r="A383" s="35"/>
      <c r="B383" s="48" t="s">
        <v>297</v>
      </c>
      <c r="C383" s="45" t="s">
        <v>190</v>
      </c>
      <c r="D383" s="35"/>
      <c r="E383" s="54"/>
      <c r="F383" s="40"/>
      <c r="G383" s="48" t="s">
        <v>394</v>
      </c>
      <c r="H383" s="123">
        <v>2008</v>
      </c>
      <c r="I383" s="22"/>
      <c r="J383" s="22"/>
      <c r="K383" s="22"/>
      <c r="L383" s="35"/>
      <c r="M383" s="35"/>
      <c r="N383" s="41" t="s">
        <v>114</v>
      </c>
      <c r="O383" s="50">
        <v>9397448.4960179031</v>
      </c>
      <c r="P383" s="35"/>
      <c r="U383" s="129" t="str">
        <f t="shared" si="5"/>
        <v>0</v>
      </c>
      <c r="V383" s="130"/>
    </row>
    <row r="384" spans="1:22" s="25" customFormat="1" ht="12.75" customHeight="1">
      <c r="A384" s="35"/>
      <c r="B384" s="48" t="s">
        <v>297</v>
      </c>
      <c r="C384" s="45" t="s">
        <v>190</v>
      </c>
      <c r="D384" s="35"/>
      <c r="E384" s="54"/>
      <c r="F384" s="40"/>
      <c r="G384" s="48" t="s">
        <v>394</v>
      </c>
      <c r="H384" s="123">
        <v>2008</v>
      </c>
      <c r="I384" s="22"/>
      <c r="J384" s="22"/>
      <c r="K384" s="22"/>
      <c r="L384" s="35"/>
      <c r="M384" s="35"/>
      <c r="N384" s="41" t="s">
        <v>114</v>
      </c>
      <c r="O384" s="50">
        <v>9397448.4960179031</v>
      </c>
      <c r="P384" s="35"/>
      <c r="U384" s="129" t="str">
        <f t="shared" si="5"/>
        <v>0</v>
      </c>
      <c r="V384" s="130"/>
    </row>
    <row r="385" spans="1:22" s="25" customFormat="1" ht="12.75" customHeight="1">
      <c r="A385" s="35"/>
      <c r="B385" s="48" t="s">
        <v>297</v>
      </c>
      <c r="C385" s="45" t="s">
        <v>190</v>
      </c>
      <c r="D385" s="35"/>
      <c r="E385" s="54"/>
      <c r="F385" s="40"/>
      <c r="G385" s="48" t="s">
        <v>394</v>
      </c>
      <c r="H385" s="123">
        <v>2008</v>
      </c>
      <c r="I385" s="22"/>
      <c r="J385" s="22"/>
      <c r="K385" s="22"/>
      <c r="L385" s="35"/>
      <c r="M385" s="35"/>
      <c r="N385" s="41" t="s">
        <v>114</v>
      </c>
      <c r="O385" s="50">
        <v>9397448.4960179031</v>
      </c>
      <c r="P385" s="35"/>
      <c r="U385" s="129" t="str">
        <f t="shared" si="5"/>
        <v>0</v>
      </c>
      <c r="V385" s="130"/>
    </row>
    <row r="386" spans="1:22" s="25" customFormat="1" ht="12.75" customHeight="1">
      <c r="A386" s="35"/>
      <c r="B386" s="48" t="s">
        <v>293</v>
      </c>
      <c r="C386" s="46" t="s">
        <v>196</v>
      </c>
      <c r="D386" s="35"/>
      <c r="E386" s="123" t="s">
        <v>359</v>
      </c>
      <c r="F386" s="40"/>
      <c r="G386" s="48" t="s">
        <v>397</v>
      </c>
      <c r="H386" s="123">
        <v>2008</v>
      </c>
      <c r="I386" s="22"/>
      <c r="J386" s="22"/>
      <c r="K386" s="22"/>
      <c r="L386" s="35"/>
      <c r="M386" s="35"/>
      <c r="N386" s="41" t="s">
        <v>114</v>
      </c>
      <c r="O386" s="47">
        <v>20415000</v>
      </c>
      <c r="P386" s="35"/>
      <c r="U386" s="129" t="str">
        <f t="shared" si="5"/>
        <v>0</v>
      </c>
      <c r="V386" s="130"/>
    </row>
    <row r="387" spans="1:22" s="25" customFormat="1" ht="12.75" customHeight="1">
      <c r="A387" s="35"/>
      <c r="B387" s="48" t="s">
        <v>293</v>
      </c>
      <c r="C387" s="46" t="s">
        <v>196</v>
      </c>
      <c r="D387" s="35"/>
      <c r="E387" s="123" t="s">
        <v>359</v>
      </c>
      <c r="F387" s="40"/>
      <c r="G387" s="48" t="s">
        <v>397</v>
      </c>
      <c r="H387" s="123">
        <v>2008</v>
      </c>
      <c r="I387" s="22"/>
      <c r="J387" s="22"/>
      <c r="K387" s="22"/>
      <c r="L387" s="35"/>
      <c r="M387" s="35"/>
      <c r="N387" s="41" t="s">
        <v>114</v>
      </c>
      <c r="O387" s="47">
        <v>20415000</v>
      </c>
      <c r="P387" s="35"/>
      <c r="U387" s="129" t="str">
        <f t="shared" si="5"/>
        <v>0</v>
      </c>
      <c r="V387" s="130"/>
    </row>
    <row r="388" spans="1:22" s="25" customFormat="1" ht="12.75" customHeight="1">
      <c r="A388" s="35"/>
      <c r="B388" s="48" t="s">
        <v>298</v>
      </c>
      <c r="C388" s="46" t="s">
        <v>197</v>
      </c>
      <c r="D388" s="35"/>
      <c r="E388" s="123" t="s">
        <v>360</v>
      </c>
      <c r="F388" s="40"/>
      <c r="G388" s="48" t="s">
        <v>401</v>
      </c>
      <c r="H388" s="123">
        <v>2008</v>
      </c>
      <c r="I388" s="22"/>
      <c r="J388" s="22"/>
      <c r="K388" s="22"/>
      <c r="L388" s="35"/>
      <c r="M388" s="35"/>
      <c r="N388" s="41" t="s">
        <v>114</v>
      </c>
      <c r="O388" s="47">
        <v>2986500</v>
      </c>
      <c r="P388" s="35"/>
      <c r="U388" s="129" t="str">
        <f t="shared" si="5"/>
        <v>0</v>
      </c>
      <c r="V388" s="130"/>
    </row>
    <row r="389" spans="1:22" s="25" customFormat="1" ht="12.75" customHeight="1">
      <c r="A389" s="35"/>
      <c r="B389" s="48" t="s">
        <v>298</v>
      </c>
      <c r="C389" s="46" t="s">
        <v>197</v>
      </c>
      <c r="D389" s="35"/>
      <c r="E389" s="123" t="s">
        <v>360</v>
      </c>
      <c r="F389" s="40"/>
      <c r="G389" s="48" t="s">
        <v>401</v>
      </c>
      <c r="H389" s="123">
        <v>2008</v>
      </c>
      <c r="I389" s="22"/>
      <c r="J389" s="22"/>
      <c r="K389" s="22"/>
      <c r="L389" s="35"/>
      <c r="M389" s="35"/>
      <c r="N389" s="41" t="s">
        <v>114</v>
      </c>
      <c r="O389" s="47">
        <v>2986500</v>
      </c>
      <c r="P389" s="35"/>
      <c r="U389" s="129" t="str">
        <f t="shared" si="5"/>
        <v>0</v>
      </c>
      <c r="V389" s="130"/>
    </row>
    <row r="390" spans="1:22" s="25" customFormat="1" ht="12.75" customHeight="1">
      <c r="A390" s="35"/>
      <c r="B390" s="48" t="s">
        <v>298</v>
      </c>
      <c r="C390" s="46" t="s">
        <v>197</v>
      </c>
      <c r="D390" s="35"/>
      <c r="E390" s="123" t="s">
        <v>360</v>
      </c>
      <c r="F390" s="40"/>
      <c r="G390" s="48" t="s">
        <v>401</v>
      </c>
      <c r="H390" s="123">
        <v>2008</v>
      </c>
      <c r="I390" s="22"/>
      <c r="J390" s="22"/>
      <c r="K390" s="22"/>
      <c r="L390" s="35"/>
      <c r="M390" s="35"/>
      <c r="N390" s="41" t="s">
        <v>114</v>
      </c>
      <c r="O390" s="47">
        <v>2986500</v>
      </c>
      <c r="P390" s="35"/>
      <c r="U390" s="129" t="str">
        <f t="shared" si="5"/>
        <v>0</v>
      </c>
      <c r="V390" s="130"/>
    </row>
    <row r="391" spans="1:22" s="25" customFormat="1" ht="12.75" customHeight="1">
      <c r="A391" s="35"/>
      <c r="B391" s="48" t="s">
        <v>298</v>
      </c>
      <c r="C391" s="46" t="s">
        <v>197</v>
      </c>
      <c r="D391" s="35"/>
      <c r="E391" s="123" t="s">
        <v>360</v>
      </c>
      <c r="F391" s="40"/>
      <c r="G391" s="48" t="s">
        <v>401</v>
      </c>
      <c r="H391" s="123">
        <v>2008</v>
      </c>
      <c r="I391" s="22"/>
      <c r="J391" s="22"/>
      <c r="K391" s="22"/>
      <c r="L391" s="35"/>
      <c r="M391" s="35"/>
      <c r="N391" s="41" t="s">
        <v>114</v>
      </c>
      <c r="O391" s="47">
        <v>2986500</v>
      </c>
      <c r="P391" s="35"/>
      <c r="U391" s="129" t="str">
        <f t="shared" si="5"/>
        <v>0</v>
      </c>
      <c r="V391" s="130"/>
    </row>
    <row r="392" spans="1:22" s="25" customFormat="1" ht="12.75" customHeight="1">
      <c r="A392" s="35"/>
      <c r="B392" s="48" t="s">
        <v>286</v>
      </c>
      <c r="C392" s="46" t="s">
        <v>198</v>
      </c>
      <c r="D392" s="35"/>
      <c r="E392" s="54"/>
      <c r="F392" s="40"/>
      <c r="G392" s="48" t="s">
        <v>396</v>
      </c>
      <c r="H392" s="123">
        <v>2008</v>
      </c>
      <c r="I392" s="22"/>
      <c r="J392" s="22"/>
      <c r="K392" s="22"/>
      <c r="L392" s="35"/>
      <c r="M392" s="35"/>
      <c r="N392" s="41" t="s">
        <v>114</v>
      </c>
      <c r="O392" s="51">
        <v>2915000</v>
      </c>
      <c r="P392" s="35"/>
      <c r="U392" s="129" t="str">
        <f t="shared" si="5"/>
        <v>0</v>
      </c>
      <c r="V392" s="130"/>
    </row>
    <row r="393" spans="1:22" s="25" customFormat="1" ht="12.75" customHeight="1">
      <c r="A393" s="35"/>
      <c r="B393" s="48" t="s">
        <v>286</v>
      </c>
      <c r="C393" s="46" t="s">
        <v>198</v>
      </c>
      <c r="D393" s="35"/>
      <c r="E393" s="54"/>
      <c r="F393" s="40"/>
      <c r="G393" s="48" t="s">
        <v>396</v>
      </c>
      <c r="H393" s="123">
        <v>2008</v>
      </c>
      <c r="I393" s="22"/>
      <c r="J393" s="22"/>
      <c r="K393" s="22"/>
      <c r="L393" s="35"/>
      <c r="M393" s="35"/>
      <c r="N393" s="41" t="s">
        <v>114</v>
      </c>
      <c r="O393" s="51">
        <v>2915000</v>
      </c>
      <c r="P393" s="35"/>
      <c r="U393" s="129" t="str">
        <f t="shared" si="5"/>
        <v>0</v>
      </c>
      <c r="V393" s="130"/>
    </row>
    <row r="394" spans="1:22" s="25" customFormat="1" ht="12.75" customHeight="1">
      <c r="A394" s="35"/>
      <c r="B394" s="48" t="s">
        <v>286</v>
      </c>
      <c r="C394" s="46" t="s">
        <v>198</v>
      </c>
      <c r="D394" s="35"/>
      <c r="E394" s="54"/>
      <c r="F394" s="40"/>
      <c r="G394" s="48" t="s">
        <v>396</v>
      </c>
      <c r="H394" s="123">
        <v>2008</v>
      </c>
      <c r="I394" s="22"/>
      <c r="J394" s="22"/>
      <c r="K394" s="22"/>
      <c r="L394" s="35"/>
      <c r="M394" s="35"/>
      <c r="N394" s="41" t="s">
        <v>114</v>
      </c>
      <c r="O394" s="51">
        <v>2915000</v>
      </c>
      <c r="P394" s="35"/>
      <c r="U394" s="129" t="str">
        <f t="shared" si="5"/>
        <v>0</v>
      </c>
      <c r="V394" s="130"/>
    </row>
    <row r="395" spans="1:22" s="25" customFormat="1" ht="12.75" customHeight="1">
      <c r="A395" s="35"/>
      <c r="B395" s="48" t="s">
        <v>286</v>
      </c>
      <c r="C395" s="46" t="s">
        <v>198</v>
      </c>
      <c r="D395" s="35"/>
      <c r="E395" s="54"/>
      <c r="F395" s="40"/>
      <c r="G395" s="48" t="s">
        <v>396</v>
      </c>
      <c r="H395" s="123">
        <v>2008</v>
      </c>
      <c r="I395" s="22"/>
      <c r="J395" s="22"/>
      <c r="K395" s="22"/>
      <c r="L395" s="35"/>
      <c r="M395" s="35"/>
      <c r="N395" s="41" t="s">
        <v>114</v>
      </c>
      <c r="O395" s="51">
        <v>2915000</v>
      </c>
      <c r="P395" s="35"/>
      <c r="U395" s="129" t="str">
        <f t="shared" si="5"/>
        <v>0</v>
      </c>
      <c r="V395" s="130"/>
    </row>
    <row r="396" spans="1:22" s="25" customFormat="1" ht="12.75" customHeight="1">
      <c r="A396" s="35"/>
      <c r="B396" s="48" t="s">
        <v>299</v>
      </c>
      <c r="C396" s="46" t="s">
        <v>199</v>
      </c>
      <c r="D396" s="35"/>
      <c r="E396" s="54"/>
      <c r="F396" s="40"/>
      <c r="G396" s="48" t="s">
        <v>396</v>
      </c>
      <c r="H396" s="123">
        <v>2008</v>
      </c>
      <c r="I396" s="22"/>
      <c r="J396" s="22"/>
      <c r="K396" s="22"/>
      <c r="L396" s="35"/>
      <c r="M396" s="35"/>
      <c r="N396" s="41" t="s">
        <v>114</v>
      </c>
      <c r="O396" s="52">
        <v>2310000</v>
      </c>
      <c r="P396" s="35"/>
      <c r="U396" s="129" t="str">
        <f t="shared" si="5"/>
        <v>0</v>
      </c>
      <c r="V396" s="130"/>
    </row>
    <row r="397" spans="1:22" s="25" customFormat="1" ht="12.75" customHeight="1">
      <c r="A397" s="35"/>
      <c r="B397" s="48" t="s">
        <v>299</v>
      </c>
      <c r="C397" s="46" t="s">
        <v>199</v>
      </c>
      <c r="D397" s="35"/>
      <c r="E397" s="54"/>
      <c r="F397" s="40"/>
      <c r="G397" s="48" t="s">
        <v>396</v>
      </c>
      <c r="H397" s="123">
        <v>2008</v>
      </c>
      <c r="I397" s="22"/>
      <c r="J397" s="22"/>
      <c r="K397" s="22"/>
      <c r="L397" s="35"/>
      <c r="M397" s="35"/>
      <c r="N397" s="41" t="s">
        <v>114</v>
      </c>
      <c r="O397" s="52">
        <v>2310000</v>
      </c>
      <c r="P397" s="35"/>
      <c r="U397" s="129" t="str">
        <f t="shared" si="5"/>
        <v>0</v>
      </c>
      <c r="V397" s="130"/>
    </row>
    <row r="398" spans="1:22" s="25" customFormat="1" ht="12.75" customHeight="1">
      <c r="A398" s="35"/>
      <c r="B398" s="48" t="s">
        <v>299</v>
      </c>
      <c r="C398" s="46" t="s">
        <v>199</v>
      </c>
      <c r="D398" s="35"/>
      <c r="E398" s="54"/>
      <c r="F398" s="40"/>
      <c r="G398" s="48" t="s">
        <v>396</v>
      </c>
      <c r="H398" s="123">
        <v>2008</v>
      </c>
      <c r="I398" s="22"/>
      <c r="J398" s="22"/>
      <c r="K398" s="22"/>
      <c r="L398" s="35"/>
      <c r="M398" s="35"/>
      <c r="N398" s="41" t="s">
        <v>114</v>
      </c>
      <c r="O398" s="52">
        <v>2310000</v>
      </c>
      <c r="P398" s="35"/>
      <c r="U398" s="129" t="str">
        <f t="shared" ref="U398:U461" si="6">IF(O398&lt;300000,O398,"0")</f>
        <v>0</v>
      </c>
      <c r="V398" s="130"/>
    </row>
    <row r="399" spans="1:22" s="25" customFormat="1" ht="12.75" customHeight="1">
      <c r="A399" s="35"/>
      <c r="B399" s="48" t="s">
        <v>299</v>
      </c>
      <c r="C399" s="46" t="s">
        <v>199</v>
      </c>
      <c r="D399" s="35"/>
      <c r="E399" s="54"/>
      <c r="F399" s="40"/>
      <c r="G399" s="48" t="s">
        <v>396</v>
      </c>
      <c r="H399" s="123">
        <v>2008</v>
      </c>
      <c r="I399" s="22"/>
      <c r="J399" s="22"/>
      <c r="K399" s="22"/>
      <c r="L399" s="35"/>
      <c r="M399" s="35"/>
      <c r="N399" s="41" t="s">
        <v>114</v>
      </c>
      <c r="O399" s="52">
        <v>2310000</v>
      </c>
      <c r="P399" s="35"/>
      <c r="U399" s="129" t="str">
        <f t="shared" si="6"/>
        <v>0</v>
      </c>
      <c r="V399" s="130"/>
    </row>
    <row r="400" spans="1:22" s="25" customFormat="1" ht="25.5" customHeight="1">
      <c r="A400" s="35"/>
      <c r="B400" s="48" t="s">
        <v>295</v>
      </c>
      <c r="C400" s="46" t="s">
        <v>200</v>
      </c>
      <c r="D400" s="35"/>
      <c r="E400" s="54"/>
      <c r="F400" s="40"/>
      <c r="G400" s="48" t="s">
        <v>402</v>
      </c>
      <c r="H400" s="123">
        <v>2008</v>
      </c>
      <c r="I400" s="22"/>
      <c r="J400" s="22"/>
      <c r="K400" s="22"/>
      <c r="L400" s="35"/>
      <c r="M400" s="35"/>
      <c r="N400" s="41" t="s">
        <v>114</v>
      </c>
      <c r="O400" s="47">
        <v>16885000</v>
      </c>
      <c r="P400" s="35"/>
      <c r="U400" s="129" t="str">
        <f t="shared" si="6"/>
        <v>0</v>
      </c>
      <c r="V400" s="130"/>
    </row>
    <row r="401" spans="1:22" s="25" customFormat="1" ht="25.5" customHeight="1">
      <c r="A401" s="35"/>
      <c r="B401" s="48" t="s">
        <v>295</v>
      </c>
      <c r="C401" s="46" t="s">
        <v>200</v>
      </c>
      <c r="D401" s="35"/>
      <c r="E401" s="54"/>
      <c r="F401" s="40"/>
      <c r="G401" s="48" t="s">
        <v>402</v>
      </c>
      <c r="H401" s="123">
        <v>2008</v>
      </c>
      <c r="I401" s="22"/>
      <c r="J401" s="22"/>
      <c r="K401" s="22"/>
      <c r="L401" s="35"/>
      <c r="M401" s="35"/>
      <c r="N401" s="41" t="s">
        <v>114</v>
      </c>
      <c r="O401" s="47">
        <v>16885000</v>
      </c>
      <c r="P401" s="35"/>
      <c r="U401" s="129" t="str">
        <f t="shared" si="6"/>
        <v>0</v>
      </c>
      <c r="V401" s="130"/>
    </row>
    <row r="402" spans="1:22" s="25" customFormat="1" ht="25.5" customHeight="1">
      <c r="A402" s="35"/>
      <c r="B402" s="48" t="s">
        <v>295</v>
      </c>
      <c r="C402" s="46" t="s">
        <v>200</v>
      </c>
      <c r="D402" s="35"/>
      <c r="E402" s="54"/>
      <c r="F402" s="40"/>
      <c r="G402" s="48" t="s">
        <v>402</v>
      </c>
      <c r="H402" s="123">
        <v>2008</v>
      </c>
      <c r="I402" s="22"/>
      <c r="J402" s="22"/>
      <c r="K402" s="22"/>
      <c r="L402" s="35"/>
      <c r="M402" s="35"/>
      <c r="N402" s="41" t="s">
        <v>114</v>
      </c>
      <c r="O402" s="47">
        <v>16885000</v>
      </c>
      <c r="P402" s="35"/>
      <c r="U402" s="129" t="str">
        <f t="shared" si="6"/>
        <v>0</v>
      </c>
      <c r="V402" s="130"/>
    </row>
    <row r="403" spans="1:22" s="25" customFormat="1" ht="25.5" customHeight="1">
      <c r="A403" s="35"/>
      <c r="B403" s="48" t="s">
        <v>295</v>
      </c>
      <c r="C403" s="46" t="s">
        <v>200</v>
      </c>
      <c r="D403" s="35"/>
      <c r="E403" s="54"/>
      <c r="F403" s="40"/>
      <c r="G403" s="48" t="s">
        <v>402</v>
      </c>
      <c r="H403" s="123">
        <v>2008</v>
      </c>
      <c r="I403" s="22"/>
      <c r="J403" s="22"/>
      <c r="K403" s="22"/>
      <c r="L403" s="35"/>
      <c r="M403" s="35"/>
      <c r="N403" s="41" t="s">
        <v>114</v>
      </c>
      <c r="O403" s="47">
        <v>16885000</v>
      </c>
      <c r="P403" s="35"/>
      <c r="U403" s="129" t="str">
        <f t="shared" si="6"/>
        <v>0</v>
      </c>
      <c r="V403" s="130"/>
    </row>
    <row r="404" spans="1:22" s="25" customFormat="1" ht="12.75" customHeight="1">
      <c r="A404" s="35"/>
      <c r="B404" s="48"/>
      <c r="C404" s="46" t="s">
        <v>194</v>
      </c>
      <c r="D404" s="35"/>
      <c r="E404" s="54"/>
      <c r="F404" s="40"/>
      <c r="G404" s="48" t="s">
        <v>403</v>
      </c>
      <c r="H404" s="123">
        <v>2008</v>
      </c>
      <c r="I404" s="22"/>
      <c r="J404" s="22"/>
      <c r="K404" s="22"/>
      <c r="L404" s="35"/>
      <c r="M404" s="35"/>
      <c r="N404" s="41" t="s">
        <v>114</v>
      </c>
      <c r="O404" s="51">
        <v>4675000</v>
      </c>
      <c r="P404" s="35"/>
      <c r="U404" s="129" t="str">
        <f t="shared" si="6"/>
        <v>0</v>
      </c>
      <c r="V404" s="130"/>
    </row>
    <row r="405" spans="1:22" s="25" customFormat="1" ht="12.75" customHeight="1">
      <c r="A405" s="35"/>
      <c r="B405" s="48"/>
      <c r="C405" s="46" t="s">
        <v>194</v>
      </c>
      <c r="D405" s="35"/>
      <c r="E405" s="54"/>
      <c r="F405" s="40"/>
      <c r="G405" s="48" t="s">
        <v>403</v>
      </c>
      <c r="H405" s="123">
        <v>2008</v>
      </c>
      <c r="I405" s="22"/>
      <c r="J405" s="22"/>
      <c r="K405" s="22"/>
      <c r="L405" s="35"/>
      <c r="M405" s="35"/>
      <c r="N405" s="41" t="s">
        <v>114</v>
      </c>
      <c r="O405" s="51">
        <v>4675000</v>
      </c>
      <c r="P405" s="35"/>
      <c r="U405" s="129" t="str">
        <f t="shared" si="6"/>
        <v>0</v>
      </c>
      <c r="V405" s="130"/>
    </row>
    <row r="406" spans="1:22" s="25" customFormat="1" ht="12.75" customHeight="1">
      <c r="A406" s="35"/>
      <c r="B406" s="48"/>
      <c r="C406" s="46" t="s">
        <v>194</v>
      </c>
      <c r="D406" s="35"/>
      <c r="E406" s="54"/>
      <c r="F406" s="40"/>
      <c r="G406" s="48" t="s">
        <v>403</v>
      </c>
      <c r="H406" s="123">
        <v>2008</v>
      </c>
      <c r="I406" s="22"/>
      <c r="J406" s="22"/>
      <c r="K406" s="22"/>
      <c r="L406" s="35"/>
      <c r="M406" s="35"/>
      <c r="N406" s="41" t="s">
        <v>114</v>
      </c>
      <c r="O406" s="51">
        <v>4675000</v>
      </c>
      <c r="P406" s="35"/>
      <c r="U406" s="129" t="str">
        <f t="shared" si="6"/>
        <v>0</v>
      </c>
      <c r="V406" s="130"/>
    </row>
    <row r="407" spans="1:22" s="25" customFormat="1" ht="12.75" customHeight="1">
      <c r="A407" s="35"/>
      <c r="B407" s="48"/>
      <c r="C407" s="46" t="s">
        <v>194</v>
      </c>
      <c r="D407" s="35"/>
      <c r="E407" s="54"/>
      <c r="F407" s="40"/>
      <c r="G407" s="48" t="s">
        <v>403</v>
      </c>
      <c r="H407" s="123">
        <v>2008</v>
      </c>
      <c r="I407" s="22"/>
      <c r="J407" s="22"/>
      <c r="K407" s="22"/>
      <c r="L407" s="35"/>
      <c r="M407" s="35"/>
      <c r="N407" s="41" t="s">
        <v>114</v>
      </c>
      <c r="O407" s="51">
        <v>4675000</v>
      </c>
      <c r="P407" s="35"/>
      <c r="U407" s="129" t="str">
        <f t="shared" si="6"/>
        <v>0</v>
      </c>
      <c r="V407" s="130"/>
    </row>
    <row r="408" spans="1:22" s="25" customFormat="1" ht="12.75" customHeight="1">
      <c r="A408" s="35"/>
      <c r="B408" s="48"/>
      <c r="C408" s="46" t="s">
        <v>201</v>
      </c>
      <c r="D408" s="35"/>
      <c r="E408" s="123" t="s">
        <v>361</v>
      </c>
      <c r="F408" s="40"/>
      <c r="G408" s="48" t="s">
        <v>403</v>
      </c>
      <c r="H408" s="123">
        <v>2008</v>
      </c>
      <c r="I408" s="22"/>
      <c r="J408" s="22"/>
      <c r="K408" s="22"/>
      <c r="L408" s="35"/>
      <c r="M408" s="35"/>
      <c r="N408" s="41" t="s">
        <v>114</v>
      </c>
      <c r="O408" s="47">
        <v>4400000</v>
      </c>
      <c r="P408" s="35"/>
      <c r="U408" s="129" t="str">
        <f t="shared" si="6"/>
        <v>0</v>
      </c>
      <c r="V408" s="130"/>
    </row>
    <row r="409" spans="1:22" s="25" customFormat="1" ht="12.75" customHeight="1">
      <c r="A409" s="35"/>
      <c r="B409" s="48"/>
      <c r="C409" s="46" t="s">
        <v>201</v>
      </c>
      <c r="D409" s="35"/>
      <c r="E409" s="123" t="s">
        <v>361</v>
      </c>
      <c r="F409" s="40"/>
      <c r="G409" s="48" t="s">
        <v>403</v>
      </c>
      <c r="H409" s="123">
        <v>2008</v>
      </c>
      <c r="I409" s="22"/>
      <c r="J409" s="22"/>
      <c r="K409" s="22"/>
      <c r="L409" s="35"/>
      <c r="M409" s="35"/>
      <c r="N409" s="41" t="s">
        <v>114</v>
      </c>
      <c r="O409" s="47">
        <v>4400000</v>
      </c>
      <c r="P409" s="35"/>
      <c r="U409" s="129" t="str">
        <f t="shared" si="6"/>
        <v>0</v>
      </c>
      <c r="V409" s="130"/>
    </row>
    <row r="410" spans="1:22" s="25" customFormat="1" ht="12.75" customHeight="1">
      <c r="A410" s="35"/>
      <c r="B410" s="48"/>
      <c r="C410" s="46" t="s">
        <v>201</v>
      </c>
      <c r="D410" s="35"/>
      <c r="E410" s="123" t="s">
        <v>361</v>
      </c>
      <c r="F410" s="40"/>
      <c r="G410" s="48" t="s">
        <v>403</v>
      </c>
      <c r="H410" s="123">
        <v>2008</v>
      </c>
      <c r="I410" s="22"/>
      <c r="J410" s="22"/>
      <c r="K410" s="22"/>
      <c r="L410" s="35"/>
      <c r="M410" s="35"/>
      <c r="N410" s="41" t="s">
        <v>114</v>
      </c>
      <c r="O410" s="47">
        <v>4400000</v>
      </c>
      <c r="P410" s="35"/>
      <c r="U410" s="129" t="str">
        <f t="shared" si="6"/>
        <v>0</v>
      </c>
      <c r="V410" s="130"/>
    </row>
    <row r="411" spans="1:22" s="25" customFormat="1" ht="12.75" customHeight="1">
      <c r="A411" s="35"/>
      <c r="B411" s="48"/>
      <c r="C411" s="46" t="s">
        <v>201</v>
      </c>
      <c r="D411" s="35"/>
      <c r="E411" s="123" t="s">
        <v>361</v>
      </c>
      <c r="F411" s="40"/>
      <c r="G411" s="48" t="s">
        <v>403</v>
      </c>
      <c r="H411" s="123">
        <v>2008</v>
      </c>
      <c r="I411" s="22"/>
      <c r="J411" s="22"/>
      <c r="K411" s="22"/>
      <c r="L411" s="35"/>
      <c r="M411" s="35"/>
      <c r="N411" s="41" t="s">
        <v>114</v>
      </c>
      <c r="O411" s="47">
        <v>4400000</v>
      </c>
      <c r="P411" s="35"/>
      <c r="U411" s="129" t="str">
        <f t="shared" si="6"/>
        <v>0</v>
      </c>
      <c r="V411" s="130"/>
    </row>
    <row r="412" spans="1:22" s="25" customFormat="1" ht="12.75" customHeight="1">
      <c r="A412" s="35"/>
      <c r="B412" s="48"/>
      <c r="C412" s="46" t="s">
        <v>202</v>
      </c>
      <c r="D412" s="35"/>
      <c r="E412" s="123" t="s">
        <v>358</v>
      </c>
      <c r="F412" s="40"/>
      <c r="G412" s="48" t="s">
        <v>403</v>
      </c>
      <c r="H412" s="123">
        <v>2008</v>
      </c>
      <c r="I412" s="22"/>
      <c r="J412" s="22"/>
      <c r="K412" s="22"/>
      <c r="L412" s="35"/>
      <c r="M412" s="35"/>
      <c r="N412" s="41" t="s">
        <v>114</v>
      </c>
      <c r="O412" s="47">
        <v>83468000</v>
      </c>
      <c r="P412" s="35"/>
      <c r="U412" s="129" t="str">
        <f t="shared" si="6"/>
        <v>0</v>
      </c>
      <c r="V412" s="130"/>
    </row>
    <row r="413" spans="1:22" s="25" customFormat="1" ht="12.75" customHeight="1">
      <c r="A413" s="35"/>
      <c r="B413" s="48" t="s">
        <v>300</v>
      </c>
      <c r="C413" s="46" t="s">
        <v>203</v>
      </c>
      <c r="D413" s="35"/>
      <c r="E413" s="123" t="s">
        <v>358</v>
      </c>
      <c r="F413" s="40"/>
      <c r="G413" s="48" t="s">
        <v>403</v>
      </c>
      <c r="H413" s="123">
        <v>2008</v>
      </c>
      <c r="I413" s="22"/>
      <c r="J413" s="22"/>
      <c r="K413" s="22"/>
      <c r="L413" s="35"/>
      <c r="M413" s="35"/>
      <c r="N413" s="41" t="s">
        <v>114</v>
      </c>
      <c r="O413" s="47">
        <v>2750000</v>
      </c>
      <c r="P413" s="35"/>
      <c r="U413" s="129" t="str">
        <f t="shared" si="6"/>
        <v>0</v>
      </c>
      <c r="V413" s="130"/>
    </row>
    <row r="414" spans="1:22" s="25" customFormat="1" ht="12.75" customHeight="1">
      <c r="A414" s="35"/>
      <c r="B414" s="48" t="s">
        <v>300</v>
      </c>
      <c r="C414" s="46" t="s">
        <v>203</v>
      </c>
      <c r="D414" s="35"/>
      <c r="E414" s="123" t="s">
        <v>358</v>
      </c>
      <c r="F414" s="40"/>
      <c r="G414" s="48" t="s">
        <v>403</v>
      </c>
      <c r="H414" s="123">
        <v>2008</v>
      </c>
      <c r="I414" s="22"/>
      <c r="J414" s="22"/>
      <c r="K414" s="22"/>
      <c r="L414" s="35"/>
      <c r="M414" s="35"/>
      <c r="N414" s="41" t="s">
        <v>114</v>
      </c>
      <c r="O414" s="47">
        <v>2750000</v>
      </c>
      <c r="P414" s="35"/>
      <c r="U414" s="129" t="str">
        <f t="shared" si="6"/>
        <v>0</v>
      </c>
      <c r="V414" s="130"/>
    </row>
    <row r="415" spans="1:22" s="25" customFormat="1" ht="12.75" customHeight="1">
      <c r="A415" s="35"/>
      <c r="B415" s="48" t="s">
        <v>300</v>
      </c>
      <c r="C415" s="46" t="s">
        <v>203</v>
      </c>
      <c r="D415" s="35"/>
      <c r="E415" s="123" t="s">
        <v>358</v>
      </c>
      <c r="F415" s="40"/>
      <c r="G415" s="48" t="s">
        <v>403</v>
      </c>
      <c r="H415" s="123">
        <v>2008</v>
      </c>
      <c r="I415" s="22"/>
      <c r="J415" s="22"/>
      <c r="K415" s="22"/>
      <c r="L415" s="35"/>
      <c r="M415" s="35"/>
      <c r="N415" s="41" t="s">
        <v>114</v>
      </c>
      <c r="O415" s="47">
        <v>2750000</v>
      </c>
      <c r="P415" s="35"/>
      <c r="U415" s="129" t="str">
        <f t="shared" si="6"/>
        <v>0</v>
      </c>
      <c r="V415" s="130"/>
    </row>
    <row r="416" spans="1:22" s="25" customFormat="1" ht="12.75" customHeight="1">
      <c r="A416" s="35"/>
      <c r="B416" s="48" t="s">
        <v>300</v>
      </c>
      <c r="C416" s="46" t="s">
        <v>203</v>
      </c>
      <c r="D416" s="35"/>
      <c r="E416" s="123" t="s">
        <v>358</v>
      </c>
      <c r="F416" s="40"/>
      <c r="G416" s="48" t="s">
        <v>403</v>
      </c>
      <c r="H416" s="123">
        <v>2008</v>
      </c>
      <c r="I416" s="22"/>
      <c r="J416" s="22"/>
      <c r="K416" s="22"/>
      <c r="L416" s="35"/>
      <c r="M416" s="35"/>
      <c r="N416" s="41" t="s">
        <v>114</v>
      </c>
      <c r="O416" s="47">
        <v>2750000</v>
      </c>
      <c r="P416" s="35"/>
      <c r="U416" s="129" t="str">
        <f t="shared" si="6"/>
        <v>0</v>
      </c>
      <c r="V416" s="130"/>
    </row>
    <row r="417" spans="1:22" s="25" customFormat="1" ht="12.75" customHeight="1">
      <c r="A417" s="35"/>
      <c r="B417" s="48" t="s">
        <v>300</v>
      </c>
      <c r="C417" s="46" t="s">
        <v>203</v>
      </c>
      <c r="D417" s="35"/>
      <c r="E417" s="123" t="s">
        <v>358</v>
      </c>
      <c r="F417" s="40"/>
      <c r="G417" s="48" t="s">
        <v>403</v>
      </c>
      <c r="H417" s="123">
        <v>2008</v>
      </c>
      <c r="I417" s="22"/>
      <c r="J417" s="22"/>
      <c r="K417" s="22"/>
      <c r="L417" s="35"/>
      <c r="M417" s="35"/>
      <c r="N417" s="41" t="s">
        <v>114</v>
      </c>
      <c r="O417" s="47">
        <v>2750000</v>
      </c>
      <c r="P417" s="35"/>
      <c r="U417" s="129" t="str">
        <f t="shared" si="6"/>
        <v>0</v>
      </c>
      <c r="V417" s="130"/>
    </row>
    <row r="418" spans="1:22" s="25" customFormat="1" ht="12.75" customHeight="1">
      <c r="A418" s="35"/>
      <c r="B418" s="48" t="s">
        <v>300</v>
      </c>
      <c r="C418" s="46" t="s">
        <v>203</v>
      </c>
      <c r="D418" s="35"/>
      <c r="E418" s="123" t="s">
        <v>358</v>
      </c>
      <c r="F418" s="40"/>
      <c r="G418" s="48" t="s">
        <v>403</v>
      </c>
      <c r="H418" s="123">
        <v>2008</v>
      </c>
      <c r="I418" s="22"/>
      <c r="J418" s="22"/>
      <c r="K418" s="22"/>
      <c r="L418" s="35"/>
      <c r="M418" s="35"/>
      <c r="N418" s="41" t="s">
        <v>114</v>
      </c>
      <c r="O418" s="47">
        <v>2750000</v>
      </c>
      <c r="P418" s="35"/>
      <c r="U418" s="129" t="str">
        <f t="shared" si="6"/>
        <v>0</v>
      </c>
      <c r="V418" s="130"/>
    </row>
    <row r="419" spans="1:22" s="25" customFormat="1" ht="12.75" customHeight="1">
      <c r="A419" s="35"/>
      <c r="B419" s="48" t="s">
        <v>300</v>
      </c>
      <c r="C419" s="46" t="s">
        <v>203</v>
      </c>
      <c r="D419" s="35"/>
      <c r="E419" s="123" t="s">
        <v>358</v>
      </c>
      <c r="F419" s="40"/>
      <c r="G419" s="48" t="s">
        <v>403</v>
      </c>
      <c r="H419" s="123">
        <v>2008</v>
      </c>
      <c r="I419" s="22"/>
      <c r="J419" s="22"/>
      <c r="K419" s="22"/>
      <c r="L419" s="35"/>
      <c r="M419" s="35"/>
      <c r="N419" s="41" t="s">
        <v>114</v>
      </c>
      <c r="O419" s="47">
        <v>2750000</v>
      </c>
      <c r="P419" s="35"/>
      <c r="U419" s="129" t="str">
        <f t="shared" si="6"/>
        <v>0</v>
      </c>
      <c r="V419" s="130"/>
    </row>
    <row r="420" spans="1:22" s="25" customFormat="1" ht="12.75" customHeight="1">
      <c r="A420" s="35"/>
      <c r="B420" s="48" t="s">
        <v>300</v>
      </c>
      <c r="C420" s="46" t="s">
        <v>203</v>
      </c>
      <c r="D420" s="35"/>
      <c r="E420" s="123" t="s">
        <v>358</v>
      </c>
      <c r="F420" s="40"/>
      <c r="G420" s="48" t="s">
        <v>403</v>
      </c>
      <c r="H420" s="123">
        <v>2008</v>
      </c>
      <c r="I420" s="22"/>
      <c r="J420" s="22"/>
      <c r="K420" s="22"/>
      <c r="L420" s="35"/>
      <c r="M420" s="35"/>
      <c r="N420" s="41" t="s">
        <v>114</v>
      </c>
      <c r="O420" s="47">
        <v>2750000</v>
      </c>
      <c r="P420" s="35"/>
      <c r="U420" s="129" t="str">
        <f t="shared" si="6"/>
        <v>0</v>
      </c>
      <c r="V420" s="130"/>
    </row>
    <row r="421" spans="1:22" s="25" customFormat="1" ht="12.75" customHeight="1">
      <c r="A421" s="35"/>
      <c r="B421" s="48" t="s">
        <v>301</v>
      </c>
      <c r="C421" s="46" t="s">
        <v>204</v>
      </c>
      <c r="D421" s="35"/>
      <c r="E421" s="54"/>
      <c r="F421" s="40"/>
      <c r="G421" s="48" t="s">
        <v>404</v>
      </c>
      <c r="H421" s="123">
        <v>2008</v>
      </c>
      <c r="I421" s="22"/>
      <c r="J421" s="22"/>
      <c r="K421" s="22"/>
      <c r="L421" s="35"/>
      <c r="M421" s="35"/>
      <c r="N421" s="41" t="s">
        <v>114</v>
      </c>
      <c r="O421" s="47">
        <v>10862500</v>
      </c>
      <c r="P421" s="35"/>
      <c r="U421" s="129" t="str">
        <f t="shared" si="6"/>
        <v>0</v>
      </c>
      <c r="V421" s="130"/>
    </row>
    <row r="422" spans="1:22" s="25" customFormat="1" ht="12.75" customHeight="1">
      <c r="A422" s="35"/>
      <c r="B422" s="48" t="s">
        <v>301</v>
      </c>
      <c r="C422" s="46" t="s">
        <v>204</v>
      </c>
      <c r="D422" s="35"/>
      <c r="E422" s="54"/>
      <c r="F422" s="40"/>
      <c r="G422" s="48" t="s">
        <v>404</v>
      </c>
      <c r="H422" s="123">
        <v>2008</v>
      </c>
      <c r="I422" s="22"/>
      <c r="J422" s="22"/>
      <c r="K422" s="22"/>
      <c r="L422" s="35"/>
      <c r="M422" s="35"/>
      <c r="N422" s="41" t="s">
        <v>114</v>
      </c>
      <c r="O422" s="47">
        <v>10862500</v>
      </c>
      <c r="P422" s="35"/>
      <c r="U422" s="129" t="str">
        <f t="shared" si="6"/>
        <v>0</v>
      </c>
      <c r="V422" s="130"/>
    </row>
    <row r="423" spans="1:22" s="25" customFormat="1" ht="12.75" customHeight="1">
      <c r="A423" s="73"/>
      <c r="B423" s="82" t="s">
        <v>301</v>
      </c>
      <c r="C423" s="83" t="s">
        <v>204</v>
      </c>
      <c r="D423" s="73"/>
      <c r="E423" s="89"/>
      <c r="F423" s="76"/>
      <c r="G423" s="82" t="s">
        <v>404</v>
      </c>
      <c r="H423" s="119">
        <v>2008</v>
      </c>
      <c r="I423" s="79"/>
      <c r="J423" s="79"/>
      <c r="K423" s="79"/>
      <c r="L423" s="73"/>
      <c r="M423" s="73"/>
      <c r="N423" s="78" t="s">
        <v>114</v>
      </c>
      <c r="O423" s="84">
        <v>10862500</v>
      </c>
      <c r="P423" s="73"/>
      <c r="U423" s="129" t="str">
        <f t="shared" si="6"/>
        <v>0</v>
      </c>
      <c r="V423" s="130"/>
    </row>
    <row r="424" spans="1:22" s="25" customFormat="1" ht="12.75" customHeight="1">
      <c r="A424" s="35"/>
      <c r="B424" s="48" t="s">
        <v>301</v>
      </c>
      <c r="C424" s="46" t="s">
        <v>204</v>
      </c>
      <c r="D424" s="35"/>
      <c r="E424" s="54"/>
      <c r="F424" s="40"/>
      <c r="G424" s="48" t="s">
        <v>404</v>
      </c>
      <c r="H424" s="123">
        <v>2008</v>
      </c>
      <c r="I424" s="22"/>
      <c r="J424" s="22"/>
      <c r="K424" s="22"/>
      <c r="L424" s="35"/>
      <c r="M424" s="35"/>
      <c r="N424" s="41" t="s">
        <v>114</v>
      </c>
      <c r="O424" s="47">
        <v>10862500</v>
      </c>
      <c r="P424" s="35"/>
      <c r="U424" s="129" t="str">
        <f t="shared" si="6"/>
        <v>0</v>
      </c>
      <c r="V424" s="130"/>
    </row>
    <row r="425" spans="1:22" s="25" customFormat="1" ht="12.75" customHeight="1">
      <c r="A425" s="35"/>
      <c r="B425" s="48" t="s">
        <v>302</v>
      </c>
      <c r="C425" s="46" t="s">
        <v>205</v>
      </c>
      <c r="D425" s="35"/>
      <c r="E425" s="54"/>
      <c r="F425" s="40"/>
      <c r="G425" s="48" t="s">
        <v>405</v>
      </c>
      <c r="H425" s="123">
        <v>2009</v>
      </c>
      <c r="I425" s="22"/>
      <c r="J425" s="22"/>
      <c r="K425" s="22"/>
      <c r="L425" s="35"/>
      <c r="M425" s="35"/>
      <c r="N425" s="41" t="s">
        <v>114</v>
      </c>
      <c r="O425" s="47">
        <v>31969962.012493309</v>
      </c>
      <c r="P425" s="35"/>
      <c r="U425" s="129" t="str">
        <f t="shared" si="6"/>
        <v>0</v>
      </c>
      <c r="V425" s="130"/>
    </row>
    <row r="426" spans="1:22" s="25" customFormat="1" ht="12.75" customHeight="1">
      <c r="A426" s="35"/>
      <c r="B426" s="48"/>
      <c r="C426" s="46" t="s">
        <v>206</v>
      </c>
      <c r="D426" s="35"/>
      <c r="E426" s="54"/>
      <c r="F426" s="40"/>
      <c r="G426" s="48" t="s">
        <v>406</v>
      </c>
      <c r="H426" s="123">
        <v>2009</v>
      </c>
      <c r="I426" s="22"/>
      <c r="J426" s="22"/>
      <c r="K426" s="22"/>
      <c r="L426" s="35"/>
      <c r="M426" s="35"/>
      <c r="N426" s="41" t="s">
        <v>114</v>
      </c>
      <c r="O426" s="47">
        <v>13441915.846161958</v>
      </c>
      <c r="P426" s="35"/>
      <c r="U426" s="129" t="str">
        <f t="shared" si="6"/>
        <v>0</v>
      </c>
      <c r="V426" s="130"/>
    </row>
    <row r="427" spans="1:22" s="25" customFormat="1" ht="38.25" customHeight="1">
      <c r="A427" s="35"/>
      <c r="B427" s="48"/>
      <c r="C427" s="46" t="s">
        <v>207</v>
      </c>
      <c r="D427" s="35"/>
      <c r="E427" s="54"/>
      <c r="F427" s="40"/>
      <c r="G427" s="48" t="s">
        <v>407</v>
      </c>
      <c r="H427" s="123">
        <v>2009</v>
      </c>
      <c r="I427" s="22"/>
      <c r="J427" s="22"/>
      <c r="K427" s="22"/>
      <c r="L427" s="35"/>
      <c r="M427" s="35"/>
      <c r="N427" s="41" t="s">
        <v>114</v>
      </c>
      <c r="O427" s="47">
        <v>50419294.257202983</v>
      </c>
      <c r="P427" s="35"/>
      <c r="U427" s="129" t="str">
        <f t="shared" si="6"/>
        <v>0</v>
      </c>
      <c r="V427" s="130"/>
    </row>
    <row r="428" spans="1:22" s="25" customFormat="1" ht="12.75" customHeight="1">
      <c r="A428" s="35"/>
      <c r="B428" s="48" t="s">
        <v>303</v>
      </c>
      <c r="C428" s="46" t="s">
        <v>208</v>
      </c>
      <c r="D428" s="35"/>
      <c r="E428" s="54" t="s">
        <v>362</v>
      </c>
      <c r="F428" s="40"/>
      <c r="G428" s="48" t="s">
        <v>408</v>
      </c>
      <c r="H428" s="123">
        <v>2009</v>
      </c>
      <c r="I428" s="22"/>
      <c r="J428" s="22"/>
      <c r="K428" s="22"/>
      <c r="L428" s="35"/>
      <c r="M428" s="35"/>
      <c r="N428" s="41" t="s">
        <v>114</v>
      </c>
      <c r="O428" s="47">
        <v>48261247.206399396</v>
      </c>
      <c r="P428" s="35"/>
      <c r="U428" s="129" t="str">
        <f t="shared" si="6"/>
        <v>0</v>
      </c>
      <c r="V428" s="130"/>
    </row>
    <row r="429" spans="1:22" s="25" customFormat="1" ht="25.5" customHeight="1">
      <c r="A429" s="35"/>
      <c r="B429" s="48"/>
      <c r="C429" s="46" t="s">
        <v>209</v>
      </c>
      <c r="D429" s="35"/>
      <c r="E429" s="54"/>
      <c r="F429" s="40"/>
      <c r="G429" s="48" t="s">
        <v>396</v>
      </c>
      <c r="H429" s="123">
        <v>2009</v>
      </c>
      <c r="I429" s="22"/>
      <c r="J429" s="22"/>
      <c r="K429" s="22"/>
      <c r="L429" s="35"/>
      <c r="M429" s="35"/>
      <c r="N429" s="41" t="s">
        <v>114</v>
      </c>
      <c r="O429" s="47">
        <v>26101290.829694323</v>
      </c>
      <c r="P429" s="35"/>
      <c r="U429" s="129" t="str">
        <f t="shared" si="6"/>
        <v>0</v>
      </c>
      <c r="V429" s="130"/>
    </row>
    <row r="430" spans="1:22" s="25" customFormat="1" ht="25.5" customHeight="1">
      <c r="A430" s="35"/>
      <c r="B430" s="48"/>
      <c r="C430" s="46" t="s">
        <v>210</v>
      </c>
      <c r="D430" s="35"/>
      <c r="E430" s="54"/>
      <c r="F430" s="40"/>
      <c r="G430" s="48" t="s">
        <v>396</v>
      </c>
      <c r="H430" s="123">
        <v>2009</v>
      </c>
      <c r="I430" s="22"/>
      <c r="J430" s="22"/>
      <c r="K430" s="22"/>
      <c r="L430" s="35"/>
      <c r="M430" s="35"/>
      <c r="N430" s="41" t="s">
        <v>114</v>
      </c>
      <c r="O430" s="47">
        <v>4564709.5672886064</v>
      </c>
      <c r="P430" s="35"/>
      <c r="U430" s="129" t="str">
        <f t="shared" si="6"/>
        <v>0</v>
      </c>
      <c r="V430" s="130"/>
    </row>
    <row r="431" spans="1:22" s="25" customFormat="1" ht="12.75" customHeight="1">
      <c r="A431" s="35"/>
      <c r="B431" s="48" t="s">
        <v>293</v>
      </c>
      <c r="C431" s="46" t="s">
        <v>196</v>
      </c>
      <c r="D431" s="35"/>
      <c r="E431" s="54" t="s">
        <v>359</v>
      </c>
      <c r="F431" s="40"/>
      <c r="G431" s="48" t="s">
        <v>397</v>
      </c>
      <c r="H431" s="123">
        <v>2009</v>
      </c>
      <c r="I431" s="22"/>
      <c r="J431" s="22"/>
      <c r="K431" s="22"/>
      <c r="L431" s="35"/>
      <c r="M431" s="35"/>
      <c r="N431" s="41" t="s">
        <v>114</v>
      </c>
      <c r="O431" s="47">
        <v>19950000</v>
      </c>
      <c r="P431" s="35"/>
      <c r="U431" s="129" t="str">
        <f t="shared" si="6"/>
        <v>0</v>
      </c>
      <c r="V431" s="130"/>
    </row>
    <row r="432" spans="1:22" s="25" customFormat="1" ht="12.75" customHeight="1">
      <c r="A432" s="35"/>
      <c r="B432" s="48" t="s">
        <v>293</v>
      </c>
      <c r="C432" s="46" t="s">
        <v>196</v>
      </c>
      <c r="D432" s="35"/>
      <c r="E432" s="54" t="s">
        <v>359</v>
      </c>
      <c r="F432" s="40"/>
      <c r="G432" s="48" t="s">
        <v>397</v>
      </c>
      <c r="H432" s="123">
        <v>2009</v>
      </c>
      <c r="I432" s="22"/>
      <c r="J432" s="22"/>
      <c r="K432" s="22"/>
      <c r="L432" s="35"/>
      <c r="M432" s="35"/>
      <c r="N432" s="41" t="s">
        <v>114</v>
      </c>
      <c r="O432" s="47">
        <v>19950000</v>
      </c>
      <c r="P432" s="35"/>
      <c r="U432" s="129" t="str">
        <f t="shared" si="6"/>
        <v>0</v>
      </c>
      <c r="V432" s="130"/>
    </row>
    <row r="433" spans="1:22" s="25" customFormat="1" ht="12.75" customHeight="1">
      <c r="A433" s="35"/>
      <c r="B433" s="48" t="s">
        <v>293</v>
      </c>
      <c r="C433" s="46" t="s">
        <v>196</v>
      </c>
      <c r="D433" s="35"/>
      <c r="E433" s="54" t="s">
        <v>359</v>
      </c>
      <c r="F433" s="40"/>
      <c r="G433" s="48" t="s">
        <v>397</v>
      </c>
      <c r="H433" s="123">
        <v>2009</v>
      </c>
      <c r="I433" s="22"/>
      <c r="J433" s="22"/>
      <c r="K433" s="22"/>
      <c r="L433" s="35"/>
      <c r="M433" s="35"/>
      <c r="N433" s="41" t="s">
        <v>114</v>
      </c>
      <c r="O433" s="47">
        <v>19950000</v>
      </c>
      <c r="P433" s="35"/>
      <c r="U433" s="129" t="str">
        <f t="shared" si="6"/>
        <v>0</v>
      </c>
      <c r="V433" s="130"/>
    </row>
    <row r="434" spans="1:22" s="25" customFormat="1" ht="12.75" customHeight="1">
      <c r="A434" s="35"/>
      <c r="B434" s="48" t="s">
        <v>293</v>
      </c>
      <c r="C434" s="46" t="s">
        <v>196</v>
      </c>
      <c r="D434" s="35"/>
      <c r="E434" s="54" t="s">
        <v>359</v>
      </c>
      <c r="F434" s="40"/>
      <c r="G434" s="48" t="s">
        <v>397</v>
      </c>
      <c r="H434" s="123">
        <v>2009</v>
      </c>
      <c r="I434" s="22"/>
      <c r="J434" s="22"/>
      <c r="K434" s="22"/>
      <c r="L434" s="35"/>
      <c r="M434" s="35"/>
      <c r="N434" s="41" t="s">
        <v>114</v>
      </c>
      <c r="O434" s="47">
        <v>19950000</v>
      </c>
      <c r="P434" s="35"/>
      <c r="U434" s="129" t="str">
        <f t="shared" si="6"/>
        <v>0</v>
      </c>
      <c r="V434" s="130"/>
    </row>
    <row r="435" spans="1:22" s="25" customFormat="1" ht="12.75" customHeight="1">
      <c r="A435" s="35"/>
      <c r="B435" s="48" t="s">
        <v>294</v>
      </c>
      <c r="C435" s="46" t="s">
        <v>192</v>
      </c>
      <c r="D435" s="35"/>
      <c r="E435" s="54" t="s">
        <v>359</v>
      </c>
      <c r="F435" s="40"/>
      <c r="G435" s="48" t="s">
        <v>397</v>
      </c>
      <c r="H435" s="123">
        <v>2009</v>
      </c>
      <c r="I435" s="22"/>
      <c r="J435" s="22"/>
      <c r="K435" s="22"/>
      <c r="L435" s="35"/>
      <c r="M435" s="35"/>
      <c r="N435" s="41" t="s">
        <v>114</v>
      </c>
      <c r="O435" s="47">
        <v>24695000</v>
      </c>
      <c r="P435" s="35"/>
      <c r="U435" s="129" t="str">
        <f t="shared" si="6"/>
        <v>0</v>
      </c>
      <c r="V435" s="130"/>
    </row>
    <row r="436" spans="1:22" s="25" customFormat="1" ht="12.75" customHeight="1">
      <c r="A436" s="35"/>
      <c r="B436" s="48" t="s">
        <v>294</v>
      </c>
      <c r="C436" s="46" t="s">
        <v>192</v>
      </c>
      <c r="D436" s="35"/>
      <c r="E436" s="54" t="s">
        <v>359</v>
      </c>
      <c r="F436" s="40"/>
      <c r="G436" s="48" t="s">
        <v>397</v>
      </c>
      <c r="H436" s="123">
        <v>2009</v>
      </c>
      <c r="I436" s="22"/>
      <c r="J436" s="22"/>
      <c r="K436" s="22"/>
      <c r="L436" s="35"/>
      <c r="M436" s="35"/>
      <c r="N436" s="41" t="s">
        <v>114</v>
      </c>
      <c r="O436" s="47">
        <v>24695000</v>
      </c>
      <c r="P436" s="35"/>
      <c r="U436" s="129" t="str">
        <f t="shared" si="6"/>
        <v>0</v>
      </c>
      <c r="V436" s="130"/>
    </row>
    <row r="437" spans="1:22" s="25" customFormat="1" ht="25.5" customHeight="1">
      <c r="A437" s="35"/>
      <c r="B437" s="48"/>
      <c r="C437" s="46" t="s">
        <v>212</v>
      </c>
      <c r="D437" s="35"/>
      <c r="E437" s="54"/>
      <c r="F437" s="53"/>
      <c r="G437" s="48" t="s">
        <v>397</v>
      </c>
      <c r="H437" s="123">
        <v>2011</v>
      </c>
      <c r="I437" s="22"/>
      <c r="J437" s="22"/>
      <c r="K437" s="22"/>
      <c r="L437" s="35"/>
      <c r="M437" s="35"/>
      <c r="N437" s="41" t="s">
        <v>114</v>
      </c>
      <c r="O437" s="47">
        <v>47119831.395421445</v>
      </c>
      <c r="P437" s="35"/>
      <c r="U437" s="129" t="str">
        <f t="shared" si="6"/>
        <v>0</v>
      </c>
      <c r="V437" s="130"/>
    </row>
    <row r="438" spans="1:22" s="25" customFormat="1" ht="12.75" customHeight="1">
      <c r="A438" s="35"/>
      <c r="B438" s="48" t="s">
        <v>304</v>
      </c>
      <c r="C438" s="46" t="s">
        <v>213</v>
      </c>
      <c r="D438" s="35"/>
      <c r="E438" s="54" t="s">
        <v>348</v>
      </c>
      <c r="F438" s="53" t="s">
        <v>468</v>
      </c>
      <c r="G438" s="48" t="s">
        <v>410</v>
      </c>
      <c r="H438" s="123">
        <v>2011</v>
      </c>
      <c r="I438" s="22"/>
      <c r="J438" s="22"/>
      <c r="K438" s="22"/>
      <c r="L438" s="35"/>
      <c r="M438" s="35"/>
      <c r="N438" s="41" t="s">
        <v>114</v>
      </c>
      <c r="O438" s="47">
        <v>5937579.7749441108</v>
      </c>
      <c r="P438" s="35"/>
      <c r="U438" s="129" t="str">
        <f t="shared" si="6"/>
        <v>0</v>
      </c>
      <c r="V438" s="130"/>
    </row>
    <row r="439" spans="1:22" s="25" customFormat="1" ht="12.75" customHeight="1">
      <c r="A439" s="35"/>
      <c r="B439" s="48" t="s">
        <v>305</v>
      </c>
      <c r="C439" s="46" t="s">
        <v>214</v>
      </c>
      <c r="D439" s="35"/>
      <c r="E439" s="54" t="s">
        <v>363</v>
      </c>
      <c r="F439" s="53"/>
      <c r="G439" s="48" t="s">
        <v>411</v>
      </c>
      <c r="H439" s="123">
        <v>2011</v>
      </c>
      <c r="I439" s="22"/>
      <c r="J439" s="22"/>
      <c r="K439" s="22"/>
      <c r="L439" s="35"/>
      <c r="M439" s="35"/>
      <c r="N439" s="41" t="s">
        <v>114</v>
      </c>
      <c r="O439" s="47">
        <v>5010615.8438346926</v>
      </c>
      <c r="P439" s="35"/>
      <c r="U439" s="129" t="str">
        <f t="shared" si="6"/>
        <v>0</v>
      </c>
      <c r="V439" s="130"/>
    </row>
    <row r="440" spans="1:22" s="25" customFormat="1" ht="12.75" customHeight="1">
      <c r="A440" s="35"/>
      <c r="B440" s="48" t="s">
        <v>308</v>
      </c>
      <c r="C440" s="46" t="s">
        <v>204</v>
      </c>
      <c r="D440" s="35"/>
      <c r="E440" s="54" t="s">
        <v>366</v>
      </c>
      <c r="F440" s="53"/>
      <c r="G440" s="48" t="s">
        <v>413</v>
      </c>
      <c r="H440" s="123">
        <v>2011</v>
      </c>
      <c r="I440" s="22"/>
      <c r="J440" s="22"/>
      <c r="K440" s="22"/>
      <c r="L440" s="35"/>
      <c r="M440" s="35"/>
      <c r="N440" s="41" t="s">
        <v>114</v>
      </c>
      <c r="O440" s="47">
        <v>13302467.195188627</v>
      </c>
      <c r="P440" s="35"/>
      <c r="U440" s="129" t="str">
        <f t="shared" si="6"/>
        <v>0</v>
      </c>
      <c r="V440" s="130"/>
    </row>
    <row r="441" spans="1:22" s="25" customFormat="1" ht="12.75" customHeight="1">
      <c r="A441" s="35"/>
      <c r="B441" s="48" t="s">
        <v>308</v>
      </c>
      <c r="C441" s="46" t="s">
        <v>204</v>
      </c>
      <c r="D441" s="35"/>
      <c r="E441" s="54" t="s">
        <v>366</v>
      </c>
      <c r="F441" s="53"/>
      <c r="G441" s="48" t="s">
        <v>413</v>
      </c>
      <c r="H441" s="123">
        <v>2011</v>
      </c>
      <c r="I441" s="22"/>
      <c r="J441" s="22"/>
      <c r="K441" s="22"/>
      <c r="L441" s="35"/>
      <c r="M441" s="35"/>
      <c r="N441" s="41" t="s">
        <v>114</v>
      </c>
      <c r="O441" s="47">
        <v>13302467.195188627</v>
      </c>
      <c r="P441" s="35"/>
      <c r="U441" s="129" t="str">
        <f t="shared" si="6"/>
        <v>0</v>
      </c>
      <c r="V441" s="130"/>
    </row>
    <row r="442" spans="1:22" s="25" customFormat="1" ht="12.75" customHeight="1">
      <c r="A442" s="35"/>
      <c r="B442" s="48" t="s">
        <v>308</v>
      </c>
      <c r="C442" s="46" t="s">
        <v>204</v>
      </c>
      <c r="D442" s="35"/>
      <c r="E442" s="54" t="s">
        <v>366</v>
      </c>
      <c r="F442" s="53"/>
      <c r="G442" s="48" t="s">
        <v>413</v>
      </c>
      <c r="H442" s="123">
        <v>2011</v>
      </c>
      <c r="I442" s="22"/>
      <c r="J442" s="22"/>
      <c r="K442" s="22"/>
      <c r="L442" s="35"/>
      <c r="M442" s="35"/>
      <c r="N442" s="41" t="s">
        <v>114</v>
      </c>
      <c r="O442" s="47">
        <v>13302467.195188627</v>
      </c>
      <c r="P442" s="35"/>
      <c r="U442" s="129" t="str">
        <f t="shared" si="6"/>
        <v>0</v>
      </c>
      <c r="V442" s="130"/>
    </row>
    <row r="443" spans="1:22" s="25" customFormat="1" ht="25.5" customHeight="1">
      <c r="A443" s="35"/>
      <c r="B443" s="48" t="s">
        <v>294</v>
      </c>
      <c r="C443" s="46" t="s">
        <v>219</v>
      </c>
      <c r="D443" s="35"/>
      <c r="E443" s="54" t="s">
        <v>367</v>
      </c>
      <c r="F443" s="53"/>
      <c r="G443" s="48" t="s">
        <v>397</v>
      </c>
      <c r="H443" s="123">
        <v>2011</v>
      </c>
      <c r="I443" s="22"/>
      <c r="J443" s="22"/>
      <c r="K443" s="22"/>
      <c r="L443" s="35"/>
      <c r="M443" s="35"/>
      <c r="N443" s="41" t="s">
        <v>114</v>
      </c>
      <c r="O443" s="47">
        <v>345376500</v>
      </c>
      <c r="P443" s="35"/>
      <c r="U443" s="129" t="str">
        <f t="shared" si="6"/>
        <v>0</v>
      </c>
      <c r="V443" s="130"/>
    </row>
    <row r="444" spans="1:22" s="25" customFormat="1" ht="25.5" customHeight="1">
      <c r="A444" s="35"/>
      <c r="B444" s="48" t="s">
        <v>309</v>
      </c>
      <c r="C444" s="46" t="s">
        <v>220</v>
      </c>
      <c r="D444" s="35"/>
      <c r="E444" s="54"/>
      <c r="F444" s="53"/>
      <c r="G444" s="48" t="s">
        <v>414</v>
      </c>
      <c r="H444" s="123">
        <v>2011</v>
      </c>
      <c r="I444" s="22"/>
      <c r="J444" s="22"/>
      <c r="K444" s="22"/>
      <c r="L444" s="35"/>
      <c r="M444" s="35"/>
      <c r="N444" s="41" t="s">
        <v>114</v>
      </c>
      <c r="O444" s="47">
        <v>39583865.166294068</v>
      </c>
      <c r="P444" s="35"/>
      <c r="U444" s="129" t="str">
        <f t="shared" si="6"/>
        <v>0</v>
      </c>
      <c r="V444" s="130"/>
    </row>
    <row r="445" spans="1:22" s="25" customFormat="1" ht="12.75" customHeight="1">
      <c r="A445" s="35"/>
      <c r="B445" s="48" t="s">
        <v>310</v>
      </c>
      <c r="C445" s="46" t="s">
        <v>221</v>
      </c>
      <c r="D445" s="35"/>
      <c r="E445" s="54"/>
      <c r="F445" s="53"/>
      <c r="G445" s="48" t="s">
        <v>396</v>
      </c>
      <c r="H445" s="123">
        <v>2011</v>
      </c>
      <c r="I445" s="22"/>
      <c r="J445" s="22"/>
      <c r="K445" s="22"/>
      <c r="L445" s="35"/>
      <c r="M445" s="35"/>
      <c r="N445" s="41" t="s">
        <v>114</v>
      </c>
      <c r="O445" s="47">
        <v>8864953.5265172217</v>
      </c>
      <c r="P445" s="35"/>
      <c r="U445" s="129" t="str">
        <f t="shared" si="6"/>
        <v>0</v>
      </c>
      <c r="V445" s="130"/>
    </row>
    <row r="446" spans="1:22" s="25" customFormat="1" ht="12.75" customHeight="1">
      <c r="A446" s="35"/>
      <c r="B446" s="48" t="s">
        <v>311</v>
      </c>
      <c r="C446" s="46" t="s">
        <v>222</v>
      </c>
      <c r="D446" s="35"/>
      <c r="E446" s="54"/>
      <c r="F446" s="53"/>
      <c r="G446" s="48" t="s">
        <v>415</v>
      </c>
      <c r="H446" s="123">
        <v>2011</v>
      </c>
      <c r="I446" s="22"/>
      <c r="J446" s="22"/>
      <c r="K446" s="22"/>
      <c r="L446" s="35"/>
      <c r="M446" s="35"/>
      <c r="N446" s="41" t="s">
        <v>114</v>
      </c>
      <c r="O446" s="47">
        <v>7202774.7402952434</v>
      </c>
      <c r="P446" s="35"/>
      <c r="U446" s="129" t="str">
        <f t="shared" si="6"/>
        <v>0</v>
      </c>
      <c r="V446" s="130"/>
    </row>
    <row r="447" spans="1:22" s="25" customFormat="1" ht="12.75" customHeight="1">
      <c r="A447" s="35"/>
      <c r="B447" s="48" t="s">
        <v>312</v>
      </c>
      <c r="C447" s="46" t="s">
        <v>203</v>
      </c>
      <c r="D447" s="35"/>
      <c r="E447" s="54"/>
      <c r="F447" s="53"/>
      <c r="G447" s="48" t="s">
        <v>415</v>
      </c>
      <c r="H447" s="123">
        <v>2011</v>
      </c>
      <c r="I447" s="22"/>
      <c r="J447" s="22"/>
      <c r="K447" s="22"/>
      <c r="L447" s="35"/>
      <c r="M447" s="35"/>
      <c r="N447" s="41" t="s">
        <v>114</v>
      </c>
      <c r="O447" s="47">
        <v>4986536.3586659376</v>
      </c>
      <c r="P447" s="35"/>
      <c r="U447" s="129" t="str">
        <f t="shared" si="6"/>
        <v>0</v>
      </c>
      <c r="V447" s="130"/>
    </row>
    <row r="448" spans="1:22" s="25" customFormat="1" ht="12.75" customHeight="1">
      <c r="A448" s="35"/>
      <c r="B448" s="48" t="s">
        <v>312</v>
      </c>
      <c r="C448" s="46" t="s">
        <v>203</v>
      </c>
      <c r="D448" s="35"/>
      <c r="E448" s="54"/>
      <c r="F448" s="53"/>
      <c r="G448" s="48" t="s">
        <v>415</v>
      </c>
      <c r="H448" s="123">
        <v>2011</v>
      </c>
      <c r="I448" s="22"/>
      <c r="J448" s="22"/>
      <c r="K448" s="22"/>
      <c r="L448" s="35"/>
      <c r="M448" s="35"/>
      <c r="N448" s="41" t="s">
        <v>114</v>
      </c>
      <c r="O448" s="47">
        <v>4986536.3586659376</v>
      </c>
      <c r="P448" s="35"/>
      <c r="U448" s="129" t="str">
        <f t="shared" si="6"/>
        <v>0</v>
      </c>
      <c r="V448" s="130"/>
    </row>
    <row r="449" spans="1:25" s="25" customFormat="1" ht="12.75" customHeight="1">
      <c r="A449" s="35"/>
      <c r="B449" s="48" t="s">
        <v>312</v>
      </c>
      <c r="C449" s="46" t="s">
        <v>203</v>
      </c>
      <c r="D449" s="35"/>
      <c r="E449" s="54"/>
      <c r="F449" s="53"/>
      <c r="G449" s="48" t="s">
        <v>415</v>
      </c>
      <c r="H449" s="123">
        <v>2011</v>
      </c>
      <c r="I449" s="22"/>
      <c r="J449" s="22"/>
      <c r="K449" s="22"/>
      <c r="L449" s="35"/>
      <c r="M449" s="35"/>
      <c r="N449" s="41" t="s">
        <v>114</v>
      </c>
      <c r="O449" s="47">
        <v>4986536.3586659376</v>
      </c>
      <c r="P449" s="35"/>
      <c r="U449" s="129" t="str">
        <f t="shared" si="6"/>
        <v>0</v>
      </c>
      <c r="V449" s="130"/>
    </row>
    <row r="450" spans="1:25" s="25" customFormat="1" ht="15" customHeight="1">
      <c r="A450" s="35"/>
      <c r="B450" s="48" t="s">
        <v>308</v>
      </c>
      <c r="C450" s="46" t="s">
        <v>204</v>
      </c>
      <c r="D450" s="35"/>
      <c r="E450" s="54"/>
      <c r="F450" s="53"/>
      <c r="G450" s="48" t="s">
        <v>415</v>
      </c>
      <c r="H450" s="123">
        <v>2011</v>
      </c>
      <c r="I450" s="22"/>
      <c r="J450" s="22"/>
      <c r="K450" s="22"/>
      <c r="L450" s="35"/>
      <c r="M450" s="35"/>
      <c r="N450" s="41" t="s">
        <v>114</v>
      </c>
      <c r="O450" s="47">
        <v>39615261.071623839</v>
      </c>
      <c r="P450" s="35"/>
      <c r="U450" s="129" t="str">
        <f t="shared" si="6"/>
        <v>0</v>
      </c>
      <c r="V450" s="130"/>
      <c r="W450" s="710" t="s">
        <v>508</v>
      </c>
      <c r="X450" s="710"/>
    </row>
    <row r="451" spans="1:25" s="25" customFormat="1" ht="12.75" customHeight="1">
      <c r="A451" s="35"/>
      <c r="B451" s="48"/>
      <c r="C451" s="46" t="s">
        <v>471</v>
      </c>
      <c r="D451" s="35"/>
      <c r="E451" s="54" t="s">
        <v>472</v>
      </c>
      <c r="F451" s="53"/>
      <c r="G451" s="48" t="s">
        <v>473</v>
      </c>
      <c r="H451" s="123">
        <v>2012</v>
      </c>
      <c r="I451" s="22"/>
      <c r="J451" s="22"/>
      <c r="K451" s="22"/>
      <c r="L451" s="35"/>
      <c r="M451" s="35"/>
      <c r="N451" s="41" t="s">
        <v>114</v>
      </c>
      <c r="O451" s="107">
        <v>29764819.0600329</v>
      </c>
      <c r="P451" s="35"/>
      <c r="U451" s="129" t="str">
        <f t="shared" si="6"/>
        <v>0</v>
      </c>
      <c r="V451" s="130"/>
      <c r="W451" s="46" t="s">
        <v>471</v>
      </c>
      <c r="X451" s="102">
        <v>424980800</v>
      </c>
    </row>
    <row r="452" spans="1:25" s="25" customFormat="1" ht="12.75" customHeight="1">
      <c r="A452" s="35"/>
      <c r="B452" s="48"/>
      <c r="C452" s="46" t="s">
        <v>474</v>
      </c>
      <c r="D452" s="35"/>
      <c r="E452" s="54" t="s">
        <v>475</v>
      </c>
      <c r="F452" s="53"/>
      <c r="G452" s="48" t="s">
        <v>476</v>
      </c>
      <c r="H452" s="123">
        <v>2012</v>
      </c>
      <c r="I452" s="22"/>
      <c r="J452" s="22"/>
      <c r="K452" s="22" t="s">
        <v>477</v>
      </c>
      <c r="L452" s="35"/>
      <c r="M452" s="35"/>
      <c r="N452" s="41" t="s">
        <v>114</v>
      </c>
      <c r="O452" s="107">
        <v>58160289.929525599</v>
      </c>
      <c r="P452" s="35"/>
      <c r="U452" s="129" t="str">
        <f t="shared" si="6"/>
        <v>0</v>
      </c>
      <c r="V452" s="130"/>
      <c r="W452" s="46" t="s">
        <v>474</v>
      </c>
      <c r="X452" s="102">
        <v>58540000</v>
      </c>
      <c r="Y452" s="105">
        <f>V452-X452</f>
        <v>-58540000</v>
      </c>
    </row>
    <row r="453" spans="1:25" s="25" customFormat="1" ht="12.75" customHeight="1">
      <c r="A453" s="35"/>
      <c r="B453" s="48"/>
      <c r="C453" s="46" t="s">
        <v>129</v>
      </c>
      <c r="D453" s="35"/>
      <c r="E453" s="54" t="s">
        <v>348</v>
      </c>
      <c r="F453" s="53"/>
      <c r="G453" s="48" t="s">
        <v>476</v>
      </c>
      <c r="H453" s="123">
        <v>2012</v>
      </c>
      <c r="I453" s="22"/>
      <c r="J453" s="22" t="s">
        <v>478</v>
      </c>
      <c r="K453" s="22" t="s">
        <v>478</v>
      </c>
      <c r="L453" s="35"/>
      <c r="M453" s="35"/>
      <c r="N453" s="41" t="s">
        <v>114</v>
      </c>
      <c r="O453" s="107">
        <v>48017186.9252958</v>
      </c>
      <c r="P453" s="35"/>
      <c r="U453" s="129" t="str">
        <f t="shared" si="6"/>
        <v>0</v>
      </c>
      <c r="V453" s="130"/>
      <c r="W453" s="46" t="s">
        <v>129</v>
      </c>
      <c r="X453" s="102">
        <v>48748410</v>
      </c>
      <c r="Y453" s="105">
        <f>V453-X453</f>
        <v>-48748410</v>
      </c>
    </row>
    <row r="454" spans="1:25" s="25" customFormat="1" ht="12.75" customHeight="1">
      <c r="A454" s="35"/>
      <c r="B454" s="48"/>
      <c r="C454" s="46" t="s">
        <v>479</v>
      </c>
      <c r="D454" s="35"/>
      <c r="E454" s="54" t="s">
        <v>480</v>
      </c>
      <c r="F454" s="53"/>
      <c r="G454" s="48" t="s">
        <v>481</v>
      </c>
      <c r="H454" s="123">
        <v>2012</v>
      </c>
      <c r="I454" s="22"/>
      <c r="J454" s="22"/>
      <c r="K454" s="22"/>
      <c r="L454" s="35"/>
      <c r="M454" s="35"/>
      <c r="N454" s="41" t="s">
        <v>114</v>
      </c>
      <c r="O454" s="107">
        <v>87378527.0927632</v>
      </c>
      <c r="P454" s="35"/>
      <c r="U454" s="129" t="str">
        <f t="shared" si="6"/>
        <v>0</v>
      </c>
      <c r="V454" s="130"/>
      <c r="W454" s="46" t="s">
        <v>479</v>
      </c>
      <c r="X454" s="102">
        <v>87977410</v>
      </c>
      <c r="Y454" s="105">
        <f>X454-V454</f>
        <v>87977410</v>
      </c>
    </row>
    <row r="455" spans="1:25" s="25" customFormat="1" ht="12.75" customHeight="1">
      <c r="A455" s="35"/>
      <c r="B455" s="48"/>
      <c r="C455" s="46" t="s">
        <v>139</v>
      </c>
      <c r="D455" s="35"/>
      <c r="E455" s="54" t="s">
        <v>315</v>
      </c>
      <c r="F455" s="53"/>
      <c r="G455" s="48" t="s">
        <v>482</v>
      </c>
      <c r="H455" s="123">
        <v>2012</v>
      </c>
      <c r="I455" s="22"/>
      <c r="J455" s="22"/>
      <c r="K455" s="22"/>
      <c r="L455" s="35"/>
      <c r="M455" s="35"/>
      <c r="N455" s="41" t="s">
        <v>114</v>
      </c>
      <c r="O455" s="107">
        <v>13705825.729070701</v>
      </c>
      <c r="P455" s="35"/>
      <c r="U455" s="129" t="str">
        <f t="shared" si="6"/>
        <v>0</v>
      </c>
      <c r="V455" s="130"/>
      <c r="W455" s="46" t="s">
        <v>139</v>
      </c>
      <c r="X455" s="102">
        <v>13695000</v>
      </c>
      <c r="Y455" s="105">
        <f>V455-X455</f>
        <v>-13695000</v>
      </c>
    </row>
    <row r="456" spans="1:25" s="25" customFormat="1" ht="12.75" customHeight="1">
      <c r="A456" s="35"/>
      <c r="B456" s="48"/>
      <c r="C456" s="46" t="s">
        <v>483</v>
      </c>
      <c r="D456" s="35"/>
      <c r="E456" s="54" t="s">
        <v>484</v>
      </c>
      <c r="F456" s="53"/>
      <c r="G456" s="48" t="s">
        <v>485</v>
      </c>
      <c r="H456" s="123">
        <v>2012</v>
      </c>
      <c r="I456" s="22"/>
      <c r="J456" s="22">
        <v>8021</v>
      </c>
      <c r="K456" s="22">
        <v>8021</v>
      </c>
      <c r="L456" s="35"/>
      <c r="M456" s="35"/>
      <c r="N456" s="41" t="s">
        <v>114</v>
      </c>
      <c r="O456" s="107">
        <v>396196831.83525199</v>
      </c>
      <c r="P456" s="35"/>
      <c r="U456" s="129" t="str">
        <f t="shared" si="6"/>
        <v>0</v>
      </c>
      <c r="V456" s="130"/>
      <c r="W456" s="46" t="s">
        <v>483</v>
      </c>
      <c r="X456" s="102"/>
    </row>
    <row r="457" spans="1:25" s="25" customFormat="1" ht="12.75" customHeight="1">
      <c r="A457" s="35"/>
      <c r="B457" s="48"/>
      <c r="C457" s="46" t="s">
        <v>486</v>
      </c>
      <c r="D457" s="35"/>
      <c r="E457" s="54" t="s">
        <v>315</v>
      </c>
      <c r="F457" s="53"/>
      <c r="G457" s="48" t="s">
        <v>476</v>
      </c>
      <c r="H457" s="123">
        <v>2012</v>
      </c>
      <c r="I457" s="22"/>
      <c r="J457" s="22" t="s">
        <v>487</v>
      </c>
      <c r="K457" s="22"/>
      <c r="L457" s="35"/>
      <c r="M457" s="35"/>
      <c r="N457" s="41" t="s">
        <v>114</v>
      </c>
      <c r="O457" s="107">
        <v>36320861.698240198</v>
      </c>
      <c r="P457" s="35"/>
      <c r="U457" s="129" t="str">
        <f t="shared" si="6"/>
        <v>0</v>
      </c>
      <c r="V457" s="130"/>
      <c r="W457" s="46" t="s">
        <v>486</v>
      </c>
      <c r="X457" s="102"/>
    </row>
    <row r="458" spans="1:25" s="25" customFormat="1" ht="12.75" customHeight="1">
      <c r="A458" s="35"/>
      <c r="B458" s="48"/>
      <c r="C458" s="46" t="s">
        <v>122</v>
      </c>
      <c r="D458" s="35"/>
      <c r="E458" s="54" t="s">
        <v>488</v>
      </c>
      <c r="F458" s="53"/>
      <c r="G458" s="48" t="s">
        <v>489</v>
      </c>
      <c r="H458" s="123">
        <v>2012</v>
      </c>
      <c r="I458" s="22"/>
      <c r="J458" s="22"/>
      <c r="K458" s="22"/>
      <c r="L458" s="35"/>
      <c r="M458" s="35"/>
      <c r="N458" s="41" t="s">
        <v>114</v>
      </c>
      <c r="O458" s="107">
        <v>87709640.357319102</v>
      </c>
      <c r="P458" s="35"/>
      <c r="U458" s="129" t="str">
        <f t="shared" si="6"/>
        <v>0</v>
      </c>
      <c r="V458" s="130"/>
      <c r="W458" s="46" t="s">
        <v>122</v>
      </c>
      <c r="X458" s="102">
        <v>87830800</v>
      </c>
      <c r="Y458" s="105">
        <f>V458-X458</f>
        <v>-87830800</v>
      </c>
    </row>
    <row r="459" spans="1:25" s="25" customFormat="1" ht="12.75" customHeight="1">
      <c r="A459" s="35"/>
      <c r="B459" s="48" t="s">
        <v>561</v>
      </c>
      <c r="C459" s="46" t="s">
        <v>510</v>
      </c>
      <c r="D459" s="35">
        <v>1</v>
      </c>
      <c r="E459" s="54"/>
      <c r="F459" s="53"/>
      <c r="G459" s="48"/>
      <c r="H459" s="123">
        <v>2013</v>
      </c>
      <c r="I459" s="22"/>
      <c r="J459" s="22"/>
      <c r="K459" s="22"/>
      <c r="L459" s="35"/>
      <c r="M459" s="35"/>
      <c r="N459" s="41" t="s">
        <v>114</v>
      </c>
      <c r="O459" s="107">
        <v>4649263.431673497</v>
      </c>
      <c r="P459" s="57"/>
      <c r="T459" s="25">
        <v>1</v>
      </c>
      <c r="U459" s="129" t="str">
        <f t="shared" si="6"/>
        <v>0</v>
      </c>
      <c r="V459" s="130"/>
      <c r="W459" s="110"/>
      <c r="X459" s="102"/>
      <c r="Y459" s="105"/>
    </row>
    <row r="460" spans="1:25" s="25" customFormat="1" ht="12.75" customHeight="1">
      <c r="A460" s="35"/>
      <c r="B460" s="48" t="s">
        <v>303</v>
      </c>
      <c r="C460" s="46" t="s">
        <v>208</v>
      </c>
      <c r="D460" s="35">
        <v>1</v>
      </c>
      <c r="E460" s="54" t="s">
        <v>557</v>
      </c>
      <c r="F460" s="53"/>
      <c r="G460" s="48"/>
      <c r="H460" s="123">
        <v>2013</v>
      </c>
      <c r="I460" s="22"/>
      <c r="J460" s="22"/>
      <c r="K460" s="22"/>
      <c r="L460" s="35"/>
      <c r="M460" s="35"/>
      <c r="N460" s="41" t="s">
        <v>114</v>
      </c>
      <c r="O460" s="107">
        <v>42341506.252740771</v>
      </c>
      <c r="P460" s="57"/>
      <c r="T460" s="25">
        <v>1</v>
      </c>
      <c r="U460" s="129" t="str">
        <f t="shared" si="6"/>
        <v>0</v>
      </c>
      <c r="V460" s="130"/>
      <c r="W460" s="110"/>
      <c r="X460" s="102"/>
      <c r="Y460" s="105"/>
    </row>
    <row r="461" spans="1:25" s="25" customFormat="1" ht="12.75" customHeight="1">
      <c r="A461" s="35"/>
      <c r="B461" s="48" t="s">
        <v>562</v>
      </c>
      <c r="C461" s="46" t="s">
        <v>511</v>
      </c>
      <c r="D461" s="35">
        <v>4</v>
      </c>
      <c r="E461" s="54" t="s">
        <v>558</v>
      </c>
      <c r="F461" s="53"/>
      <c r="G461" s="48"/>
      <c r="H461" s="123">
        <v>2013</v>
      </c>
      <c r="I461" s="22"/>
      <c r="J461" s="22"/>
      <c r="K461" s="22"/>
      <c r="L461" s="35"/>
      <c r="M461" s="35"/>
      <c r="N461" s="41" t="s">
        <v>114</v>
      </c>
      <c r="O461" s="107">
        <v>21408751.140000001</v>
      </c>
      <c r="P461" s="57"/>
      <c r="T461" s="25">
        <v>4</v>
      </c>
      <c r="U461" s="129" t="str">
        <f t="shared" si="6"/>
        <v>0</v>
      </c>
      <c r="V461" s="130"/>
      <c r="W461" s="110"/>
      <c r="X461" s="102"/>
      <c r="Y461" s="105"/>
    </row>
    <row r="462" spans="1:25" s="25" customFormat="1" ht="12.75" customHeight="1">
      <c r="A462" s="35"/>
      <c r="B462" s="48"/>
      <c r="C462" s="46" t="s">
        <v>512</v>
      </c>
      <c r="D462" s="35">
        <v>3</v>
      </c>
      <c r="E462" s="54" t="s">
        <v>559</v>
      </c>
      <c r="F462" s="53"/>
      <c r="G462" s="48"/>
      <c r="H462" s="123">
        <v>2013</v>
      </c>
      <c r="I462" s="22"/>
      <c r="J462" s="22"/>
      <c r="K462" s="22"/>
      <c r="L462" s="35"/>
      <c r="M462" s="35"/>
      <c r="N462" s="41" t="s">
        <v>114</v>
      </c>
      <c r="O462" s="107">
        <v>24973186.432989068</v>
      </c>
      <c r="P462" s="57"/>
      <c r="T462" s="25">
        <v>3</v>
      </c>
      <c r="U462" s="129" t="str">
        <f t="shared" ref="U462:U525" si="7">IF(O462&lt;300000,O462,"0")</f>
        <v>0</v>
      </c>
      <c r="V462" s="130"/>
      <c r="W462" s="110"/>
      <c r="X462" s="102"/>
      <c r="Y462" s="105"/>
    </row>
    <row r="463" spans="1:25" s="25" customFormat="1" ht="25.5" customHeight="1">
      <c r="A463" s="35"/>
      <c r="B463" s="48"/>
      <c r="C463" s="46" t="s">
        <v>601</v>
      </c>
      <c r="D463" s="35">
        <v>1</v>
      </c>
      <c r="E463" s="54" t="s">
        <v>604</v>
      </c>
      <c r="F463" s="53"/>
      <c r="G463" s="48"/>
      <c r="H463" s="123">
        <v>2013</v>
      </c>
      <c r="I463" s="22"/>
      <c r="J463" s="22"/>
      <c r="K463" s="22"/>
      <c r="L463" s="35"/>
      <c r="M463" s="35"/>
      <c r="N463" s="41" t="s">
        <v>114</v>
      </c>
      <c r="O463" s="107">
        <v>2767418.7093294621</v>
      </c>
      <c r="P463" s="57"/>
      <c r="T463" s="25">
        <v>3</v>
      </c>
      <c r="U463" s="129" t="str">
        <f t="shared" si="7"/>
        <v>0</v>
      </c>
      <c r="V463" s="130"/>
      <c r="W463" s="110"/>
      <c r="X463" s="102"/>
      <c r="Y463" s="105"/>
    </row>
    <row r="464" spans="1:25" s="25" customFormat="1" ht="12.75" customHeight="1">
      <c r="A464" s="35"/>
      <c r="B464" s="48"/>
      <c r="C464" s="46" t="s">
        <v>602</v>
      </c>
      <c r="D464" s="35">
        <v>3</v>
      </c>
      <c r="E464" s="54" t="s">
        <v>604</v>
      </c>
      <c r="F464" s="53"/>
      <c r="G464" s="48"/>
      <c r="H464" s="123">
        <v>2013</v>
      </c>
      <c r="I464" s="22"/>
      <c r="J464" s="22"/>
      <c r="K464" s="22"/>
      <c r="L464" s="35"/>
      <c r="M464" s="35"/>
      <c r="N464" s="41" t="s">
        <v>114</v>
      </c>
      <c r="O464" s="107">
        <v>6143669.5347114075</v>
      </c>
      <c r="P464" s="57"/>
      <c r="T464" s="25">
        <v>4</v>
      </c>
      <c r="U464" s="129" t="str">
        <f t="shared" si="7"/>
        <v>0</v>
      </c>
      <c r="V464" s="130"/>
      <c r="W464" s="110"/>
      <c r="X464" s="102"/>
      <c r="Y464" s="105"/>
    </row>
    <row r="465" spans="1:25" s="25" customFormat="1" ht="12.75" customHeight="1">
      <c r="A465" s="35"/>
      <c r="B465" s="48"/>
      <c r="C465" s="46" t="s">
        <v>603</v>
      </c>
      <c r="D465" s="35">
        <v>3</v>
      </c>
      <c r="E465" s="54" t="s">
        <v>604</v>
      </c>
      <c r="F465" s="53"/>
      <c r="G465" s="48"/>
      <c r="H465" s="123">
        <v>2013</v>
      </c>
      <c r="I465" s="22"/>
      <c r="J465" s="22"/>
      <c r="K465" s="22"/>
      <c r="L465" s="35"/>
      <c r="M465" s="35"/>
      <c r="N465" s="41" t="s">
        <v>114</v>
      </c>
      <c r="O465" s="107">
        <v>11291068.334064206</v>
      </c>
      <c r="P465" s="57"/>
      <c r="T465" s="25">
        <v>6</v>
      </c>
      <c r="U465" s="129" t="str">
        <f t="shared" si="7"/>
        <v>0</v>
      </c>
      <c r="V465" s="130"/>
      <c r="W465" s="110"/>
      <c r="X465" s="102"/>
      <c r="Y465" s="105"/>
    </row>
    <row r="466" spans="1:25" s="25" customFormat="1" ht="12.75" customHeight="1">
      <c r="A466" s="35"/>
      <c r="B466" s="48"/>
      <c r="C466" s="46" t="s">
        <v>605</v>
      </c>
      <c r="D466" s="35"/>
      <c r="E466" s="54"/>
      <c r="F466" s="53"/>
      <c r="G466" s="48"/>
      <c r="H466" s="123">
        <v>2013</v>
      </c>
      <c r="I466" s="22"/>
      <c r="J466" s="22"/>
      <c r="K466" s="22"/>
      <c r="L466" s="35"/>
      <c r="M466" s="35"/>
      <c r="N466" s="41" t="s">
        <v>114</v>
      </c>
      <c r="O466" s="107">
        <v>178192581.19260991</v>
      </c>
      <c r="P466" s="57"/>
      <c r="T466" s="25">
        <v>8</v>
      </c>
      <c r="U466" s="129" t="str">
        <f t="shared" si="7"/>
        <v>0</v>
      </c>
      <c r="V466" s="130"/>
      <c r="W466" s="110"/>
      <c r="X466" s="102"/>
      <c r="Y466" s="105"/>
    </row>
    <row r="467" spans="1:25" s="25" customFormat="1" ht="12.75" customHeight="1">
      <c r="A467" s="35"/>
      <c r="B467" s="48"/>
      <c r="C467" s="46" t="s">
        <v>563</v>
      </c>
      <c r="D467" s="35"/>
      <c r="E467" s="54"/>
      <c r="F467" s="53"/>
      <c r="G467" s="48"/>
      <c r="H467" s="123"/>
      <c r="I467" s="22"/>
      <c r="J467" s="22"/>
      <c r="K467" s="22"/>
      <c r="L467" s="35"/>
      <c r="M467" s="35"/>
      <c r="N467" s="41"/>
      <c r="O467" s="107"/>
      <c r="P467" s="57"/>
      <c r="T467" s="25">
        <v>72</v>
      </c>
      <c r="U467" s="129">
        <f t="shared" si="7"/>
        <v>0</v>
      </c>
      <c r="V467" s="130"/>
      <c r="W467" s="110"/>
      <c r="X467" s="102"/>
      <c r="Y467" s="105"/>
    </row>
    <row r="468" spans="1:25" s="25" customFormat="1" ht="25.5" customHeight="1">
      <c r="A468" s="35"/>
      <c r="B468" s="48"/>
      <c r="C468" s="46" t="s">
        <v>564</v>
      </c>
      <c r="D468" s="57"/>
      <c r="E468" s="54"/>
      <c r="F468" s="53"/>
      <c r="G468" s="48"/>
      <c r="H468" s="123"/>
      <c r="I468" s="22"/>
      <c r="J468" s="22"/>
      <c r="K468" s="22"/>
      <c r="L468" s="35"/>
      <c r="M468" s="35"/>
      <c r="N468" s="41"/>
      <c r="O468" s="107"/>
      <c r="P468" s="57"/>
      <c r="T468" s="25">
        <v>20</v>
      </c>
      <c r="U468" s="129">
        <f t="shared" si="7"/>
        <v>0</v>
      </c>
      <c r="V468" s="130"/>
      <c r="W468" s="110"/>
      <c r="X468" s="102"/>
      <c r="Y468" s="105"/>
    </row>
    <row r="469" spans="1:25" s="25" customFormat="1" ht="25.5" customHeight="1">
      <c r="A469" s="35"/>
      <c r="B469" s="48"/>
      <c r="C469" s="46" t="s">
        <v>565</v>
      </c>
      <c r="D469" s="57"/>
      <c r="E469" s="54"/>
      <c r="F469" s="53"/>
      <c r="G469" s="48"/>
      <c r="H469" s="123"/>
      <c r="I469" s="22"/>
      <c r="J469" s="22"/>
      <c r="K469" s="22"/>
      <c r="L469" s="35"/>
      <c r="M469" s="35"/>
      <c r="N469" s="41"/>
      <c r="O469" s="107"/>
      <c r="P469" s="57"/>
      <c r="T469" s="25">
        <v>20.5</v>
      </c>
      <c r="U469" s="129">
        <f t="shared" si="7"/>
        <v>0</v>
      </c>
      <c r="V469" s="130"/>
      <c r="W469" s="110"/>
      <c r="X469" s="102"/>
      <c r="Y469" s="105"/>
    </row>
    <row r="470" spans="1:25" s="25" customFormat="1" ht="38.25" customHeight="1">
      <c r="A470" s="35"/>
      <c r="B470" s="48"/>
      <c r="C470" s="46" t="s">
        <v>566</v>
      </c>
      <c r="D470" s="57"/>
      <c r="E470" s="54"/>
      <c r="F470" s="53"/>
      <c r="G470" s="48"/>
      <c r="H470" s="123"/>
      <c r="I470" s="22"/>
      <c r="J470" s="22"/>
      <c r="K470" s="22"/>
      <c r="L470" s="35"/>
      <c r="M470" s="35"/>
      <c r="N470" s="41"/>
      <c r="O470" s="107"/>
      <c r="P470" s="57"/>
      <c r="T470" s="25">
        <v>24</v>
      </c>
      <c r="U470" s="129">
        <f t="shared" si="7"/>
        <v>0</v>
      </c>
      <c r="V470" s="130"/>
      <c r="W470" s="110"/>
      <c r="X470" s="102"/>
      <c r="Y470" s="105"/>
    </row>
    <row r="471" spans="1:25" s="25" customFormat="1" ht="38.25" customHeight="1">
      <c r="A471" s="35"/>
      <c r="B471" s="48"/>
      <c r="C471" s="46" t="s">
        <v>567</v>
      </c>
      <c r="D471" s="57"/>
      <c r="E471" s="54"/>
      <c r="F471" s="53"/>
      <c r="G471" s="48"/>
      <c r="H471" s="123"/>
      <c r="I471" s="22"/>
      <c r="J471" s="22"/>
      <c r="K471" s="22"/>
      <c r="L471" s="35"/>
      <c r="M471" s="35"/>
      <c r="N471" s="41"/>
      <c r="O471" s="107"/>
      <c r="P471" s="57"/>
      <c r="T471" s="25">
        <v>36</v>
      </c>
      <c r="U471" s="129">
        <f t="shared" si="7"/>
        <v>0</v>
      </c>
      <c r="V471" s="130"/>
      <c r="W471" s="110"/>
      <c r="X471" s="102"/>
      <c r="Y471" s="105"/>
    </row>
    <row r="472" spans="1:25" s="25" customFormat="1" ht="38.25" customHeight="1">
      <c r="A472" s="35"/>
      <c r="B472" s="48"/>
      <c r="C472" s="46" t="s">
        <v>568</v>
      </c>
      <c r="D472" s="57"/>
      <c r="E472" s="54"/>
      <c r="F472" s="53"/>
      <c r="G472" s="48"/>
      <c r="H472" s="123"/>
      <c r="I472" s="22"/>
      <c r="J472" s="22"/>
      <c r="K472" s="22"/>
      <c r="L472" s="35"/>
      <c r="M472" s="35"/>
      <c r="N472" s="41"/>
      <c r="O472" s="107"/>
      <c r="P472" s="57"/>
      <c r="T472" s="25">
        <v>7</v>
      </c>
      <c r="U472" s="129">
        <f t="shared" si="7"/>
        <v>0</v>
      </c>
      <c r="V472" s="130"/>
      <c r="W472" s="110"/>
      <c r="X472" s="102"/>
      <c r="Y472" s="105"/>
    </row>
    <row r="473" spans="1:25" s="25" customFormat="1" ht="25.5" customHeight="1">
      <c r="A473" s="35"/>
      <c r="B473" s="48"/>
      <c r="C473" s="46" t="s">
        <v>513</v>
      </c>
      <c r="D473" s="57"/>
      <c r="E473" s="54"/>
      <c r="F473" s="53"/>
      <c r="G473" s="48"/>
      <c r="H473" s="123"/>
      <c r="I473" s="22"/>
      <c r="J473" s="22"/>
      <c r="K473" s="22"/>
      <c r="L473" s="35"/>
      <c r="M473" s="35"/>
      <c r="N473" s="41"/>
      <c r="O473" s="107"/>
      <c r="P473" s="57"/>
      <c r="T473" s="25">
        <v>10</v>
      </c>
      <c r="U473" s="129">
        <f t="shared" si="7"/>
        <v>0</v>
      </c>
      <c r="V473" s="130"/>
      <c r="W473" s="110"/>
      <c r="X473" s="102"/>
      <c r="Y473" s="105"/>
    </row>
    <row r="474" spans="1:25" s="25" customFormat="1" ht="25.5" customHeight="1">
      <c r="A474" s="35"/>
      <c r="B474" s="48"/>
      <c r="C474" s="46" t="s">
        <v>514</v>
      </c>
      <c r="D474" s="57"/>
      <c r="E474" s="54"/>
      <c r="F474" s="53"/>
      <c r="G474" s="48"/>
      <c r="H474" s="123"/>
      <c r="I474" s="22"/>
      <c r="J474" s="22"/>
      <c r="K474" s="22"/>
      <c r="L474" s="35"/>
      <c r="M474" s="35"/>
      <c r="N474" s="41"/>
      <c r="O474" s="107"/>
      <c r="P474" s="57"/>
      <c r="T474" s="25">
        <v>1</v>
      </c>
      <c r="U474" s="129">
        <f t="shared" si="7"/>
        <v>0</v>
      </c>
      <c r="V474" s="130"/>
      <c r="W474" s="110"/>
      <c r="X474" s="102"/>
      <c r="Y474" s="105"/>
    </row>
    <row r="475" spans="1:25" s="25" customFormat="1" ht="25.5" customHeight="1">
      <c r="A475" s="35"/>
      <c r="B475" s="48"/>
      <c r="C475" s="46" t="s">
        <v>515</v>
      </c>
      <c r="D475" s="57"/>
      <c r="E475" s="54"/>
      <c r="F475" s="53"/>
      <c r="G475" s="48"/>
      <c r="H475" s="123"/>
      <c r="I475" s="22"/>
      <c r="J475" s="22"/>
      <c r="K475" s="22"/>
      <c r="L475" s="35"/>
      <c r="M475" s="35"/>
      <c r="N475" s="41"/>
      <c r="O475" s="107"/>
      <c r="P475" s="57"/>
      <c r="T475" s="25">
        <v>6</v>
      </c>
      <c r="U475" s="129">
        <f t="shared" si="7"/>
        <v>0</v>
      </c>
      <c r="V475" s="130"/>
      <c r="W475" s="110"/>
      <c r="X475" s="102"/>
      <c r="Y475" s="105"/>
    </row>
    <row r="476" spans="1:25" s="25" customFormat="1" ht="12.75" customHeight="1">
      <c r="A476" s="35"/>
      <c r="B476" s="48"/>
      <c r="C476" s="46" t="s">
        <v>516</v>
      </c>
      <c r="D476" s="57"/>
      <c r="E476" s="54"/>
      <c r="F476" s="53"/>
      <c r="G476" s="48"/>
      <c r="H476" s="123"/>
      <c r="I476" s="22"/>
      <c r="J476" s="22"/>
      <c r="K476" s="22"/>
      <c r="L476" s="35"/>
      <c r="M476" s="35"/>
      <c r="N476" s="41"/>
      <c r="O476" s="107"/>
      <c r="P476" s="57"/>
      <c r="T476" s="25">
        <v>11</v>
      </c>
      <c r="U476" s="129">
        <f t="shared" si="7"/>
        <v>0</v>
      </c>
      <c r="V476" s="130"/>
      <c r="W476" s="110"/>
      <c r="X476" s="102"/>
      <c r="Y476" s="105"/>
    </row>
    <row r="477" spans="1:25" s="25" customFormat="1" ht="12.75" customHeight="1">
      <c r="A477" s="35"/>
      <c r="B477" s="48"/>
      <c r="C477" s="46" t="s">
        <v>569</v>
      </c>
      <c r="D477" s="57"/>
      <c r="E477" s="54"/>
      <c r="F477" s="53"/>
      <c r="G477" s="48"/>
      <c r="H477" s="123"/>
      <c r="I477" s="22"/>
      <c r="J477" s="22"/>
      <c r="K477" s="22"/>
      <c r="L477" s="35"/>
      <c r="M477" s="35"/>
      <c r="N477" s="41"/>
      <c r="O477" s="107"/>
      <c r="P477" s="57"/>
      <c r="T477" s="25">
        <v>10</v>
      </c>
      <c r="U477" s="129">
        <f t="shared" si="7"/>
        <v>0</v>
      </c>
      <c r="V477" s="130"/>
      <c r="W477" s="110"/>
      <c r="X477" s="102"/>
      <c r="Y477" s="105"/>
    </row>
    <row r="478" spans="1:25" s="25" customFormat="1" ht="25.5" customHeight="1">
      <c r="A478" s="35"/>
      <c r="B478" s="48"/>
      <c r="C478" s="46" t="s">
        <v>600</v>
      </c>
      <c r="D478" s="57"/>
      <c r="E478" s="54"/>
      <c r="F478" s="53"/>
      <c r="G478" s="48"/>
      <c r="H478" s="123">
        <v>2013</v>
      </c>
      <c r="I478" s="22"/>
      <c r="J478" s="22"/>
      <c r="K478" s="22"/>
      <c r="L478" s="35"/>
      <c r="M478" s="35"/>
      <c r="N478" s="41" t="s">
        <v>114</v>
      </c>
      <c r="O478" s="107">
        <v>49447130.530815102</v>
      </c>
      <c r="P478" s="57"/>
      <c r="U478" s="129" t="str">
        <f t="shared" si="7"/>
        <v>0</v>
      </c>
      <c r="V478" s="130"/>
      <c r="W478" s="110"/>
      <c r="X478" s="102"/>
      <c r="Y478" s="105"/>
    </row>
    <row r="479" spans="1:25" s="25" customFormat="1" ht="12.75" customHeight="1">
      <c r="A479" s="35"/>
      <c r="B479" s="48"/>
      <c r="C479" s="46" t="s">
        <v>517</v>
      </c>
      <c r="D479" s="57"/>
      <c r="E479" s="54"/>
      <c r="F479" s="53"/>
      <c r="G479" s="48"/>
      <c r="H479" s="123"/>
      <c r="I479" s="22"/>
      <c r="J479" s="22"/>
      <c r="K479" s="22"/>
      <c r="L479" s="35"/>
      <c r="M479" s="35"/>
      <c r="N479" s="41"/>
      <c r="O479" s="107"/>
      <c r="P479" s="57"/>
      <c r="U479" s="129">
        <f t="shared" si="7"/>
        <v>0</v>
      </c>
      <c r="V479" s="130"/>
      <c r="W479" s="110"/>
      <c r="X479" s="102"/>
      <c r="Y479" s="105"/>
    </row>
    <row r="480" spans="1:25" s="25" customFormat="1" ht="12.75" customHeight="1">
      <c r="A480" s="35"/>
      <c r="B480" s="48"/>
      <c r="C480" s="46" t="s">
        <v>518</v>
      </c>
      <c r="D480" s="57"/>
      <c r="E480" s="54"/>
      <c r="F480" s="53"/>
      <c r="G480" s="48"/>
      <c r="H480" s="123"/>
      <c r="I480" s="22"/>
      <c r="J480" s="22"/>
      <c r="K480" s="22"/>
      <c r="L480" s="35"/>
      <c r="M480" s="35"/>
      <c r="N480" s="41"/>
      <c r="O480" s="107"/>
      <c r="P480" s="57"/>
      <c r="U480" s="129">
        <f t="shared" si="7"/>
        <v>0</v>
      </c>
      <c r="V480" s="130"/>
      <c r="W480" s="110"/>
      <c r="X480" s="102"/>
      <c r="Y480" s="105"/>
    </row>
    <row r="481" spans="1:25" s="25" customFormat="1" ht="12.75" customHeight="1">
      <c r="A481" s="35"/>
      <c r="B481" s="48"/>
      <c r="C481" s="46" t="s">
        <v>519</v>
      </c>
      <c r="D481" s="57"/>
      <c r="E481" s="54"/>
      <c r="F481" s="53"/>
      <c r="G481" s="48"/>
      <c r="H481" s="123"/>
      <c r="I481" s="22"/>
      <c r="J481" s="22"/>
      <c r="K481" s="22"/>
      <c r="L481" s="35"/>
      <c r="M481" s="35"/>
      <c r="N481" s="41"/>
      <c r="O481" s="107"/>
      <c r="P481" s="57"/>
      <c r="U481" s="129">
        <f t="shared" si="7"/>
        <v>0</v>
      </c>
      <c r="V481" s="130"/>
      <c r="W481" s="110"/>
      <c r="X481" s="102"/>
      <c r="Y481" s="105"/>
    </row>
    <row r="482" spans="1:25" s="25" customFormat="1" ht="12.75" customHeight="1">
      <c r="A482" s="35"/>
      <c r="B482" s="48"/>
      <c r="C482" s="46" t="s">
        <v>520</v>
      </c>
      <c r="D482" s="57"/>
      <c r="E482" s="54"/>
      <c r="F482" s="53"/>
      <c r="G482" s="48"/>
      <c r="H482" s="123"/>
      <c r="I482" s="22"/>
      <c r="J482" s="22"/>
      <c r="K482" s="22"/>
      <c r="L482" s="35"/>
      <c r="M482" s="35"/>
      <c r="N482" s="41"/>
      <c r="O482" s="107"/>
      <c r="P482" s="57"/>
      <c r="U482" s="129">
        <f t="shared" si="7"/>
        <v>0</v>
      </c>
      <c r="V482" s="130"/>
      <c r="W482" s="110"/>
      <c r="X482" s="102"/>
      <c r="Y482" s="105"/>
    </row>
    <row r="483" spans="1:25" s="25" customFormat="1" ht="12.75" customHeight="1">
      <c r="A483" s="35"/>
      <c r="B483" s="48"/>
      <c r="C483" s="46" t="s">
        <v>521</v>
      </c>
      <c r="D483" s="57"/>
      <c r="E483" s="54"/>
      <c r="F483" s="53"/>
      <c r="G483" s="48"/>
      <c r="H483" s="123"/>
      <c r="I483" s="22"/>
      <c r="J483" s="22"/>
      <c r="K483" s="22"/>
      <c r="L483" s="35"/>
      <c r="M483" s="35"/>
      <c r="N483" s="41"/>
      <c r="O483" s="107"/>
      <c r="P483" s="57"/>
      <c r="U483" s="129">
        <f t="shared" si="7"/>
        <v>0</v>
      </c>
      <c r="V483" s="130"/>
      <c r="W483" s="110"/>
      <c r="X483" s="102"/>
      <c r="Y483" s="105"/>
    </row>
    <row r="484" spans="1:25" s="25" customFormat="1" ht="12.75" customHeight="1">
      <c r="A484" s="35"/>
      <c r="B484" s="48"/>
      <c r="C484" s="46" t="s">
        <v>522</v>
      </c>
      <c r="D484" s="57"/>
      <c r="E484" s="54"/>
      <c r="F484" s="53"/>
      <c r="G484" s="48"/>
      <c r="H484" s="123"/>
      <c r="I484" s="22"/>
      <c r="J484" s="22"/>
      <c r="K484" s="22"/>
      <c r="L484" s="35"/>
      <c r="M484" s="35"/>
      <c r="N484" s="41"/>
      <c r="O484" s="107"/>
      <c r="P484" s="57"/>
      <c r="U484" s="129">
        <f t="shared" si="7"/>
        <v>0</v>
      </c>
      <c r="V484" s="130"/>
      <c r="W484" s="110"/>
      <c r="X484" s="102"/>
      <c r="Y484" s="105"/>
    </row>
    <row r="485" spans="1:25" s="25" customFormat="1" ht="12.75" customHeight="1">
      <c r="A485" s="35"/>
      <c r="B485" s="48"/>
      <c r="C485" s="46" t="s">
        <v>523</v>
      </c>
      <c r="D485" s="57"/>
      <c r="E485" s="54"/>
      <c r="F485" s="53"/>
      <c r="G485" s="48"/>
      <c r="H485" s="123"/>
      <c r="I485" s="22"/>
      <c r="J485" s="22"/>
      <c r="K485" s="22"/>
      <c r="L485" s="35"/>
      <c r="M485" s="35"/>
      <c r="N485" s="41"/>
      <c r="O485" s="107"/>
      <c r="P485" s="57"/>
      <c r="U485" s="129">
        <f t="shared" si="7"/>
        <v>0</v>
      </c>
      <c r="V485" s="130"/>
      <c r="W485" s="110"/>
      <c r="X485" s="102"/>
      <c r="Y485" s="105"/>
    </row>
    <row r="486" spans="1:25" s="25" customFormat="1" ht="12.75" customHeight="1">
      <c r="A486" s="35"/>
      <c r="B486" s="48"/>
      <c r="C486" s="46" t="s">
        <v>524</v>
      </c>
      <c r="D486" s="57"/>
      <c r="E486" s="54"/>
      <c r="F486" s="53"/>
      <c r="G486" s="48"/>
      <c r="H486" s="123"/>
      <c r="I486" s="22"/>
      <c r="J486" s="22"/>
      <c r="K486" s="22"/>
      <c r="L486" s="35"/>
      <c r="M486" s="35"/>
      <c r="N486" s="41"/>
      <c r="O486" s="107"/>
      <c r="P486" s="57"/>
      <c r="U486" s="129">
        <f t="shared" si="7"/>
        <v>0</v>
      </c>
      <c r="V486" s="130"/>
      <c r="W486" s="110"/>
      <c r="X486" s="102"/>
      <c r="Y486" s="105"/>
    </row>
    <row r="487" spans="1:25" s="25" customFormat="1" ht="12.75" customHeight="1">
      <c r="A487" s="35"/>
      <c r="B487" s="48"/>
      <c r="C487" s="46" t="s">
        <v>525</v>
      </c>
      <c r="D487" s="57"/>
      <c r="E487" s="54"/>
      <c r="F487" s="53"/>
      <c r="G487" s="48"/>
      <c r="H487" s="123"/>
      <c r="I487" s="22"/>
      <c r="J487" s="22"/>
      <c r="K487" s="22"/>
      <c r="L487" s="35"/>
      <c r="M487" s="35"/>
      <c r="N487" s="41"/>
      <c r="O487" s="107"/>
      <c r="P487" s="57"/>
      <c r="U487" s="129">
        <f t="shared" si="7"/>
        <v>0</v>
      </c>
      <c r="V487" s="130"/>
      <c r="W487" s="110"/>
      <c r="X487" s="102"/>
      <c r="Y487" s="105"/>
    </row>
    <row r="488" spans="1:25" s="25" customFormat="1" ht="12.75" customHeight="1">
      <c r="A488" s="35"/>
      <c r="B488" s="48"/>
      <c r="C488" s="46" t="s">
        <v>526</v>
      </c>
      <c r="D488" s="57"/>
      <c r="E488" s="54"/>
      <c r="F488" s="53"/>
      <c r="G488" s="48"/>
      <c r="H488" s="123"/>
      <c r="I488" s="22"/>
      <c r="J488" s="22"/>
      <c r="K488" s="22"/>
      <c r="L488" s="35"/>
      <c r="M488" s="35"/>
      <c r="N488" s="41"/>
      <c r="O488" s="107"/>
      <c r="P488" s="57"/>
      <c r="U488" s="129">
        <f t="shared" si="7"/>
        <v>0</v>
      </c>
      <c r="V488" s="130"/>
      <c r="W488" s="110"/>
      <c r="X488" s="102"/>
      <c r="Y488" s="105"/>
    </row>
    <row r="489" spans="1:25" s="25" customFormat="1" ht="12.75" customHeight="1">
      <c r="A489" s="35"/>
      <c r="B489" s="48"/>
      <c r="C489" s="46" t="s">
        <v>527</v>
      </c>
      <c r="D489" s="57"/>
      <c r="E489" s="54"/>
      <c r="F489" s="53"/>
      <c r="G489" s="48"/>
      <c r="H489" s="123"/>
      <c r="I489" s="22"/>
      <c r="J489" s="22"/>
      <c r="K489" s="22"/>
      <c r="L489" s="35"/>
      <c r="M489" s="35"/>
      <c r="N489" s="41"/>
      <c r="O489" s="107"/>
      <c r="P489" s="57"/>
      <c r="U489" s="129">
        <f t="shared" si="7"/>
        <v>0</v>
      </c>
      <c r="V489" s="130"/>
      <c r="W489" s="110"/>
      <c r="X489" s="102"/>
      <c r="Y489" s="105"/>
    </row>
    <row r="490" spans="1:25" s="25" customFormat="1" ht="12.75" customHeight="1">
      <c r="A490" s="35"/>
      <c r="B490" s="48"/>
      <c r="C490" s="46" t="s">
        <v>528</v>
      </c>
      <c r="D490" s="57"/>
      <c r="E490" s="54"/>
      <c r="F490" s="53"/>
      <c r="G490" s="48"/>
      <c r="H490" s="123"/>
      <c r="I490" s="22"/>
      <c r="J490" s="22"/>
      <c r="K490" s="22"/>
      <c r="L490" s="35"/>
      <c r="M490" s="35"/>
      <c r="N490" s="41"/>
      <c r="O490" s="107"/>
      <c r="P490" s="57"/>
      <c r="U490" s="129">
        <f t="shared" si="7"/>
        <v>0</v>
      </c>
      <c r="V490" s="130"/>
      <c r="W490" s="110"/>
      <c r="X490" s="102"/>
      <c r="Y490" s="105"/>
    </row>
    <row r="491" spans="1:25" s="25" customFormat="1" ht="12.75" customHeight="1">
      <c r="A491" s="35"/>
      <c r="B491" s="48"/>
      <c r="C491" s="46" t="s">
        <v>529</v>
      </c>
      <c r="D491" s="57"/>
      <c r="E491" s="54"/>
      <c r="F491" s="53"/>
      <c r="G491" s="48"/>
      <c r="H491" s="123"/>
      <c r="I491" s="22"/>
      <c r="J491" s="22"/>
      <c r="K491" s="22"/>
      <c r="L491" s="35"/>
      <c r="M491" s="35"/>
      <c r="N491" s="41"/>
      <c r="O491" s="107"/>
      <c r="P491" s="57"/>
      <c r="U491" s="129">
        <f t="shared" si="7"/>
        <v>0</v>
      </c>
      <c r="V491" s="130"/>
      <c r="W491" s="110"/>
      <c r="X491" s="102"/>
      <c r="Y491" s="105"/>
    </row>
    <row r="492" spans="1:25" s="25" customFormat="1" ht="12.75" customHeight="1">
      <c r="A492" s="35"/>
      <c r="B492" s="48"/>
      <c r="C492" s="46" t="s">
        <v>530</v>
      </c>
      <c r="D492" s="57"/>
      <c r="E492" s="54"/>
      <c r="F492" s="53"/>
      <c r="G492" s="48"/>
      <c r="H492" s="123"/>
      <c r="I492" s="22"/>
      <c r="J492" s="22"/>
      <c r="K492" s="22"/>
      <c r="L492" s="35"/>
      <c r="M492" s="35"/>
      <c r="N492" s="41"/>
      <c r="O492" s="107"/>
      <c r="P492" s="57"/>
      <c r="U492" s="129">
        <f t="shared" si="7"/>
        <v>0</v>
      </c>
      <c r="V492" s="130"/>
      <c r="W492" s="110"/>
      <c r="X492" s="102"/>
      <c r="Y492" s="105"/>
    </row>
    <row r="493" spans="1:25" s="25" customFormat="1" ht="12.75" customHeight="1">
      <c r="A493" s="35"/>
      <c r="B493" s="48"/>
      <c r="C493" s="46" t="s">
        <v>531</v>
      </c>
      <c r="D493" s="57"/>
      <c r="E493" s="54"/>
      <c r="F493" s="53"/>
      <c r="G493" s="48"/>
      <c r="H493" s="123"/>
      <c r="I493" s="22"/>
      <c r="J493" s="22"/>
      <c r="K493" s="22"/>
      <c r="L493" s="35"/>
      <c r="M493" s="35"/>
      <c r="N493" s="41"/>
      <c r="O493" s="107"/>
      <c r="P493" s="57"/>
      <c r="U493" s="129">
        <f t="shared" si="7"/>
        <v>0</v>
      </c>
      <c r="V493" s="130"/>
      <c r="W493" s="110"/>
      <c r="X493" s="102"/>
      <c r="Y493" s="105"/>
    </row>
    <row r="494" spans="1:25" s="25" customFormat="1" ht="12.75" customHeight="1">
      <c r="A494" s="35"/>
      <c r="B494" s="48"/>
      <c r="C494" s="46" t="s">
        <v>532</v>
      </c>
      <c r="D494" s="57"/>
      <c r="E494" s="54"/>
      <c r="F494" s="53"/>
      <c r="G494" s="48"/>
      <c r="H494" s="123"/>
      <c r="I494" s="22"/>
      <c r="J494" s="22"/>
      <c r="K494" s="22"/>
      <c r="L494" s="35"/>
      <c r="M494" s="35"/>
      <c r="N494" s="41"/>
      <c r="O494" s="107"/>
      <c r="P494" s="57"/>
      <c r="U494" s="129">
        <f t="shared" si="7"/>
        <v>0</v>
      </c>
      <c r="V494" s="130"/>
      <c r="W494" s="110"/>
      <c r="X494" s="102"/>
      <c r="Y494" s="105"/>
    </row>
    <row r="495" spans="1:25" s="25" customFormat="1" ht="12.75" customHeight="1">
      <c r="A495" s="35"/>
      <c r="B495" s="48"/>
      <c r="C495" s="46" t="s">
        <v>533</v>
      </c>
      <c r="D495" s="57"/>
      <c r="E495" s="54"/>
      <c r="F495" s="53"/>
      <c r="G495" s="48"/>
      <c r="H495" s="123"/>
      <c r="I495" s="22"/>
      <c r="J495" s="22"/>
      <c r="K495" s="22"/>
      <c r="L495" s="35"/>
      <c r="M495" s="35"/>
      <c r="N495" s="41"/>
      <c r="O495" s="107"/>
      <c r="P495" s="57"/>
      <c r="U495" s="129">
        <f t="shared" si="7"/>
        <v>0</v>
      </c>
      <c r="V495" s="130"/>
      <c r="W495" s="110"/>
      <c r="X495" s="102"/>
      <c r="Y495" s="105"/>
    </row>
    <row r="496" spans="1:25" s="25" customFormat="1" ht="12.75" customHeight="1">
      <c r="A496" s="35"/>
      <c r="B496" s="48"/>
      <c r="C496" s="46" t="s">
        <v>534</v>
      </c>
      <c r="D496" s="57"/>
      <c r="E496" s="54"/>
      <c r="F496" s="53"/>
      <c r="G496" s="48"/>
      <c r="H496" s="123"/>
      <c r="I496" s="22"/>
      <c r="J496" s="22"/>
      <c r="K496" s="22"/>
      <c r="L496" s="35"/>
      <c r="M496" s="35"/>
      <c r="N496" s="41"/>
      <c r="O496" s="107"/>
      <c r="P496" s="57"/>
      <c r="U496" s="129">
        <f t="shared" si="7"/>
        <v>0</v>
      </c>
      <c r="V496" s="130"/>
      <c r="W496" s="110"/>
      <c r="X496" s="102"/>
      <c r="Y496" s="105"/>
    </row>
    <row r="497" spans="1:25" s="25" customFormat="1" ht="12.75" customHeight="1">
      <c r="A497" s="35"/>
      <c r="B497" s="48"/>
      <c r="C497" s="46" t="s">
        <v>535</v>
      </c>
      <c r="D497" s="57"/>
      <c r="E497" s="54"/>
      <c r="F497" s="53"/>
      <c r="G497" s="48"/>
      <c r="H497" s="123"/>
      <c r="I497" s="22"/>
      <c r="J497" s="22"/>
      <c r="K497" s="22"/>
      <c r="L497" s="35"/>
      <c r="M497" s="35"/>
      <c r="N497" s="41"/>
      <c r="O497" s="107"/>
      <c r="P497" s="57"/>
      <c r="U497" s="129">
        <f t="shared" si="7"/>
        <v>0</v>
      </c>
      <c r="V497" s="130"/>
      <c r="W497" s="110"/>
      <c r="X497" s="102"/>
      <c r="Y497" s="105"/>
    </row>
    <row r="498" spans="1:25" s="25" customFormat="1" ht="12.75" customHeight="1">
      <c r="A498" s="35"/>
      <c r="B498" s="48"/>
      <c r="C498" s="46" t="s">
        <v>536</v>
      </c>
      <c r="D498" s="57"/>
      <c r="E498" s="54"/>
      <c r="F498" s="53"/>
      <c r="G498" s="48"/>
      <c r="H498" s="123"/>
      <c r="I498" s="22"/>
      <c r="J498" s="22"/>
      <c r="K498" s="22"/>
      <c r="L498" s="35"/>
      <c r="M498" s="35"/>
      <c r="N498" s="41"/>
      <c r="O498" s="107"/>
      <c r="P498" s="57"/>
      <c r="U498" s="129">
        <f t="shared" si="7"/>
        <v>0</v>
      </c>
      <c r="V498" s="130"/>
      <c r="W498" s="110"/>
      <c r="X498" s="102"/>
      <c r="Y498" s="105"/>
    </row>
    <row r="499" spans="1:25" s="25" customFormat="1" ht="12.75" customHeight="1">
      <c r="A499" s="35"/>
      <c r="B499" s="48"/>
      <c r="C499" s="46" t="s">
        <v>537</v>
      </c>
      <c r="D499" s="57"/>
      <c r="E499" s="54"/>
      <c r="F499" s="53"/>
      <c r="G499" s="48"/>
      <c r="H499" s="123"/>
      <c r="I499" s="22"/>
      <c r="J499" s="22"/>
      <c r="K499" s="22"/>
      <c r="L499" s="35"/>
      <c r="M499" s="35"/>
      <c r="N499" s="41"/>
      <c r="O499" s="107"/>
      <c r="P499" s="57"/>
      <c r="U499" s="129">
        <f t="shared" si="7"/>
        <v>0</v>
      </c>
      <c r="V499" s="130"/>
      <c r="W499" s="110"/>
      <c r="X499" s="102"/>
      <c r="Y499" s="105"/>
    </row>
    <row r="500" spans="1:25" s="25" customFormat="1" ht="12.75" customHeight="1">
      <c r="A500" s="35"/>
      <c r="B500" s="48"/>
      <c r="C500" s="46" t="s">
        <v>538</v>
      </c>
      <c r="D500" s="57"/>
      <c r="E500" s="54"/>
      <c r="F500" s="53"/>
      <c r="G500" s="48"/>
      <c r="H500" s="123"/>
      <c r="I500" s="22"/>
      <c r="J500" s="22"/>
      <c r="K500" s="22"/>
      <c r="L500" s="35"/>
      <c r="M500" s="35"/>
      <c r="N500" s="41"/>
      <c r="O500" s="107"/>
      <c r="P500" s="57"/>
      <c r="U500" s="129">
        <f t="shared" si="7"/>
        <v>0</v>
      </c>
      <c r="V500" s="130"/>
      <c r="W500" s="110"/>
      <c r="X500" s="102"/>
      <c r="Y500" s="105"/>
    </row>
    <row r="501" spans="1:25" s="25" customFormat="1" ht="12.75" customHeight="1">
      <c r="A501" s="35"/>
      <c r="B501" s="48"/>
      <c r="C501" s="46" t="s">
        <v>539</v>
      </c>
      <c r="D501" s="57"/>
      <c r="E501" s="54"/>
      <c r="F501" s="53"/>
      <c r="G501" s="48"/>
      <c r="H501" s="123"/>
      <c r="I501" s="22"/>
      <c r="J501" s="22"/>
      <c r="K501" s="22"/>
      <c r="L501" s="35"/>
      <c r="M501" s="35"/>
      <c r="N501" s="41"/>
      <c r="O501" s="107"/>
      <c r="P501" s="57"/>
      <c r="U501" s="129">
        <f t="shared" si="7"/>
        <v>0</v>
      </c>
      <c r="V501" s="130"/>
      <c r="W501" s="110"/>
      <c r="X501" s="102"/>
      <c r="Y501" s="105"/>
    </row>
    <row r="502" spans="1:25" s="25" customFormat="1" ht="12.75" customHeight="1">
      <c r="A502" s="35"/>
      <c r="B502" s="48"/>
      <c r="C502" s="46" t="s">
        <v>540</v>
      </c>
      <c r="D502" s="57"/>
      <c r="E502" s="54"/>
      <c r="F502" s="53"/>
      <c r="G502" s="48"/>
      <c r="H502" s="123"/>
      <c r="I502" s="22"/>
      <c r="J502" s="22"/>
      <c r="K502" s="22"/>
      <c r="L502" s="35"/>
      <c r="M502" s="35"/>
      <c r="N502" s="41"/>
      <c r="O502" s="107"/>
      <c r="P502" s="57"/>
      <c r="U502" s="129">
        <f t="shared" si="7"/>
        <v>0</v>
      </c>
      <c r="V502" s="130"/>
      <c r="W502" s="110"/>
      <c r="X502" s="102"/>
      <c r="Y502" s="105"/>
    </row>
    <row r="503" spans="1:25" s="25" customFormat="1" ht="25.5" customHeight="1">
      <c r="A503" s="35"/>
      <c r="B503" s="48"/>
      <c r="C503" s="46" t="s">
        <v>541</v>
      </c>
      <c r="D503" s="57"/>
      <c r="E503" s="54"/>
      <c r="F503" s="53"/>
      <c r="G503" s="48"/>
      <c r="H503" s="123"/>
      <c r="I503" s="22"/>
      <c r="J503" s="22"/>
      <c r="K503" s="22"/>
      <c r="L503" s="35"/>
      <c r="M503" s="35"/>
      <c r="N503" s="41"/>
      <c r="O503" s="107"/>
      <c r="P503" s="57"/>
      <c r="U503" s="129">
        <f t="shared" si="7"/>
        <v>0</v>
      </c>
      <c r="V503" s="130"/>
      <c r="W503" s="110"/>
      <c r="X503" s="102"/>
      <c r="Y503" s="105"/>
    </row>
    <row r="504" spans="1:25" s="25" customFormat="1" ht="12.75" customHeight="1">
      <c r="A504" s="35"/>
      <c r="B504" s="48"/>
      <c r="C504" s="46" t="s">
        <v>542</v>
      </c>
      <c r="D504" s="57"/>
      <c r="E504" s="54"/>
      <c r="F504" s="53"/>
      <c r="G504" s="48"/>
      <c r="H504" s="123"/>
      <c r="I504" s="22"/>
      <c r="J504" s="22"/>
      <c r="K504" s="22"/>
      <c r="L504" s="35"/>
      <c r="M504" s="35"/>
      <c r="N504" s="41"/>
      <c r="O504" s="107"/>
      <c r="P504" s="57"/>
      <c r="U504" s="129">
        <f t="shared" si="7"/>
        <v>0</v>
      </c>
      <c r="V504" s="130"/>
      <c r="W504" s="110"/>
      <c r="X504" s="102"/>
      <c r="Y504" s="105"/>
    </row>
    <row r="505" spans="1:25" s="25" customFormat="1" ht="38.25" customHeight="1">
      <c r="A505" s="35"/>
      <c r="B505" s="48"/>
      <c r="C505" s="46" t="s">
        <v>606</v>
      </c>
      <c r="D505" s="57">
        <v>2</v>
      </c>
      <c r="E505" s="54"/>
      <c r="F505" s="53"/>
      <c r="G505" s="48"/>
      <c r="H505" s="123">
        <v>2013</v>
      </c>
      <c r="I505" s="22"/>
      <c r="J505" s="22"/>
      <c r="K505" s="22"/>
      <c r="L505" s="35"/>
      <c r="M505" s="35"/>
      <c r="N505" s="41" t="s">
        <v>114</v>
      </c>
      <c r="O505" s="107">
        <v>19623514.484336186</v>
      </c>
      <c r="P505" s="57"/>
      <c r="U505" s="129" t="str">
        <f t="shared" si="7"/>
        <v>0</v>
      </c>
      <c r="V505" s="130"/>
      <c r="W505" s="110"/>
      <c r="X505" s="102"/>
      <c r="Y505" s="105"/>
    </row>
    <row r="506" spans="1:25" s="25" customFormat="1" ht="12.75" customHeight="1">
      <c r="A506" s="35"/>
      <c r="B506" s="48"/>
      <c r="C506" s="46" t="s">
        <v>607</v>
      </c>
      <c r="D506" s="57">
        <v>486</v>
      </c>
      <c r="E506" s="54"/>
      <c r="F506" s="53"/>
      <c r="G506" s="48"/>
      <c r="H506" s="123">
        <v>2013</v>
      </c>
      <c r="I506" s="22"/>
      <c r="J506" s="22"/>
      <c r="K506" s="22"/>
      <c r="L506" s="35"/>
      <c r="M506" s="35"/>
      <c r="N506" s="41" t="s">
        <v>114</v>
      </c>
      <c r="O506" s="107">
        <v>145256273.21528482</v>
      </c>
      <c r="P506" s="57"/>
      <c r="U506" s="129" t="str">
        <f t="shared" si="7"/>
        <v>0</v>
      </c>
      <c r="V506" s="130"/>
      <c r="W506" s="110"/>
      <c r="X506" s="102"/>
      <c r="Y506" s="105"/>
    </row>
    <row r="507" spans="1:25" s="25" customFormat="1" ht="12.75" customHeight="1">
      <c r="A507" s="35"/>
      <c r="B507" s="48"/>
      <c r="C507" s="46" t="s">
        <v>608</v>
      </c>
      <c r="D507" s="57"/>
      <c r="E507" s="54"/>
      <c r="F507" s="53"/>
      <c r="G507" s="48"/>
      <c r="H507" s="123">
        <v>2013</v>
      </c>
      <c r="I507" s="22"/>
      <c r="J507" s="22"/>
      <c r="K507" s="22"/>
      <c r="L507" s="35"/>
      <c r="M507" s="35"/>
      <c r="N507" s="41" t="s">
        <v>114</v>
      </c>
      <c r="O507" s="107">
        <v>16831911.731836826</v>
      </c>
      <c r="P507" s="57"/>
      <c r="U507" s="129" t="str">
        <f t="shared" si="7"/>
        <v>0</v>
      </c>
      <c r="V507" s="130"/>
      <c r="W507" s="110"/>
      <c r="X507" s="102"/>
      <c r="Y507" s="105"/>
    </row>
    <row r="508" spans="1:25" s="25" customFormat="1" ht="12.75" customHeight="1">
      <c r="A508" s="35"/>
      <c r="B508" s="48"/>
      <c r="C508" s="46" t="s">
        <v>609</v>
      </c>
      <c r="D508" s="57"/>
      <c r="E508" s="54"/>
      <c r="F508" s="53"/>
      <c r="G508" s="48"/>
      <c r="H508" s="123">
        <v>2013</v>
      </c>
      <c r="I508" s="22"/>
      <c r="J508" s="22"/>
      <c r="K508" s="22"/>
      <c r="L508" s="35"/>
      <c r="M508" s="35"/>
      <c r="N508" s="41" t="s">
        <v>114</v>
      </c>
      <c r="O508" s="107">
        <v>152039088.26816317</v>
      </c>
      <c r="P508" s="57"/>
      <c r="U508" s="129" t="str">
        <f t="shared" si="7"/>
        <v>0</v>
      </c>
      <c r="V508" s="130"/>
      <c r="W508" s="110"/>
      <c r="X508" s="102"/>
      <c r="Y508" s="105"/>
    </row>
    <row r="509" spans="1:25" s="25" customFormat="1" ht="25.5" customHeight="1">
      <c r="A509" s="35"/>
      <c r="B509" s="48"/>
      <c r="C509" s="46" t="s">
        <v>570</v>
      </c>
      <c r="D509" s="57"/>
      <c r="E509" s="54"/>
      <c r="F509" s="53"/>
      <c r="G509" s="48"/>
      <c r="H509" s="123"/>
      <c r="I509" s="22"/>
      <c r="J509" s="22"/>
      <c r="K509" s="22"/>
      <c r="L509" s="35"/>
      <c r="M509" s="35"/>
      <c r="N509" s="41"/>
      <c r="O509" s="107"/>
      <c r="P509" s="57"/>
      <c r="U509" s="129">
        <f t="shared" si="7"/>
        <v>0</v>
      </c>
      <c r="V509" s="130"/>
      <c r="W509" s="110"/>
      <c r="X509" s="102"/>
      <c r="Y509" s="105"/>
    </row>
    <row r="510" spans="1:25" s="25" customFormat="1" ht="25.5" customHeight="1">
      <c r="A510" s="35"/>
      <c r="B510" s="48"/>
      <c r="C510" s="46" t="s">
        <v>571</v>
      </c>
      <c r="D510" s="57"/>
      <c r="E510" s="54"/>
      <c r="F510" s="53"/>
      <c r="G510" s="48"/>
      <c r="H510" s="123"/>
      <c r="I510" s="22"/>
      <c r="J510" s="22"/>
      <c r="K510" s="22"/>
      <c r="L510" s="35"/>
      <c r="M510" s="35"/>
      <c r="N510" s="41"/>
      <c r="O510" s="107"/>
      <c r="P510" s="57"/>
      <c r="U510" s="129">
        <f t="shared" si="7"/>
        <v>0</v>
      </c>
      <c r="V510" s="130"/>
      <c r="W510" s="110"/>
      <c r="X510" s="102"/>
      <c r="Y510" s="105"/>
    </row>
    <row r="511" spans="1:25" s="25" customFormat="1" ht="38.25" customHeight="1">
      <c r="A511" s="35"/>
      <c r="B511" s="48"/>
      <c r="C511" s="46" t="s">
        <v>572</v>
      </c>
      <c r="D511" s="57"/>
      <c r="E511" s="54"/>
      <c r="F511" s="53"/>
      <c r="G511" s="48"/>
      <c r="H511" s="123"/>
      <c r="I511" s="22"/>
      <c r="J511" s="22"/>
      <c r="K511" s="22"/>
      <c r="L511" s="35"/>
      <c r="M511" s="35"/>
      <c r="N511" s="41"/>
      <c r="O511" s="107"/>
      <c r="P511" s="57"/>
      <c r="U511" s="129">
        <f t="shared" si="7"/>
        <v>0</v>
      </c>
      <c r="V511" s="130"/>
      <c r="W511" s="110"/>
      <c r="X511" s="102"/>
      <c r="Y511" s="105"/>
    </row>
    <row r="512" spans="1:25" s="25" customFormat="1" ht="38.25" customHeight="1">
      <c r="A512" s="35"/>
      <c r="B512" s="48"/>
      <c r="C512" s="46" t="s">
        <v>573</v>
      </c>
      <c r="D512" s="57"/>
      <c r="E512" s="54"/>
      <c r="F512" s="53"/>
      <c r="G512" s="48"/>
      <c r="H512" s="123"/>
      <c r="I512" s="22"/>
      <c r="J512" s="22"/>
      <c r="K512" s="22"/>
      <c r="L512" s="35"/>
      <c r="M512" s="35"/>
      <c r="N512" s="41"/>
      <c r="O512" s="107"/>
      <c r="P512" s="57"/>
      <c r="U512" s="129">
        <f t="shared" si="7"/>
        <v>0</v>
      </c>
      <c r="V512" s="130"/>
      <c r="W512" s="110"/>
      <c r="X512" s="102"/>
      <c r="Y512" s="105"/>
    </row>
    <row r="513" spans="1:25" s="25" customFormat="1" ht="25.5" customHeight="1">
      <c r="A513" s="35"/>
      <c r="B513" s="48"/>
      <c r="C513" s="46" t="s">
        <v>574</v>
      </c>
      <c r="D513" s="57"/>
      <c r="E513" s="54"/>
      <c r="F513" s="53"/>
      <c r="G513" s="48"/>
      <c r="H513" s="123"/>
      <c r="I513" s="22"/>
      <c r="J513" s="22"/>
      <c r="K513" s="22"/>
      <c r="L513" s="35"/>
      <c r="M513" s="35"/>
      <c r="N513" s="41"/>
      <c r="O513" s="107"/>
      <c r="P513" s="57"/>
      <c r="U513" s="129">
        <f t="shared" si="7"/>
        <v>0</v>
      </c>
      <c r="V513" s="130"/>
      <c r="W513" s="110"/>
      <c r="X513" s="102"/>
      <c r="Y513" s="105"/>
    </row>
    <row r="514" spans="1:25" s="25" customFormat="1" ht="25.5" customHeight="1">
      <c r="A514" s="35"/>
      <c r="B514" s="48"/>
      <c r="C514" s="46" t="s">
        <v>575</v>
      </c>
      <c r="D514" s="57"/>
      <c r="E514" s="54"/>
      <c r="F514" s="53"/>
      <c r="G514" s="48"/>
      <c r="H514" s="123"/>
      <c r="I514" s="22"/>
      <c r="J514" s="22"/>
      <c r="K514" s="22"/>
      <c r="L514" s="35"/>
      <c r="M514" s="35"/>
      <c r="N514" s="41"/>
      <c r="O514" s="107"/>
      <c r="P514" s="57"/>
      <c r="U514" s="129">
        <f t="shared" si="7"/>
        <v>0</v>
      </c>
      <c r="V514" s="130"/>
      <c r="W514" s="110"/>
      <c r="X514" s="102"/>
      <c r="Y514" s="105"/>
    </row>
    <row r="515" spans="1:25" s="25" customFormat="1" ht="25.5" customHeight="1">
      <c r="A515" s="35"/>
      <c r="B515" s="48"/>
      <c r="C515" s="46" t="s">
        <v>576</v>
      </c>
      <c r="D515" s="57"/>
      <c r="E515" s="54"/>
      <c r="F515" s="53"/>
      <c r="G515" s="48"/>
      <c r="H515" s="123"/>
      <c r="I515" s="22"/>
      <c r="J515" s="22"/>
      <c r="K515" s="22"/>
      <c r="L515" s="35"/>
      <c r="M515" s="35"/>
      <c r="N515" s="41"/>
      <c r="O515" s="107"/>
      <c r="P515" s="57"/>
      <c r="U515" s="129">
        <f t="shared" si="7"/>
        <v>0</v>
      </c>
      <c r="V515" s="130"/>
      <c r="W515" s="110"/>
      <c r="X515" s="102"/>
      <c r="Y515" s="105"/>
    </row>
    <row r="516" spans="1:25" s="25" customFormat="1" ht="25.5" customHeight="1">
      <c r="A516" s="35"/>
      <c r="B516" s="48"/>
      <c r="C516" s="46" t="s">
        <v>577</v>
      </c>
      <c r="D516" s="57"/>
      <c r="E516" s="54"/>
      <c r="F516" s="53"/>
      <c r="G516" s="48"/>
      <c r="H516" s="123"/>
      <c r="I516" s="22"/>
      <c r="J516" s="22"/>
      <c r="K516" s="22"/>
      <c r="L516" s="35"/>
      <c r="M516" s="35"/>
      <c r="N516" s="41"/>
      <c r="O516" s="107"/>
      <c r="P516" s="57"/>
      <c r="U516" s="129">
        <f t="shared" si="7"/>
        <v>0</v>
      </c>
      <c r="V516" s="130"/>
      <c r="W516" s="110"/>
      <c r="X516" s="102"/>
      <c r="Y516" s="105"/>
    </row>
    <row r="517" spans="1:25" s="25" customFormat="1" ht="25.5" customHeight="1">
      <c r="A517" s="35"/>
      <c r="B517" s="48"/>
      <c r="C517" s="46" t="s">
        <v>578</v>
      </c>
      <c r="D517" s="57"/>
      <c r="E517" s="54"/>
      <c r="F517" s="53"/>
      <c r="G517" s="48"/>
      <c r="H517" s="123"/>
      <c r="I517" s="22"/>
      <c r="J517" s="22"/>
      <c r="K517" s="22"/>
      <c r="L517" s="35"/>
      <c r="M517" s="35"/>
      <c r="N517" s="41"/>
      <c r="O517" s="107"/>
      <c r="P517" s="57"/>
      <c r="U517" s="129">
        <f t="shared" si="7"/>
        <v>0</v>
      </c>
      <c r="V517" s="130"/>
      <c r="W517" s="110"/>
      <c r="X517" s="102"/>
      <c r="Y517" s="105"/>
    </row>
    <row r="518" spans="1:25" s="25" customFormat="1" ht="25.5" customHeight="1">
      <c r="A518" s="35"/>
      <c r="B518" s="48"/>
      <c r="C518" s="46" t="s">
        <v>579</v>
      </c>
      <c r="D518" s="57"/>
      <c r="E518" s="54"/>
      <c r="F518" s="53"/>
      <c r="G518" s="48"/>
      <c r="H518" s="123"/>
      <c r="I518" s="22"/>
      <c r="J518" s="22"/>
      <c r="K518" s="22"/>
      <c r="L518" s="35"/>
      <c r="M518" s="35"/>
      <c r="N518" s="41"/>
      <c r="O518" s="107"/>
      <c r="P518" s="57"/>
      <c r="U518" s="129">
        <f t="shared" si="7"/>
        <v>0</v>
      </c>
      <c r="V518" s="130"/>
      <c r="W518" s="110"/>
      <c r="X518" s="102"/>
      <c r="Y518" s="105"/>
    </row>
    <row r="519" spans="1:25" s="25" customFormat="1" ht="38.25" customHeight="1">
      <c r="A519" s="35"/>
      <c r="B519" s="48"/>
      <c r="C519" s="46" t="s">
        <v>546</v>
      </c>
      <c r="D519" s="57"/>
      <c r="E519" s="54"/>
      <c r="F519" s="53"/>
      <c r="G519" s="48"/>
      <c r="H519" s="123"/>
      <c r="I519" s="22"/>
      <c r="J519" s="22"/>
      <c r="K519" s="22"/>
      <c r="L519" s="35"/>
      <c r="M519" s="35"/>
      <c r="N519" s="41"/>
      <c r="O519" s="107"/>
      <c r="P519" s="57"/>
      <c r="U519" s="129">
        <f t="shared" si="7"/>
        <v>0</v>
      </c>
      <c r="V519" s="130"/>
      <c r="W519" s="110"/>
      <c r="X519" s="102"/>
      <c r="Y519" s="105"/>
    </row>
    <row r="520" spans="1:25" s="25" customFormat="1" ht="25.5" customHeight="1">
      <c r="A520" s="35"/>
      <c r="B520" s="48"/>
      <c r="C520" s="46" t="s">
        <v>547</v>
      </c>
      <c r="D520" s="57"/>
      <c r="E520" s="54"/>
      <c r="F520" s="53"/>
      <c r="G520" s="48"/>
      <c r="H520" s="123"/>
      <c r="I520" s="22"/>
      <c r="J520" s="22"/>
      <c r="K520" s="22"/>
      <c r="L520" s="35"/>
      <c r="M520" s="35"/>
      <c r="N520" s="41"/>
      <c r="O520" s="107"/>
      <c r="P520" s="57"/>
      <c r="U520" s="129">
        <f t="shared" si="7"/>
        <v>0</v>
      </c>
      <c r="V520" s="130"/>
      <c r="W520" s="110"/>
      <c r="X520" s="102"/>
      <c r="Y520" s="105"/>
    </row>
    <row r="521" spans="1:25" s="25" customFormat="1" ht="25.5" customHeight="1">
      <c r="A521" s="35"/>
      <c r="B521" s="48"/>
      <c r="C521" s="46" t="s">
        <v>548</v>
      </c>
      <c r="D521" s="57"/>
      <c r="E521" s="54"/>
      <c r="F521" s="53"/>
      <c r="G521" s="48"/>
      <c r="H521" s="123"/>
      <c r="I521" s="22"/>
      <c r="J521" s="22"/>
      <c r="K521" s="22"/>
      <c r="L521" s="35"/>
      <c r="M521" s="35"/>
      <c r="N521" s="41"/>
      <c r="O521" s="107"/>
      <c r="P521" s="57"/>
      <c r="U521" s="129">
        <f t="shared" si="7"/>
        <v>0</v>
      </c>
      <c r="V521" s="130"/>
      <c r="W521" s="110"/>
      <c r="X521" s="102"/>
      <c r="Y521" s="105"/>
    </row>
    <row r="522" spans="1:25" s="25" customFormat="1" ht="25.5" customHeight="1">
      <c r="A522" s="35"/>
      <c r="B522" s="48"/>
      <c r="C522" s="46" t="s">
        <v>549</v>
      </c>
      <c r="D522" s="57"/>
      <c r="E522" s="54"/>
      <c r="F522" s="53"/>
      <c r="G522" s="48"/>
      <c r="H522" s="123"/>
      <c r="I522" s="22"/>
      <c r="J522" s="22"/>
      <c r="K522" s="22"/>
      <c r="L522" s="35"/>
      <c r="M522" s="35"/>
      <c r="N522" s="41"/>
      <c r="O522" s="107"/>
      <c r="P522" s="57"/>
      <c r="U522" s="129">
        <f t="shared" si="7"/>
        <v>0</v>
      </c>
      <c r="V522" s="130"/>
      <c r="W522" s="110"/>
      <c r="X522" s="102"/>
      <c r="Y522" s="105"/>
    </row>
    <row r="523" spans="1:25" s="25" customFormat="1" ht="25.5" customHeight="1">
      <c r="A523" s="35"/>
      <c r="B523" s="48"/>
      <c r="C523" s="46" t="s">
        <v>550</v>
      </c>
      <c r="D523" s="57"/>
      <c r="E523" s="54"/>
      <c r="F523" s="53"/>
      <c r="G523" s="48"/>
      <c r="H523" s="123"/>
      <c r="I523" s="22"/>
      <c r="J523" s="22"/>
      <c r="K523" s="22"/>
      <c r="L523" s="35"/>
      <c r="M523" s="35"/>
      <c r="N523" s="41"/>
      <c r="O523" s="107"/>
      <c r="P523" s="57"/>
      <c r="U523" s="129">
        <f t="shared" si="7"/>
        <v>0</v>
      </c>
      <c r="V523" s="130"/>
      <c r="W523" s="110"/>
      <c r="X523" s="102"/>
      <c r="Y523" s="105"/>
    </row>
    <row r="524" spans="1:25" s="25" customFormat="1" ht="25.5" customHeight="1">
      <c r="A524" s="35"/>
      <c r="B524" s="48"/>
      <c r="C524" s="46" t="s">
        <v>551</v>
      </c>
      <c r="D524" s="57"/>
      <c r="E524" s="54"/>
      <c r="F524" s="53"/>
      <c r="G524" s="48"/>
      <c r="H524" s="123"/>
      <c r="I524" s="22"/>
      <c r="J524" s="22"/>
      <c r="K524" s="22"/>
      <c r="L524" s="35"/>
      <c r="M524" s="35"/>
      <c r="N524" s="41"/>
      <c r="O524" s="107"/>
      <c r="P524" s="57"/>
      <c r="U524" s="129">
        <f t="shared" si="7"/>
        <v>0</v>
      </c>
      <c r="V524" s="130"/>
      <c r="W524" s="110"/>
      <c r="X524" s="102"/>
      <c r="Y524" s="105"/>
    </row>
    <row r="525" spans="1:25" s="25" customFormat="1" ht="25.5" customHeight="1">
      <c r="A525" s="35"/>
      <c r="B525" s="48"/>
      <c r="C525" s="46" t="s">
        <v>552</v>
      </c>
      <c r="D525" s="57"/>
      <c r="E525" s="54"/>
      <c r="F525" s="53"/>
      <c r="G525" s="48"/>
      <c r="H525" s="123"/>
      <c r="I525" s="22"/>
      <c r="J525" s="22"/>
      <c r="K525" s="22"/>
      <c r="L525" s="35"/>
      <c r="M525" s="35"/>
      <c r="N525" s="41"/>
      <c r="O525" s="107"/>
      <c r="P525" s="57"/>
      <c r="U525" s="129">
        <f t="shared" si="7"/>
        <v>0</v>
      </c>
      <c r="V525" s="130"/>
      <c r="W525" s="110"/>
      <c r="X525" s="102"/>
      <c r="Y525" s="105"/>
    </row>
    <row r="526" spans="1:25" s="25" customFormat="1" ht="25.5" customHeight="1">
      <c r="A526" s="35"/>
      <c r="B526" s="48"/>
      <c r="C526" s="46" t="s">
        <v>580</v>
      </c>
      <c r="D526" s="57"/>
      <c r="E526" s="54"/>
      <c r="F526" s="53"/>
      <c r="G526" s="48"/>
      <c r="H526" s="123"/>
      <c r="I526" s="22"/>
      <c r="J526" s="22"/>
      <c r="K526" s="22"/>
      <c r="L526" s="35"/>
      <c r="M526" s="35"/>
      <c r="N526" s="41"/>
      <c r="O526" s="107"/>
      <c r="P526" s="57"/>
      <c r="U526" s="129">
        <f t="shared" ref="U526:U602" si="8">IF(O526&lt;300000,O526,"0")</f>
        <v>0</v>
      </c>
      <c r="V526" s="130"/>
      <c r="W526" s="110"/>
      <c r="X526" s="102"/>
      <c r="Y526" s="105"/>
    </row>
    <row r="527" spans="1:25" s="25" customFormat="1" ht="12.75" customHeight="1">
      <c r="A527" s="35"/>
      <c r="B527" s="48"/>
      <c r="C527" s="46" t="s">
        <v>581</v>
      </c>
      <c r="D527" s="57"/>
      <c r="E527" s="54"/>
      <c r="F527" s="53"/>
      <c r="G527" s="48"/>
      <c r="H527" s="123"/>
      <c r="I527" s="22"/>
      <c r="J527" s="22"/>
      <c r="K527" s="22"/>
      <c r="L527" s="35"/>
      <c r="M527" s="35"/>
      <c r="N527" s="41"/>
      <c r="O527" s="107"/>
      <c r="P527" s="57"/>
      <c r="U527" s="129">
        <f t="shared" si="8"/>
        <v>0</v>
      </c>
      <c r="V527" s="130"/>
      <c r="W527" s="110"/>
      <c r="X527" s="102"/>
      <c r="Y527" s="105"/>
    </row>
    <row r="528" spans="1:25" s="25" customFormat="1" ht="12.75" customHeight="1">
      <c r="A528" s="35"/>
      <c r="B528" s="48"/>
      <c r="C528" s="46" t="s">
        <v>582</v>
      </c>
      <c r="D528" s="57"/>
      <c r="E528" s="54"/>
      <c r="F528" s="53"/>
      <c r="G528" s="48"/>
      <c r="H528" s="123"/>
      <c r="I528" s="22"/>
      <c r="J528" s="22"/>
      <c r="K528" s="22"/>
      <c r="L528" s="35"/>
      <c r="M528" s="35"/>
      <c r="N528" s="41"/>
      <c r="O528" s="107"/>
      <c r="P528" s="57"/>
      <c r="U528" s="129">
        <f t="shared" si="8"/>
        <v>0</v>
      </c>
      <c r="V528" s="130"/>
      <c r="W528" s="110"/>
      <c r="X528" s="102"/>
      <c r="Y528" s="105"/>
    </row>
    <row r="529" spans="1:25" s="25" customFormat="1" ht="12.75" customHeight="1">
      <c r="A529" s="35"/>
      <c r="B529" s="48"/>
      <c r="C529" s="46" t="s">
        <v>553</v>
      </c>
      <c r="D529" s="57">
        <v>5</v>
      </c>
      <c r="E529" s="54" t="s">
        <v>560</v>
      </c>
      <c r="F529" s="53"/>
      <c r="G529" s="48"/>
      <c r="H529" s="123">
        <v>2013</v>
      </c>
      <c r="I529" s="22"/>
      <c r="J529" s="22"/>
      <c r="K529" s="22"/>
      <c r="L529" s="35"/>
      <c r="M529" s="35"/>
      <c r="N529" s="41" t="s">
        <v>114</v>
      </c>
      <c r="O529" s="107">
        <v>58784446.537226334</v>
      </c>
      <c r="P529" s="57"/>
      <c r="U529" s="129" t="str">
        <f t="shared" si="8"/>
        <v>0</v>
      </c>
      <c r="V529" s="130"/>
      <c r="W529" s="110"/>
      <c r="X529" s="102"/>
      <c r="Y529" s="105"/>
    </row>
    <row r="530" spans="1:25" s="25" customFormat="1" ht="12.75" customHeight="1">
      <c r="A530" s="35"/>
      <c r="B530" s="48"/>
      <c r="C530" s="46" t="s">
        <v>554</v>
      </c>
      <c r="D530" s="57">
        <v>5</v>
      </c>
      <c r="E530" s="54" t="s">
        <v>560</v>
      </c>
      <c r="F530" s="53"/>
      <c r="G530" s="48"/>
      <c r="H530" s="123">
        <v>2013</v>
      </c>
      <c r="I530" s="22"/>
      <c r="J530" s="22"/>
      <c r="K530" s="22"/>
      <c r="L530" s="35"/>
      <c r="M530" s="35"/>
      <c r="N530" s="41" t="s">
        <v>114</v>
      </c>
      <c r="O530" s="107">
        <v>60267443.057533056</v>
      </c>
      <c r="P530" s="57"/>
      <c r="U530" s="129" t="str">
        <f t="shared" si="8"/>
        <v>0</v>
      </c>
      <c r="V530" s="130"/>
      <c r="W530" s="110"/>
      <c r="X530" s="102"/>
      <c r="Y530" s="105"/>
    </row>
    <row r="531" spans="1:25" s="25" customFormat="1" ht="12.75" customHeight="1">
      <c r="A531" s="35"/>
      <c r="B531" s="48"/>
      <c r="C531" s="46" t="s">
        <v>555</v>
      </c>
      <c r="D531" s="57">
        <v>5</v>
      </c>
      <c r="E531" s="54" t="s">
        <v>491</v>
      </c>
      <c r="F531" s="53"/>
      <c r="G531" s="48"/>
      <c r="H531" s="123">
        <v>2013</v>
      </c>
      <c r="I531" s="22"/>
      <c r="J531" s="22"/>
      <c r="K531" s="22"/>
      <c r="L531" s="35"/>
      <c r="M531" s="35"/>
      <c r="N531" s="41" t="s">
        <v>114</v>
      </c>
      <c r="O531" s="107">
        <v>9834448.9953582808</v>
      </c>
      <c r="P531" s="57"/>
      <c r="U531" s="129" t="str">
        <f t="shared" si="8"/>
        <v>0</v>
      </c>
      <c r="V531" s="130"/>
      <c r="W531" s="110"/>
      <c r="X531" s="102"/>
      <c r="Y531" s="105"/>
    </row>
    <row r="532" spans="1:25" s="25" customFormat="1" ht="12.75" customHeight="1">
      <c r="A532" s="35"/>
      <c r="B532" s="48"/>
      <c r="C532" s="46" t="s">
        <v>556</v>
      </c>
      <c r="D532" s="57">
        <v>2</v>
      </c>
      <c r="E532" s="54" t="s">
        <v>337</v>
      </c>
      <c r="F532" s="53"/>
      <c r="G532" s="48"/>
      <c r="H532" s="123">
        <v>2013</v>
      </c>
      <c r="I532" s="22"/>
      <c r="J532" s="22"/>
      <c r="K532" s="22"/>
      <c r="L532" s="35"/>
      <c r="M532" s="35"/>
      <c r="N532" s="41" t="s">
        <v>114</v>
      </c>
      <c r="O532" s="107">
        <v>29336661.409882329</v>
      </c>
      <c r="P532" s="57"/>
      <c r="U532" s="129" t="str">
        <f t="shared" si="8"/>
        <v>0</v>
      </c>
      <c r="V532" s="130"/>
      <c r="W532" s="110"/>
      <c r="X532" s="102"/>
      <c r="Y532" s="105"/>
    </row>
    <row r="533" spans="1:25" s="25" customFormat="1" ht="38.25" customHeight="1">
      <c r="A533" s="35"/>
      <c r="B533" s="48"/>
      <c r="C533" s="46" t="s">
        <v>585</v>
      </c>
      <c r="D533" s="57">
        <v>400</v>
      </c>
      <c r="E533" s="54"/>
      <c r="F533" s="53"/>
      <c r="G533" s="48"/>
      <c r="H533" s="123">
        <v>2013</v>
      </c>
      <c r="I533" s="22"/>
      <c r="J533" s="22"/>
      <c r="K533" s="22"/>
      <c r="L533" s="35"/>
      <c r="M533" s="35"/>
      <c r="N533" s="41" t="s">
        <v>114</v>
      </c>
      <c r="O533" s="107">
        <v>28091078.475372694</v>
      </c>
      <c r="P533" s="57"/>
      <c r="U533" s="129" t="str">
        <f t="shared" si="8"/>
        <v>0</v>
      </c>
      <c r="V533" s="130"/>
      <c r="W533" s="110"/>
      <c r="X533" s="102"/>
      <c r="Y533" s="105"/>
    </row>
    <row r="534" spans="1:25" s="25" customFormat="1" ht="38.25" customHeight="1">
      <c r="A534" s="35"/>
      <c r="B534" s="48"/>
      <c r="C534" s="46" t="s">
        <v>586</v>
      </c>
      <c r="D534" s="57">
        <v>550</v>
      </c>
      <c r="E534" s="54"/>
      <c r="F534" s="53"/>
      <c r="G534" s="48"/>
      <c r="H534" s="123">
        <v>2013</v>
      </c>
      <c r="I534" s="22"/>
      <c r="J534" s="22"/>
      <c r="K534" s="22"/>
      <c r="L534" s="35"/>
      <c r="M534" s="35"/>
      <c r="N534" s="41" t="s">
        <v>114</v>
      </c>
      <c r="O534" s="107">
        <v>20376588.670736521</v>
      </c>
      <c r="P534" s="57"/>
      <c r="U534" s="129" t="str">
        <f t="shared" si="8"/>
        <v>0</v>
      </c>
      <c r="V534" s="130"/>
      <c r="W534" s="110"/>
      <c r="X534" s="102"/>
      <c r="Y534" s="105"/>
    </row>
    <row r="535" spans="1:25" s="25" customFormat="1" ht="25.5" customHeight="1">
      <c r="A535" s="35"/>
      <c r="B535" s="48"/>
      <c r="C535" s="46" t="s">
        <v>587</v>
      </c>
      <c r="D535" s="57">
        <v>1</v>
      </c>
      <c r="E535" s="54"/>
      <c r="F535" s="53"/>
      <c r="G535" s="48"/>
      <c r="H535" s="123">
        <v>2013</v>
      </c>
      <c r="I535" s="22"/>
      <c r="J535" s="22"/>
      <c r="K535" s="22"/>
      <c r="L535" s="35"/>
      <c r="M535" s="35"/>
      <c r="N535" s="41" t="s">
        <v>114</v>
      </c>
      <c r="O535" s="107">
        <v>12165427.686185025</v>
      </c>
      <c r="P535" s="57"/>
      <c r="U535" s="129" t="str">
        <f t="shared" si="8"/>
        <v>0</v>
      </c>
      <c r="V535" s="130"/>
      <c r="W535" s="110"/>
      <c r="X535" s="102"/>
      <c r="Y535" s="105"/>
    </row>
    <row r="536" spans="1:25" s="25" customFormat="1" ht="25.5" customHeight="1">
      <c r="A536" s="35"/>
      <c r="B536" s="48"/>
      <c r="C536" s="46" t="s">
        <v>588</v>
      </c>
      <c r="D536" s="57">
        <v>1</v>
      </c>
      <c r="E536" s="54"/>
      <c r="F536" s="53"/>
      <c r="G536" s="48"/>
      <c r="H536" s="123">
        <v>2013</v>
      </c>
      <c r="I536" s="22"/>
      <c r="J536" s="22"/>
      <c r="K536" s="22"/>
      <c r="L536" s="35"/>
      <c r="M536" s="35"/>
      <c r="N536" s="41" t="s">
        <v>114</v>
      </c>
      <c r="O536" s="107">
        <v>19907063.486484587</v>
      </c>
      <c r="P536" s="57"/>
      <c r="U536" s="129" t="str">
        <f t="shared" si="8"/>
        <v>0</v>
      </c>
      <c r="V536" s="130"/>
      <c r="W536" s="110"/>
      <c r="X536" s="102"/>
      <c r="Y536" s="105"/>
    </row>
    <row r="537" spans="1:25" s="25" customFormat="1" ht="25.5" customHeight="1">
      <c r="A537" s="35"/>
      <c r="B537" s="48"/>
      <c r="C537" s="46" t="s">
        <v>589</v>
      </c>
      <c r="D537" s="57">
        <v>1</v>
      </c>
      <c r="E537" s="54"/>
      <c r="F537" s="53"/>
      <c r="G537" s="48"/>
      <c r="H537" s="123">
        <v>2013</v>
      </c>
      <c r="I537" s="22"/>
      <c r="J537" s="22"/>
      <c r="K537" s="22"/>
      <c r="L537" s="35"/>
      <c r="M537" s="35"/>
      <c r="N537" s="41" t="s">
        <v>114</v>
      </c>
      <c r="O537" s="107">
        <v>6635687.8288281951</v>
      </c>
      <c r="P537" s="57"/>
      <c r="U537" s="129" t="str">
        <f t="shared" si="8"/>
        <v>0</v>
      </c>
      <c r="V537" s="130"/>
      <c r="W537" s="110"/>
      <c r="X537" s="102"/>
      <c r="Y537" s="105"/>
    </row>
    <row r="538" spans="1:25" s="25" customFormat="1" ht="12.75" customHeight="1">
      <c r="A538" s="35"/>
      <c r="B538" s="48"/>
      <c r="C538" s="46" t="s">
        <v>590</v>
      </c>
      <c r="D538" s="57">
        <v>1</v>
      </c>
      <c r="E538" s="54"/>
      <c r="F538" s="53"/>
      <c r="G538" s="48"/>
      <c r="H538" s="123">
        <v>2013</v>
      </c>
      <c r="I538" s="22"/>
      <c r="J538" s="22"/>
      <c r="K538" s="22"/>
      <c r="L538" s="35"/>
      <c r="M538" s="35"/>
      <c r="N538" s="41" t="s">
        <v>114</v>
      </c>
      <c r="O538" s="107">
        <v>3760223.1030026441</v>
      </c>
      <c r="P538" s="57"/>
      <c r="U538" s="129" t="str">
        <f t="shared" si="8"/>
        <v>0</v>
      </c>
      <c r="V538" s="130"/>
      <c r="W538" s="110"/>
      <c r="X538" s="102"/>
      <c r="Y538" s="105"/>
    </row>
    <row r="539" spans="1:25" s="25" customFormat="1" ht="12.75" customHeight="1">
      <c r="A539" s="35"/>
      <c r="B539" s="48"/>
      <c r="C539" s="46" t="s">
        <v>591</v>
      </c>
      <c r="D539" s="57">
        <v>1</v>
      </c>
      <c r="E539" s="54"/>
      <c r="F539" s="53"/>
      <c r="G539" s="48"/>
      <c r="H539" s="123">
        <v>2013</v>
      </c>
      <c r="I539" s="22"/>
      <c r="J539" s="22"/>
      <c r="K539" s="22"/>
      <c r="L539" s="35"/>
      <c r="M539" s="35"/>
      <c r="N539" s="41" t="s">
        <v>114</v>
      </c>
      <c r="O539" s="107">
        <v>16589219.572070489</v>
      </c>
      <c r="P539" s="57"/>
      <c r="U539" s="129" t="str">
        <f t="shared" si="8"/>
        <v>0</v>
      </c>
      <c r="V539" s="130"/>
      <c r="W539" s="110"/>
      <c r="X539" s="102"/>
      <c r="Y539" s="105"/>
    </row>
    <row r="540" spans="1:25" s="25" customFormat="1" ht="12.75" customHeight="1">
      <c r="A540" s="35"/>
      <c r="B540" s="48"/>
      <c r="C540" s="46" t="s">
        <v>592</v>
      </c>
      <c r="D540" s="57">
        <v>2</v>
      </c>
      <c r="E540" s="54"/>
      <c r="F540" s="53"/>
      <c r="G540" s="48"/>
      <c r="H540" s="123">
        <v>2013</v>
      </c>
      <c r="I540" s="22"/>
      <c r="J540" s="22"/>
      <c r="K540" s="22"/>
      <c r="L540" s="35"/>
      <c r="M540" s="35"/>
      <c r="N540" s="41" t="s">
        <v>114</v>
      </c>
      <c r="O540" s="107">
        <v>9953531.7432422936</v>
      </c>
      <c r="P540" s="57"/>
      <c r="U540" s="129" t="str">
        <f t="shared" si="8"/>
        <v>0</v>
      </c>
      <c r="V540" s="130"/>
      <c r="W540" s="110"/>
      <c r="X540" s="102"/>
      <c r="Y540" s="105"/>
    </row>
    <row r="541" spans="1:25" s="25" customFormat="1" ht="12.75" customHeight="1">
      <c r="A541" s="35"/>
      <c r="B541" s="48"/>
      <c r="C541" s="46" t="s">
        <v>593</v>
      </c>
      <c r="D541" s="57">
        <v>1</v>
      </c>
      <c r="E541" s="54"/>
      <c r="F541" s="53"/>
      <c r="G541" s="48"/>
      <c r="H541" s="123">
        <v>2013</v>
      </c>
      <c r="I541" s="22"/>
      <c r="J541" s="22"/>
      <c r="K541" s="22"/>
      <c r="L541" s="35"/>
      <c r="M541" s="35"/>
      <c r="N541" s="41" t="s">
        <v>114</v>
      </c>
      <c r="O541" s="107">
        <v>11059479.714713659</v>
      </c>
      <c r="P541" s="57"/>
      <c r="U541" s="129" t="str">
        <f t="shared" si="8"/>
        <v>0</v>
      </c>
      <c r="V541" s="130"/>
      <c r="W541" s="110"/>
      <c r="X541" s="102"/>
      <c r="Y541" s="105"/>
    </row>
    <row r="542" spans="1:25" s="25" customFormat="1" ht="25.5" customHeight="1">
      <c r="A542" s="35"/>
      <c r="B542" s="48"/>
      <c r="C542" s="46" t="s">
        <v>594</v>
      </c>
      <c r="D542" s="57">
        <v>2</v>
      </c>
      <c r="E542" s="54"/>
      <c r="F542" s="53"/>
      <c r="G542" s="48"/>
      <c r="H542" s="123">
        <v>2013</v>
      </c>
      <c r="I542" s="22"/>
      <c r="J542" s="22"/>
      <c r="K542" s="22"/>
      <c r="L542" s="35"/>
      <c r="M542" s="35"/>
      <c r="N542" s="41" t="s">
        <v>114</v>
      </c>
      <c r="O542" s="107">
        <v>7741635.8002995616</v>
      </c>
      <c r="P542" s="57"/>
      <c r="U542" s="129" t="str">
        <f t="shared" si="8"/>
        <v>0</v>
      </c>
      <c r="V542" s="130"/>
      <c r="W542" s="110"/>
      <c r="X542" s="102"/>
      <c r="Y542" s="105"/>
    </row>
    <row r="543" spans="1:25" s="25" customFormat="1" ht="12.75" customHeight="1">
      <c r="A543" s="35"/>
      <c r="B543" s="48"/>
      <c r="C543" s="46" t="s">
        <v>162</v>
      </c>
      <c r="D543" s="57">
        <v>1</v>
      </c>
      <c r="E543" s="54"/>
      <c r="F543" s="53"/>
      <c r="G543" s="48"/>
      <c r="H543" s="123">
        <v>2013</v>
      </c>
      <c r="I543" s="22"/>
      <c r="J543" s="22"/>
      <c r="K543" s="22"/>
      <c r="L543" s="35"/>
      <c r="M543" s="35"/>
      <c r="N543" s="41" t="s">
        <v>114</v>
      </c>
      <c r="O543" s="107">
        <v>2986059.5229726881</v>
      </c>
      <c r="P543" s="57"/>
      <c r="U543" s="129" t="str">
        <f t="shared" si="8"/>
        <v>0</v>
      </c>
      <c r="V543" s="130"/>
      <c r="W543" s="110"/>
      <c r="X543" s="102"/>
      <c r="Y543" s="105"/>
    </row>
    <row r="544" spans="1:25" s="25" customFormat="1" ht="12.75" customHeight="1">
      <c r="A544" s="35"/>
      <c r="B544" s="48"/>
      <c r="C544" s="46" t="s">
        <v>595</v>
      </c>
      <c r="D544" s="57">
        <v>1</v>
      </c>
      <c r="E544" s="54"/>
      <c r="F544" s="53"/>
      <c r="G544" s="48"/>
      <c r="H544" s="123">
        <v>2013</v>
      </c>
      <c r="I544" s="22"/>
      <c r="J544" s="22"/>
      <c r="K544" s="22"/>
      <c r="L544" s="35"/>
      <c r="M544" s="35"/>
      <c r="N544" s="41" t="s">
        <v>114</v>
      </c>
      <c r="O544" s="107">
        <v>995353.17432422936</v>
      </c>
      <c r="P544" s="57"/>
      <c r="U544" s="129" t="str">
        <f t="shared" si="8"/>
        <v>0</v>
      </c>
      <c r="V544" s="130"/>
      <c r="W544" s="110"/>
      <c r="X544" s="102"/>
      <c r="Y544" s="105"/>
    </row>
    <row r="545" spans="1:25" s="25" customFormat="1" ht="12.75" customHeight="1">
      <c r="A545" s="35"/>
      <c r="B545" s="48"/>
      <c r="C545" s="46" t="s">
        <v>596</v>
      </c>
      <c r="D545" s="57">
        <v>1</v>
      </c>
      <c r="E545" s="54"/>
      <c r="F545" s="53"/>
      <c r="G545" s="48"/>
      <c r="H545" s="123">
        <v>2013</v>
      </c>
      <c r="I545" s="22"/>
      <c r="J545" s="22"/>
      <c r="K545" s="22"/>
      <c r="L545" s="35"/>
      <c r="M545" s="35"/>
      <c r="N545" s="41" t="s">
        <v>114</v>
      </c>
      <c r="O545" s="107">
        <v>1880111.5515013221</v>
      </c>
      <c r="P545" s="57"/>
      <c r="U545" s="129" t="str">
        <f t="shared" si="8"/>
        <v>0</v>
      </c>
      <c r="V545" s="130"/>
      <c r="W545" s="110"/>
      <c r="X545" s="102"/>
      <c r="Y545" s="105"/>
    </row>
    <row r="546" spans="1:25" s="25" customFormat="1" ht="12.75" customHeight="1">
      <c r="A546" s="35"/>
      <c r="B546" s="48"/>
      <c r="C546" s="46" t="s">
        <v>597</v>
      </c>
      <c r="D546" s="57">
        <v>4</v>
      </c>
      <c r="E546" s="54"/>
      <c r="F546" s="53"/>
      <c r="G546" s="48"/>
      <c r="H546" s="123">
        <v>2013</v>
      </c>
      <c r="I546" s="22"/>
      <c r="J546" s="22"/>
      <c r="K546" s="22"/>
      <c r="L546" s="35"/>
      <c r="M546" s="35"/>
      <c r="N546" s="41" t="s">
        <v>114</v>
      </c>
      <c r="O546" s="107">
        <v>3981412.6972969174</v>
      </c>
      <c r="P546" s="57"/>
      <c r="U546" s="129" t="str">
        <f t="shared" si="8"/>
        <v>0</v>
      </c>
      <c r="V546" s="130"/>
      <c r="W546" s="110"/>
      <c r="X546" s="102"/>
      <c r="Y546" s="105"/>
    </row>
    <row r="547" spans="1:25" s="25" customFormat="1" ht="12.75" customHeight="1">
      <c r="A547" s="35"/>
      <c r="B547" s="48"/>
      <c r="C547" s="46" t="s">
        <v>598</v>
      </c>
      <c r="D547" s="57">
        <v>10</v>
      </c>
      <c r="E547" s="54"/>
      <c r="F547" s="53"/>
      <c r="G547" s="48"/>
      <c r="H547" s="123">
        <v>2013</v>
      </c>
      <c r="I547" s="22"/>
      <c r="J547" s="22"/>
      <c r="K547" s="22"/>
      <c r="L547" s="35"/>
      <c r="M547" s="35"/>
      <c r="N547" s="41" t="s">
        <v>114</v>
      </c>
      <c r="O547" s="107">
        <v>9179368.1632123366</v>
      </c>
      <c r="P547" s="57"/>
      <c r="U547" s="129" t="str">
        <f t="shared" si="8"/>
        <v>0</v>
      </c>
      <c r="V547" s="130"/>
      <c r="W547" s="110"/>
      <c r="X547" s="102"/>
      <c r="Y547" s="105"/>
    </row>
    <row r="548" spans="1:25" s="25" customFormat="1" ht="12.75" customHeight="1">
      <c r="A548" s="35"/>
      <c r="B548" s="48"/>
      <c r="C548" s="46" t="s">
        <v>554</v>
      </c>
      <c r="D548" s="57">
        <v>2</v>
      </c>
      <c r="E548" s="54"/>
      <c r="F548" s="53"/>
      <c r="G548" s="48"/>
      <c r="H548" s="123">
        <v>2013</v>
      </c>
      <c r="I548" s="22"/>
      <c r="J548" s="22"/>
      <c r="K548" s="22"/>
      <c r="L548" s="35"/>
      <c r="M548" s="35"/>
      <c r="N548" s="41" t="s">
        <v>114</v>
      </c>
      <c r="O548" s="107">
        <v>27095725.301048465</v>
      </c>
      <c r="P548" s="57"/>
      <c r="U548" s="129" t="str">
        <f t="shared" si="8"/>
        <v>0</v>
      </c>
      <c r="V548" s="130"/>
      <c r="W548" s="110"/>
      <c r="X548" s="102"/>
      <c r="Y548" s="105"/>
    </row>
    <row r="549" spans="1:25" s="25" customFormat="1" ht="12.75" customHeight="1">
      <c r="A549" s="35"/>
      <c r="B549" s="48"/>
      <c r="C549" s="46" t="s">
        <v>599</v>
      </c>
      <c r="D549" s="57">
        <v>10</v>
      </c>
      <c r="E549" s="54"/>
      <c r="F549" s="53"/>
      <c r="G549" s="48"/>
      <c r="H549" s="123">
        <v>2013</v>
      </c>
      <c r="I549" s="22"/>
      <c r="J549" s="22"/>
      <c r="K549" s="22"/>
      <c r="L549" s="35"/>
      <c r="M549" s="35"/>
      <c r="N549" s="41" t="s">
        <v>114</v>
      </c>
      <c r="O549" s="107">
        <v>3539033.5087083708</v>
      </c>
      <c r="P549" s="57"/>
      <c r="U549" s="129" t="str">
        <f t="shared" si="8"/>
        <v>0</v>
      </c>
      <c r="V549" s="130"/>
      <c r="W549" s="110"/>
      <c r="X549" s="102"/>
      <c r="Y549" s="105"/>
    </row>
    <row r="550" spans="1:25" s="25" customFormat="1" ht="12.75" customHeight="1">
      <c r="A550" s="35"/>
      <c r="B550" s="48"/>
      <c r="C550" s="46" t="s">
        <v>629</v>
      </c>
      <c r="D550" s="57" t="s">
        <v>639</v>
      </c>
      <c r="E550" s="54" t="s">
        <v>644</v>
      </c>
      <c r="F550" s="53"/>
      <c r="G550" s="48"/>
      <c r="H550" s="148">
        <v>2014</v>
      </c>
      <c r="I550" s="22"/>
      <c r="J550" s="22"/>
      <c r="K550" s="22"/>
      <c r="L550" s="35"/>
      <c r="M550" s="35"/>
      <c r="N550" s="41" t="s">
        <v>114</v>
      </c>
      <c r="O550" s="107">
        <v>2250000</v>
      </c>
      <c r="P550" s="57"/>
      <c r="U550" s="129"/>
      <c r="V550" s="130"/>
      <c r="W550" s="110"/>
      <c r="X550" s="102"/>
      <c r="Y550" s="105"/>
    </row>
    <row r="551" spans="1:25" s="25" customFormat="1" ht="12.75" customHeight="1">
      <c r="A551" s="35"/>
      <c r="B551" s="48"/>
      <c r="C551" s="46" t="s">
        <v>630</v>
      </c>
      <c r="D551" s="57" t="s">
        <v>639</v>
      </c>
      <c r="E551" s="54" t="s">
        <v>644</v>
      </c>
      <c r="F551" s="53"/>
      <c r="G551" s="48"/>
      <c r="H551" s="148">
        <v>2014</v>
      </c>
      <c r="I551" s="22"/>
      <c r="J551" s="22"/>
      <c r="K551" s="22"/>
      <c r="L551" s="35"/>
      <c r="M551" s="35"/>
      <c r="N551" s="41" t="s">
        <v>114</v>
      </c>
      <c r="O551" s="107">
        <v>2750000</v>
      </c>
      <c r="P551" s="57"/>
      <c r="U551" s="129"/>
      <c r="V551" s="130"/>
      <c r="W551" s="110"/>
      <c r="X551" s="102"/>
      <c r="Y551" s="105"/>
    </row>
    <row r="552" spans="1:25" s="25" customFormat="1" ht="12.75" customHeight="1">
      <c r="A552" s="35"/>
      <c r="B552" s="48"/>
      <c r="C552" s="46" t="s">
        <v>631</v>
      </c>
      <c r="D552" s="57" t="s">
        <v>640</v>
      </c>
      <c r="E552" s="54" t="s">
        <v>644</v>
      </c>
      <c r="F552" s="53"/>
      <c r="G552" s="48"/>
      <c r="H552" s="148">
        <v>2014</v>
      </c>
      <c r="I552" s="22"/>
      <c r="J552" s="22"/>
      <c r="K552" s="22"/>
      <c r="L552" s="35"/>
      <c r="M552" s="35"/>
      <c r="N552" s="41" t="s">
        <v>114</v>
      </c>
      <c r="O552" s="107">
        <v>2000000</v>
      </c>
      <c r="P552" s="57"/>
      <c r="U552" s="129"/>
      <c r="V552" s="130"/>
      <c r="W552" s="110"/>
      <c r="X552" s="102"/>
      <c r="Y552" s="105"/>
    </row>
    <row r="553" spans="1:25" s="25" customFormat="1" ht="12.75" customHeight="1">
      <c r="A553" s="35"/>
      <c r="B553" s="48"/>
      <c r="C553" s="46" t="s">
        <v>632</v>
      </c>
      <c r="D553" s="57" t="s">
        <v>639</v>
      </c>
      <c r="E553" s="54" t="s">
        <v>644</v>
      </c>
      <c r="F553" s="53"/>
      <c r="G553" s="48"/>
      <c r="H553" s="148">
        <v>2014</v>
      </c>
      <c r="I553" s="22"/>
      <c r="J553" s="22"/>
      <c r="K553" s="22"/>
      <c r="L553" s="35"/>
      <c r="M553" s="35"/>
      <c r="N553" s="41" t="s">
        <v>114</v>
      </c>
      <c r="O553" s="107">
        <v>2000000</v>
      </c>
      <c r="P553" s="57"/>
      <c r="U553" s="129"/>
      <c r="V553" s="130"/>
      <c r="W553" s="110"/>
      <c r="X553" s="102"/>
      <c r="Y553" s="105"/>
    </row>
    <row r="554" spans="1:25" s="25" customFormat="1" ht="12.75" customHeight="1">
      <c r="A554" s="35"/>
      <c r="B554" s="48"/>
      <c r="C554" s="46" t="s">
        <v>633</v>
      </c>
      <c r="D554" s="57" t="s">
        <v>639</v>
      </c>
      <c r="E554" s="54" t="s">
        <v>644</v>
      </c>
      <c r="F554" s="53"/>
      <c r="G554" s="48"/>
      <c r="H554" s="148">
        <v>2014</v>
      </c>
      <c r="I554" s="22"/>
      <c r="J554" s="22"/>
      <c r="K554" s="22"/>
      <c r="L554" s="35"/>
      <c r="M554" s="35"/>
      <c r="N554" s="41" t="s">
        <v>114</v>
      </c>
      <c r="O554" s="107">
        <v>750000</v>
      </c>
      <c r="P554" s="57"/>
      <c r="U554" s="129"/>
      <c r="V554" s="130"/>
      <c r="W554" s="110"/>
      <c r="X554" s="102"/>
      <c r="Y554" s="105"/>
    </row>
    <row r="555" spans="1:25" s="25" customFormat="1" ht="12.75" customHeight="1">
      <c r="A555" s="35"/>
      <c r="B555" s="48"/>
      <c r="C555" s="46" t="s">
        <v>634</v>
      </c>
      <c r="D555" s="57" t="s">
        <v>641</v>
      </c>
      <c r="E555" s="54" t="s">
        <v>644</v>
      </c>
      <c r="F555" s="53"/>
      <c r="G555" s="48"/>
      <c r="H555" s="148">
        <v>2014</v>
      </c>
      <c r="I555" s="22"/>
      <c r="J555" s="22"/>
      <c r="K555" s="22"/>
      <c r="L555" s="35"/>
      <c r="M555" s="35"/>
      <c r="N555" s="41" t="s">
        <v>114</v>
      </c>
      <c r="O555" s="107">
        <v>600000</v>
      </c>
      <c r="P555" s="57"/>
      <c r="U555" s="129"/>
      <c r="V555" s="130"/>
      <c r="W555" s="110"/>
      <c r="X555" s="102"/>
      <c r="Y555" s="105"/>
    </row>
    <row r="556" spans="1:25" s="25" customFormat="1" ht="12.75" customHeight="1">
      <c r="A556" s="35"/>
      <c r="B556" s="48"/>
      <c r="C556" s="46" t="s">
        <v>635</v>
      </c>
      <c r="D556" s="57" t="s">
        <v>640</v>
      </c>
      <c r="E556" s="54" t="s">
        <v>644</v>
      </c>
      <c r="F556" s="53"/>
      <c r="G556" s="48"/>
      <c r="H556" s="148">
        <v>2014</v>
      </c>
      <c r="I556" s="22"/>
      <c r="J556" s="22"/>
      <c r="K556" s="22"/>
      <c r="L556" s="35"/>
      <c r="M556" s="35"/>
      <c r="N556" s="41" t="s">
        <v>114</v>
      </c>
      <c r="O556" s="107">
        <v>2000000</v>
      </c>
      <c r="P556" s="57"/>
      <c r="U556" s="129"/>
      <c r="V556" s="130"/>
      <c r="W556" s="110"/>
      <c r="X556" s="102"/>
      <c r="Y556" s="105"/>
    </row>
    <row r="557" spans="1:25" s="25" customFormat="1" ht="12.75" customHeight="1">
      <c r="A557" s="35"/>
      <c r="B557" s="48"/>
      <c r="C557" s="46" t="s">
        <v>636</v>
      </c>
      <c r="D557" s="57" t="s">
        <v>639</v>
      </c>
      <c r="E557" s="54" t="s">
        <v>644</v>
      </c>
      <c r="F557" s="53"/>
      <c r="G557" s="48"/>
      <c r="H557" s="148">
        <v>2014</v>
      </c>
      <c r="I557" s="22"/>
      <c r="J557" s="22"/>
      <c r="K557" s="22"/>
      <c r="L557" s="35"/>
      <c r="M557" s="35"/>
      <c r="N557" s="41" t="s">
        <v>114</v>
      </c>
      <c r="O557" s="107">
        <v>882000</v>
      </c>
      <c r="P557" s="57"/>
      <c r="U557" s="129"/>
      <c r="V557" s="130"/>
      <c r="W557" s="110"/>
      <c r="X557" s="102"/>
      <c r="Y557" s="105"/>
    </row>
    <row r="558" spans="1:25" s="25" customFormat="1" ht="12.75" customHeight="1">
      <c r="A558" s="35"/>
      <c r="B558" s="48"/>
      <c r="C558" s="46" t="s">
        <v>637</v>
      </c>
      <c r="D558" s="57" t="s">
        <v>642</v>
      </c>
      <c r="E558" s="54" t="s">
        <v>644</v>
      </c>
      <c r="F558" s="53"/>
      <c r="G558" s="48"/>
      <c r="H558" s="148">
        <v>2014</v>
      </c>
      <c r="I558" s="22"/>
      <c r="J558" s="22"/>
      <c r="K558" s="22"/>
      <c r="L558" s="35"/>
      <c r="M558" s="35"/>
      <c r="N558" s="41" t="s">
        <v>114</v>
      </c>
      <c r="O558" s="107">
        <v>2820000</v>
      </c>
      <c r="P558" s="57"/>
      <c r="U558" s="129"/>
      <c r="V558" s="130"/>
      <c r="W558" s="110"/>
      <c r="X558" s="102"/>
      <c r="Y558" s="105"/>
    </row>
    <row r="559" spans="1:25" s="25" customFormat="1" ht="12.75" customHeight="1">
      <c r="A559" s="35"/>
      <c r="B559" s="48"/>
      <c r="C559" s="46" t="s">
        <v>638</v>
      </c>
      <c r="D559" s="57" t="s">
        <v>640</v>
      </c>
      <c r="E559" s="54" t="s">
        <v>644</v>
      </c>
      <c r="F559" s="53"/>
      <c r="G559" s="48"/>
      <c r="H559" s="148">
        <v>2014</v>
      </c>
      <c r="I559" s="22"/>
      <c r="J559" s="22"/>
      <c r="K559" s="22"/>
      <c r="L559" s="35"/>
      <c r="M559" s="35"/>
      <c r="N559" s="41" t="s">
        <v>114</v>
      </c>
      <c r="O559" s="107">
        <v>800000</v>
      </c>
      <c r="P559" s="57"/>
      <c r="U559" s="129"/>
      <c r="V559" s="130"/>
      <c r="W559" s="110"/>
      <c r="X559" s="102"/>
      <c r="Y559" s="105"/>
    </row>
    <row r="560" spans="1:25" s="25" customFormat="1" ht="12.75" customHeight="1">
      <c r="A560" s="35"/>
      <c r="B560" s="48"/>
      <c r="C560" s="46" t="s">
        <v>646</v>
      </c>
      <c r="D560" s="57" t="s">
        <v>623</v>
      </c>
      <c r="E560" s="54" t="s">
        <v>406</v>
      </c>
      <c r="F560" s="53"/>
      <c r="G560" s="48"/>
      <c r="H560" s="148">
        <v>2014</v>
      </c>
      <c r="I560" s="22"/>
      <c r="J560" s="22"/>
      <c r="K560" s="22"/>
      <c r="L560" s="35"/>
      <c r="M560" s="35"/>
      <c r="N560" s="41" t="s">
        <v>114</v>
      </c>
      <c r="O560" s="107">
        <v>45000000</v>
      </c>
      <c r="P560" s="57"/>
      <c r="U560" s="129"/>
      <c r="V560" s="130"/>
      <c r="W560" s="110"/>
      <c r="X560" s="102"/>
      <c r="Y560" s="105"/>
    </row>
    <row r="561" spans="1:25" s="25" customFormat="1" ht="12.75" customHeight="1">
      <c r="A561" s="35"/>
      <c r="B561" s="48"/>
      <c r="C561" s="46" t="s">
        <v>647</v>
      </c>
      <c r="D561" s="57" t="s">
        <v>623</v>
      </c>
      <c r="E561" s="54" t="s">
        <v>406</v>
      </c>
      <c r="F561" s="53"/>
      <c r="G561" s="48"/>
      <c r="H561" s="148">
        <v>2014</v>
      </c>
      <c r="I561" s="22"/>
      <c r="J561" s="22"/>
      <c r="K561" s="22"/>
      <c r="L561" s="35"/>
      <c r="M561" s="35"/>
      <c r="N561" s="41" t="s">
        <v>114</v>
      </c>
      <c r="O561" s="107">
        <v>39600000</v>
      </c>
      <c r="P561" s="57"/>
      <c r="U561" s="129"/>
      <c r="V561" s="130"/>
      <c r="W561" s="110"/>
      <c r="X561" s="102"/>
      <c r="Y561" s="105"/>
    </row>
    <row r="562" spans="1:25" s="25" customFormat="1" ht="12.75" customHeight="1">
      <c r="A562" s="35"/>
      <c r="B562" s="48"/>
      <c r="C562" s="46" t="s">
        <v>648</v>
      </c>
      <c r="D562" s="57" t="s">
        <v>650</v>
      </c>
      <c r="E562" s="54" t="s">
        <v>406</v>
      </c>
      <c r="F562" s="53"/>
      <c r="G562" s="48"/>
      <c r="H562" s="148">
        <v>2014</v>
      </c>
      <c r="I562" s="22"/>
      <c r="J562" s="22"/>
      <c r="K562" s="22"/>
      <c r="L562" s="35"/>
      <c r="M562" s="35"/>
      <c r="N562" s="41" t="s">
        <v>114</v>
      </c>
      <c r="O562" s="107">
        <v>17250000</v>
      </c>
      <c r="P562" s="57"/>
      <c r="U562" s="129"/>
      <c r="V562" s="130"/>
      <c r="W562" s="110"/>
      <c r="X562" s="102"/>
      <c r="Y562" s="105"/>
    </row>
    <row r="563" spans="1:25" s="25" customFormat="1" ht="12.75" customHeight="1">
      <c r="A563" s="35"/>
      <c r="B563" s="48"/>
      <c r="C563" s="46" t="s">
        <v>649</v>
      </c>
      <c r="D563" s="57" t="s">
        <v>623</v>
      </c>
      <c r="E563" s="54" t="s">
        <v>406</v>
      </c>
      <c r="F563" s="53"/>
      <c r="G563" s="48"/>
      <c r="H563" s="148">
        <v>2014</v>
      </c>
      <c r="I563" s="22"/>
      <c r="J563" s="22"/>
      <c r="K563" s="22"/>
      <c r="L563" s="35"/>
      <c r="M563" s="35"/>
      <c r="N563" s="41" t="s">
        <v>114</v>
      </c>
      <c r="O563" s="107">
        <v>15340000</v>
      </c>
      <c r="P563" s="57"/>
      <c r="U563" s="129"/>
      <c r="V563" s="130"/>
      <c r="W563" s="110"/>
      <c r="X563" s="102"/>
      <c r="Y563" s="105"/>
    </row>
    <row r="564" spans="1:25" s="25" customFormat="1" ht="14">
      <c r="A564" s="35"/>
      <c r="B564" s="48"/>
      <c r="C564" s="46"/>
      <c r="D564" s="57"/>
      <c r="E564" s="54"/>
      <c r="F564" s="53"/>
      <c r="G564" s="48"/>
      <c r="H564" s="123"/>
      <c r="I564" s="22"/>
      <c r="J564" s="22"/>
      <c r="K564" s="22"/>
      <c r="L564" s="35"/>
      <c r="M564" s="35"/>
      <c r="N564" s="41"/>
      <c r="O564" s="107"/>
      <c r="P564" s="57"/>
      <c r="U564" s="129">
        <f t="shared" si="8"/>
        <v>0</v>
      </c>
      <c r="V564" s="130"/>
      <c r="W564" s="110"/>
      <c r="X564" s="102"/>
      <c r="Y564" s="105"/>
    </row>
    <row r="565" spans="1:25" s="29" customFormat="1" ht="30">
      <c r="A565" s="87" t="s">
        <v>34</v>
      </c>
      <c r="B565" s="17" t="s">
        <v>35</v>
      </c>
      <c r="C565" s="85"/>
      <c r="D565" s="85"/>
      <c r="E565" s="86"/>
      <c r="F565" s="85"/>
      <c r="G565" s="85"/>
      <c r="H565" s="85"/>
      <c r="I565" s="85"/>
      <c r="J565" s="85"/>
      <c r="K565" s="85"/>
      <c r="L565" s="85"/>
      <c r="M565" s="85"/>
      <c r="N565" s="85"/>
      <c r="O565" s="114">
        <f>SUM(O566:O602)</f>
        <v>766875023.02569711</v>
      </c>
      <c r="P565" s="85"/>
      <c r="T565" s="109">
        <v>614016363.44533277</v>
      </c>
      <c r="U565" s="129" t="str">
        <f t="shared" si="8"/>
        <v>0</v>
      </c>
      <c r="V565" s="130"/>
      <c r="W565" s="104" t="s">
        <v>509</v>
      </c>
      <c r="X565" s="103">
        <v>107470000</v>
      </c>
    </row>
    <row r="566" spans="1:25" s="25" customFormat="1">
      <c r="A566" s="35"/>
      <c r="B566" s="37" t="s">
        <v>443</v>
      </c>
      <c r="C566" s="45" t="s">
        <v>429</v>
      </c>
      <c r="D566" s="35"/>
      <c r="E566" s="123" t="s">
        <v>455</v>
      </c>
      <c r="F566" s="54"/>
      <c r="G566" s="48" t="s">
        <v>397</v>
      </c>
      <c r="H566" s="123">
        <v>2008</v>
      </c>
      <c r="I566" s="35"/>
      <c r="J566" s="35"/>
      <c r="K566" s="35"/>
      <c r="L566" s="35"/>
      <c r="M566" s="35"/>
      <c r="N566" s="41" t="s">
        <v>114</v>
      </c>
      <c r="O566" s="51">
        <v>6565480.0899999999</v>
      </c>
      <c r="P566" s="35"/>
      <c r="U566" s="129" t="str">
        <f t="shared" si="8"/>
        <v>0</v>
      </c>
      <c r="V566" s="130"/>
    </row>
    <row r="567" spans="1:25" s="25" customFormat="1">
      <c r="A567" s="35"/>
      <c r="B567" s="37" t="s">
        <v>444</v>
      </c>
      <c r="C567" s="45" t="s">
        <v>430</v>
      </c>
      <c r="D567" s="35"/>
      <c r="E567" s="123"/>
      <c r="F567" s="54"/>
      <c r="G567" s="48" t="s">
        <v>397</v>
      </c>
      <c r="H567" s="123">
        <v>2008</v>
      </c>
      <c r="I567" s="35"/>
      <c r="J567" s="35"/>
      <c r="K567" s="35"/>
      <c r="L567" s="35"/>
      <c r="M567" s="35"/>
      <c r="N567" s="41" t="s">
        <v>114</v>
      </c>
      <c r="O567" s="47">
        <v>21534774.699999999</v>
      </c>
      <c r="P567" s="35"/>
      <c r="U567" s="129" t="str">
        <f t="shared" si="8"/>
        <v>0</v>
      </c>
      <c r="V567" s="130"/>
    </row>
    <row r="568" spans="1:25" s="25" customFormat="1">
      <c r="A568" s="35"/>
      <c r="B568" s="48" t="s">
        <v>304</v>
      </c>
      <c r="C568" s="46" t="s">
        <v>211</v>
      </c>
      <c r="D568" s="35"/>
      <c r="E568" s="54" t="s">
        <v>348</v>
      </c>
      <c r="F568" s="54"/>
      <c r="G568" s="48" t="s">
        <v>409</v>
      </c>
      <c r="H568" s="123">
        <v>2009</v>
      </c>
      <c r="I568" s="35"/>
      <c r="J568" s="35"/>
      <c r="K568" s="35"/>
      <c r="L568" s="35"/>
      <c r="M568" s="35"/>
      <c r="N568" s="41" t="s">
        <v>114</v>
      </c>
      <c r="O568" s="47">
        <f>38709541.48+0.34</f>
        <v>38709541.82</v>
      </c>
      <c r="P568" s="35"/>
      <c r="U568" s="129" t="str">
        <f t="shared" si="8"/>
        <v>0</v>
      </c>
      <c r="V568" s="130"/>
    </row>
    <row r="569" spans="1:25" s="25" customFormat="1">
      <c r="A569" s="35"/>
      <c r="B569" s="48" t="s">
        <v>304</v>
      </c>
      <c r="C569" s="46" t="s">
        <v>211</v>
      </c>
      <c r="D569" s="35"/>
      <c r="E569" s="54" t="s">
        <v>348</v>
      </c>
      <c r="F569" s="54"/>
      <c r="G569" s="48" t="s">
        <v>409</v>
      </c>
      <c r="H569" s="123">
        <v>2009</v>
      </c>
      <c r="I569" s="35"/>
      <c r="J569" s="35"/>
      <c r="K569" s="35"/>
      <c r="L569" s="35"/>
      <c r="M569" s="35"/>
      <c r="N569" s="41" t="s">
        <v>114</v>
      </c>
      <c r="O569" s="47">
        <f>38709541.48+0.34</f>
        <v>38709541.82</v>
      </c>
      <c r="P569" s="35"/>
      <c r="U569" s="129" t="str">
        <f t="shared" si="8"/>
        <v>0</v>
      </c>
      <c r="V569" s="130"/>
    </row>
    <row r="570" spans="1:25" s="25" customFormat="1">
      <c r="A570" s="35"/>
      <c r="B570" s="48" t="s">
        <v>445</v>
      </c>
      <c r="C570" s="46" t="s">
        <v>431</v>
      </c>
      <c r="D570" s="35"/>
      <c r="E570" s="54" t="s">
        <v>365</v>
      </c>
      <c r="F570" s="54"/>
      <c r="G570" s="48" t="s">
        <v>401</v>
      </c>
      <c r="H570" s="123">
        <v>2009</v>
      </c>
      <c r="I570" s="35"/>
      <c r="J570" s="35"/>
      <c r="K570" s="35"/>
      <c r="L570" s="35"/>
      <c r="M570" s="35"/>
      <c r="N570" s="41" t="s">
        <v>114</v>
      </c>
      <c r="O570" s="47">
        <v>5982383.5999999996</v>
      </c>
      <c r="P570" s="35"/>
      <c r="U570" s="129" t="str">
        <f t="shared" si="8"/>
        <v>0</v>
      </c>
      <c r="V570" s="130"/>
    </row>
    <row r="571" spans="1:25" s="25" customFormat="1">
      <c r="A571" s="35"/>
      <c r="B571" s="48" t="s">
        <v>445</v>
      </c>
      <c r="C571" s="46" t="s">
        <v>431</v>
      </c>
      <c r="D571" s="35"/>
      <c r="E571" s="54" t="s">
        <v>365</v>
      </c>
      <c r="F571" s="55"/>
      <c r="G571" s="48" t="s">
        <v>401</v>
      </c>
      <c r="H571" s="123">
        <v>2009</v>
      </c>
      <c r="I571" s="35"/>
      <c r="J571" s="35"/>
      <c r="K571" s="35"/>
      <c r="L571" s="35"/>
      <c r="M571" s="35"/>
      <c r="N571" s="41" t="s">
        <v>114</v>
      </c>
      <c r="O571" s="47">
        <v>5982383.5999999996</v>
      </c>
      <c r="P571" s="35"/>
      <c r="U571" s="129" t="str">
        <f t="shared" si="8"/>
        <v>0</v>
      </c>
      <c r="V571" s="130"/>
    </row>
    <row r="572" spans="1:25" s="25" customFormat="1">
      <c r="A572" s="35"/>
      <c r="B572" s="48" t="s">
        <v>445</v>
      </c>
      <c r="C572" s="46" t="s">
        <v>431</v>
      </c>
      <c r="D572" s="35"/>
      <c r="E572" s="54" t="s">
        <v>365</v>
      </c>
      <c r="F572" s="55"/>
      <c r="G572" s="48" t="s">
        <v>401</v>
      </c>
      <c r="H572" s="123">
        <v>2009</v>
      </c>
      <c r="I572" s="35"/>
      <c r="J572" s="35"/>
      <c r="K572" s="35"/>
      <c r="L572" s="35"/>
      <c r="M572" s="35"/>
      <c r="N572" s="41" t="s">
        <v>114</v>
      </c>
      <c r="O572" s="47">
        <v>5982383.5999999996</v>
      </c>
      <c r="P572" s="35"/>
      <c r="U572" s="129" t="str">
        <f t="shared" si="8"/>
        <v>0</v>
      </c>
      <c r="V572" s="130"/>
    </row>
    <row r="573" spans="1:25" s="25" customFormat="1">
      <c r="A573" s="35"/>
      <c r="B573" s="48" t="s">
        <v>445</v>
      </c>
      <c r="C573" s="46" t="s">
        <v>431</v>
      </c>
      <c r="D573" s="35"/>
      <c r="E573" s="54" t="s">
        <v>365</v>
      </c>
      <c r="F573" s="55"/>
      <c r="G573" s="48" t="s">
        <v>401</v>
      </c>
      <c r="H573" s="123">
        <v>2009</v>
      </c>
      <c r="I573" s="35"/>
      <c r="J573" s="35"/>
      <c r="K573" s="35"/>
      <c r="L573" s="35"/>
      <c r="M573" s="35"/>
      <c r="N573" s="41" t="s">
        <v>114</v>
      </c>
      <c r="O573" s="47">
        <v>5982383.5999999996</v>
      </c>
      <c r="P573" s="35"/>
      <c r="U573" s="129" t="str">
        <f t="shared" si="8"/>
        <v>0</v>
      </c>
      <c r="V573" s="130"/>
    </row>
    <row r="574" spans="1:25" s="25" customFormat="1">
      <c r="A574" s="35"/>
      <c r="B574" s="48" t="s">
        <v>445</v>
      </c>
      <c r="C574" s="46" t="s">
        <v>431</v>
      </c>
      <c r="D574" s="35"/>
      <c r="E574" s="54" t="s">
        <v>365</v>
      </c>
      <c r="F574" s="55"/>
      <c r="G574" s="48" t="s">
        <v>401</v>
      </c>
      <c r="H574" s="123">
        <v>2009</v>
      </c>
      <c r="I574" s="35"/>
      <c r="J574" s="35"/>
      <c r="K574" s="35"/>
      <c r="L574" s="35"/>
      <c r="M574" s="35"/>
      <c r="N574" s="41" t="s">
        <v>114</v>
      </c>
      <c r="O574" s="47">
        <v>5982383.5999999996</v>
      </c>
      <c r="P574" s="35"/>
      <c r="U574" s="129" t="str">
        <f t="shared" si="8"/>
        <v>0</v>
      </c>
      <c r="V574" s="130"/>
    </row>
    <row r="575" spans="1:25" s="25" customFormat="1">
      <c r="A575" s="35"/>
      <c r="B575" s="48" t="s">
        <v>445</v>
      </c>
      <c r="C575" s="46" t="s">
        <v>431</v>
      </c>
      <c r="D575" s="35"/>
      <c r="E575" s="54" t="s">
        <v>365</v>
      </c>
      <c r="F575" s="55"/>
      <c r="G575" s="48" t="s">
        <v>401</v>
      </c>
      <c r="H575" s="123">
        <v>2009</v>
      </c>
      <c r="I575" s="35"/>
      <c r="J575" s="35"/>
      <c r="K575" s="35"/>
      <c r="L575" s="35"/>
      <c r="M575" s="35"/>
      <c r="N575" s="41" t="s">
        <v>114</v>
      </c>
      <c r="O575" s="47">
        <v>5982383.5999999996</v>
      </c>
      <c r="P575" s="35"/>
      <c r="U575" s="129" t="str">
        <f t="shared" si="8"/>
        <v>0</v>
      </c>
      <c r="V575" s="130"/>
    </row>
    <row r="576" spans="1:25" s="25" customFormat="1">
      <c r="A576" s="35"/>
      <c r="B576" s="48" t="s">
        <v>445</v>
      </c>
      <c r="C576" s="46" t="s">
        <v>431</v>
      </c>
      <c r="D576" s="35"/>
      <c r="E576" s="54" t="s">
        <v>365</v>
      </c>
      <c r="F576" s="55"/>
      <c r="G576" s="48" t="s">
        <v>401</v>
      </c>
      <c r="H576" s="123">
        <v>2009</v>
      </c>
      <c r="I576" s="35"/>
      <c r="J576" s="35"/>
      <c r="K576" s="35"/>
      <c r="L576" s="35"/>
      <c r="M576" s="35"/>
      <c r="N576" s="41" t="s">
        <v>114</v>
      </c>
      <c r="O576" s="47">
        <v>5982383.5999999996</v>
      </c>
      <c r="P576" s="35"/>
      <c r="U576" s="129" t="str">
        <f t="shared" si="8"/>
        <v>0</v>
      </c>
      <c r="V576" s="130"/>
    </row>
    <row r="577" spans="1:22" s="25" customFormat="1">
      <c r="A577" s="35"/>
      <c r="B577" s="48" t="s">
        <v>445</v>
      </c>
      <c r="C577" s="46" t="s">
        <v>431</v>
      </c>
      <c r="D577" s="35"/>
      <c r="E577" s="54" t="s">
        <v>365</v>
      </c>
      <c r="F577" s="55"/>
      <c r="G577" s="48" t="s">
        <v>401</v>
      </c>
      <c r="H577" s="123">
        <v>2009</v>
      </c>
      <c r="I577" s="35"/>
      <c r="J577" s="35"/>
      <c r="K577" s="35"/>
      <c r="L577" s="35"/>
      <c r="M577" s="35"/>
      <c r="N577" s="41" t="s">
        <v>114</v>
      </c>
      <c r="O577" s="47">
        <v>5982383.5999999996</v>
      </c>
      <c r="P577" s="35"/>
      <c r="U577" s="129" t="str">
        <f t="shared" si="8"/>
        <v>0</v>
      </c>
      <c r="V577" s="130"/>
    </row>
    <row r="578" spans="1:22" s="25" customFormat="1">
      <c r="A578" s="35"/>
      <c r="B578" s="48" t="s">
        <v>446</v>
      </c>
      <c r="C578" s="46" t="s">
        <v>426</v>
      </c>
      <c r="D578" s="35"/>
      <c r="E578" s="54" t="s">
        <v>456</v>
      </c>
      <c r="F578" s="55"/>
      <c r="G578" s="48" t="s">
        <v>408</v>
      </c>
      <c r="H578" s="123">
        <v>2009</v>
      </c>
      <c r="I578" s="35"/>
      <c r="J578" s="35"/>
      <c r="K578" s="35"/>
      <c r="L578" s="35"/>
      <c r="M578" s="35"/>
      <c r="N578" s="41" t="s">
        <v>114</v>
      </c>
      <c r="O578" s="47">
        <v>24532800.32</v>
      </c>
      <c r="P578" s="35"/>
      <c r="U578" s="129" t="str">
        <f t="shared" si="8"/>
        <v>0</v>
      </c>
      <c r="V578" s="130"/>
    </row>
    <row r="579" spans="1:22" s="25" customFormat="1">
      <c r="A579" s="35"/>
      <c r="B579" s="48" t="s">
        <v>446</v>
      </c>
      <c r="C579" s="46" t="s">
        <v>426</v>
      </c>
      <c r="D579" s="35"/>
      <c r="E579" s="54" t="s">
        <v>456</v>
      </c>
      <c r="F579" s="55"/>
      <c r="G579" s="48" t="s">
        <v>408</v>
      </c>
      <c r="H579" s="123">
        <v>2009</v>
      </c>
      <c r="I579" s="35"/>
      <c r="J579" s="35"/>
      <c r="K579" s="35"/>
      <c r="L579" s="35"/>
      <c r="M579" s="35"/>
      <c r="N579" s="41" t="s">
        <v>114</v>
      </c>
      <c r="O579" s="47">
        <v>24532800.32</v>
      </c>
      <c r="P579" s="35"/>
      <c r="U579" s="129" t="str">
        <f t="shared" si="8"/>
        <v>0</v>
      </c>
      <c r="V579" s="130"/>
    </row>
    <row r="580" spans="1:22" s="25" customFormat="1">
      <c r="A580" s="35"/>
      <c r="B580" s="48" t="s">
        <v>447</v>
      </c>
      <c r="C580" s="46" t="s">
        <v>429</v>
      </c>
      <c r="D580" s="35"/>
      <c r="E580" s="54" t="s">
        <v>457</v>
      </c>
      <c r="F580" s="55"/>
      <c r="G580" s="48" t="s">
        <v>461</v>
      </c>
      <c r="H580" s="123">
        <v>2011</v>
      </c>
      <c r="I580" s="35"/>
      <c r="J580" s="35"/>
      <c r="K580" s="35"/>
      <c r="L580" s="35"/>
      <c r="M580" s="35"/>
      <c r="N580" s="41" t="s">
        <v>114</v>
      </c>
      <c r="O580" s="47">
        <v>19791932.583147034</v>
      </c>
      <c r="P580" s="35"/>
      <c r="U580" s="129" t="str">
        <f t="shared" si="8"/>
        <v>0</v>
      </c>
      <c r="V580" s="130"/>
    </row>
    <row r="581" spans="1:22" s="25" customFormat="1">
      <c r="A581" s="35"/>
      <c r="B581" s="48" t="s">
        <v>447</v>
      </c>
      <c r="C581" s="46" t="s">
        <v>429</v>
      </c>
      <c r="D581" s="35"/>
      <c r="E581" s="54" t="s">
        <v>457</v>
      </c>
      <c r="F581" s="55"/>
      <c r="G581" s="48" t="s">
        <v>461</v>
      </c>
      <c r="H581" s="123">
        <v>2011</v>
      </c>
      <c r="I581" s="35"/>
      <c r="J581" s="35"/>
      <c r="K581" s="35"/>
      <c r="L581" s="35"/>
      <c r="M581" s="35"/>
      <c r="N581" s="41" t="s">
        <v>114</v>
      </c>
      <c r="O581" s="47">
        <v>19791932.583147034</v>
      </c>
      <c r="P581" s="35"/>
      <c r="U581" s="129" t="str">
        <f t="shared" si="8"/>
        <v>0</v>
      </c>
      <c r="V581" s="130"/>
    </row>
    <row r="582" spans="1:22" s="25" customFormat="1">
      <c r="A582" s="35"/>
      <c r="B582" s="48" t="s">
        <v>306</v>
      </c>
      <c r="C582" s="46" t="s">
        <v>215</v>
      </c>
      <c r="D582" s="35"/>
      <c r="E582" s="54" t="s">
        <v>364</v>
      </c>
      <c r="F582" s="55"/>
      <c r="G582" s="48" t="s">
        <v>397</v>
      </c>
      <c r="H582" s="123">
        <v>2011</v>
      </c>
      <c r="I582" s="35"/>
      <c r="J582" s="35"/>
      <c r="K582" s="35"/>
      <c r="L582" s="35"/>
      <c r="M582" s="35"/>
      <c r="N582" s="41" t="s">
        <v>114</v>
      </c>
      <c r="O582" s="47">
        <v>9870913.2123543452</v>
      </c>
      <c r="P582" s="35"/>
      <c r="U582" s="129" t="str">
        <f t="shared" si="8"/>
        <v>0</v>
      </c>
      <c r="V582" s="130"/>
    </row>
    <row r="583" spans="1:22" s="25" customFormat="1">
      <c r="A583" s="73"/>
      <c r="B583" s="82" t="s">
        <v>306</v>
      </c>
      <c r="C583" s="83" t="s">
        <v>215</v>
      </c>
      <c r="D583" s="73"/>
      <c r="E583" s="89" t="s">
        <v>364</v>
      </c>
      <c r="F583" s="90"/>
      <c r="G583" s="82" t="s">
        <v>397</v>
      </c>
      <c r="H583" s="119">
        <v>2011</v>
      </c>
      <c r="I583" s="73"/>
      <c r="J583" s="73"/>
      <c r="K583" s="73"/>
      <c r="L583" s="73"/>
      <c r="M583" s="73"/>
      <c r="N583" s="78" t="s">
        <v>114</v>
      </c>
      <c r="O583" s="84">
        <v>9870913.2123543452</v>
      </c>
      <c r="P583" s="73"/>
      <c r="U583" s="129" t="str">
        <f t="shared" si="8"/>
        <v>0</v>
      </c>
      <c r="V583" s="130"/>
    </row>
    <row r="584" spans="1:22" s="25" customFormat="1" ht="30">
      <c r="A584" s="35"/>
      <c r="B584" s="48" t="s">
        <v>448</v>
      </c>
      <c r="C584" s="46" t="s">
        <v>432</v>
      </c>
      <c r="D584" s="35"/>
      <c r="E584" s="54" t="s">
        <v>365</v>
      </c>
      <c r="F584" s="55"/>
      <c r="G584" s="48" t="s">
        <v>462</v>
      </c>
      <c r="H584" s="123">
        <v>2011</v>
      </c>
      <c r="I584" s="35"/>
      <c r="J584" s="35"/>
      <c r="K584" s="35"/>
      <c r="L584" s="35"/>
      <c r="M584" s="35"/>
      <c r="N584" s="41" t="s">
        <v>114</v>
      </c>
      <c r="O584" s="47">
        <v>21479006.937766176</v>
      </c>
      <c r="P584" s="35"/>
      <c r="U584" s="129" t="str">
        <f t="shared" si="8"/>
        <v>0</v>
      </c>
      <c r="V584" s="130"/>
    </row>
    <row r="585" spans="1:22" s="25" customFormat="1" ht="30">
      <c r="A585" s="35"/>
      <c r="B585" s="48" t="s">
        <v>448</v>
      </c>
      <c r="C585" s="46" t="s">
        <v>432</v>
      </c>
      <c r="D585" s="35"/>
      <c r="E585" s="54" t="s">
        <v>365</v>
      </c>
      <c r="F585" s="55"/>
      <c r="G585" s="48" t="s">
        <v>462</v>
      </c>
      <c r="H585" s="123">
        <v>2011</v>
      </c>
      <c r="I585" s="35"/>
      <c r="J585" s="35"/>
      <c r="K585" s="35"/>
      <c r="L585" s="35"/>
      <c r="M585" s="35"/>
      <c r="N585" s="41" t="s">
        <v>114</v>
      </c>
      <c r="O585" s="47">
        <v>21479006.937766176</v>
      </c>
      <c r="P585" s="35"/>
      <c r="U585" s="129" t="str">
        <f t="shared" si="8"/>
        <v>0</v>
      </c>
      <c r="V585" s="130"/>
    </row>
    <row r="586" spans="1:22" s="25" customFormat="1">
      <c r="A586" s="35"/>
      <c r="B586" s="48" t="s">
        <v>449</v>
      </c>
      <c r="C586" s="46" t="s">
        <v>433</v>
      </c>
      <c r="D586" s="35"/>
      <c r="E586" s="54" t="s">
        <v>365</v>
      </c>
      <c r="F586" s="55"/>
      <c r="G586" s="48" t="s">
        <v>462</v>
      </c>
      <c r="H586" s="123">
        <v>2011</v>
      </c>
      <c r="I586" s="35"/>
      <c r="J586" s="35"/>
      <c r="K586" s="35"/>
      <c r="L586" s="35"/>
      <c r="M586" s="35"/>
      <c r="N586" s="41" t="s">
        <v>114</v>
      </c>
      <c r="O586" s="47">
        <v>6338429.0424508862</v>
      </c>
      <c r="P586" s="35"/>
      <c r="U586" s="129" t="str">
        <f t="shared" si="8"/>
        <v>0</v>
      </c>
      <c r="V586" s="130"/>
    </row>
    <row r="587" spans="1:22" s="25" customFormat="1">
      <c r="A587" s="35"/>
      <c r="B587" s="48" t="s">
        <v>449</v>
      </c>
      <c r="C587" s="46" t="s">
        <v>433</v>
      </c>
      <c r="D587" s="35"/>
      <c r="E587" s="54" t="s">
        <v>365</v>
      </c>
      <c r="F587" s="55"/>
      <c r="G587" s="48" t="s">
        <v>462</v>
      </c>
      <c r="H587" s="123">
        <v>2011</v>
      </c>
      <c r="I587" s="35"/>
      <c r="J587" s="35"/>
      <c r="K587" s="35"/>
      <c r="L587" s="35"/>
      <c r="M587" s="35"/>
      <c r="N587" s="41" t="s">
        <v>114</v>
      </c>
      <c r="O587" s="47">
        <v>6338429.0424508862</v>
      </c>
      <c r="P587" s="35"/>
      <c r="U587" s="129" t="str">
        <f t="shared" si="8"/>
        <v>0</v>
      </c>
      <c r="V587" s="130"/>
    </row>
    <row r="588" spans="1:22" s="25" customFormat="1" ht="30">
      <c r="A588" s="35"/>
      <c r="B588" s="48" t="s">
        <v>450</v>
      </c>
      <c r="C588" s="46" t="s">
        <v>434</v>
      </c>
      <c r="D588" s="35"/>
      <c r="E588" s="54" t="s">
        <v>365</v>
      </c>
      <c r="F588" s="55"/>
      <c r="G588" s="48" t="s">
        <v>462</v>
      </c>
      <c r="H588" s="123">
        <v>2011</v>
      </c>
      <c r="I588" s="35"/>
      <c r="J588" s="35"/>
      <c r="K588" s="35"/>
      <c r="L588" s="35"/>
      <c r="M588" s="35"/>
      <c r="N588" s="41" t="s">
        <v>114</v>
      </c>
      <c r="O588" s="47">
        <v>130401277.345798</v>
      </c>
      <c r="P588" s="35"/>
      <c r="U588" s="129" t="str">
        <f t="shared" si="8"/>
        <v>0</v>
      </c>
      <c r="V588" s="130"/>
    </row>
    <row r="589" spans="1:22" s="25" customFormat="1">
      <c r="A589" s="35"/>
      <c r="B589" s="48" t="s">
        <v>451</v>
      </c>
      <c r="C589" s="46" t="s">
        <v>435</v>
      </c>
      <c r="D589" s="35"/>
      <c r="E589" s="54" t="s">
        <v>365</v>
      </c>
      <c r="F589" s="55"/>
      <c r="G589" s="48" t="s">
        <v>462</v>
      </c>
      <c r="H589" s="123">
        <v>2011</v>
      </c>
      <c r="I589" s="35"/>
      <c r="J589" s="35"/>
      <c r="K589" s="35"/>
      <c r="L589" s="35"/>
      <c r="M589" s="35"/>
      <c r="N589" s="41" t="s">
        <v>114</v>
      </c>
      <c r="O589" s="47">
        <v>7363601.0440994641</v>
      </c>
      <c r="P589" s="35"/>
      <c r="U589" s="129" t="str">
        <f t="shared" si="8"/>
        <v>0</v>
      </c>
      <c r="V589" s="130"/>
    </row>
    <row r="590" spans="1:22" s="25" customFormat="1">
      <c r="A590" s="35"/>
      <c r="B590" s="48" t="s">
        <v>442</v>
      </c>
      <c r="C590" s="46" t="s">
        <v>436</v>
      </c>
      <c r="D590" s="35"/>
      <c r="E590" s="54" t="s">
        <v>365</v>
      </c>
      <c r="F590" s="55"/>
      <c r="G590" s="48" t="s">
        <v>397</v>
      </c>
      <c r="H590" s="123">
        <v>2011</v>
      </c>
      <c r="I590" s="35"/>
      <c r="J590" s="35"/>
      <c r="K590" s="35"/>
      <c r="L590" s="35"/>
      <c r="M590" s="35"/>
      <c r="N590" s="41" t="s">
        <v>114</v>
      </c>
      <c r="O590" s="47">
        <v>3968407.7483170764</v>
      </c>
      <c r="P590" s="35"/>
      <c r="U590" s="129" t="str">
        <f t="shared" si="8"/>
        <v>0</v>
      </c>
      <c r="V590" s="130"/>
    </row>
    <row r="591" spans="1:22" s="25" customFormat="1">
      <c r="A591" s="35"/>
      <c r="B591" s="48" t="s">
        <v>442</v>
      </c>
      <c r="C591" s="46" t="s">
        <v>436</v>
      </c>
      <c r="D591" s="35"/>
      <c r="E591" s="54" t="s">
        <v>365</v>
      </c>
      <c r="F591" s="55"/>
      <c r="G591" s="48" t="s">
        <v>397</v>
      </c>
      <c r="H591" s="123">
        <v>2011</v>
      </c>
      <c r="I591" s="35"/>
      <c r="J591" s="35"/>
      <c r="K591" s="35"/>
      <c r="L591" s="35"/>
      <c r="M591" s="35"/>
      <c r="N591" s="41" t="s">
        <v>114</v>
      </c>
      <c r="O591" s="47">
        <v>3968407.7483170764</v>
      </c>
      <c r="P591" s="35"/>
      <c r="U591" s="129" t="str">
        <f t="shared" si="8"/>
        <v>0</v>
      </c>
      <c r="V591" s="130"/>
    </row>
    <row r="592" spans="1:22" s="25" customFormat="1">
      <c r="A592" s="35"/>
      <c r="B592" s="48" t="s">
        <v>442</v>
      </c>
      <c r="C592" s="46" t="s">
        <v>436</v>
      </c>
      <c r="D592" s="35"/>
      <c r="E592" s="54" t="s">
        <v>365</v>
      </c>
      <c r="F592" s="55"/>
      <c r="G592" s="48" t="s">
        <v>397</v>
      </c>
      <c r="H592" s="123">
        <v>2011</v>
      </c>
      <c r="I592" s="35"/>
      <c r="J592" s="35"/>
      <c r="K592" s="35"/>
      <c r="L592" s="35"/>
      <c r="M592" s="35"/>
      <c r="N592" s="41" t="s">
        <v>114</v>
      </c>
      <c r="O592" s="47">
        <v>3968407.7483170764</v>
      </c>
      <c r="P592" s="35"/>
      <c r="U592" s="129" t="str">
        <f t="shared" si="8"/>
        <v>0</v>
      </c>
      <c r="V592" s="130"/>
    </row>
    <row r="593" spans="1:22" s="25" customFormat="1">
      <c r="A593" s="35"/>
      <c r="B593" s="48" t="s">
        <v>442</v>
      </c>
      <c r="C593" s="46" t="s">
        <v>436</v>
      </c>
      <c r="D593" s="35"/>
      <c r="E593" s="54" t="s">
        <v>365</v>
      </c>
      <c r="F593" s="55"/>
      <c r="G593" s="48" t="s">
        <v>397</v>
      </c>
      <c r="H593" s="123">
        <v>2011</v>
      </c>
      <c r="I593" s="35"/>
      <c r="J593" s="35"/>
      <c r="K593" s="35"/>
      <c r="L593" s="35"/>
      <c r="M593" s="35"/>
      <c r="N593" s="41" t="s">
        <v>114</v>
      </c>
      <c r="O593" s="47">
        <v>3968407.7483170764</v>
      </c>
      <c r="P593" s="35"/>
      <c r="U593" s="129" t="str">
        <f t="shared" si="8"/>
        <v>0</v>
      </c>
      <c r="V593" s="130"/>
    </row>
    <row r="594" spans="1:22" s="25" customFormat="1">
      <c r="A594" s="35"/>
      <c r="B594" s="48" t="s">
        <v>442</v>
      </c>
      <c r="C594" s="46" t="s">
        <v>436</v>
      </c>
      <c r="D594" s="35"/>
      <c r="E594" s="54" t="s">
        <v>365</v>
      </c>
      <c r="F594" s="55"/>
      <c r="G594" s="48" t="s">
        <v>397</v>
      </c>
      <c r="H594" s="123">
        <v>2011</v>
      </c>
      <c r="I594" s="35"/>
      <c r="J594" s="35"/>
      <c r="K594" s="35"/>
      <c r="L594" s="35"/>
      <c r="M594" s="35"/>
      <c r="N594" s="41" t="s">
        <v>114</v>
      </c>
      <c r="O594" s="47">
        <v>3968407.7483170764</v>
      </c>
      <c r="P594" s="35"/>
      <c r="U594" s="129" t="str">
        <f t="shared" si="8"/>
        <v>0</v>
      </c>
      <c r="V594" s="130"/>
    </row>
    <row r="595" spans="1:22" s="25" customFormat="1">
      <c r="A595" s="35"/>
      <c r="B595" s="48" t="s">
        <v>442</v>
      </c>
      <c r="C595" s="46" t="s">
        <v>436</v>
      </c>
      <c r="D595" s="35"/>
      <c r="E595" s="54" t="s">
        <v>365</v>
      </c>
      <c r="F595" s="55"/>
      <c r="G595" s="48" t="s">
        <v>397</v>
      </c>
      <c r="H595" s="123">
        <v>2011</v>
      </c>
      <c r="I595" s="35"/>
      <c r="J595" s="35"/>
      <c r="K595" s="35"/>
      <c r="L595" s="35"/>
      <c r="M595" s="35"/>
      <c r="N595" s="41" t="s">
        <v>114</v>
      </c>
      <c r="O595" s="47">
        <v>3968407.7483170764</v>
      </c>
      <c r="P595" s="35"/>
      <c r="U595" s="129" t="str">
        <f t="shared" si="8"/>
        <v>0</v>
      </c>
      <c r="V595" s="130"/>
    </row>
    <row r="596" spans="1:22" s="25" customFormat="1" ht="30">
      <c r="A596" s="35"/>
      <c r="B596" s="48"/>
      <c r="C596" s="46" t="s">
        <v>216</v>
      </c>
      <c r="D596" s="35"/>
      <c r="E596" s="54" t="s">
        <v>365</v>
      </c>
      <c r="F596" s="55"/>
      <c r="G596" s="48" t="s">
        <v>397</v>
      </c>
      <c r="H596" s="123">
        <v>2011</v>
      </c>
      <c r="I596" s="35"/>
      <c r="J596" s="35"/>
      <c r="K596" s="35"/>
      <c r="L596" s="35"/>
      <c r="M596" s="35"/>
      <c r="N596" s="41" t="s">
        <v>114</v>
      </c>
      <c r="O596" s="47">
        <v>7716348.3995054262</v>
      </c>
      <c r="P596" s="35"/>
      <c r="U596" s="129" t="str">
        <f t="shared" si="8"/>
        <v>0</v>
      </c>
      <c r="V596" s="130"/>
    </row>
    <row r="597" spans="1:22" s="25" customFormat="1">
      <c r="A597" s="35"/>
      <c r="B597" s="48" t="s">
        <v>307</v>
      </c>
      <c r="C597" s="46" t="s">
        <v>217</v>
      </c>
      <c r="D597" s="35"/>
      <c r="E597" s="54"/>
      <c r="F597" s="55"/>
      <c r="G597" s="48" t="s">
        <v>401</v>
      </c>
      <c r="H597" s="123">
        <v>2011</v>
      </c>
      <c r="I597" s="35"/>
      <c r="J597" s="35"/>
      <c r="K597" s="35"/>
      <c r="L597" s="35"/>
      <c r="M597" s="35"/>
      <c r="N597" s="41" t="s">
        <v>114</v>
      </c>
      <c r="O597" s="47">
        <v>6614012.9138617944</v>
      </c>
      <c r="P597" s="35"/>
      <c r="U597" s="129" t="str">
        <f t="shared" si="8"/>
        <v>0</v>
      </c>
      <c r="V597" s="130"/>
    </row>
    <row r="598" spans="1:22" s="25" customFormat="1">
      <c r="A598" s="35"/>
      <c r="B598" s="48"/>
      <c r="C598" s="46" t="s">
        <v>218</v>
      </c>
      <c r="D598" s="35"/>
      <c r="E598" s="54"/>
      <c r="F598" s="22"/>
      <c r="G598" s="48" t="s">
        <v>412</v>
      </c>
      <c r="H598" s="123">
        <v>2011</v>
      </c>
      <c r="I598" s="35"/>
      <c r="J598" s="35"/>
      <c r="K598" s="35"/>
      <c r="L598" s="35"/>
      <c r="M598" s="35"/>
      <c r="N598" s="41" t="s">
        <v>114</v>
      </c>
      <c r="O598" s="47">
        <v>12676858.084901772</v>
      </c>
      <c r="P598" s="35"/>
      <c r="U598" s="129" t="str">
        <f t="shared" si="8"/>
        <v>0</v>
      </c>
      <c r="V598" s="130"/>
    </row>
    <row r="599" spans="1:22" s="25" customFormat="1">
      <c r="A599" s="35"/>
      <c r="B599" s="48"/>
      <c r="C599" s="46" t="s">
        <v>490</v>
      </c>
      <c r="D599" s="35"/>
      <c r="E599" s="54" t="s">
        <v>491</v>
      </c>
      <c r="F599" s="22" t="s">
        <v>492</v>
      </c>
      <c r="G599" s="48" t="s">
        <v>493</v>
      </c>
      <c r="H599" s="123">
        <v>2012</v>
      </c>
      <c r="I599" s="35"/>
      <c r="J599" s="35"/>
      <c r="K599" s="35"/>
      <c r="L599" s="35"/>
      <c r="M599" s="35"/>
      <c r="N599" s="41" t="s">
        <v>114</v>
      </c>
      <c r="O599" s="47">
        <v>108029247.75</v>
      </c>
      <c r="P599" s="35"/>
      <c r="U599" s="129" t="str">
        <f t="shared" si="8"/>
        <v>0</v>
      </c>
      <c r="V599" s="130"/>
    </row>
    <row r="600" spans="1:22" s="25" customFormat="1">
      <c r="A600" s="35"/>
      <c r="B600" s="48"/>
      <c r="C600" s="46" t="s">
        <v>543</v>
      </c>
      <c r="D600" s="35">
        <v>2</v>
      </c>
      <c r="E600" s="54"/>
      <c r="F600" s="22"/>
      <c r="G600" s="48"/>
      <c r="H600" s="123">
        <v>2013</v>
      </c>
      <c r="I600" s="35"/>
      <c r="J600" s="35"/>
      <c r="K600" s="35"/>
      <c r="L600" s="35"/>
      <c r="M600" s="35"/>
      <c r="N600" s="41" t="s">
        <v>114</v>
      </c>
      <c r="O600" s="47">
        <v>34717167.566438511</v>
      </c>
      <c r="P600" s="35"/>
      <c r="U600" s="129" t="str">
        <f t="shared" si="8"/>
        <v>0</v>
      </c>
      <c r="V600" s="130"/>
    </row>
    <row r="601" spans="1:22" s="25" customFormat="1">
      <c r="A601" s="35"/>
      <c r="B601" s="48"/>
      <c r="C601" s="46" t="s">
        <v>544</v>
      </c>
      <c r="D601" s="35">
        <v>4</v>
      </c>
      <c r="E601" s="54"/>
      <c r="F601" s="22"/>
      <c r="G601" s="48"/>
      <c r="H601" s="123">
        <v>2013</v>
      </c>
      <c r="I601" s="35"/>
      <c r="J601" s="35"/>
      <c r="K601" s="35"/>
      <c r="L601" s="35"/>
      <c r="M601" s="35"/>
      <c r="N601" s="41" t="s">
        <v>114</v>
      </c>
      <c r="O601" s="47">
        <v>70608559.680000007</v>
      </c>
      <c r="P601" s="35"/>
      <c r="U601" s="129" t="str">
        <f t="shared" si="8"/>
        <v>0</v>
      </c>
      <c r="V601" s="130"/>
    </row>
    <row r="602" spans="1:22" s="25" customFormat="1">
      <c r="A602" s="35"/>
      <c r="B602" s="48"/>
      <c r="C602" s="46" t="s">
        <v>545</v>
      </c>
      <c r="D602" s="35">
        <v>7</v>
      </c>
      <c r="E602" s="54"/>
      <c r="F602" s="22"/>
      <c r="G602" s="48"/>
      <c r="H602" s="123">
        <v>2013</v>
      </c>
      <c r="I602" s="35"/>
      <c r="J602" s="35"/>
      <c r="K602" s="35"/>
      <c r="L602" s="35"/>
      <c r="M602" s="35"/>
      <c r="N602" s="41" t="s">
        <v>114</v>
      </c>
      <c r="O602" s="47">
        <v>47532932.329752788</v>
      </c>
      <c r="P602" s="35"/>
      <c r="U602" s="129" t="str">
        <f t="shared" si="8"/>
        <v>0</v>
      </c>
      <c r="V602" s="130"/>
    </row>
    <row r="603" spans="1:22" s="25" customFormat="1" ht="14">
      <c r="A603" s="35"/>
      <c r="B603" s="48"/>
      <c r="C603" s="46"/>
      <c r="D603" s="35"/>
      <c r="E603" s="54"/>
      <c r="F603" s="22"/>
      <c r="G603" s="48"/>
      <c r="H603" s="123"/>
      <c r="I603" s="35"/>
      <c r="J603" s="35"/>
      <c r="K603" s="35"/>
      <c r="L603" s="35"/>
      <c r="M603" s="35"/>
      <c r="N603" s="41"/>
      <c r="O603" s="47"/>
      <c r="P603" s="35"/>
      <c r="U603" s="129">
        <f t="shared" ref="U603:U612" si="9">IF(O603&lt;300000,O603,"0")</f>
        <v>0</v>
      </c>
      <c r="V603" s="130"/>
    </row>
    <row r="604" spans="1:22" s="25" customFormat="1" ht="14">
      <c r="A604" s="35"/>
      <c r="B604" s="70"/>
      <c r="C604" s="35"/>
      <c r="D604" s="35"/>
      <c r="E604" s="57"/>
      <c r="F604" s="35"/>
      <c r="G604" s="35"/>
      <c r="H604" s="35"/>
      <c r="I604" s="35"/>
      <c r="J604" s="35"/>
      <c r="K604" s="35"/>
      <c r="L604" s="35"/>
      <c r="M604" s="35"/>
      <c r="N604" s="35"/>
      <c r="O604" s="35"/>
      <c r="P604" s="35"/>
      <c r="U604" s="129">
        <f t="shared" si="9"/>
        <v>0</v>
      </c>
      <c r="V604" s="130"/>
    </row>
    <row r="605" spans="1:22" s="29" customFormat="1">
      <c r="A605" s="124" t="s">
        <v>36</v>
      </c>
      <c r="B605" s="17" t="s">
        <v>37</v>
      </c>
      <c r="C605" s="34" t="s">
        <v>469</v>
      </c>
      <c r="D605" s="85"/>
      <c r="E605" s="86"/>
      <c r="F605" s="85"/>
      <c r="G605" s="85"/>
      <c r="H605" s="85"/>
      <c r="I605" s="85"/>
      <c r="J605" s="85"/>
      <c r="K605" s="85"/>
      <c r="L605" s="85"/>
      <c r="M605" s="85"/>
      <c r="N605" s="85"/>
      <c r="O605" s="85"/>
      <c r="P605" s="85"/>
      <c r="U605" s="129">
        <f t="shared" si="9"/>
        <v>0</v>
      </c>
      <c r="V605" s="130"/>
    </row>
    <row r="606" spans="1:22" s="29" customFormat="1" ht="14">
      <c r="A606" s="85"/>
      <c r="B606" s="88"/>
      <c r="C606" s="85"/>
      <c r="D606" s="85"/>
      <c r="E606" s="86"/>
      <c r="F606" s="85"/>
      <c r="G606" s="85"/>
      <c r="H606" s="85"/>
      <c r="I606" s="85"/>
      <c r="J606" s="85"/>
      <c r="K606" s="85"/>
      <c r="L606" s="85"/>
      <c r="M606" s="85"/>
      <c r="N606" s="85"/>
      <c r="O606" s="85"/>
      <c r="P606" s="85"/>
      <c r="U606" s="129">
        <f t="shared" si="9"/>
        <v>0</v>
      </c>
      <c r="V606" s="130"/>
    </row>
    <row r="607" spans="1:22" s="29" customFormat="1">
      <c r="A607" s="124" t="s">
        <v>38</v>
      </c>
      <c r="B607" s="17" t="s">
        <v>39</v>
      </c>
      <c r="C607" s="34" t="s">
        <v>469</v>
      </c>
      <c r="D607" s="85"/>
      <c r="E607" s="86"/>
      <c r="F607" s="85"/>
      <c r="G607" s="85"/>
      <c r="H607" s="85"/>
      <c r="I607" s="85"/>
      <c r="J607" s="85"/>
      <c r="K607" s="85"/>
      <c r="L607" s="85"/>
      <c r="M607" s="85"/>
      <c r="N607" s="85"/>
      <c r="O607" s="85"/>
      <c r="P607" s="85"/>
      <c r="U607" s="129">
        <f t="shared" si="9"/>
        <v>0</v>
      </c>
      <c r="V607" s="130"/>
    </row>
    <row r="608" spans="1:22" s="29" customFormat="1" ht="14">
      <c r="A608" s="85"/>
      <c r="B608" s="88"/>
      <c r="C608" s="85"/>
      <c r="D608" s="85"/>
      <c r="E608" s="86"/>
      <c r="F608" s="85"/>
      <c r="G608" s="85"/>
      <c r="H608" s="85"/>
      <c r="I608" s="85"/>
      <c r="J608" s="85"/>
      <c r="K608" s="85"/>
      <c r="L608" s="85"/>
      <c r="M608" s="85"/>
      <c r="N608" s="85"/>
      <c r="O608" s="85"/>
      <c r="P608" s="85"/>
      <c r="U608" s="129">
        <f t="shared" si="9"/>
        <v>0</v>
      </c>
      <c r="V608" s="130"/>
    </row>
    <row r="609" spans="1:22" s="29" customFormat="1">
      <c r="A609" s="124" t="s">
        <v>40</v>
      </c>
      <c r="B609" s="17" t="s">
        <v>41</v>
      </c>
      <c r="C609" s="34" t="s">
        <v>469</v>
      </c>
      <c r="D609" s="85"/>
      <c r="E609" s="86"/>
      <c r="F609" s="85"/>
      <c r="G609" s="85"/>
      <c r="H609" s="85"/>
      <c r="I609" s="85"/>
      <c r="J609" s="85"/>
      <c r="K609" s="85"/>
      <c r="L609" s="85"/>
      <c r="M609" s="85"/>
      <c r="N609" s="85"/>
      <c r="O609" s="85"/>
      <c r="P609" s="85"/>
      <c r="U609" s="129">
        <f t="shared" si="9"/>
        <v>0</v>
      </c>
      <c r="V609" s="130"/>
    </row>
    <row r="610" spans="1:22" s="29" customFormat="1" ht="14">
      <c r="A610" s="85"/>
      <c r="B610" s="88"/>
      <c r="C610" s="85"/>
      <c r="D610" s="85"/>
      <c r="E610" s="86"/>
      <c r="F610" s="85"/>
      <c r="G610" s="85"/>
      <c r="H610" s="85"/>
      <c r="I610" s="85"/>
      <c r="J610" s="85"/>
      <c r="K610" s="85"/>
      <c r="L610" s="85"/>
      <c r="M610" s="85"/>
      <c r="N610" s="85"/>
      <c r="O610" s="85"/>
      <c r="P610" s="85"/>
      <c r="U610" s="129">
        <f t="shared" si="9"/>
        <v>0</v>
      </c>
      <c r="V610" s="130"/>
    </row>
    <row r="611" spans="1:22" s="29" customFormat="1">
      <c r="A611" s="124" t="s">
        <v>42</v>
      </c>
      <c r="B611" s="17" t="s">
        <v>43</v>
      </c>
      <c r="C611" s="34" t="s">
        <v>469</v>
      </c>
      <c r="D611" s="85"/>
      <c r="E611" s="86"/>
      <c r="F611" s="85"/>
      <c r="G611" s="85"/>
      <c r="H611" s="85"/>
      <c r="I611" s="85"/>
      <c r="J611" s="85"/>
      <c r="K611" s="85"/>
      <c r="L611" s="85"/>
      <c r="M611" s="85"/>
      <c r="N611" s="85"/>
      <c r="O611" s="85"/>
      <c r="P611" s="85"/>
      <c r="U611" s="129">
        <f t="shared" si="9"/>
        <v>0</v>
      </c>
    </row>
    <row r="612" spans="1:22">
      <c r="A612" s="133"/>
      <c r="B612" s="134"/>
      <c r="C612" s="133"/>
      <c r="D612" s="133"/>
      <c r="E612" s="135"/>
      <c r="F612" s="133"/>
      <c r="G612" s="133"/>
      <c r="H612" s="133"/>
      <c r="I612" s="133"/>
      <c r="J612" s="133"/>
      <c r="K612" s="133"/>
      <c r="L612" s="133"/>
      <c r="M612" s="133"/>
      <c r="N612" s="133"/>
      <c r="O612" s="133"/>
      <c r="P612" s="133"/>
      <c r="T612"/>
      <c r="U612" s="129">
        <f t="shared" si="9"/>
        <v>0</v>
      </c>
    </row>
    <row r="613" spans="1:22">
      <c r="A613" s="133"/>
      <c r="B613" s="134"/>
      <c r="C613" s="133" t="s">
        <v>517</v>
      </c>
      <c r="D613" s="136" t="s">
        <v>614</v>
      </c>
      <c r="E613" s="135"/>
      <c r="F613" s="133"/>
      <c r="G613" s="133"/>
      <c r="H613" s="41">
        <v>2013</v>
      </c>
      <c r="I613" s="133"/>
      <c r="J613" s="133"/>
      <c r="K613" s="133"/>
      <c r="L613" s="133"/>
      <c r="M613" s="133"/>
      <c r="N613" s="41" t="s">
        <v>114</v>
      </c>
      <c r="O613" s="137">
        <v>5977624.4121516384</v>
      </c>
      <c r="P613" s="133">
        <v>72</v>
      </c>
      <c r="T613" s="138">
        <f>O613/P613</f>
        <v>83022.56127988387</v>
      </c>
      <c r="U613" s="129">
        <f>IF(T613&lt;300000,T613,"0")</f>
        <v>83022.56127988387</v>
      </c>
    </row>
    <row r="614" spans="1:22">
      <c r="A614" s="133"/>
      <c r="B614" s="134"/>
      <c r="C614" s="133" t="s">
        <v>518</v>
      </c>
      <c r="D614" s="136" t="s">
        <v>615</v>
      </c>
      <c r="E614" s="135"/>
      <c r="F614" s="133"/>
      <c r="G614" s="133"/>
      <c r="H614" s="41">
        <v>2013</v>
      </c>
      <c r="I614" s="133"/>
      <c r="J614" s="133"/>
      <c r="K614" s="133"/>
      <c r="L614" s="133"/>
      <c r="M614" s="133"/>
      <c r="N614" s="41" t="s">
        <v>114</v>
      </c>
      <c r="O614" s="137">
        <v>3874386.193061247</v>
      </c>
      <c r="P614" s="133">
        <v>20</v>
      </c>
      <c r="T614" s="138">
        <f t="shared" ref="T614:T634" si="10">O614/P614</f>
        <v>193719.30965306234</v>
      </c>
      <c r="U614" s="129">
        <f t="shared" ref="U614:U634" si="11">IF(T614&lt;300000,T614,"0")</f>
        <v>193719.30965306234</v>
      </c>
    </row>
    <row r="615" spans="1:22">
      <c r="A615" s="133"/>
      <c r="B615" s="134"/>
      <c r="C615" s="133" t="s">
        <v>519</v>
      </c>
      <c r="D615" s="136" t="s">
        <v>616</v>
      </c>
      <c r="E615" s="135"/>
      <c r="F615" s="133"/>
      <c r="G615" s="133"/>
      <c r="H615" s="41">
        <v>2013</v>
      </c>
      <c r="I615" s="133"/>
      <c r="J615" s="133"/>
      <c r="K615" s="133"/>
      <c r="L615" s="133"/>
      <c r="M615" s="133"/>
      <c r="N615" s="41" t="s">
        <v>114</v>
      </c>
      <c r="O615" s="137">
        <v>1134641.6708250795</v>
      </c>
      <c r="P615" s="133">
        <v>20.5</v>
      </c>
      <c r="T615" s="138">
        <f t="shared" si="10"/>
        <v>55348.374186589244</v>
      </c>
      <c r="U615" s="129">
        <f t="shared" si="11"/>
        <v>55348.374186589244</v>
      </c>
    </row>
    <row r="616" spans="1:22">
      <c r="A616" s="133"/>
      <c r="B616" s="134"/>
      <c r="C616" s="133" t="s">
        <v>520</v>
      </c>
      <c r="D616" s="136" t="s">
        <v>617</v>
      </c>
      <c r="E616" s="135"/>
      <c r="F616" s="133"/>
      <c r="G616" s="133"/>
      <c r="H616" s="41">
        <v>2013</v>
      </c>
      <c r="I616" s="133"/>
      <c r="J616" s="133"/>
      <c r="K616" s="133"/>
      <c r="L616" s="133"/>
      <c r="M616" s="133"/>
      <c r="N616" s="41" t="s">
        <v>114</v>
      </c>
      <c r="O616" s="137">
        <v>166045.12255976774</v>
      </c>
      <c r="P616" s="133">
        <v>2</v>
      </c>
      <c r="T616" s="138">
        <f t="shared" si="10"/>
        <v>83022.56127988387</v>
      </c>
      <c r="U616" s="129">
        <f t="shared" si="11"/>
        <v>83022.56127988387</v>
      </c>
    </row>
    <row r="617" spans="1:22">
      <c r="A617" s="133"/>
      <c r="B617" s="134"/>
      <c r="C617" s="133" t="s">
        <v>521</v>
      </c>
      <c r="D617" s="136" t="s">
        <v>618</v>
      </c>
      <c r="E617" s="135"/>
      <c r="F617" s="133"/>
      <c r="G617" s="133"/>
      <c r="H617" s="41">
        <v>2013</v>
      </c>
      <c r="I617" s="133"/>
      <c r="J617" s="133"/>
      <c r="K617" s="133"/>
      <c r="L617" s="133"/>
      <c r="M617" s="133"/>
      <c r="N617" s="41" t="s">
        <v>114</v>
      </c>
      <c r="O617" s="137">
        <v>6741431.9759265697</v>
      </c>
      <c r="P617" s="133">
        <v>87</v>
      </c>
      <c r="T617" s="138">
        <f t="shared" si="10"/>
        <v>77487.723861224935</v>
      </c>
      <c r="U617" s="129">
        <f t="shared" si="11"/>
        <v>77487.723861224935</v>
      </c>
    </row>
    <row r="618" spans="1:22">
      <c r="A618" s="133"/>
      <c r="B618" s="134"/>
      <c r="C618" s="133" t="s">
        <v>523</v>
      </c>
      <c r="D618" s="136" t="s">
        <v>619</v>
      </c>
      <c r="E618" s="135"/>
      <c r="F618" s="133"/>
      <c r="G618" s="133"/>
      <c r="H618" s="41">
        <v>2013</v>
      </c>
      <c r="I618" s="133"/>
      <c r="J618" s="133"/>
      <c r="K618" s="133"/>
      <c r="L618" s="133"/>
      <c r="M618" s="133"/>
      <c r="N618" s="41" t="s">
        <v>114</v>
      </c>
      <c r="O618" s="137">
        <v>1089256.0039920763</v>
      </c>
      <c r="P618" s="133">
        <v>24</v>
      </c>
      <c r="T618" s="138">
        <f t="shared" si="10"/>
        <v>45385.666833003175</v>
      </c>
      <c r="U618" s="129">
        <f t="shared" si="11"/>
        <v>45385.666833003175</v>
      </c>
    </row>
    <row r="619" spans="1:22">
      <c r="A619" s="133"/>
      <c r="B619" s="134"/>
      <c r="C619" s="133" t="s">
        <v>524</v>
      </c>
      <c r="D619" s="136" t="s">
        <v>620</v>
      </c>
      <c r="E619" s="135"/>
      <c r="F619" s="133"/>
      <c r="G619" s="133"/>
      <c r="H619" s="41">
        <v>2013</v>
      </c>
      <c r="I619" s="133"/>
      <c r="J619" s="133"/>
      <c r="K619" s="133"/>
      <c r="L619" s="133"/>
      <c r="M619" s="133"/>
      <c r="N619" s="41" t="s">
        <v>114</v>
      </c>
      <c r="O619" s="137">
        <v>2191795.6177889341</v>
      </c>
      <c r="P619" s="133">
        <v>36</v>
      </c>
      <c r="T619" s="138">
        <f t="shared" si="10"/>
        <v>60883.211605248172</v>
      </c>
      <c r="U619" s="129">
        <f t="shared" si="11"/>
        <v>60883.211605248172</v>
      </c>
    </row>
    <row r="620" spans="1:22">
      <c r="A620" s="133"/>
      <c r="B620" s="134"/>
      <c r="C620" s="133" t="s">
        <v>525</v>
      </c>
      <c r="D620" s="136" t="s">
        <v>621</v>
      </c>
      <c r="E620" s="135"/>
      <c r="F620" s="133"/>
      <c r="G620" s="133"/>
      <c r="H620" s="41">
        <v>2013</v>
      </c>
      <c r="I620" s="133"/>
      <c r="J620" s="133"/>
      <c r="K620" s="133"/>
      <c r="L620" s="133"/>
      <c r="M620" s="133"/>
      <c r="N620" s="41" t="s">
        <v>114</v>
      </c>
      <c r="O620" s="137">
        <v>271207.03351428732</v>
      </c>
      <c r="P620" s="133">
        <v>7</v>
      </c>
      <c r="T620" s="138">
        <f t="shared" si="10"/>
        <v>38743.861930612475</v>
      </c>
      <c r="U620" s="129">
        <f t="shared" si="11"/>
        <v>38743.861930612475</v>
      </c>
    </row>
    <row r="621" spans="1:22">
      <c r="A621" s="133"/>
      <c r="B621" s="134"/>
      <c r="C621" s="133" t="s">
        <v>526</v>
      </c>
      <c r="D621" s="136" t="s">
        <v>622</v>
      </c>
      <c r="E621" s="135"/>
      <c r="F621" s="133"/>
      <c r="G621" s="133"/>
      <c r="H621" s="41">
        <v>2013</v>
      </c>
      <c r="I621" s="133"/>
      <c r="J621" s="133"/>
      <c r="K621" s="133"/>
      <c r="L621" s="133"/>
      <c r="M621" s="133"/>
      <c r="N621" s="41" t="s">
        <v>114</v>
      </c>
      <c r="O621" s="137">
        <v>553483.74186589243</v>
      </c>
      <c r="P621" s="133">
        <v>10</v>
      </c>
      <c r="T621" s="138">
        <f t="shared" si="10"/>
        <v>55348.374186589244</v>
      </c>
      <c r="U621" s="129">
        <f t="shared" si="11"/>
        <v>55348.374186589244</v>
      </c>
    </row>
    <row r="622" spans="1:22">
      <c r="A622" s="133"/>
      <c r="B622" s="134"/>
      <c r="C622" s="133" t="s">
        <v>527</v>
      </c>
      <c r="D622" s="136" t="s">
        <v>623</v>
      </c>
      <c r="E622" s="135"/>
      <c r="F622" s="133"/>
      <c r="G622" s="133"/>
      <c r="H622" s="41">
        <v>2013</v>
      </c>
      <c r="I622" s="133"/>
      <c r="J622" s="133"/>
      <c r="K622" s="133"/>
      <c r="L622" s="133"/>
      <c r="M622" s="133"/>
      <c r="N622" s="41" t="s">
        <v>114</v>
      </c>
      <c r="O622" s="137">
        <v>49813.536767930324</v>
      </c>
      <c r="P622" s="133">
        <v>1</v>
      </c>
      <c r="T622" s="138">
        <f t="shared" si="10"/>
        <v>49813.536767930324</v>
      </c>
      <c r="U622" s="129">
        <f t="shared" si="11"/>
        <v>49813.536767930324</v>
      </c>
    </row>
    <row r="623" spans="1:22">
      <c r="A623" s="133"/>
      <c r="B623" s="134"/>
      <c r="C623" s="133" t="s">
        <v>528</v>
      </c>
      <c r="D623" s="136" t="s">
        <v>624</v>
      </c>
      <c r="E623" s="135"/>
      <c r="F623" s="133"/>
      <c r="G623" s="133"/>
      <c r="H623" s="41">
        <v>2013</v>
      </c>
      <c r="I623" s="133"/>
      <c r="J623" s="133"/>
      <c r="K623" s="133"/>
      <c r="L623" s="133"/>
      <c r="M623" s="133"/>
      <c r="N623" s="41" t="s">
        <v>114</v>
      </c>
      <c r="O623" s="137">
        <v>298881.2206075819</v>
      </c>
      <c r="P623" s="133">
        <v>6</v>
      </c>
      <c r="T623" s="138">
        <f t="shared" si="10"/>
        <v>49813.536767930316</v>
      </c>
      <c r="U623" s="129">
        <f t="shared" si="11"/>
        <v>49813.536767930316</v>
      </c>
    </row>
    <row r="624" spans="1:22">
      <c r="A624" s="133"/>
      <c r="B624" s="134"/>
      <c r="C624" s="133" t="s">
        <v>529</v>
      </c>
      <c r="D624" s="136" t="s">
        <v>625</v>
      </c>
      <c r="E624" s="135"/>
      <c r="F624" s="133"/>
      <c r="G624" s="133"/>
      <c r="H624" s="41">
        <v>2013</v>
      </c>
      <c r="I624" s="133"/>
      <c r="J624" s="133"/>
      <c r="K624" s="133"/>
      <c r="L624" s="133"/>
      <c r="M624" s="133"/>
      <c r="N624" s="41" t="s">
        <v>114</v>
      </c>
      <c r="O624" s="137">
        <v>730598.53926297801</v>
      </c>
      <c r="P624" s="133">
        <v>11</v>
      </c>
      <c r="T624" s="138">
        <f t="shared" si="10"/>
        <v>66418.049023907093</v>
      </c>
      <c r="U624" s="129">
        <f t="shared" si="11"/>
        <v>66418.049023907093</v>
      </c>
    </row>
    <row r="625" spans="1:21">
      <c r="A625" s="133"/>
      <c r="B625" s="134"/>
      <c r="C625" s="133" t="s">
        <v>530</v>
      </c>
      <c r="D625" s="136" t="s">
        <v>622</v>
      </c>
      <c r="E625" s="135"/>
      <c r="F625" s="133"/>
      <c r="G625" s="133"/>
      <c r="H625" s="41">
        <v>2013</v>
      </c>
      <c r="I625" s="133"/>
      <c r="J625" s="133"/>
      <c r="K625" s="133"/>
      <c r="L625" s="133"/>
      <c r="M625" s="133"/>
      <c r="N625" s="41" t="s">
        <v>114</v>
      </c>
      <c r="O625" s="137">
        <v>464926.34316734964</v>
      </c>
      <c r="P625" s="133">
        <v>10</v>
      </c>
      <c r="T625" s="138">
        <f t="shared" si="10"/>
        <v>46492.634316734962</v>
      </c>
      <c r="U625" s="129">
        <f t="shared" si="11"/>
        <v>46492.634316734962</v>
      </c>
    </row>
    <row r="626" spans="1:21">
      <c r="A626" s="133"/>
      <c r="B626" s="134"/>
      <c r="C626" s="133" t="s">
        <v>531</v>
      </c>
      <c r="D626" s="136" t="s">
        <v>621</v>
      </c>
      <c r="E626" s="135"/>
      <c r="F626" s="133"/>
      <c r="G626" s="133"/>
      <c r="H626" s="41">
        <v>2013</v>
      </c>
      <c r="I626" s="133"/>
      <c r="J626" s="133"/>
      <c r="K626" s="133"/>
      <c r="L626" s="133"/>
      <c r="M626" s="133"/>
      <c r="N626" s="41" t="s">
        <v>114</v>
      </c>
      <c r="O626" s="137">
        <v>1356035.1675714364</v>
      </c>
      <c r="P626" s="133">
        <v>7</v>
      </c>
      <c r="T626" s="138">
        <f t="shared" si="10"/>
        <v>193719.30965306234</v>
      </c>
      <c r="U626" s="129">
        <f t="shared" si="11"/>
        <v>193719.30965306234</v>
      </c>
    </row>
    <row r="627" spans="1:21">
      <c r="A627" s="133"/>
      <c r="B627" s="134"/>
      <c r="C627" s="133" t="s">
        <v>533</v>
      </c>
      <c r="D627" s="136" t="s">
        <v>624</v>
      </c>
      <c r="E627" s="135"/>
      <c r="F627" s="133"/>
      <c r="G627" s="133"/>
      <c r="H627" s="41">
        <v>2013</v>
      </c>
      <c r="I627" s="133"/>
      <c r="J627" s="133"/>
      <c r="K627" s="133"/>
      <c r="L627" s="133"/>
      <c r="M627" s="133"/>
      <c r="N627" s="41" t="s">
        <v>114</v>
      </c>
      <c r="O627" s="137">
        <v>332090.24511953548</v>
      </c>
      <c r="P627" s="133">
        <v>6</v>
      </c>
      <c r="T627" s="138">
        <f t="shared" si="10"/>
        <v>55348.374186589244</v>
      </c>
      <c r="U627" s="129">
        <f t="shared" si="11"/>
        <v>55348.374186589244</v>
      </c>
    </row>
    <row r="628" spans="1:21">
      <c r="A628" s="133"/>
      <c r="B628" s="134"/>
      <c r="C628" s="133" t="s">
        <v>534</v>
      </c>
      <c r="D628" s="136" t="s">
        <v>625</v>
      </c>
      <c r="E628" s="135"/>
      <c r="F628" s="133"/>
      <c r="G628" s="133"/>
      <c r="H628" s="41">
        <v>2013</v>
      </c>
      <c r="I628" s="133"/>
      <c r="J628" s="133"/>
      <c r="K628" s="133"/>
      <c r="L628" s="133"/>
      <c r="M628" s="133"/>
      <c r="N628" s="41" t="s">
        <v>114</v>
      </c>
      <c r="O628" s="137">
        <v>426182.48123673716</v>
      </c>
      <c r="P628" s="133">
        <v>11</v>
      </c>
      <c r="T628" s="138">
        <f t="shared" si="10"/>
        <v>38743.861930612467</v>
      </c>
      <c r="U628" s="129">
        <f t="shared" si="11"/>
        <v>38743.861930612467</v>
      </c>
    </row>
    <row r="629" spans="1:21">
      <c r="A629" s="133"/>
      <c r="B629" s="134"/>
      <c r="C629" s="133" t="s">
        <v>535</v>
      </c>
      <c r="D629" s="136" t="s">
        <v>626</v>
      </c>
      <c r="E629" s="135"/>
      <c r="F629" s="133"/>
      <c r="G629" s="133"/>
      <c r="H629" s="41">
        <v>2013</v>
      </c>
      <c r="I629" s="133"/>
      <c r="J629" s="133"/>
      <c r="K629" s="133"/>
      <c r="L629" s="133"/>
      <c r="M629" s="133"/>
      <c r="N629" s="41" t="s">
        <v>114</v>
      </c>
      <c r="O629" s="137">
        <v>431717.31865539611</v>
      </c>
      <c r="P629" s="133">
        <v>13</v>
      </c>
      <c r="T629" s="138">
        <f t="shared" si="10"/>
        <v>33209.024511953547</v>
      </c>
      <c r="U629" s="129">
        <f t="shared" si="11"/>
        <v>33209.024511953547</v>
      </c>
    </row>
    <row r="630" spans="1:21">
      <c r="A630" s="133"/>
      <c r="B630" s="134"/>
      <c r="C630" s="133" t="s">
        <v>536</v>
      </c>
      <c r="D630" s="136" t="s">
        <v>627</v>
      </c>
      <c r="E630" s="135"/>
      <c r="F630" s="133"/>
      <c r="G630" s="133"/>
      <c r="H630" s="41">
        <v>2013</v>
      </c>
      <c r="I630" s="133"/>
      <c r="J630" s="133"/>
      <c r="K630" s="133"/>
      <c r="L630" s="133"/>
      <c r="M630" s="133"/>
      <c r="N630" s="41" t="s">
        <v>114</v>
      </c>
      <c r="O630" s="137">
        <v>525809.55477259785</v>
      </c>
      <c r="P630" s="133">
        <v>5</v>
      </c>
      <c r="T630" s="138">
        <f t="shared" si="10"/>
        <v>105161.91095451957</v>
      </c>
      <c r="U630" s="129">
        <f t="shared" si="11"/>
        <v>105161.91095451957</v>
      </c>
    </row>
    <row r="631" spans="1:21">
      <c r="A631" s="133"/>
      <c r="B631" s="134"/>
      <c r="C631" s="133" t="s">
        <v>537</v>
      </c>
      <c r="D631" s="136" t="s">
        <v>628</v>
      </c>
      <c r="E631" s="135"/>
      <c r="F631" s="133"/>
      <c r="G631" s="133"/>
      <c r="H631" s="41">
        <v>2013</v>
      </c>
      <c r="I631" s="133"/>
      <c r="J631" s="133"/>
      <c r="K631" s="133"/>
      <c r="L631" s="133"/>
      <c r="M631" s="133"/>
      <c r="N631" s="41" t="s">
        <v>114</v>
      </c>
      <c r="O631" s="137">
        <v>1660451.2255976773</v>
      </c>
      <c r="P631" s="133">
        <v>100</v>
      </c>
      <c r="T631" s="138">
        <f t="shared" si="10"/>
        <v>16604.512255976773</v>
      </c>
      <c r="U631" s="129">
        <f t="shared" si="11"/>
        <v>16604.512255976773</v>
      </c>
    </row>
    <row r="632" spans="1:21">
      <c r="A632" s="133"/>
      <c r="B632" s="134"/>
      <c r="C632" s="133" t="s">
        <v>538</v>
      </c>
      <c r="D632" s="136" t="s">
        <v>627</v>
      </c>
      <c r="E632" s="135"/>
      <c r="F632" s="133"/>
      <c r="G632" s="133"/>
      <c r="H632" s="41">
        <v>2013</v>
      </c>
      <c r="I632" s="133"/>
      <c r="J632" s="133"/>
      <c r="K632" s="133"/>
      <c r="L632" s="133"/>
      <c r="M632" s="133"/>
      <c r="N632" s="41" t="s">
        <v>114</v>
      </c>
      <c r="O632" s="137">
        <v>226928.3341650159</v>
      </c>
      <c r="P632" s="133">
        <v>5</v>
      </c>
      <c r="T632" s="138">
        <f t="shared" si="10"/>
        <v>45385.666833003183</v>
      </c>
      <c r="U632" s="129">
        <f t="shared" si="11"/>
        <v>45385.666833003183</v>
      </c>
    </row>
    <row r="633" spans="1:21">
      <c r="A633" s="133"/>
      <c r="B633" s="134"/>
      <c r="C633" s="133" t="s">
        <v>539</v>
      </c>
      <c r="D633" s="136" t="s">
        <v>622</v>
      </c>
      <c r="E633" s="135"/>
      <c r="F633" s="133"/>
      <c r="G633" s="133"/>
      <c r="H633" s="41">
        <v>2013</v>
      </c>
      <c r="I633" s="133"/>
      <c r="J633" s="133"/>
      <c r="K633" s="133"/>
      <c r="L633" s="133"/>
      <c r="M633" s="133"/>
      <c r="N633" s="41" t="s">
        <v>114</v>
      </c>
      <c r="O633" s="137">
        <v>509205.04251662106</v>
      </c>
      <c r="P633" s="133">
        <v>10</v>
      </c>
      <c r="T633" s="138">
        <f t="shared" si="10"/>
        <v>50920.504251662103</v>
      </c>
      <c r="U633" s="129">
        <f t="shared" si="11"/>
        <v>50920.504251662103</v>
      </c>
    </row>
    <row r="634" spans="1:21">
      <c r="A634" s="133"/>
      <c r="B634" s="134"/>
      <c r="C634" s="133" t="s">
        <v>540</v>
      </c>
      <c r="D634" s="136" t="s">
        <v>625</v>
      </c>
      <c r="E634" s="135"/>
      <c r="F634" s="133"/>
      <c r="G634" s="133"/>
      <c r="H634" s="41">
        <v>2013</v>
      </c>
      <c r="I634" s="133"/>
      <c r="J634" s="133"/>
      <c r="K634" s="133"/>
      <c r="L634" s="133"/>
      <c r="M634" s="133"/>
      <c r="N634" s="41" t="s">
        <v>114</v>
      </c>
      <c r="O634" s="137">
        <v>730598.53926297801</v>
      </c>
      <c r="P634" s="133">
        <v>11</v>
      </c>
      <c r="T634" s="138">
        <f t="shared" si="10"/>
        <v>66418.049023907093</v>
      </c>
      <c r="U634" s="129">
        <f t="shared" si="11"/>
        <v>66418.049023907093</v>
      </c>
    </row>
    <row r="635" spans="1:21">
      <c r="A635" s="133"/>
      <c r="B635" s="134"/>
      <c r="C635" s="133"/>
      <c r="D635" s="133"/>
      <c r="E635" s="135"/>
      <c r="F635" s="133"/>
      <c r="G635" s="133"/>
      <c r="H635" s="133"/>
      <c r="I635" s="133"/>
      <c r="J635" s="133"/>
      <c r="K635" s="133"/>
      <c r="L635" s="133"/>
      <c r="M635" s="133"/>
      <c r="N635" s="133"/>
      <c r="O635" s="133"/>
      <c r="P635" s="133"/>
      <c r="T635"/>
      <c r="U635" s="129"/>
    </row>
    <row r="637" spans="1:21">
      <c r="L637" s="711"/>
      <c r="M637" s="711"/>
      <c r="N637" s="711"/>
      <c r="O637" s="711"/>
      <c r="P637" s="711"/>
      <c r="Q637" s="711"/>
    </row>
    <row r="638" spans="1:21" s="25" customFormat="1" ht="14">
      <c r="A638" s="712" t="s">
        <v>111</v>
      </c>
      <c r="B638" s="712"/>
      <c r="C638" s="712"/>
      <c r="K638" s="712" t="s">
        <v>706</v>
      </c>
      <c r="L638" s="712"/>
      <c r="M638" s="712"/>
      <c r="N638" s="712"/>
      <c r="O638" s="712"/>
      <c r="P638" s="712"/>
      <c r="T638" s="120"/>
    </row>
    <row r="639" spans="1:21" s="25" customFormat="1" ht="14">
      <c r="A639" s="712" t="s">
        <v>499</v>
      </c>
      <c r="B639" s="712"/>
      <c r="C639" s="712"/>
      <c r="K639" s="91"/>
      <c r="L639" s="24"/>
      <c r="M639" s="24"/>
      <c r="N639" s="24"/>
      <c r="O639" s="92"/>
      <c r="P639" s="24"/>
      <c r="T639" s="120"/>
    </row>
    <row r="640" spans="1:21" s="25" customFormat="1" ht="14">
      <c r="A640" s="712" t="s">
        <v>112</v>
      </c>
      <c r="B640" s="712"/>
      <c r="C640" s="712"/>
      <c r="K640" s="712" t="s">
        <v>110</v>
      </c>
      <c r="L640" s="712"/>
      <c r="M640" s="712"/>
      <c r="N640" s="712"/>
      <c r="O640" s="712"/>
      <c r="P640" s="712"/>
      <c r="T640" s="120"/>
    </row>
    <row r="641" spans="1:20" s="25" customFormat="1" ht="14">
      <c r="A641" s="121"/>
      <c r="K641" s="121"/>
      <c r="L641" s="121"/>
      <c r="M641" s="121"/>
      <c r="N641" s="121"/>
      <c r="O641" s="125"/>
      <c r="P641" s="121"/>
      <c r="T641" s="120"/>
    </row>
    <row r="642" spans="1:20" s="25" customFormat="1" ht="14">
      <c r="A642" s="121"/>
      <c r="K642" s="121"/>
      <c r="L642" s="121"/>
      <c r="M642" s="121"/>
      <c r="N642" s="121"/>
      <c r="O642" s="125"/>
      <c r="P642" s="121"/>
      <c r="T642" s="120"/>
    </row>
    <row r="643" spans="1:20" s="25" customFormat="1" ht="14">
      <c r="A643" s="121"/>
      <c r="K643" s="95"/>
      <c r="L643" s="24"/>
      <c r="M643" s="24"/>
      <c r="N643" s="24"/>
      <c r="O643" s="92"/>
      <c r="P643" s="24"/>
      <c r="T643" s="120"/>
    </row>
    <row r="644" spans="1:20" s="25" customFormat="1" ht="14">
      <c r="A644" s="121"/>
      <c r="K644" s="95"/>
      <c r="L644" s="24"/>
      <c r="M644" s="24"/>
      <c r="N644" s="24"/>
      <c r="O644" s="92"/>
      <c r="P644" s="24"/>
      <c r="T644" s="120"/>
    </row>
    <row r="645" spans="1:20" s="25" customFormat="1" ht="14">
      <c r="A645" s="96"/>
      <c r="K645" s="717"/>
      <c r="L645" s="717"/>
      <c r="M645" s="717"/>
      <c r="N645" s="717"/>
      <c r="O645" s="717"/>
      <c r="P645" s="717"/>
      <c r="T645" s="120"/>
    </row>
    <row r="646" spans="1:20" s="25" customFormat="1" ht="14">
      <c r="A646" s="96"/>
      <c r="K646" s="712"/>
      <c r="L646" s="712"/>
      <c r="M646" s="712"/>
      <c r="N646" s="712"/>
      <c r="O646" s="712"/>
      <c r="P646" s="712"/>
      <c r="T646" s="120"/>
    </row>
    <row r="647" spans="1:20" s="25" customFormat="1">
      <c r="A647" s="717" t="s">
        <v>505</v>
      </c>
      <c r="B647" s="717"/>
      <c r="C647" s="717"/>
      <c r="K647" s="718" t="s">
        <v>611</v>
      </c>
      <c r="L647" s="718"/>
      <c r="M647" s="718"/>
      <c r="N647" s="718"/>
      <c r="O647" s="718"/>
      <c r="P647" s="718"/>
      <c r="T647" s="120"/>
    </row>
    <row r="648" spans="1:20" s="25" customFormat="1" ht="14">
      <c r="A648" s="712" t="s">
        <v>506</v>
      </c>
      <c r="B648" s="712"/>
      <c r="C648" s="712"/>
      <c r="K648" s="712" t="s">
        <v>583</v>
      </c>
      <c r="L648" s="712"/>
      <c r="M648" s="712"/>
      <c r="N648" s="712"/>
      <c r="O648" s="712"/>
      <c r="P648" s="712"/>
      <c r="T648" s="120"/>
    </row>
    <row r="649" spans="1:20">
      <c r="A649" s="710" t="s">
        <v>507</v>
      </c>
      <c r="B649" s="710"/>
      <c r="C649" s="710"/>
    </row>
  </sheetData>
  <autoFilter ref="A22:U564" xr:uid="{00000000-0009-0000-0000-000007000000}"/>
  <mergeCells count="37">
    <mergeCell ref="A4:S4"/>
    <mergeCell ref="A5:S5"/>
    <mergeCell ref="A6:S6"/>
    <mergeCell ref="A8:A10"/>
    <mergeCell ref="B8:B10"/>
    <mergeCell ref="C8:C10"/>
    <mergeCell ref="D8:D10"/>
    <mergeCell ref="E8:E10"/>
    <mergeCell ref="F8:F10"/>
    <mergeCell ref="G8:G10"/>
    <mergeCell ref="Q8:S8"/>
    <mergeCell ref="I9:I10"/>
    <mergeCell ref="J9:J10"/>
    <mergeCell ref="K9:K10"/>
    <mergeCell ref="L9:L10"/>
    <mergeCell ref="Q9:Q10"/>
    <mergeCell ref="R9:S9"/>
    <mergeCell ref="W450:X450"/>
    <mergeCell ref="L637:Q637"/>
    <mergeCell ref="A648:C648"/>
    <mergeCell ref="K648:P648"/>
    <mergeCell ref="A638:C638"/>
    <mergeCell ref="K638:P638"/>
    <mergeCell ref="H8:H10"/>
    <mergeCell ref="I8:M8"/>
    <mergeCell ref="N8:N10"/>
    <mergeCell ref="O8:O10"/>
    <mergeCell ref="P8:P10"/>
    <mergeCell ref="M9:M10"/>
    <mergeCell ref="A649:C649"/>
    <mergeCell ref="A639:C639"/>
    <mergeCell ref="A640:C640"/>
    <mergeCell ref="K640:P640"/>
    <mergeCell ref="K645:P645"/>
    <mergeCell ref="K646:P646"/>
    <mergeCell ref="A647:C647"/>
    <mergeCell ref="K647:P647"/>
  </mergeCells>
  <phoneticPr fontId="20" type="noConversion"/>
  <printOptions horizontalCentered="1"/>
  <pageMargins left="1.45" right="0.7" top="0.75" bottom="0.75" header="0.3" footer="0.3"/>
  <pageSetup paperSize="5" scale="60" orientation="landscape" horizontalDpi="4294967293" verticalDpi="4294967293"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E35"/>
  <sheetViews>
    <sheetView view="pageBreakPreview" topLeftCell="A7" zoomScale="80" zoomScaleNormal="90" zoomScaleSheetLayoutView="80" workbookViewId="0">
      <selection activeCell="B16" sqref="B16"/>
    </sheetView>
  </sheetViews>
  <sheetFormatPr baseColWidth="10" defaultColWidth="8.83203125" defaultRowHeight="15"/>
  <cols>
    <col min="1" max="1" width="6.5" bestFit="1" customWidth="1"/>
    <col min="2" max="2" width="42" customWidth="1"/>
    <col min="3" max="3" width="17.6640625" customWidth="1"/>
    <col min="4" max="4" width="11.5" customWidth="1"/>
    <col min="5" max="5" width="13.5" customWidth="1"/>
    <col min="6" max="6" width="14" customWidth="1"/>
    <col min="7" max="7" width="11" customWidth="1"/>
    <col min="8" max="8" width="14.5" customWidth="1"/>
    <col min="9" max="9" width="20.33203125" customWidth="1"/>
    <col min="10" max="10" width="10" customWidth="1"/>
    <col min="11" max="11" width="9.6640625" customWidth="1"/>
    <col min="12" max="12" width="8.5" customWidth="1"/>
    <col min="13" max="13" width="12.33203125" customWidth="1"/>
    <col min="14" max="14" width="18.6640625" customWidth="1"/>
    <col min="15" max="15" width="19.6640625" customWidth="1"/>
    <col min="16" max="16" width="19.5" customWidth="1"/>
    <col min="17" max="17" width="22" style="9" customWidth="1"/>
    <col min="18" max="18" width="17.5" hidden="1" customWidth="1"/>
    <col min="19" max="22" width="15.1640625" hidden="1" customWidth="1"/>
    <col min="23" max="23" width="18.33203125" hidden="1" customWidth="1"/>
    <col min="24" max="29" width="15.1640625" hidden="1" customWidth="1"/>
    <col min="30" max="31" width="18.33203125" hidden="1" customWidth="1"/>
  </cols>
  <sheetData>
    <row r="1" spans="1:31" s="262" customFormat="1" ht="25">
      <c r="A1" s="689" t="s">
        <v>500</v>
      </c>
      <c r="B1" s="689"/>
      <c r="C1" s="689"/>
      <c r="D1" s="689"/>
      <c r="E1" s="689"/>
      <c r="F1" s="689"/>
      <c r="G1" s="689"/>
      <c r="H1" s="689"/>
      <c r="I1" s="689"/>
      <c r="J1" s="689"/>
      <c r="K1" s="689"/>
      <c r="L1" s="689"/>
      <c r="M1" s="689"/>
      <c r="N1" s="689"/>
      <c r="O1" s="689"/>
      <c r="P1" s="689"/>
      <c r="Q1" s="689"/>
    </row>
    <row r="2" spans="1:31" s="262" customFormat="1" ht="25">
      <c r="A2" s="689" t="s">
        <v>501</v>
      </c>
      <c r="B2" s="689"/>
      <c r="C2" s="689"/>
      <c r="D2" s="689"/>
      <c r="E2" s="689"/>
      <c r="F2" s="689"/>
      <c r="G2" s="689"/>
      <c r="H2" s="689"/>
      <c r="I2" s="689"/>
      <c r="J2" s="689"/>
      <c r="K2" s="689"/>
      <c r="L2" s="689"/>
      <c r="M2" s="689"/>
      <c r="N2" s="689"/>
      <c r="O2" s="689"/>
      <c r="P2" s="689"/>
      <c r="Q2" s="689"/>
    </row>
    <row r="3" spans="1:31" s="262" customFormat="1" ht="15" customHeight="1">
      <c r="A3" s="263"/>
      <c r="B3" s="263"/>
      <c r="C3" s="263"/>
      <c r="D3" s="263"/>
      <c r="E3" s="263"/>
      <c r="F3" s="263"/>
      <c r="G3" s="263"/>
      <c r="H3" s="263"/>
      <c r="I3" s="263"/>
      <c r="J3" s="263"/>
      <c r="K3" s="263"/>
      <c r="L3" s="263"/>
      <c r="M3" s="263"/>
      <c r="N3" s="263"/>
      <c r="O3" s="263"/>
      <c r="P3" s="263"/>
      <c r="Q3" s="447"/>
    </row>
    <row r="4" spans="1:31" s="262" customFormat="1" ht="14.25" customHeight="1">
      <c r="A4" s="263"/>
      <c r="B4" s="263"/>
      <c r="C4" s="263"/>
      <c r="D4" s="263"/>
      <c r="E4" s="263"/>
      <c r="F4" s="263"/>
      <c r="G4" s="263"/>
      <c r="H4" s="263"/>
      <c r="I4" s="263"/>
      <c r="J4" s="263"/>
      <c r="K4" s="263"/>
      <c r="L4" s="263"/>
      <c r="M4" s="263"/>
      <c r="N4" s="263"/>
      <c r="O4" s="263"/>
      <c r="P4" s="263"/>
      <c r="Q4" s="447"/>
    </row>
    <row r="5" spans="1:31" s="285" customFormat="1" ht="14" thickBot="1">
      <c r="A5" s="448"/>
      <c r="B5" s="448" t="s">
        <v>496</v>
      </c>
      <c r="C5" s="449" t="s">
        <v>610</v>
      </c>
      <c r="D5" s="450"/>
      <c r="E5" s="450"/>
      <c r="F5" s="450"/>
      <c r="G5" s="450"/>
      <c r="H5" s="450"/>
      <c r="I5" s="450"/>
      <c r="J5" s="450"/>
      <c r="K5" s="450"/>
      <c r="L5" s="450"/>
      <c r="M5" s="450"/>
      <c r="N5" s="450"/>
      <c r="O5" s="450"/>
      <c r="P5" s="450"/>
      <c r="Q5" s="451"/>
    </row>
    <row r="6" spans="1:31" s="281" customFormat="1" ht="29.25" customHeight="1" thickTop="1">
      <c r="A6" s="776" t="s">
        <v>713</v>
      </c>
      <c r="B6" s="779" t="s">
        <v>714</v>
      </c>
      <c r="C6" s="779" t="s">
        <v>721</v>
      </c>
      <c r="D6" s="779" t="s">
        <v>722</v>
      </c>
      <c r="E6" s="779" t="s">
        <v>896</v>
      </c>
      <c r="F6" s="779" t="s">
        <v>897</v>
      </c>
      <c r="G6" s="779"/>
      <c r="H6" s="779"/>
      <c r="I6" s="779" t="s">
        <v>718</v>
      </c>
      <c r="J6" s="779" t="s">
        <v>898</v>
      </c>
      <c r="K6" s="779"/>
      <c r="L6" s="779" t="s">
        <v>716</v>
      </c>
      <c r="M6" s="779" t="s">
        <v>719</v>
      </c>
      <c r="N6" s="779" t="s">
        <v>899</v>
      </c>
      <c r="O6" s="779" t="s">
        <v>740</v>
      </c>
      <c r="P6" s="779" t="s">
        <v>900</v>
      </c>
      <c r="Q6" s="773" t="s">
        <v>2045</v>
      </c>
      <c r="R6" s="780" t="s">
        <v>1951</v>
      </c>
      <c r="S6" s="780" t="s">
        <v>1952</v>
      </c>
      <c r="T6" s="780" t="s">
        <v>1953</v>
      </c>
      <c r="U6" s="780" t="s">
        <v>1954</v>
      </c>
      <c r="V6" s="783" t="s">
        <v>1955</v>
      </c>
      <c r="W6" s="789" t="s">
        <v>1956</v>
      </c>
      <c r="X6" s="780" t="s">
        <v>1957</v>
      </c>
      <c r="Y6" s="792" t="s">
        <v>1958</v>
      </c>
      <c r="Z6" s="792" t="s">
        <v>1959</v>
      </c>
      <c r="AA6" s="786" t="s">
        <v>1960</v>
      </c>
      <c r="AB6" s="786" t="s">
        <v>1963</v>
      </c>
      <c r="AC6" s="780" t="s">
        <v>1961</v>
      </c>
      <c r="AD6" s="780" t="s">
        <v>1962</v>
      </c>
      <c r="AE6" s="780" t="s">
        <v>1964</v>
      </c>
    </row>
    <row r="7" spans="1:31" s="281" customFormat="1" ht="12.75" customHeight="1">
      <c r="A7" s="777"/>
      <c r="B7" s="769"/>
      <c r="C7" s="769"/>
      <c r="D7" s="769"/>
      <c r="E7" s="769"/>
      <c r="F7" s="769" t="s">
        <v>901</v>
      </c>
      <c r="G7" s="769" t="s">
        <v>902</v>
      </c>
      <c r="H7" s="769" t="s">
        <v>903</v>
      </c>
      <c r="I7" s="769"/>
      <c r="J7" s="771" t="s">
        <v>726</v>
      </c>
      <c r="K7" s="771" t="s">
        <v>727</v>
      </c>
      <c r="L7" s="769"/>
      <c r="M7" s="769"/>
      <c r="N7" s="769"/>
      <c r="O7" s="769"/>
      <c r="P7" s="769"/>
      <c r="Q7" s="774"/>
      <c r="R7" s="781"/>
      <c r="S7" s="781"/>
      <c r="T7" s="781"/>
      <c r="U7" s="781"/>
      <c r="V7" s="784"/>
      <c r="W7" s="790"/>
      <c r="X7" s="781"/>
      <c r="Y7" s="793"/>
      <c r="Z7" s="793"/>
      <c r="AA7" s="787"/>
      <c r="AB7" s="787"/>
      <c r="AC7" s="781"/>
      <c r="AD7" s="781"/>
      <c r="AE7" s="781"/>
    </row>
    <row r="8" spans="1:31" s="281" customFormat="1" ht="26.25" customHeight="1" thickBot="1">
      <c r="A8" s="778"/>
      <c r="B8" s="770"/>
      <c r="C8" s="770"/>
      <c r="D8" s="770"/>
      <c r="E8" s="770"/>
      <c r="F8" s="770"/>
      <c r="G8" s="770"/>
      <c r="H8" s="770"/>
      <c r="I8" s="770"/>
      <c r="J8" s="772"/>
      <c r="K8" s="772"/>
      <c r="L8" s="770"/>
      <c r="M8" s="770"/>
      <c r="N8" s="770"/>
      <c r="O8" s="770"/>
      <c r="P8" s="770"/>
      <c r="Q8" s="775"/>
      <c r="R8" s="782"/>
      <c r="S8" s="782"/>
      <c r="T8" s="782"/>
      <c r="U8" s="782"/>
      <c r="V8" s="785"/>
      <c r="W8" s="791"/>
      <c r="X8" s="782"/>
      <c r="Y8" s="794"/>
      <c r="Z8" s="794"/>
      <c r="AA8" s="788"/>
      <c r="AB8" s="788"/>
      <c r="AC8" s="782"/>
      <c r="AD8" s="782"/>
      <c r="AE8" s="782"/>
    </row>
    <row r="9" spans="1:31" s="281" customFormat="1" ht="16" thickTop="1" thickBot="1">
      <c r="A9" s="491">
        <v>1</v>
      </c>
      <c r="B9" s="492">
        <v>2</v>
      </c>
      <c r="C9" s="492">
        <v>3</v>
      </c>
      <c r="D9" s="493">
        <v>4</v>
      </c>
      <c r="E9" s="493">
        <v>5</v>
      </c>
      <c r="F9" s="492">
        <v>6</v>
      </c>
      <c r="G9" s="492">
        <v>7</v>
      </c>
      <c r="H9" s="493">
        <v>8</v>
      </c>
      <c r="I9" s="493">
        <v>9</v>
      </c>
      <c r="J9" s="492">
        <v>10</v>
      </c>
      <c r="K9" s="492">
        <v>11</v>
      </c>
      <c r="L9" s="492">
        <v>12</v>
      </c>
      <c r="M9" s="492">
        <v>13</v>
      </c>
      <c r="N9" s="492">
        <v>14</v>
      </c>
      <c r="O9" s="493">
        <v>15</v>
      </c>
      <c r="P9" s="492">
        <v>16</v>
      </c>
      <c r="Q9" s="494">
        <v>17</v>
      </c>
      <c r="R9" s="495"/>
      <c r="S9" s="495"/>
      <c r="T9" s="495"/>
      <c r="U9" s="495"/>
      <c r="V9" s="495"/>
      <c r="W9" s="495"/>
      <c r="X9" s="495"/>
      <c r="Y9" s="495"/>
      <c r="Z9" s="495"/>
      <c r="AA9" s="496"/>
      <c r="AB9" s="496"/>
      <c r="AC9" s="495"/>
      <c r="AD9" s="495"/>
      <c r="AE9" s="495"/>
    </row>
    <row r="10" spans="1:31" s="281" customFormat="1" ht="14">
      <c r="A10" s="491"/>
      <c r="B10" s="492"/>
      <c r="C10" s="492"/>
      <c r="D10" s="493"/>
      <c r="E10" s="493"/>
      <c r="F10" s="492"/>
      <c r="G10" s="492"/>
      <c r="H10" s="493"/>
      <c r="I10" s="493"/>
      <c r="J10" s="492"/>
      <c r="K10" s="492"/>
      <c r="L10" s="492"/>
      <c r="M10" s="492"/>
      <c r="N10" s="492"/>
      <c r="O10" s="493"/>
      <c r="P10" s="492"/>
      <c r="Q10" s="494"/>
      <c r="R10" s="499"/>
      <c r="S10" s="499"/>
      <c r="T10" s="499"/>
      <c r="U10" s="499"/>
      <c r="V10" s="499"/>
      <c r="W10" s="499"/>
      <c r="X10" s="499"/>
      <c r="Y10" s="499"/>
      <c r="Z10" s="499"/>
      <c r="AA10" s="500"/>
      <c r="AB10" s="500"/>
      <c r="AC10" s="499"/>
      <c r="AD10" s="499"/>
      <c r="AE10" s="499"/>
    </row>
    <row r="11" spans="1:31" s="425" customFormat="1" ht="26.25" customHeight="1">
      <c r="A11" s="452" t="s">
        <v>44</v>
      </c>
      <c r="B11" s="453" t="s">
        <v>904</v>
      </c>
      <c r="C11" s="453"/>
      <c r="D11" s="454"/>
      <c r="E11" s="454"/>
      <c r="F11" s="454"/>
      <c r="G11" s="454"/>
      <c r="H11" s="454"/>
      <c r="I11" s="454"/>
      <c r="J11" s="454"/>
      <c r="K11" s="454"/>
      <c r="L11" s="454"/>
      <c r="M11" s="454"/>
      <c r="N11" s="454"/>
      <c r="O11" s="454"/>
      <c r="P11" s="455">
        <f>P12+P20</f>
        <v>4373685547.8841419</v>
      </c>
      <c r="Q11" s="456"/>
      <c r="W11" s="457" t="e">
        <f>W12+W21</f>
        <v>#REF!</v>
      </c>
      <c r="Y11" s="457" t="e">
        <f>Y12+Y21</f>
        <v>#REF!</v>
      </c>
      <c r="Z11" s="457" t="e">
        <f>Z12+Z21</f>
        <v>#REF!</v>
      </c>
      <c r="AA11" s="458" t="e">
        <f>AA12+AA21</f>
        <v>#REF!</v>
      </c>
      <c r="AB11" s="458" t="e">
        <f>AB12+AB21</f>
        <v>#REF!</v>
      </c>
      <c r="AC11" s="459"/>
      <c r="AD11" s="457" t="e">
        <f>AD12+AD21</f>
        <v>#REF!</v>
      </c>
      <c r="AE11" s="457" t="e">
        <f>AE12+AE21</f>
        <v>#REF!</v>
      </c>
    </row>
    <row r="12" spans="1:31" s="425" customFormat="1" ht="26.25" customHeight="1">
      <c r="A12" s="325" t="s">
        <v>45</v>
      </c>
      <c r="B12" s="460" t="s">
        <v>905</v>
      </c>
      <c r="C12" s="461"/>
      <c r="D12" s="461"/>
      <c r="E12" s="461"/>
      <c r="F12" s="461"/>
      <c r="G12" s="461"/>
      <c r="H12" s="461"/>
      <c r="I12" s="461"/>
      <c r="J12" s="461"/>
      <c r="K12" s="461"/>
      <c r="L12" s="461"/>
      <c r="M12" s="461"/>
      <c r="N12" s="461"/>
      <c r="O12" s="461"/>
      <c r="P12" s="462">
        <f>SUM(P13:P17)</f>
        <v>4373685547.8841419</v>
      </c>
      <c r="Q12" s="463"/>
      <c r="W12" s="464" t="e">
        <f>SUM(W13:W17)</f>
        <v>#REF!</v>
      </c>
      <c r="Y12" s="464" t="e">
        <f>SUM(Y13:Y17)</f>
        <v>#REF!</v>
      </c>
      <c r="Z12" s="464" t="e">
        <f>SUM(Z13:Z17)</f>
        <v>#REF!</v>
      </c>
      <c r="AA12" s="465" t="e">
        <f>SUM(AA13:AA17)</f>
        <v>#REF!</v>
      </c>
      <c r="AB12" s="465" t="e">
        <f>SUM(AB13:AB17)</f>
        <v>#REF!</v>
      </c>
      <c r="AD12" s="464" t="e">
        <f>SUM(AD13:AD17)</f>
        <v>#REF!</v>
      </c>
      <c r="AE12" s="464" t="e">
        <f>SUM(AE13:AE17)</f>
        <v>#REF!</v>
      </c>
    </row>
    <row r="13" spans="1:31" s="425" customFormat="1" ht="26.25" customHeight="1">
      <c r="A13" s="466"/>
      <c r="B13" s="467" t="s">
        <v>463</v>
      </c>
      <c r="C13" s="381" t="s">
        <v>2101</v>
      </c>
      <c r="D13" s="461"/>
      <c r="E13" s="309" t="s">
        <v>91</v>
      </c>
      <c r="F13" s="467" t="s">
        <v>502</v>
      </c>
      <c r="G13" s="467" t="s">
        <v>504</v>
      </c>
      <c r="H13" s="461"/>
      <c r="I13" s="461"/>
      <c r="J13" s="497" t="s">
        <v>1965</v>
      </c>
      <c r="K13" s="461"/>
      <c r="L13" s="380">
        <v>1000</v>
      </c>
      <c r="M13" s="461"/>
      <c r="N13" s="381" t="s">
        <v>467</v>
      </c>
      <c r="O13" s="468" t="s">
        <v>114</v>
      </c>
      <c r="P13" s="349">
        <v>1421000000</v>
      </c>
      <c r="Q13" s="463"/>
      <c r="R13" s="469" t="e">
        <f>#REF!</f>
        <v>#REF!</v>
      </c>
      <c r="S13" s="470" t="e">
        <f t="shared" ref="S13" si="0">VLOOKUP(R13,kelompok,2,0)</f>
        <v>#REF!</v>
      </c>
      <c r="T13" s="470" t="e">
        <f t="shared" ref="T13" si="1">VLOOKUP(R13,MASAMANFAAT,4,0)</f>
        <v>#REF!</v>
      </c>
      <c r="U13" s="471" t="e">
        <f>(P13-10)/T13</f>
        <v>#REF!</v>
      </c>
      <c r="V13" s="351">
        <f>2013-AC13</f>
        <v>13</v>
      </c>
      <c r="W13" s="471" t="e">
        <f>IF(V13&gt;T13,P13-10,U13*V13)</f>
        <v>#REF!</v>
      </c>
      <c r="X13" s="471">
        <f t="shared" ref="X13" si="2">2014-AC13</f>
        <v>14</v>
      </c>
      <c r="Y13" s="471" t="e">
        <f>IF(P13-10=W13,0,U13)</f>
        <v>#REF!</v>
      </c>
      <c r="Z13" s="351" t="e">
        <f>IF(P13-10=W13+Y13,0,U13)</f>
        <v>#REF!</v>
      </c>
      <c r="AA13" s="472" t="e">
        <f>IF(P13-10=W13+Y13+Z13,0,U13)</f>
        <v>#REF!</v>
      </c>
      <c r="AB13" s="472" t="e">
        <f>IF(P13-10=W13+Y13+Z13+AA13,0,U13)</f>
        <v>#REF!</v>
      </c>
      <c r="AC13" s="473" t="str">
        <f>J13</f>
        <v>2000</v>
      </c>
      <c r="AD13" s="474" t="e">
        <f>P13-(Y13+Z13+W13+AA13+AB13)</f>
        <v>#REF!</v>
      </c>
      <c r="AE13" s="474" t="e">
        <f>AB13+AA13+Z13+Y13+W13</f>
        <v>#REF!</v>
      </c>
    </row>
    <row r="14" spans="1:31" s="425" customFormat="1" ht="26.25" customHeight="1">
      <c r="A14" s="466"/>
      <c r="B14" s="467" t="s">
        <v>464</v>
      </c>
      <c r="C14" s="381" t="s">
        <v>2101</v>
      </c>
      <c r="D14" s="461"/>
      <c r="E14" s="309" t="s">
        <v>91</v>
      </c>
      <c r="F14" s="467" t="s">
        <v>502</v>
      </c>
      <c r="G14" s="467" t="s">
        <v>504</v>
      </c>
      <c r="H14" s="461"/>
      <c r="I14" s="461"/>
      <c r="J14" s="497" t="s">
        <v>1965</v>
      </c>
      <c r="K14" s="461"/>
      <c r="L14" s="380">
        <v>1000</v>
      </c>
      <c r="M14" s="461"/>
      <c r="N14" s="381" t="s">
        <v>467</v>
      </c>
      <c r="O14" s="468" t="s">
        <v>114</v>
      </c>
      <c r="P14" s="349">
        <v>1421000000</v>
      </c>
      <c r="Q14" s="463"/>
      <c r="R14" s="469" t="e">
        <f>#REF!</f>
        <v>#REF!</v>
      </c>
      <c r="S14" s="470" t="e">
        <f t="shared" ref="S14:S17" si="3">VLOOKUP(R14,kelompok,2,0)</f>
        <v>#REF!</v>
      </c>
      <c r="T14" s="470" t="e">
        <f t="shared" ref="T14:T17" si="4">VLOOKUP(R14,MASAMANFAAT,4,0)</f>
        <v>#REF!</v>
      </c>
      <c r="U14" s="471" t="e">
        <f t="shared" ref="U14:U17" si="5">(P14-10)/T14</f>
        <v>#REF!</v>
      </c>
      <c r="V14" s="351">
        <f t="shared" ref="V14:V17" si="6">2013-AC14</f>
        <v>13</v>
      </c>
      <c r="W14" s="471" t="e">
        <f t="shared" ref="W14:W17" si="7">IF(V14&gt;T14,P14-10,U14*V14)</f>
        <v>#REF!</v>
      </c>
      <c r="X14" s="471">
        <f t="shared" ref="X14:X17" si="8">2014-AC14</f>
        <v>14</v>
      </c>
      <c r="Y14" s="471" t="e">
        <f t="shared" ref="Y14:Y17" si="9">IF(P14-10=W14,0,U14)</f>
        <v>#REF!</v>
      </c>
      <c r="Z14" s="351" t="e">
        <f t="shared" ref="Z14:Z17" si="10">IF(P14-10=W14+Y14,0,U14)</f>
        <v>#REF!</v>
      </c>
      <c r="AA14" s="472" t="e">
        <f t="shared" ref="AA14:AA17" si="11">IF(P14-10=W14+Y14+Z14,0,U14)</f>
        <v>#REF!</v>
      </c>
      <c r="AB14" s="472" t="e">
        <f t="shared" ref="AB14:AB17" si="12">IF(P14-10=W14+Y14+Z14+AA14,0,U14)</f>
        <v>#REF!</v>
      </c>
      <c r="AC14" s="473" t="str">
        <f t="shared" ref="AC14:AC17" si="13">J14</f>
        <v>2000</v>
      </c>
      <c r="AD14" s="474" t="e">
        <f t="shared" ref="AD14:AD17" si="14">P14-(Y14+Z14+W14+AA14+AB14)</f>
        <v>#REF!</v>
      </c>
      <c r="AE14" s="474" t="e">
        <f t="shared" ref="AE14:AE17" si="15">AB14+AA14+Z14+Y14+W14</f>
        <v>#REF!</v>
      </c>
    </row>
    <row r="15" spans="1:31" s="425" customFormat="1" ht="26.25" customHeight="1">
      <c r="A15" s="466"/>
      <c r="B15" s="467" t="s">
        <v>465</v>
      </c>
      <c r="C15" s="381" t="s">
        <v>2101</v>
      </c>
      <c r="D15" s="461"/>
      <c r="E15" s="309" t="s">
        <v>91</v>
      </c>
      <c r="F15" s="467" t="s">
        <v>502</v>
      </c>
      <c r="G15" s="467" t="s">
        <v>504</v>
      </c>
      <c r="H15" s="461"/>
      <c r="I15" s="461"/>
      <c r="J15" s="497" t="s">
        <v>1965</v>
      </c>
      <c r="K15" s="461"/>
      <c r="L15" s="380">
        <v>1000</v>
      </c>
      <c r="M15" s="461"/>
      <c r="N15" s="381" t="s">
        <v>467</v>
      </c>
      <c r="O15" s="468" t="s">
        <v>114</v>
      </c>
      <c r="P15" s="349">
        <v>1421000000</v>
      </c>
      <c r="Q15" s="463"/>
      <c r="R15" s="469" t="e">
        <f>#REF!</f>
        <v>#REF!</v>
      </c>
      <c r="S15" s="470" t="e">
        <f t="shared" si="3"/>
        <v>#REF!</v>
      </c>
      <c r="T15" s="470" t="e">
        <f t="shared" si="4"/>
        <v>#REF!</v>
      </c>
      <c r="U15" s="471" t="e">
        <f t="shared" si="5"/>
        <v>#REF!</v>
      </c>
      <c r="V15" s="351">
        <f t="shared" si="6"/>
        <v>13</v>
      </c>
      <c r="W15" s="471" t="e">
        <f t="shared" si="7"/>
        <v>#REF!</v>
      </c>
      <c r="X15" s="471">
        <f t="shared" si="8"/>
        <v>14</v>
      </c>
      <c r="Y15" s="471" t="e">
        <f t="shared" si="9"/>
        <v>#REF!</v>
      </c>
      <c r="Z15" s="351" t="e">
        <f t="shared" si="10"/>
        <v>#REF!</v>
      </c>
      <c r="AA15" s="472" t="e">
        <f t="shared" si="11"/>
        <v>#REF!</v>
      </c>
      <c r="AB15" s="472" t="e">
        <f t="shared" si="12"/>
        <v>#REF!</v>
      </c>
      <c r="AC15" s="473" t="str">
        <f t="shared" si="13"/>
        <v>2000</v>
      </c>
      <c r="AD15" s="474" t="e">
        <f t="shared" si="14"/>
        <v>#REF!</v>
      </c>
      <c r="AE15" s="474" t="e">
        <f t="shared" si="15"/>
        <v>#REF!</v>
      </c>
    </row>
    <row r="16" spans="1:31" s="425" customFormat="1" ht="26.25" customHeight="1">
      <c r="A16" s="466"/>
      <c r="B16" s="467" t="s">
        <v>466</v>
      </c>
      <c r="C16" s="381" t="s">
        <v>2103</v>
      </c>
      <c r="D16" s="461"/>
      <c r="E16" s="309" t="s">
        <v>91</v>
      </c>
      <c r="F16" s="467" t="s">
        <v>503</v>
      </c>
      <c r="G16" s="467" t="s">
        <v>504</v>
      </c>
      <c r="H16" s="461"/>
      <c r="I16" s="461"/>
      <c r="J16" s="497" t="s">
        <v>1965</v>
      </c>
      <c r="K16" s="461"/>
      <c r="L16" s="380">
        <v>20</v>
      </c>
      <c r="M16" s="461"/>
      <c r="N16" s="381" t="s">
        <v>467</v>
      </c>
      <c r="O16" s="468" t="s">
        <v>114</v>
      </c>
      <c r="P16" s="349">
        <v>18200000</v>
      </c>
      <c r="Q16" s="463"/>
      <c r="R16" s="469" t="e">
        <f>#REF!</f>
        <v>#REF!</v>
      </c>
      <c r="S16" s="470" t="e">
        <f t="shared" si="3"/>
        <v>#REF!</v>
      </c>
      <c r="T16" s="470" t="e">
        <f t="shared" si="4"/>
        <v>#REF!</v>
      </c>
      <c r="U16" s="471" t="e">
        <f t="shared" si="5"/>
        <v>#REF!</v>
      </c>
      <c r="V16" s="351">
        <f t="shared" si="6"/>
        <v>13</v>
      </c>
      <c r="W16" s="471" t="e">
        <f t="shared" si="7"/>
        <v>#REF!</v>
      </c>
      <c r="X16" s="471">
        <f t="shared" si="8"/>
        <v>14</v>
      </c>
      <c r="Y16" s="471" t="e">
        <f t="shared" si="9"/>
        <v>#REF!</v>
      </c>
      <c r="Z16" s="351" t="e">
        <f t="shared" si="10"/>
        <v>#REF!</v>
      </c>
      <c r="AA16" s="472" t="e">
        <f t="shared" si="11"/>
        <v>#REF!</v>
      </c>
      <c r="AB16" s="472" t="e">
        <f t="shared" si="12"/>
        <v>#REF!</v>
      </c>
      <c r="AC16" s="473" t="str">
        <f t="shared" si="13"/>
        <v>2000</v>
      </c>
      <c r="AD16" s="474" t="e">
        <f t="shared" si="14"/>
        <v>#REF!</v>
      </c>
      <c r="AE16" s="474" t="e">
        <f t="shared" si="15"/>
        <v>#REF!</v>
      </c>
    </row>
    <row r="17" spans="1:31" s="425" customFormat="1" ht="26.25" customHeight="1">
      <c r="A17" s="466"/>
      <c r="B17" s="475" t="s">
        <v>906</v>
      </c>
      <c r="C17" s="381" t="s">
        <v>2102</v>
      </c>
      <c r="D17" s="461"/>
      <c r="E17" s="309" t="s">
        <v>91</v>
      </c>
      <c r="F17" s="467" t="s">
        <v>503</v>
      </c>
      <c r="G17" s="467" t="s">
        <v>407</v>
      </c>
      <c r="H17" s="461"/>
      <c r="I17" s="461"/>
      <c r="J17" s="497">
        <v>2011</v>
      </c>
      <c r="K17" s="461"/>
      <c r="L17" s="380"/>
      <c r="M17" s="461"/>
      <c r="N17" s="381" t="s">
        <v>113</v>
      </c>
      <c r="O17" s="468" t="s">
        <v>114</v>
      </c>
      <c r="P17" s="349">
        <v>92485547.884141743</v>
      </c>
      <c r="Q17" s="475" t="s">
        <v>906</v>
      </c>
      <c r="R17" s="469" t="e">
        <f>#REF!</f>
        <v>#REF!</v>
      </c>
      <c r="S17" s="470" t="e">
        <f t="shared" si="3"/>
        <v>#REF!</v>
      </c>
      <c r="T17" s="470" t="e">
        <f t="shared" si="4"/>
        <v>#REF!</v>
      </c>
      <c r="U17" s="471" t="e">
        <f t="shared" si="5"/>
        <v>#REF!</v>
      </c>
      <c r="V17" s="351">
        <f t="shared" si="6"/>
        <v>2</v>
      </c>
      <c r="W17" s="471" t="e">
        <f t="shared" si="7"/>
        <v>#REF!</v>
      </c>
      <c r="X17" s="471">
        <f t="shared" si="8"/>
        <v>3</v>
      </c>
      <c r="Y17" s="471" t="e">
        <f t="shared" si="9"/>
        <v>#REF!</v>
      </c>
      <c r="Z17" s="351" t="e">
        <f t="shared" si="10"/>
        <v>#REF!</v>
      </c>
      <c r="AA17" s="472" t="e">
        <f t="shared" si="11"/>
        <v>#REF!</v>
      </c>
      <c r="AB17" s="472" t="e">
        <f t="shared" si="12"/>
        <v>#REF!</v>
      </c>
      <c r="AC17" s="473">
        <f t="shared" si="13"/>
        <v>2011</v>
      </c>
      <c r="AD17" s="474" t="e">
        <f t="shared" si="14"/>
        <v>#REF!</v>
      </c>
      <c r="AE17" s="474" t="e">
        <f t="shared" si="15"/>
        <v>#REF!</v>
      </c>
    </row>
    <row r="18" spans="1:31" s="425" customFormat="1" ht="26.25" customHeight="1">
      <c r="A18" s="466"/>
      <c r="B18" s="461" t="s">
        <v>747</v>
      </c>
      <c r="C18" s="461"/>
      <c r="D18" s="461"/>
      <c r="E18" s="461"/>
      <c r="F18" s="461"/>
      <c r="G18" s="461"/>
      <c r="H18" s="461"/>
      <c r="I18" s="461"/>
      <c r="J18" s="461"/>
      <c r="K18" s="461"/>
      <c r="L18" s="461"/>
      <c r="M18" s="461"/>
      <c r="N18" s="461"/>
      <c r="O18" s="461"/>
      <c r="P18" s="461"/>
      <c r="Q18" s="463"/>
    </row>
    <row r="19" spans="1:31" s="425" customFormat="1" ht="26.25" customHeight="1">
      <c r="A19" s="325" t="s">
        <v>46</v>
      </c>
      <c r="B19" s="460" t="s">
        <v>907</v>
      </c>
      <c r="C19" s="498" t="s">
        <v>469</v>
      </c>
      <c r="D19" s="461"/>
      <c r="E19" s="461"/>
      <c r="F19" s="461"/>
      <c r="G19" s="461"/>
      <c r="H19" s="461"/>
      <c r="I19" s="461"/>
      <c r="J19" s="461"/>
      <c r="K19" s="461"/>
      <c r="L19" s="461"/>
      <c r="M19" s="461"/>
      <c r="N19" s="461"/>
      <c r="O19" s="461"/>
      <c r="P19" s="461"/>
      <c r="Q19" s="463"/>
    </row>
    <row r="20" spans="1:31" s="425" customFormat="1" ht="26.25" customHeight="1">
      <c r="A20" s="476"/>
      <c r="B20" s="477"/>
      <c r="C20" s="461"/>
      <c r="D20" s="461"/>
      <c r="E20" s="461"/>
      <c r="F20" s="461"/>
      <c r="G20" s="461"/>
      <c r="H20" s="461"/>
      <c r="I20" s="461"/>
      <c r="J20" s="461"/>
      <c r="K20" s="461"/>
      <c r="L20" s="461"/>
      <c r="M20" s="461"/>
      <c r="N20" s="461"/>
      <c r="O20" s="461"/>
      <c r="P20" s="461"/>
      <c r="Q20" s="463"/>
    </row>
    <row r="21" spans="1:31" s="425" customFormat="1" ht="26.25" customHeight="1" thickBot="1">
      <c r="A21" s="478"/>
      <c r="B21" s="479"/>
      <c r="C21" s="479"/>
      <c r="D21" s="479"/>
      <c r="E21" s="479"/>
      <c r="F21" s="479"/>
      <c r="G21" s="479"/>
      <c r="H21" s="479"/>
      <c r="I21" s="479"/>
      <c r="J21" s="479"/>
      <c r="K21" s="479"/>
      <c r="L21" s="479"/>
      <c r="M21" s="479"/>
      <c r="N21" s="479"/>
      <c r="O21" s="479"/>
      <c r="P21" s="479"/>
      <c r="Q21" s="480"/>
    </row>
    <row r="22" spans="1:31" s="425" customFormat="1" ht="15" customHeight="1">
      <c r="Q22" s="481"/>
    </row>
    <row r="23" spans="1:31" s="425" customFormat="1" ht="13">
      <c r="A23" s="482"/>
      <c r="B23" s="482"/>
      <c r="C23" s="482"/>
      <c r="K23" s="482"/>
      <c r="L23" s="482"/>
      <c r="M23" s="482"/>
      <c r="N23" s="483"/>
      <c r="O23" s="483"/>
      <c r="P23" s="483"/>
      <c r="Q23" s="483"/>
      <c r="R23" s="483"/>
      <c r="S23" s="483"/>
    </row>
    <row r="24" spans="1:31" s="425" customFormat="1" ht="14">
      <c r="A24" s="482"/>
      <c r="B24" s="682" t="s">
        <v>730</v>
      </c>
      <c r="C24" s="682"/>
      <c r="D24" s="682"/>
      <c r="E24" s="682"/>
      <c r="F24" s="281"/>
      <c r="G24" s="281"/>
      <c r="H24" s="281"/>
      <c r="I24" s="281"/>
      <c r="J24" s="281"/>
      <c r="K24" s="740">
        <f>'KIB B DIBAWAH KAPITALISASI'!K111:P111</f>
        <v>0</v>
      </c>
      <c r="L24" s="740"/>
      <c r="M24" s="740"/>
      <c r="N24" s="740"/>
      <c r="O24" s="740"/>
      <c r="P24" s="740"/>
      <c r="Q24" s="481"/>
    </row>
    <row r="25" spans="1:31" s="425" customFormat="1" ht="14">
      <c r="A25" s="482"/>
      <c r="B25" s="682" t="s">
        <v>499</v>
      </c>
      <c r="C25" s="682"/>
      <c r="D25" s="682"/>
      <c r="E25" s="682"/>
      <c r="F25" s="281"/>
      <c r="G25" s="281"/>
      <c r="H25" s="281"/>
      <c r="I25" s="281"/>
      <c r="J25" s="281"/>
      <c r="K25" s="282"/>
      <c r="L25" s="283"/>
      <c r="M25" s="283"/>
      <c r="N25" s="283"/>
      <c r="O25" s="284"/>
      <c r="P25" s="283"/>
      <c r="Q25" s="482"/>
    </row>
    <row r="26" spans="1:31" s="425" customFormat="1" ht="14">
      <c r="A26" s="485"/>
      <c r="B26" s="682" t="s">
        <v>112</v>
      </c>
      <c r="C26" s="682"/>
      <c r="D26" s="682"/>
      <c r="E26" s="682"/>
      <c r="F26" s="281"/>
      <c r="G26" s="281"/>
      <c r="H26" s="281"/>
      <c r="I26" s="281"/>
      <c r="J26" s="281"/>
      <c r="K26" s="682" t="s">
        <v>110</v>
      </c>
      <c r="L26" s="682"/>
      <c r="M26" s="682"/>
      <c r="N26" s="682"/>
      <c r="O26" s="682"/>
      <c r="P26" s="682"/>
      <c r="Q26" s="483"/>
    </row>
    <row r="27" spans="1:31" s="425" customFormat="1" ht="14">
      <c r="A27" s="485"/>
      <c r="B27" s="286"/>
      <c r="C27" s="281"/>
      <c r="D27" s="281"/>
      <c r="E27" s="281"/>
      <c r="F27" s="281"/>
      <c r="G27" s="281"/>
      <c r="H27" s="281"/>
      <c r="I27" s="281"/>
      <c r="J27" s="281"/>
      <c r="K27" s="286"/>
      <c r="L27" s="286"/>
      <c r="M27" s="286"/>
      <c r="N27" s="286"/>
      <c r="O27" s="428"/>
      <c r="P27" s="286"/>
      <c r="Q27" s="354"/>
    </row>
    <row r="28" spans="1:31" s="425" customFormat="1" ht="14">
      <c r="A28" s="485"/>
      <c r="B28" s="286"/>
      <c r="C28" s="281"/>
      <c r="D28" s="281"/>
      <c r="E28" s="281"/>
      <c r="F28" s="281"/>
      <c r="G28" s="281"/>
      <c r="H28" s="281"/>
      <c r="I28" s="281"/>
      <c r="J28" s="281"/>
      <c r="K28" s="286"/>
      <c r="L28" s="286"/>
      <c r="M28" s="286"/>
      <c r="N28" s="286"/>
      <c r="O28" s="428"/>
      <c r="P28" s="286"/>
      <c r="Q28" s="482"/>
    </row>
    <row r="29" spans="1:31" s="425" customFormat="1" ht="14">
      <c r="A29" s="485"/>
      <c r="B29" s="286"/>
      <c r="C29" s="281"/>
      <c r="D29" s="281"/>
      <c r="E29" s="281"/>
      <c r="F29" s="281"/>
      <c r="G29" s="281"/>
      <c r="H29" s="281"/>
      <c r="I29" s="281"/>
      <c r="J29" s="281"/>
      <c r="K29" s="287"/>
      <c r="L29" s="283"/>
      <c r="M29" s="283"/>
      <c r="N29" s="283"/>
      <c r="O29" s="284"/>
      <c r="P29" s="283"/>
      <c r="Q29" s="485"/>
    </row>
    <row r="30" spans="1:31" s="425" customFormat="1" ht="14">
      <c r="A30" s="485"/>
      <c r="B30" s="286"/>
      <c r="C30" s="281"/>
      <c r="D30" s="281"/>
      <c r="E30" s="281"/>
      <c r="F30" s="281"/>
      <c r="G30" s="281"/>
      <c r="H30" s="281"/>
      <c r="I30" s="281"/>
      <c r="J30" s="281"/>
      <c r="K30" s="287"/>
      <c r="L30" s="283"/>
      <c r="M30" s="283"/>
      <c r="N30" s="283"/>
      <c r="O30" s="284"/>
      <c r="P30" s="283"/>
      <c r="Q30" s="485"/>
    </row>
    <row r="31" spans="1:31" s="425" customFormat="1" ht="14">
      <c r="A31" s="487"/>
      <c r="B31" s="673" t="s">
        <v>731</v>
      </c>
      <c r="C31" s="673"/>
      <c r="D31" s="673"/>
      <c r="E31" s="673"/>
      <c r="F31" s="281"/>
      <c r="G31" s="281"/>
      <c r="H31" s="281"/>
      <c r="I31" s="281"/>
      <c r="J31" s="281"/>
      <c r="K31" s="673" t="s">
        <v>733</v>
      </c>
      <c r="L31" s="673"/>
      <c r="M31" s="673"/>
      <c r="N31" s="673"/>
      <c r="O31" s="673"/>
      <c r="P31" s="673"/>
      <c r="Q31" s="488"/>
    </row>
    <row r="32" spans="1:31" s="425" customFormat="1" ht="14">
      <c r="A32" s="487"/>
      <c r="B32" s="682" t="s">
        <v>732</v>
      </c>
      <c r="C32" s="682"/>
      <c r="D32" s="682"/>
      <c r="E32" s="682"/>
      <c r="F32" s="281"/>
      <c r="G32" s="281"/>
      <c r="H32" s="281"/>
      <c r="I32" s="281"/>
      <c r="J32" s="281"/>
      <c r="K32" s="682" t="s">
        <v>734</v>
      </c>
      <c r="L32" s="682"/>
      <c r="M32" s="682"/>
      <c r="N32" s="682"/>
      <c r="O32" s="682"/>
      <c r="P32" s="682"/>
      <c r="Q32" s="482"/>
    </row>
    <row r="33" spans="1:17" s="425" customFormat="1" ht="14">
      <c r="A33" s="488"/>
      <c r="B33" s="488"/>
      <c r="C33" s="488"/>
      <c r="D33" s="488"/>
      <c r="E33" s="488"/>
      <c r="K33" s="488"/>
      <c r="L33" s="430"/>
      <c r="M33" s="430"/>
      <c r="N33" s="430"/>
      <c r="O33" s="430"/>
      <c r="P33" s="430"/>
      <c r="Q33" s="430"/>
    </row>
    <row r="34" spans="1:17" s="425" customFormat="1" ht="14">
      <c r="A34" s="482"/>
      <c r="B34" s="482"/>
      <c r="C34" s="482"/>
      <c r="D34" s="482"/>
      <c r="E34" s="482"/>
      <c r="K34" s="482"/>
      <c r="L34" s="424"/>
      <c r="M34" s="424"/>
      <c r="N34" s="424"/>
      <c r="O34" s="424"/>
      <c r="P34" s="424"/>
      <c r="Q34" s="424"/>
    </row>
    <row r="35" spans="1:17" s="262" customFormat="1" ht="14">
      <c r="A35" s="489"/>
      <c r="B35" s="489"/>
      <c r="C35" s="489"/>
      <c r="Q35" s="490"/>
    </row>
  </sheetData>
  <mergeCells count="44">
    <mergeCell ref="AC6:AC8"/>
    <mergeCell ref="AD6:AD8"/>
    <mergeCell ref="AB6:AB8"/>
    <mergeCell ref="AE6:AE8"/>
    <mergeCell ref="W6:W8"/>
    <mergeCell ref="X6:X8"/>
    <mergeCell ref="Y6:Y8"/>
    <mergeCell ref="Z6:Z8"/>
    <mergeCell ref="AA6:AA8"/>
    <mergeCell ref="R6:R8"/>
    <mergeCell ref="S6:S8"/>
    <mergeCell ref="T6:T8"/>
    <mergeCell ref="U6:U8"/>
    <mergeCell ref="V6:V8"/>
    <mergeCell ref="Q6:Q8"/>
    <mergeCell ref="A1:Q1"/>
    <mergeCell ref="A2:Q2"/>
    <mergeCell ref="A6:A8"/>
    <mergeCell ref="B6:B8"/>
    <mergeCell ref="C6:C8"/>
    <mergeCell ref="D6:D8"/>
    <mergeCell ref="E6:E8"/>
    <mergeCell ref="F6:H6"/>
    <mergeCell ref="I6:I8"/>
    <mergeCell ref="J6:K6"/>
    <mergeCell ref="L6:L8"/>
    <mergeCell ref="M6:M8"/>
    <mergeCell ref="N6:N8"/>
    <mergeCell ref="O6:O8"/>
    <mergeCell ref="P6:P8"/>
    <mergeCell ref="B31:E31"/>
    <mergeCell ref="K31:P31"/>
    <mergeCell ref="B32:E32"/>
    <mergeCell ref="K32:P32"/>
    <mergeCell ref="F7:F8"/>
    <mergeCell ref="G7:G8"/>
    <mergeCell ref="H7:H8"/>
    <mergeCell ref="J7:J8"/>
    <mergeCell ref="K7:K8"/>
    <mergeCell ref="B24:E24"/>
    <mergeCell ref="K24:P24"/>
    <mergeCell ref="B25:E25"/>
    <mergeCell ref="B26:E26"/>
    <mergeCell ref="K26:P26"/>
  </mergeCells>
  <phoneticPr fontId="20" type="noConversion"/>
  <printOptions horizontalCentered="1"/>
  <pageMargins left="0.7" right="0.7" top="0.75" bottom="0.75" header="0.3" footer="0.3"/>
  <pageSetup paperSize="258" scale="55" firstPageNumber="25" orientation="landscape" useFirstPageNumber="1" r:id="rId1"/>
  <headerFooter>
    <oddFooter>&amp;C&amp;P&amp;RSEKRETARIAT DPRD</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E35"/>
  <sheetViews>
    <sheetView view="pageBreakPreview" zoomScale="80" zoomScaleNormal="90" zoomScaleSheetLayoutView="80" workbookViewId="0">
      <selection activeCell="J17" sqref="J17"/>
    </sheetView>
  </sheetViews>
  <sheetFormatPr baseColWidth="10" defaultColWidth="8.83203125" defaultRowHeight="15"/>
  <cols>
    <col min="1" max="1" width="6.5" style="113" bestFit="1" customWidth="1"/>
    <col min="2" max="2" width="36.5" style="113" customWidth="1"/>
    <col min="3" max="3" width="17.6640625" style="113" customWidth="1"/>
    <col min="4" max="4" width="11.5" style="113" customWidth="1"/>
    <col min="5" max="5" width="13.5" style="113" customWidth="1"/>
    <col min="6" max="6" width="14" style="113" customWidth="1"/>
    <col min="7" max="7" width="11" style="113" customWidth="1"/>
    <col min="8" max="8" width="14.5" style="113" customWidth="1"/>
    <col min="9" max="9" width="17.1640625" style="113" customWidth="1"/>
    <col min="10" max="10" width="10" style="113" customWidth="1"/>
    <col min="11" max="11" width="9.6640625" style="113" customWidth="1"/>
    <col min="12" max="12" width="8.5" style="113" customWidth="1"/>
    <col min="13" max="13" width="12.33203125" style="113" customWidth="1"/>
    <col min="14" max="14" width="18.6640625" style="113" customWidth="1"/>
    <col min="15" max="15" width="16.33203125" style="113" customWidth="1"/>
    <col min="16" max="16" width="19.5" style="113" customWidth="1"/>
    <col min="17" max="17" width="20.1640625" style="9" customWidth="1"/>
    <col min="18" max="18" width="17.5" hidden="1" customWidth="1"/>
    <col min="19" max="22" width="15.1640625" hidden="1" customWidth="1"/>
    <col min="23" max="23" width="18.33203125" hidden="1" customWidth="1"/>
    <col min="24" max="29" width="15.1640625" hidden="1" customWidth="1"/>
    <col min="30" max="31" width="18.33203125" hidden="1" customWidth="1"/>
  </cols>
  <sheetData>
    <row r="1" spans="1:31" s="262" customFormat="1" ht="25">
      <c r="A1" s="689" t="s">
        <v>495</v>
      </c>
      <c r="B1" s="689"/>
      <c r="C1" s="689"/>
      <c r="D1" s="689"/>
      <c r="E1" s="689"/>
      <c r="F1" s="689"/>
      <c r="G1" s="689"/>
      <c r="H1" s="689"/>
      <c r="I1" s="689"/>
      <c r="J1" s="689"/>
      <c r="K1" s="689"/>
      <c r="L1" s="689"/>
      <c r="M1" s="689"/>
      <c r="N1" s="689"/>
      <c r="O1" s="689"/>
      <c r="P1" s="689"/>
      <c r="Q1" s="689"/>
    </row>
    <row r="2" spans="1:31" s="262" customFormat="1" ht="25">
      <c r="A2" s="689" t="s">
        <v>501</v>
      </c>
      <c r="B2" s="689"/>
      <c r="C2" s="689"/>
      <c r="D2" s="689"/>
      <c r="E2" s="689"/>
      <c r="F2" s="689"/>
      <c r="G2" s="689"/>
      <c r="H2" s="689"/>
      <c r="I2" s="689"/>
      <c r="J2" s="689"/>
      <c r="K2" s="689"/>
      <c r="L2" s="689"/>
      <c r="M2" s="689"/>
      <c r="N2" s="689"/>
      <c r="O2" s="689"/>
      <c r="P2" s="689"/>
      <c r="Q2" s="689"/>
    </row>
    <row r="3" spans="1:31" s="262" customFormat="1" ht="15" customHeight="1">
      <c r="A3" s="447"/>
      <c r="B3" s="447"/>
      <c r="C3" s="447"/>
      <c r="D3" s="447"/>
      <c r="E3" s="447"/>
      <c r="F3" s="447"/>
      <c r="G3" s="447"/>
      <c r="H3" s="447"/>
      <c r="I3" s="447"/>
      <c r="J3" s="447"/>
      <c r="K3" s="447"/>
      <c r="L3" s="447"/>
      <c r="M3" s="447"/>
      <c r="N3" s="447"/>
      <c r="O3" s="447"/>
      <c r="P3" s="447"/>
      <c r="Q3" s="447"/>
    </row>
    <row r="4" spans="1:31" s="262" customFormat="1" ht="14.25" customHeight="1">
      <c r="A4" s="447"/>
      <c r="B4" s="447"/>
      <c r="C4" s="447"/>
      <c r="D4" s="447"/>
      <c r="E4" s="447"/>
      <c r="F4" s="447"/>
      <c r="G4" s="447"/>
      <c r="H4" s="447"/>
      <c r="I4" s="447"/>
      <c r="J4" s="447"/>
      <c r="K4" s="447"/>
      <c r="L4" s="447"/>
      <c r="M4" s="447"/>
      <c r="N4" s="447"/>
      <c r="O4" s="447"/>
      <c r="P4" s="447"/>
      <c r="Q4" s="447"/>
    </row>
    <row r="5" spans="1:31" s="285" customFormat="1" ht="14" thickBot="1">
      <c r="A5" s="892"/>
      <c r="B5" s="892" t="s">
        <v>496</v>
      </c>
      <c r="C5" s="502" t="s">
        <v>610</v>
      </c>
      <c r="D5" s="502"/>
      <c r="E5" s="502"/>
      <c r="F5" s="502"/>
      <c r="G5" s="502"/>
      <c r="H5" s="502"/>
      <c r="I5" s="502"/>
      <c r="J5" s="502"/>
      <c r="K5" s="502"/>
      <c r="L5" s="502"/>
      <c r="M5" s="502"/>
      <c r="N5" s="502"/>
      <c r="O5" s="502"/>
      <c r="P5" s="502"/>
      <c r="Q5" s="541"/>
    </row>
    <row r="6" spans="1:31" s="281" customFormat="1" ht="29.25" customHeight="1">
      <c r="A6" s="893" t="s">
        <v>713</v>
      </c>
      <c r="B6" s="837" t="s">
        <v>714</v>
      </c>
      <c r="C6" s="837" t="s">
        <v>721</v>
      </c>
      <c r="D6" s="837" t="s">
        <v>722</v>
      </c>
      <c r="E6" s="837" t="s">
        <v>896</v>
      </c>
      <c r="F6" s="837" t="s">
        <v>897</v>
      </c>
      <c r="G6" s="837"/>
      <c r="H6" s="837"/>
      <c r="I6" s="837" t="s">
        <v>718</v>
      </c>
      <c r="J6" s="837" t="s">
        <v>898</v>
      </c>
      <c r="K6" s="837"/>
      <c r="L6" s="837" t="s">
        <v>716</v>
      </c>
      <c r="M6" s="837" t="s">
        <v>719</v>
      </c>
      <c r="N6" s="837" t="s">
        <v>899</v>
      </c>
      <c r="O6" s="837" t="s">
        <v>740</v>
      </c>
      <c r="P6" s="837" t="s">
        <v>900</v>
      </c>
      <c r="Q6" s="894" t="s">
        <v>2045</v>
      </c>
      <c r="R6" s="797" t="s">
        <v>1951</v>
      </c>
      <c r="S6" s="780" t="s">
        <v>1952</v>
      </c>
      <c r="T6" s="780" t="s">
        <v>1953</v>
      </c>
      <c r="U6" s="780" t="s">
        <v>1954</v>
      </c>
      <c r="V6" s="783" t="s">
        <v>1955</v>
      </c>
      <c r="W6" s="789" t="s">
        <v>1956</v>
      </c>
      <c r="X6" s="780" t="s">
        <v>1957</v>
      </c>
      <c r="Y6" s="792" t="s">
        <v>1958</v>
      </c>
      <c r="Z6" s="792" t="s">
        <v>1959</v>
      </c>
      <c r="AA6" s="786" t="s">
        <v>1960</v>
      </c>
      <c r="AB6" s="786" t="s">
        <v>1963</v>
      </c>
      <c r="AC6" s="780" t="s">
        <v>1961</v>
      </c>
      <c r="AD6" s="780" t="s">
        <v>1962</v>
      </c>
      <c r="AE6" s="780" t="s">
        <v>1964</v>
      </c>
    </row>
    <row r="7" spans="1:31" s="281" customFormat="1" ht="12.75" customHeight="1">
      <c r="A7" s="895"/>
      <c r="B7" s="769"/>
      <c r="C7" s="769"/>
      <c r="D7" s="769"/>
      <c r="E7" s="769"/>
      <c r="F7" s="769" t="s">
        <v>901</v>
      </c>
      <c r="G7" s="769" t="s">
        <v>902</v>
      </c>
      <c r="H7" s="769" t="s">
        <v>903</v>
      </c>
      <c r="I7" s="769"/>
      <c r="J7" s="771" t="s">
        <v>726</v>
      </c>
      <c r="K7" s="771" t="s">
        <v>727</v>
      </c>
      <c r="L7" s="769"/>
      <c r="M7" s="769"/>
      <c r="N7" s="769"/>
      <c r="O7" s="769"/>
      <c r="P7" s="769"/>
      <c r="Q7" s="896"/>
      <c r="R7" s="798"/>
      <c r="S7" s="781"/>
      <c r="T7" s="781"/>
      <c r="U7" s="781"/>
      <c r="V7" s="784"/>
      <c r="W7" s="790"/>
      <c r="X7" s="781"/>
      <c r="Y7" s="793"/>
      <c r="Z7" s="793"/>
      <c r="AA7" s="787"/>
      <c r="AB7" s="787"/>
      <c r="AC7" s="781"/>
      <c r="AD7" s="781"/>
      <c r="AE7" s="781"/>
    </row>
    <row r="8" spans="1:31" s="281" customFormat="1" ht="26.25" customHeight="1" thickBot="1">
      <c r="A8" s="905"/>
      <c r="B8" s="795"/>
      <c r="C8" s="795"/>
      <c r="D8" s="795"/>
      <c r="E8" s="795"/>
      <c r="F8" s="795"/>
      <c r="G8" s="795"/>
      <c r="H8" s="795"/>
      <c r="I8" s="795"/>
      <c r="J8" s="796"/>
      <c r="K8" s="796"/>
      <c r="L8" s="795"/>
      <c r="M8" s="795"/>
      <c r="N8" s="795"/>
      <c r="O8" s="795"/>
      <c r="P8" s="795"/>
      <c r="Q8" s="906"/>
      <c r="R8" s="799"/>
      <c r="S8" s="782"/>
      <c r="T8" s="782"/>
      <c r="U8" s="782"/>
      <c r="V8" s="785"/>
      <c r="W8" s="791"/>
      <c r="X8" s="782"/>
      <c r="Y8" s="794"/>
      <c r="Z8" s="794"/>
      <c r="AA8" s="788"/>
      <c r="AB8" s="788"/>
      <c r="AC8" s="782"/>
      <c r="AD8" s="782"/>
      <c r="AE8" s="782"/>
    </row>
    <row r="9" spans="1:31" s="281" customFormat="1" ht="20" customHeight="1" thickBot="1">
      <c r="A9" s="907">
        <v>1</v>
      </c>
      <c r="B9" s="650">
        <v>2</v>
      </c>
      <c r="C9" s="650">
        <v>3</v>
      </c>
      <c r="D9" s="651">
        <v>4</v>
      </c>
      <c r="E9" s="651">
        <v>5</v>
      </c>
      <c r="F9" s="650">
        <v>6</v>
      </c>
      <c r="G9" s="650">
        <v>7</v>
      </c>
      <c r="H9" s="651">
        <v>8</v>
      </c>
      <c r="I9" s="651">
        <v>9</v>
      </c>
      <c r="J9" s="650">
        <v>10</v>
      </c>
      <c r="K9" s="650">
        <v>11</v>
      </c>
      <c r="L9" s="650">
        <v>12</v>
      </c>
      <c r="M9" s="650">
        <v>13</v>
      </c>
      <c r="N9" s="650">
        <v>14</v>
      </c>
      <c r="O9" s="651">
        <v>15</v>
      </c>
      <c r="P9" s="650">
        <v>16</v>
      </c>
      <c r="Q9" s="908">
        <v>17</v>
      </c>
      <c r="R9" s="649"/>
      <c r="S9" s="495"/>
      <c r="T9" s="495"/>
      <c r="U9" s="495"/>
      <c r="V9" s="495"/>
      <c r="W9" s="495"/>
      <c r="X9" s="495"/>
      <c r="Y9" s="495"/>
      <c r="Z9" s="495"/>
      <c r="AA9" s="496"/>
      <c r="AB9" s="496"/>
      <c r="AC9" s="495"/>
      <c r="AD9" s="495"/>
      <c r="AE9" s="495"/>
    </row>
    <row r="10" spans="1:31" s="281" customFormat="1" ht="21" customHeight="1" thickTop="1">
      <c r="A10" s="903"/>
      <c r="B10" s="492"/>
      <c r="C10" s="492"/>
      <c r="D10" s="493"/>
      <c r="E10" s="493"/>
      <c r="F10" s="492"/>
      <c r="G10" s="492"/>
      <c r="H10" s="493"/>
      <c r="I10" s="493"/>
      <c r="J10" s="492"/>
      <c r="K10" s="492"/>
      <c r="L10" s="492"/>
      <c r="M10" s="492"/>
      <c r="N10" s="492"/>
      <c r="O10" s="493"/>
      <c r="P10" s="492"/>
      <c r="Q10" s="904"/>
      <c r="R10" s="499"/>
      <c r="S10" s="499"/>
      <c r="T10" s="499"/>
      <c r="U10" s="499"/>
      <c r="V10" s="499"/>
      <c r="W10" s="499"/>
      <c r="X10" s="499"/>
      <c r="Y10" s="499"/>
      <c r="Z10" s="499"/>
      <c r="AA10" s="500"/>
      <c r="AB10" s="500"/>
      <c r="AC10" s="499"/>
      <c r="AD10" s="499"/>
      <c r="AE10" s="499"/>
    </row>
    <row r="11" spans="1:31" s="425" customFormat="1" ht="26.25" customHeight="1">
      <c r="A11" s="897" t="s">
        <v>44</v>
      </c>
      <c r="B11" s="453" t="s">
        <v>904</v>
      </c>
      <c r="C11" s="453"/>
      <c r="D11" s="646"/>
      <c r="E11" s="646"/>
      <c r="F11" s="646"/>
      <c r="G11" s="646"/>
      <c r="H11" s="646"/>
      <c r="I11" s="646"/>
      <c r="J11" s="646"/>
      <c r="K11" s="646"/>
      <c r="L11" s="646"/>
      <c r="M11" s="646"/>
      <c r="N11" s="646"/>
      <c r="O11" s="646"/>
      <c r="P11" s="504">
        <f>P12+P19</f>
        <v>4355485547.8841419</v>
      </c>
      <c r="Q11" s="898"/>
      <c r="W11" s="457" t="e">
        <f>W12+W20</f>
        <v>#REF!</v>
      </c>
      <c r="Y11" s="457" t="e">
        <f>Y12+Y20</f>
        <v>#REF!</v>
      </c>
      <c r="Z11" s="457" t="e">
        <f>Z12+Z20</f>
        <v>#REF!</v>
      </c>
      <c r="AA11" s="458" t="e">
        <f>AA12+AA20</f>
        <v>#REF!</v>
      </c>
      <c r="AB11" s="458" t="e">
        <f>AB12+AB20</f>
        <v>#REF!</v>
      </c>
      <c r="AC11" s="459"/>
      <c r="AD11" s="457" t="e">
        <f>AD12+AD20</f>
        <v>#REF!</v>
      </c>
      <c r="AE11" s="457" t="e">
        <f>AE12+AE20</f>
        <v>#REF!</v>
      </c>
    </row>
    <row r="12" spans="1:31" s="425" customFormat="1" ht="26.25" customHeight="1">
      <c r="A12" s="858" t="s">
        <v>45</v>
      </c>
      <c r="B12" s="460" t="s">
        <v>905</v>
      </c>
      <c r="C12" s="506"/>
      <c r="D12" s="506"/>
      <c r="E12" s="506"/>
      <c r="F12" s="506"/>
      <c r="G12" s="506"/>
      <c r="H12" s="506"/>
      <c r="I12" s="506"/>
      <c r="J12" s="506"/>
      <c r="K12" s="506"/>
      <c r="L12" s="506"/>
      <c r="M12" s="506"/>
      <c r="N12" s="506"/>
      <c r="O12" s="506"/>
      <c r="P12" s="647">
        <f>SUM(P13:P16)</f>
        <v>4355485547.8841419</v>
      </c>
      <c r="Q12" s="899"/>
      <c r="W12" s="464" t="e">
        <f>SUM(W13:W16)</f>
        <v>#REF!</v>
      </c>
      <c r="Y12" s="464" t="e">
        <f>SUM(Y13:Y16)</f>
        <v>#REF!</v>
      </c>
      <c r="Z12" s="464" t="e">
        <f>SUM(Z13:Z16)</f>
        <v>#REF!</v>
      </c>
      <c r="AA12" s="465" t="e">
        <f>SUM(AA13:AA16)</f>
        <v>#REF!</v>
      </c>
      <c r="AB12" s="465" t="e">
        <f>SUM(AB13:AB16)</f>
        <v>#REF!</v>
      </c>
      <c r="AD12" s="464" t="e">
        <f>SUM(AD13:AD16)</f>
        <v>#REF!</v>
      </c>
      <c r="AE12" s="464" t="e">
        <f>SUM(AE13:AE16)</f>
        <v>#REF!</v>
      </c>
    </row>
    <row r="13" spans="1:31" s="425" customFormat="1" ht="26.25" customHeight="1">
      <c r="A13" s="900"/>
      <c r="B13" s="467" t="s">
        <v>463</v>
      </c>
      <c r="C13" s="381" t="s">
        <v>2101</v>
      </c>
      <c r="D13" s="506"/>
      <c r="E13" s="309" t="s">
        <v>91</v>
      </c>
      <c r="F13" s="467" t="s">
        <v>502</v>
      </c>
      <c r="G13" s="467" t="s">
        <v>504</v>
      </c>
      <c r="H13" s="506"/>
      <c r="I13" s="506"/>
      <c r="J13" s="522" t="s">
        <v>1965</v>
      </c>
      <c r="K13" s="506"/>
      <c r="L13" s="380">
        <v>1000</v>
      </c>
      <c r="M13" s="506"/>
      <c r="N13" s="381" t="s">
        <v>467</v>
      </c>
      <c r="O13" s="468" t="s">
        <v>114</v>
      </c>
      <c r="P13" s="349">
        <v>1421000000</v>
      </c>
      <c r="Q13" s="899"/>
      <c r="R13" s="469" t="e">
        <f>#REF!</f>
        <v>#REF!</v>
      </c>
      <c r="S13" s="470" t="e">
        <f t="shared" ref="S13:S16" si="0">VLOOKUP(R13,kelompok,2,0)</f>
        <v>#REF!</v>
      </c>
      <c r="T13" s="470" t="e">
        <f t="shared" ref="T13:T16" si="1">VLOOKUP(R13,MASAMANFAAT,4,0)</f>
        <v>#REF!</v>
      </c>
      <c r="U13" s="471" t="e">
        <f>(P13-10)/T13</f>
        <v>#REF!</v>
      </c>
      <c r="V13" s="351">
        <f>2013-AC13</f>
        <v>13</v>
      </c>
      <c r="W13" s="471" t="e">
        <f>IF(V13&gt;T13,P13-10,U13*V13)</f>
        <v>#REF!</v>
      </c>
      <c r="X13" s="471">
        <f t="shared" ref="X13:X16" si="2">2014-AC13</f>
        <v>14</v>
      </c>
      <c r="Y13" s="471" t="e">
        <f>IF(P13-10=W13,0,U13)</f>
        <v>#REF!</v>
      </c>
      <c r="Z13" s="351" t="e">
        <f>IF(P13-10=W13+Y13,0,U13)</f>
        <v>#REF!</v>
      </c>
      <c r="AA13" s="472" t="e">
        <f>IF(P13-10=W13+Y13+Z13,0,U13)</f>
        <v>#REF!</v>
      </c>
      <c r="AB13" s="472" t="e">
        <f>IF(P13-10=W13+Y13+Z13+AA13,0,U13)</f>
        <v>#REF!</v>
      </c>
      <c r="AC13" s="473" t="str">
        <f>J13</f>
        <v>2000</v>
      </c>
      <c r="AD13" s="474" t="e">
        <f>P13-(Y13+Z13+W13+AA13+AB13)</f>
        <v>#REF!</v>
      </c>
      <c r="AE13" s="474" t="e">
        <f>AB13+AA13+Z13+Y13+W13</f>
        <v>#REF!</v>
      </c>
    </row>
    <row r="14" spans="1:31" s="425" customFormat="1" ht="26.25" customHeight="1">
      <c r="A14" s="900"/>
      <c r="B14" s="467" t="s">
        <v>464</v>
      </c>
      <c r="C14" s="381" t="s">
        <v>2101</v>
      </c>
      <c r="D14" s="506"/>
      <c r="E14" s="309" t="s">
        <v>91</v>
      </c>
      <c r="F14" s="467" t="s">
        <v>502</v>
      </c>
      <c r="G14" s="467" t="s">
        <v>504</v>
      </c>
      <c r="H14" s="506"/>
      <c r="I14" s="506"/>
      <c r="J14" s="522" t="s">
        <v>1965</v>
      </c>
      <c r="K14" s="506"/>
      <c r="L14" s="380">
        <v>1000</v>
      </c>
      <c r="M14" s="506"/>
      <c r="N14" s="381" t="s">
        <v>467</v>
      </c>
      <c r="O14" s="468" t="s">
        <v>114</v>
      </c>
      <c r="P14" s="349">
        <v>1421000000</v>
      </c>
      <c r="Q14" s="899"/>
      <c r="R14" s="469" t="e">
        <f>#REF!</f>
        <v>#REF!</v>
      </c>
      <c r="S14" s="470" t="e">
        <f t="shared" si="0"/>
        <v>#REF!</v>
      </c>
      <c r="T14" s="470" t="e">
        <f t="shared" si="1"/>
        <v>#REF!</v>
      </c>
      <c r="U14" s="471" t="e">
        <f t="shared" ref="U14:U16" si="3">(P14-10)/T14</f>
        <v>#REF!</v>
      </c>
      <c r="V14" s="351">
        <f t="shared" ref="V14:V16" si="4">2013-AC14</f>
        <v>13</v>
      </c>
      <c r="W14" s="471" t="e">
        <f t="shared" ref="W14:W16" si="5">IF(V14&gt;T14,P14-10,U14*V14)</f>
        <v>#REF!</v>
      </c>
      <c r="X14" s="471">
        <f t="shared" si="2"/>
        <v>14</v>
      </c>
      <c r="Y14" s="471" t="e">
        <f t="shared" ref="Y14:Y16" si="6">IF(P14-10=W14,0,U14)</f>
        <v>#REF!</v>
      </c>
      <c r="Z14" s="351" t="e">
        <f t="shared" ref="Z14:Z16" si="7">IF(P14-10=W14+Y14,0,U14)</f>
        <v>#REF!</v>
      </c>
      <c r="AA14" s="472" t="e">
        <f t="shared" ref="AA14:AA16" si="8">IF(P14-10=W14+Y14+Z14,0,U14)</f>
        <v>#REF!</v>
      </c>
      <c r="AB14" s="472" t="e">
        <f t="shared" ref="AB14:AB16" si="9">IF(P14-10=W14+Y14+Z14+AA14,0,U14)</f>
        <v>#REF!</v>
      </c>
      <c r="AC14" s="473" t="str">
        <f t="shared" ref="AC14:AC16" si="10">J14</f>
        <v>2000</v>
      </c>
      <c r="AD14" s="474" t="e">
        <f t="shared" ref="AD14:AD16" si="11">P14-(Y14+Z14+W14+AA14+AB14)</f>
        <v>#REF!</v>
      </c>
      <c r="AE14" s="474" t="e">
        <f t="shared" ref="AE14:AE16" si="12">AB14+AA14+Z14+Y14+W14</f>
        <v>#REF!</v>
      </c>
    </row>
    <row r="15" spans="1:31" s="425" customFormat="1" ht="26.25" customHeight="1">
      <c r="A15" s="900"/>
      <c r="B15" s="467" t="s">
        <v>465</v>
      </c>
      <c r="C15" s="381" t="s">
        <v>2101</v>
      </c>
      <c r="D15" s="506"/>
      <c r="E15" s="309" t="s">
        <v>91</v>
      </c>
      <c r="F15" s="467" t="s">
        <v>502</v>
      </c>
      <c r="G15" s="467" t="s">
        <v>504</v>
      </c>
      <c r="H15" s="506"/>
      <c r="I15" s="506"/>
      <c r="J15" s="522" t="s">
        <v>1965</v>
      </c>
      <c r="K15" s="506"/>
      <c r="L15" s="380">
        <v>1000</v>
      </c>
      <c r="M15" s="506"/>
      <c r="N15" s="381" t="s">
        <v>467</v>
      </c>
      <c r="O15" s="468" t="s">
        <v>114</v>
      </c>
      <c r="P15" s="349">
        <v>1421000000</v>
      </c>
      <c r="Q15" s="899"/>
      <c r="R15" s="469" t="e">
        <f>#REF!</f>
        <v>#REF!</v>
      </c>
      <c r="S15" s="470" t="e">
        <f t="shared" si="0"/>
        <v>#REF!</v>
      </c>
      <c r="T15" s="470" t="e">
        <f t="shared" si="1"/>
        <v>#REF!</v>
      </c>
      <c r="U15" s="471" t="e">
        <f t="shared" si="3"/>
        <v>#REF!</v>
      </c>
      <c r="V15" s="351">
        <f t="shared" si="4"/>
        <v>13</v>
      </c>
      <c r="W15" s="471" t="e">
        <f t="shared" si="5"/>
        <v>#REF!</v>
      </c>
      <c r="X15" s="471">
        <f t="shared" si="2"/>
        <v>14</v>
      </c>
      <c r="Y15" s="471" t="e">
        <f t="shared" si="6"/>
        <v>#REF!</v>
      </c>
      <c r="Z15" s="351" t="e">
        <f t="shared" si="7"/>
        <v>#REF!</v>
      </c>
      <c r="AA15" s="472" t="e">
        <f t="shared" si="8"/>
        <v>#REF!</v>
      </c>
      <c r="AB15" s="472" t="e">
        <f t="shared" si="9"/>
        <v>#REF!</v>
      </c>
      <c r="AC15" s="473" t="str">
        <f t="shared" si="10"/>
        <v>2000</v>
      </c>
      <c r="AD15" s="474" t="e">
        <f t="shared" si="11"/>
        <v>#REF!</v>
      </c>
      <c r="AE15" s="474" t="e">
        <f t="shared" si="12"/>
        <v>#REF!</v>
      </c>
    </row>
    <row r="16" spans="1:31" s="425" customFormat="1" ht="34" customHeight="1">
      <c r="A16" s="900"/>
      <c r="B16" s="475" t="s">
        <v>906</v>
      </c>
      <c r="C16" s="381" t="s">
        <v>2102</v>
      </c>
      <c r="D16" s="506"/>
      <c r="E16" s="309" t="s">
        <v>91</v>
      </c>
      <c r="F16" s="467" t="s">
        <v>503</v>
      </c>
      <c r="G16" s="467" t="s">
        <v>407</v>
      </c>
      <c r="H16" s="506"/>
      <c r="I16" s="506"/>
      <c r="J16" s="522">
        <v>2011</v>
      </c>
      <c r="K16" s="506"/>
      <c r="L16" s="380"/>
      <c r="M16" s="506"/>
      <c r="N16" s="381" t="s">
        <v>113</v>
      </c>
      <c r="O16" s="468" t="s">
        <v>114</v>
      </c>
      <c r="P16" s="349">
        <v>92485547.884141743</v>
      </c>
      <c r="Q16" s="901" t="s">
        <v>906</v>
      </c>
      <c r="R16" s="469" t="e">
        <f>#REF!</f>
        <v>#REF!</v>
      </c>
      <c r="S16" s="470" t="e">
        <f t="shared" si="0"/>
        <v>#REF!</v>
      </c>
      <c r="T16" s="470" t="e">
        <f t="shared" si="1"/>
        <v>#REF!</v>
      </c>
      <c r="U16" s="471" t="e">
        <f t="shared" si="3"/>
        <v>#REF!</v>
      </c>
      <c r="V16" s="351">
        <f t="shared" si="4"/>
        <v>2</v>
      </c>
      <c r="W16" s="471" t="e">
        <f t="shared" si="5"/>
        <v>#REF!</v>
      </c>
      <c r="X16" s="471">
        <f t="shared" si="2"/>
        <v>3</v>
      </c>
      <c r="Y16" s="471" t="e">
        <f t="shared" si="6"/>
        <v>#REF!</v>
      </c>
      <c r="Z16" s="351" t="e">
        <f t="shared" si="7"/>
        <v>#REF!</v>
      </c>
      <c r="AA16" s="472" t="e">
        <f t="shared" si="8"/>
        <v>#REF!</v>
      </c>
      <c r="AB16" s="472" t="e">
        <f t="shared" si="9"/>
        <v>#REF!</v>
      </c>
      <c r="AC16" s="473">
        <f t="shared" si="10"/>
        <v>2011</v>
      </c>
      <c r="AD16" s="474" t="e">
        <f t="shared" si="11"/>
        <v>#REF!</v>
      </c>
      <c r="AE16" s="474" t="e">
        <f t="shared" si="12"/>
        <v>#REF!</v>
      </c>
    </row>
    <row r="17" spans="1:19" s="425" customFormat="1" ht="26.25" customHeight="1">
      <c r="A17" s="900"/>
      <c r="B17" s="506" t="s">
        <v>747</v>
      </c>
      <c r="C17" s="506"/>
      <c r="D17" s="506"/>
      <c r="E17" s="506"/>
      <c r="F17" s="506"/>
      <c r="G17" s="506"/>
      <c r="H17" s="506"/>
      <c r="I17" s="506"/>
      <c r="J17" s="506"/>
      <c r="K17" s="506"/>
      <c r="L17" s="506"/>
      <c r="M17" s="506"/>
      <c r="N17" s="506"/>
      <c r="O17" s="506"/>
      <c r="P17" s="506"/>
      <c r="Q17" s="899"/>
    </row>
    <row r="18" spans="1:19" s="425" customFormat="1" ht="26.25" customHeight="1">
      <c r="A18" s="858" t="s">
        <v>46</v>
      </c>
      <c r="B18" s="460" t="s">
        <v>907</v>
      </c>
      <c r="C18" s="672" t="s">
        <v>469</v>
      </c>
      <c r="D18" s="506"/>
      <c r="E18" s="506"/>
      <c r="F18" s="506"/>
      <c r="G18" s="506"/>
      <c r="H18" s="506"/>
      <c r="I18" s="506"/>
      <c r="J18" s="506"/>
      <c r="K18" s="506"/>
      <c r="L18" s="506"/>
      <c r="M18" s="506"/>
      <c r="N18" s="506"/>
      <c r="O18" s="506"/>
      <c r="P18" s="506"/>
      <c r="Q18" s="899"/>
    </row>
    <row r="19" spans="1:19" s="425" customFormat="1" ht="26.25" customHeight="1">
      <c r="A19" s="881"/>
      <c r="B19" s="477"/>
      <c r="C19" s="506"/>
      <c r="D19" s="506"/>
      <c r="E19" s="506"/>
      <c r="F19" s="506"/>
      <c r="G19" s="506"/>
      <c r="H19" s="506"/>
      <c r="I19" s="506"/>
      <c r="J19" s="506"/>
      <c r="K19" s="506"/>
      <c r="L19" s="506"/>
      <c r="M19" s="506"/>
      <c r="N19" s="506"/>
      <c r="O19" s="506"/>
      <c r="P19" s="506"/>
      <c r="Q19" s="899"/>
    </row>
    <row r="20" spans="1:19" s="425" customFormat="1" ht="26.25" customHeight="1" thickBot="1">
      <c r="A20" s="882"/>
      <c r="B20" s="525"/>
      <c r="C20" s="525"/>
      <c r="D20" s="525"/>
      <c r="E20" s="525"/>
      <c r="F20" s="525"/>
      <c r="G20" s="525"/>
      <c r="H20" s="525"/>
      <c r="I20" s="525"/>
      <c r="J20" s="525"/>
      <c r="K20" s="525"/>
      <c r="L20" s="525"/>
      <c r="M20" s="525"/>
      <c r="N20" s="525"/>
      <c r="O20" s="525"/>
      <c r="P20" s="525"/>
      <c r="Q20" s="902"/>
    </row>
    <row r="21" spans="1:19" s="425" customFormat="1" ht="15" customHeight="1">
      <c r="A21" s="503"/>
      <c r="B21" s="503"/>
      <c r="C21" s="503"/>
      <c r="D21" s="503"/>
      <c r="E21" s="503"/>
      <c r="F21" s="503"/>
      <c r="G21" s="503"/>
      <c r="H21" s="503"/>
      <c r="I21" s="503"/>
      <c r="J21" s="503"/>
      <c r="K21" s="503"/>
      <c r="L21" s="503"/>
      <c r="M21" s="503"/>
      <c r="N21" s="503"/>
      <c r="O21" s="503"/>
      <c r="P21" s="503"/>
      <c r="Q21" s="481"/>
    </row>
    <row r="22" spans="1:19" s="425" customFormat="1" ht="13">
      <c r="A22" s="483"/>
      <c r="B22" s="483"/>
      <c r="C22" s="483"/>
      <c r="D22" s="503"/>
      <c r="E22" s="503"/>
      <c r="F22" s="503"/>
      <c r="G22" s="503"/>
      <c r="H22" s="503"/>
      <c r="I22" s="503"/>
      <c r="J22" s="503"/>
      <c r="K22" s="483"/>
      <c r="L22" s="483"/>
      <c r="M22" s="483"/>
      <c r="N22" s="483"/>
      <c r="O22" s="483"/>
      <c r="P22" s="483"/>
      <c r="Q22" s="483"/>
      <c r="R22" s="483"/>
      <c r="S22" s="483"/>
    </row>
    <row r="23" spans="1:19" s="425" customFormat="1" ht="14">
      <c r="A23" s="682" t="s">
        <v>730</v>
      </c>
      <c r="B23" s="682"/>
      <c r="C23" s="682"/>
      <c r="D23" s="682"/>
      <c r="E23" s="281"/>
      <c r="F23" s="281"/>
      <c r="G23" s="281"/>
      <c r="H23" s="281"/>
      <c r="I23" s="281"/>
      <c r="J23" s="740" t="s">
        <v>2178</v>
      </c>
      <c r="K23" s="740"/>
      <c r="L23" s="740"/>
      <c r="M23" s="740"/>
      <c r="N23" s="740"/>
      <c r="O23" s="740"/>
      <c r="P23" s="648"/>
      <c r="Q23" s="481"/>
    </row>
    <row r="24" spans="1:19" s="425" customFormat="1" ht="14">
      <c r="A24" s="682" t="s">
        <v>2179</v>
      </c>
      <c r="B24" s="682"/>
      <c r="C24" s="682"/>
      <c r="D24" s="682"/>
      <c r="E24" s="281"/>
      <c r="F24" s="281"/>
      <c r="G24" s="281"/>
      <c r="H24" s="281"/>
      <c r="I24" s="281"/>
      <c r="J24" s="669"/>
      <c r="K24" s="283"/>
      <c r="L24" s="283"/>
      <c r="M24" s="283"/>
      <c r="N24" s="284"/>
      <c r="O24" s="283"/>
      <c r="P24" s="643"/>
      <c r="Q24" s="482"/>
    </row>
    <row r="25" spans="1:19" s="425" customFormat="1" ht="14">
      <c r="A25" s="682" t="s">
        <v>2180</v>
      </c>
      <c r="B25" s="682"/>
      <c r="C25" s="682"/>
      <c r="D25" s="682"/>
      <c r="E25" s="281"/>
      <c r="F25" s="281"/>
      <c r="G25" s="281"/>
      <c r="H25" s="281"/>
      <c r="I25" s="281"/>
      <c r="J25" s="669"/>
      <c r="K25" s="283"/>
      <c r="L25" s="283"/>
      <c r="M25" s="283"/>
      <c r="N25" s="284"/>
      <c r="O25" s="283"/>
      <c r="P25" s="648"/>
      <c r="Q25" s="483"/>
    </row>
    <row r="26" spans="1:19" s="425" customFormat="1" ht="14">
      <c r="A26" s="682" t="s">
        <v>2181</v>
      </c>
      <c r="B26" s="682"/>
      <c r="C26" s="682"/>
      <c r="D26" s="682"/>
      <c r="E26" s="281"/>
      <c r="F26" s="281"/>
      <c r="G26" s="281"/>
      <c r="H26" s="281"/>
      <c r="I26" s="281"/>
      <c r="J26" s="682" t="s">
        <v>2182</v>
      </c>
      <c r="K26" s="682"/>
      <c r="L26" s="682"/>
      <c r="M26" s="682"/>
      <c r="N26" s="682"/>
      <c r="O26" s="682"/>
      <c r="P26" s="667"/>
      <c r="Q26" s="354"/>
    </row>
    <row r="27" spans="1:19" s="425" customFormat="1" ht="14">
      <c r="A27" s="666"/>
      <c r="B27" s="281"/>
      <c r="C27" s="281"/>
      <c r="D27" s="281"/>
      <c r="E27" s="281"/>
      <c r="F27" s="281"/>
      <c r="G27" s="281"/>
      <c r="H27" s="281"/>
      <c r="I27" s="281"/>
      <c r="J27" s="666"/>
      <c r="K27" s="666"/>
      <c r="L27" s="666"/>
      <c r="M27" s="666"/>
      <c r="N27" s="667"/>
      <c r="O27" s="666"/>
      <c r="P27" s="667"/>
      <c r="Q27" s="482"/>
    </row>
    <row r="28" spans="1:19" s="425" customFormat="1" ht="14">
      <c r="A28" s="666"/>
      <c r="B28" s="281"/>
      <c r="C28" s="281"/>
      <c r="D28" s="281"/>
      <c r="E28" s="281"/>
      <c r="F28" s="281"/>
      <c r="G28" s="281"/>
      <c r="H28" s="281"/>
      <c r="I28" s="281"/>
      <c r="J28" s="666"/>
      <c r="K28" s="666"/>
      <c r="L28" s="666"/>
      <c r="M28" s="666"/>
      <c r="N28" s="667"/>
      <c r="O28" s="666"/>
      <c r="P28" s="643"/>
      <c r="Q28" s="485"/>
    </row>
    <row r="29" spans="1:19" s="425" customFormat="1" ht="14">
      <c r="A29" s="666"/>
      <c r="B29" s="281"/>
      <c r="C29" s="281"/>
      <c r="D29" s="281"/>
      <c r="E29" s="281"/>
      <c r="F29" s="281"/>
      <c r="G29" s="281"/>
      <c r="H29" s="281"/>
      <c r="I29" s="281"/>
      <c r="J29" s="287"/>
      <c r="K29" s="283"/>
      <c r="L29" s="283"/>
      <c r="M29" s="283"/>
      <c r="N29" s="284"/>
      <c r="O29" s="283"/>
      <c r="P29" s="643"/>
      <c r="Q29" s="485"/>
    </row>
    <row r="30" spans="1:19" s="425" customFormat="1" ht="14">
      <c r="A30" s="666"/>
      <c r="B30" s="281"/>
      <c r="C30" s="281"/>
      <c r="D30" s="281"/>
      <c r="E30" s="281"/>
      <c r="F30" s="281"/>
      <c r="G30" s="281"/>
      <c r="H30" s="281"/>
      <c r="I30" s="281"/>
      <c r="J30" s="287"/>
      <c r="K30" s="283"/>
      <c r="L30" s="283"/>
      <c r="M30" s="283"/>
      <c r="N30" s="284"/>
      <c r="O30" s="283"/>
      <c r="P30" s="643"/>
      <c r="Q30" s="485"/>
    </row>
    <row r="31" spans="1:19" s="425" customFormat="1" ht="14">
      <c r="A31" s="666"/>
      <c r="B31" s="281"/>
      <c r="C31" s="281"/>
      <c r="D31" s="281"/>
      <c r="E31" s="281"/>
      <c r="F31" s="281"/>
      <c r="G31" s="281"/>
      <c r="H31" s="281"/>
      <c r="I31" s="281"/>
      <c r="J31" s="287"/>
      <c r="K31" s="283"/>
      <c r="L31" s="283"/>
      <c r="M31" s="283"/>
      <c r="N31" s="284"/>
      <c r="O31" s="283"/>
      <c r="P31" s="548"/>
      <c r="Q31" s="488"/>
    </row>
    <row r="32" spans="1:19" s="425" customFormat="1" ht="14">
      <c r="A32" s="673" t="s">
        <v>2185</v>
      </c>
      <c r="B32" s="673"/>
      <c r="C32" s="673"/>
      <c r="D32" s="673"/>
      <c r="E32" s="281"/>
      <c r="F32" s="281"/>
      <c r="G32" s="281"/>
      <c r="H32" s="281"/>
      <c r="I32" s="281"/>
      <c r="J32" s="673" t="s">
        <v>733</v>
      </c>
      <c r="K32" s="673"/>
      <c r="L32" s="673"/>
      <c r="M32" s="673"/>
      <c r="N32" s="673"/>
      <c r="O32" s="673"/>
      <c r="P32" s="648"/>
      <c r="Q32" s="482"/>
    </row>
    <row r="33" spans="1:17" s="425" customFormat="1" ht="14">
      <c r="A33" s="682" t="s">
        <v>2186</v>
      </c>
      <c r="B33" s="682"/>
      <c r="C33" s="682"/>
      <c r="D33" s="682"/>
      <c r="E33" s="281"/>
      <c r="F33" s="281"/>
      <c r="G33" s="281"/>
      <c r="H33" s="281"/>
      <c r="I33" s="281"/>
      <c r="J33" s="682" t="s">
        <v>734</v>
      </c>
      <c r="K33" s="682"/>
      <c r="L33" s="682"/>
      <c r="M33" s="682"/>
      <c r="N33" s="682"/>
      <c r="O33" s="682"/>
      <c r="P33" s="548"/>
      <c r="Q33" s="430"/>
    </row>
    <row r="34" spans="1:17" s="425" customFormat="1" ht="14">
      <c r="A34" s="483"/>
      <c r="B34" s="483"/>
      <c r="C34" s="483"/>
      <c r="D34" s="483"/>
      <c r="E34" s="483"/>
      <c r="F34" s="503"/>
      <c r="G34" s="503"/>
      <c r="H34" s="503"/>
      <c r="I34" s="503"/>
      <c r="J34" s="503"/>
      <c r="K34" s="483"/>
      <c r="L34" s="549"/>
      <c r="M34" s="549"/>
      <c r="N34" s="549"/>
      <c r="O34" s="549"/>
      <c r="P34" s="549"/>
      <c r="Q34" s="424"/>
    </row>
    <row r="35" spans="1:17" s="262" customFormat="1" ht="14">
      <c r="A35" s="503"/>
      <c r="B35" s="503"/>
      <c r="C35" s="503"/>
      <c r="D35" s="266"/>
      <c r="E35" s="266"/>
      <c r="F35" s="266"/>
      <c r="G35" s="266"/>
      <c r="H35" s="266"/>
      <c r="I35" s="266"/>
      <c r="J35" s="266"/>
      <c r="K35" s="266"/>
      <c r="L35" s="266"/>
      <c r="M35" s="266"/>
      <c r="N35" s="266"/>
      <c r="O35" s="266"/>
      <c r="P35" s="266"/>
      <c r="Q35" s="490"/>
    </row>
  </sheetData>
  <mergeCells count="45">
    <mergeCell ref="J32:O32"/>
    <mergeCell ref="A33:D33"/>
    <mergeCell ref="J33:O33"/>
    <mergeCell ref="A23:D23"/>
    <mergeCell ref="J23:O23"/>
    <mergeCell ref="A24:D24"/>
    <mergeCell ref="A25:D25"/>
    <mergeCell ref="A26:D26"/>
    <mergeCell ref="J26:O26"/>
    <mergeCell ref="A32:D32"/>
    <mergeCell ref="AD6:AD8"/>
    <mergeCell ref="AE6:AE8"/>
    <mergeCell ref="F7:F8"/>
    <mergeCell ref="G7:G8"/>
    <mergeCell ref="H7:H8"/>
    <mergeCell ref="J7:J8"/>
    <mergeCell ref="K7:K8"/>
    <mergeCell ref="X6:X8"/>
    <mergeCell ref="Y6:Y8"/>
    <mergeCell ref="Z6:Z8"/>
    <mergeCell ref="AA6:AA8"/>
    <mergeCell ref="AB6:AB8"/>
    <mergeCell ref="AC6:AC8"/>
    <mergeCell ref="R6:R8"/>
    <mergeCell ref="S6:S8"/>
    <mergeCell ref="T6:T8"/>
    <mergeCell ref="U6:U8"/>
    <mergeCell ref="V6:V8"/>
    <mergeCell ref="W6:W8"/>
    <mergeCell ref="L6:L8"/>
    <mergeCell ref="M6:M8"/>
    <mergeCell ref="N6:N8"/>
    <mergeCell ref="O6:O8"/>
    <mergeCell ref="P6:P8"/>
    <mergeCell ref="Q6:Q8"/>
    <mergeCell ref="A1:Q1"/>
    <mergeCell ref="A2:Q2"/>
    <mergeCell ref="A6:A8"/>
    <mergeCell ref="B6:B8"/>
    <mergeCell ref="C6:C8"/>
    <mergeCell ref="D6:D8"/>
    <mergeCell ref="E6:E8"/>
    <mergeCell ref="F6:H6"/>
    <mergeCell ref="I6:I8"/>
    <mergeCell ref="J6:K6"/>
  </mergeCells>
  <phoneticPr fontId="20" type="noConversion"/>
  <printOptions horizontalCentered="1"/>
  <pageMargins left="0.5" right="0.9" top="0.75000000000000011" bottom="0.75000000000000011" header="0.30000000000000004" footer="0.30000000000000004"/>
  <pageSetup paperSize="5" scale="55" firstPageNumber="25" orientation="landscape" useFirstPageNumber="1"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31"/>
  <sheetViews>
    <sheetView view="pageBreakPreview" topLeftCell="A6" zoomScale="80" zoomScaleNormal="90" zoomScaleSheetLayoutView="80" workbookViewId="0">
      <selection activeCell="F14" sqref="F14"/>
    </sheetView>
  </sheetViews>
  <sheetFormatPr baseColWidth="10" defaultColWidth="8.83203125" defaultRowHeight="15"/>
  <cols>
    <col min="1" max="1" width="6.5" bestFit="1" customWidth="1"/>
    <col min="2" max="2" width="42" customWidth="1"/>
    <col min="3" max="3" width="17.6640625" customWidth="1"/>
    <col min="4" max="4" width="11.5" customWidth="1"/>
    <col min="5" max="5" width="13.5" customWidth="1"/>
    <col min="6" max="6" width="14" customWidth="1"/>
    <col min="7" max="7" width="11" customWidth="1"/>
    <col min="8" max="8" width="14.5" customWidth="1"/>
    <col min="9" max="9" width="20.33203125" customWidth="1"/>
    <col min="10" max="10" width="10" customWidth="1"/>
    <col min="11" max="11" width="9.6640625" customWidth="1"/>
    <col min="12" max="12" width="8.5" customWidth="1"/>
    <col min="13" max="13" width="12.33203125" customWidth="1"/>
    <col min="14" max="14" width="18.6640625" customWidth="1"/>
    <col min="15" max="15" width="19.6640625" customWidth="1"/>
    <col min="16" max="16" width="19.5" customWidth="1"/>
    <col min="17" max="17" width="22" style="9" customWidth="1"/>
    <col min="18" max="18" width="17.5" hidden="1" customWidth="1"/>
    <col min="19" max="22" width="15.1640625" hidden="1" customWidth="1"/>
    <col min="23" max="23" width="18.33203125" hidden="1" customWidth="1"/>
    <col min="24" max="29" width="15.1640625" hidden="1" customWidth="1"/>
    <col min="30" max="31" width="18.33203125" hidden="1" customWidth="1"/>
  </cols>
  <sheetData>
    <row r="1" spans="1:31" s="262" customFormat="1" ht="25">
      <c r="A1" s="689" t="s">
        <v>500</v>
      </c>
      <c r="B1" s="689"/>
      <c r="C1" s="689"/>
      <c r="D1" s="689"/>
      <c r="E1" s="689"/>
      <c r="F1" s="689"/>
      <c r="G1" s="689"/>
      <c r="H1" s="689"/>
      <c r="I1" s="689"/>
      <c r="J1" s="689"/>
      <c r="K1" s="689"/>
      <c r="L1" s="689"/>
      <c r="M1" s="689"/>
      <c r="N1" s="689"/>
      <c r="O1" s="689"/>
      <c r="P1" s="689"/>
      <c r="Q1" s="689"/>
    </row>
    <row r="2" spans="1:31" s="262" customFormat="1" ht="25">
      <c r="A2" s="689" t="s">
        <v>501</v>
      </c>
      <c r="B2" s="689"/>
      <c r="C2" s="689"/>
      <c r="D2" s="689"/>
      <c r="E2" s="689"/>
      <c r="F2" s="689"/>
      <c r="G2" s="689"/>
      <c r="H2" s="689"/>
      <c r="I2" s="689"/>
      <c r="J2" s="689"/>
      <c r="K2" s="689"/>
      <c r="L2" s="689"/>
      <c r="M2" s="689"/>
      <c r="N2" s="689"/>
      <c r="O2" s="689"/>
      <c r="P2" s="689"/>
      <c r="Q2" s="689"/>
    </row>
    <row r="3" spans="1:31" s="262" customFormat="1" ht="15" customHeight="1">
      <c r="A3" s="597"/>
      <c r="B3" s="597"/>
      <c r="C3" s="597"/>
      <c r="D3" s="597"/>
      <c r="E3" s="597"/>
      <c r="F3" s="597"/>
      <c r="G3" s="597"/>
      <c r="H3" s="597"/>
      <c r="I3" s="597"/>
      <c r="J3" s="597"/>
      <c r="K3" s="597"/>
      <c r="L3" s="597"/>
      <c r="M3" s="597"/>
      <c r="N3" s="597"/>
      <c r="O3" s="597"/>
      <c r="P3" s="597"/>
      <c r="Q3" s="447"/>
    </row>
    <row r="4" spans="1:31" s="262" customFormat="1" ht="14.25" customHeight="1">
      <c r="A4" s="597"/>
      <c r="B4" s="597"/>
      <c r="C4" s="597"/>
      <c r="D4" s="597"/>
      <c r="E4" s="597"/>
      <c r="F4" s="597"/>
      <c r="G4" s="597"/>
      <c r="H4" s="597"/>
      <c r="I4" s="597"/>
      <c r="J4" s="597"/>
      <c r="K4" s="597"/>
      <c r="L4" s="597"/>
      <c r="M4" s="597"/>
      <c r="N4" s="597"/>
      <c r="O4" s="597"/>
      <c r="P4" s="597"/>
      <c r="Q4" s="447"/>
    </row>
    <row r="5" spans="1:31" s="285" customFormat="1" ht="14" thickBot="1">
      <c r="A5" s="448"/>
      <c r="B5" s="448" t="s">
        <v>496</v>
      </c>
      <c r="C5" s="449" t="s">
        <v>610</v>
      </c>
      <c r="D5" s="450"/>
      <c r="E5" s="450"/>
      <c r="F5" s="450"/>
      <c r="G5" s="450"/>
      <c r="H5" s="450"/>
      <c r="I5" s="450"/>
      <c r="J5" s="450"/>
      <c r="K5" s="450"/>
      <c r="L5" s="450"/>
      <c r="M5" s="450"/>
      <c r="N5" s="450"/>
      <c r="O5" s="450"/>
      <c r="P5" s="450"/>
      <c r="Q5" s="451"/>
    </row>
    <row r="6" spans="1:31" s="281" customFormat="1" ht="29.25" customHeight="1" thickTop="1">
      <c r="A6" s="776" t="s">
        <v>713</v>
      </c>
      <c r="B6" s="779" t="s">
        <v>714</v>
      </c>
      <c r="C6" s="779" t="s">
        <v>721</v>
      </c>
      <c r="D6" s="779" t="s">
        <v>722</v>
      </c>
      <c r="E6" s="779" t="s">
        <v>896</v>
      </c>
      <c r="F6" s="779" t="s">
        <v>897</v>
      </c>
      <c r="G6" s="779"/>
      <c r="H6" s="779"/>
      <c r="I6" s="779" t="s">
        <v>718</v>
      </c>
      <c r="J6" s="779" t="s">
        <v>898</v>
      </c>
      <c r="K6" s="779"/>
      <c r="L6" s="779" t="s">
        <v>716</v>
      </c>
      <c r="M6" s="779" t="s">
        <v>719</v>
      </c>
      <c r="N6" s="779" t="s">
        <v>899</v>
      </c>
      <c r="O6" s="779" t="s">
        <v>740</v>
      </c>
      <c r="P6" s="779" t="s">
        <v>900</v>
      </c>
      <c r="Q6" s="773" t="s">
        <v>2045</v>
      </c>
      <c r="R6" s="780" t="s">
        <v>1951</v>
      </c>
      <c r="S6" s="780" t="s">
        <v>1952</v>
      </c>
      <c r="T6" s="780" t="s">
        <v>1953</v>
      </c>
      <c r="U6" s="780" t="s">
        <v>1954</v>
      </c>
      <c r="V6" s="783" t="s">
        <v>1955</v>
      </c>
      <c r="W6" s="789" t="s">
        <v>1956</v>
      </c>
      <c r="X6" s="780" t="s">
        <v>1957</v>
      </c>
      <c r="Y6" s="792" t="s">
        <v>1958</v>
      </c>
      <c r="Z6" s="792" t="s">
        <v>1959</v>
      </c>
      <c r="AA6" s="786" t="s">
        <v>1960</v>
      </c>
      <c r="AB6" s="786" t="s">
        <v>1963</v>
      </c>
      <c r="AC6" s="780" t="s">
        <v>1961</v>
      </c>
      <c r="AD6" s="780" t="s">
        <v>1962</v>
      </c>
      <c r="AE6" s="780" t="s">
        <v>1964</v>
      </c>
    </row>
    <row r="7" spans="1:31" s="281" customFormat="1" ht="12.75" customHeight="1">
      <c r="A7" s="777"/>
      <c r="B7" s="769"/>
      <c r="C7" s="769"/>
      <c r="D7" s="769"/>
      <c r="E7" s="769"/>
      <c r="F7" s="769" t="s">
        <v>901</v>
      </c>
      <c r="G7" s="769" t="s">
        <v>902</v>
      </c>
      <c r="H7" s="769" t="s">
        <v>903</v>
      </c>
      <c r="I7" s="769"/>
      <c r="J7" s="771" t="s">
        <v>726</v>
      </c>
      <c r="K7" s="771" t="s">
        <v>727</v>
      </c>
      <c r="L7" s="769"/>
      <c r="M7" s="769"/>
      <c r="N7" s="769"/>
      <c r="O7" s="769"/>
      <c r="P7" s="769"/>
      <c r="Q7" s="774"/>
      <c r="R7" s="781"/>
      <c r="S7" s="781"/>
      <c r="T7" s="781"/>
      <c r="U7" s="781"/>
      <c r="V7" s="784"/>
      <c r="W7" s="790"/>
      <c r="X7" s="781"/>
      <c r="Y7" s="793"/>
      <c r="Z7" s="793"/>
      <c r="AA7" s="787"/>
      <c r="AB7" s="787"/>
      <c r="AC7" s="781"/>
      <c r="AD7" s="781"/>
      <c r="AE7" s="781"/>
    </row>
    <row r="8" spans="1:31" s="281" customFormat="1" ht="26.25" customHeight="1" thickBot="1">
      <c r="A8" s="778"/>
      <c r="B8" s="770"/>
      <c r="C8" s="770"/>
      <c r="D8" s="770"/>
      <c r="E8" s="770"/>
      <c r="F8" s="770"/>
      <c r="G8" s="770"/>
      <c r="H8" s="770"/>
      <c r="I8" s="770"/>
      <c r="J8" s="772"/>
      <c r="K8" s="772"/>
      <c r="L8" s="770"/>
      <c r="M8" s="770"/>
      <c r="N8" s="770"/>
      <c r="O8" s="770"/>
      <c r="P8" s="770"/>
      <c r="Q8" s="775"/>
      <c r="R8" s="782"/>
      <c r="S8" s="782"/>
      <c r="T8" s="782"/>
      <c r="U8" s="782"/>
      <c r="V8" s="785"/>
      <c r="W8" s="791"/>
      <c r="X8" s="782"/>
      <c r="Y8" s="794"/>
      <c r="Z8" s="794"/>
      <c r="AA8" s="788"/>
      <c r="AB8" s="788"/>
      <c r="AC8" s="782"/>
      <c r="AD8" s="782"/>
      <c r="AE8" s="782"/>
    </row>
    <row r="9" spans="1:31" s="281" customFormat="1" ht="16" thickTop="1" thickBot="1">
      <c r="A9" s="491">
        <v>1</v>
      </c>
      <c r="B9" s="492">
        <v>2</v>
      </c>
      <c r="C9" s="492">
        <v>3</v>
      </c>
      <c r="D9" s="493">
        <v>4</v>
      </c>
      <c r="E9" s="493">
        <v>5</v>
      </c>
      <c r="F9" s="492">
        <v>6</v>
      </c>
      <c r="G9" s="492">
        <v>7</v>
      </c>
      <c r="H9" s="493">
        <v>8</v>
      </c>
      <c r="I9" s="493">
        <v>9</v>
      </c>
      <c r="J9" s="492">
        <v>10</v>
      </c>
      <c r="K9" s="492">
        <v>11</v>
      </c>
      <c r="L9" s="492">
        <v>12</v>
      </c>
      <c r="M9" s="492">
        <v>13</v>
      </c>
      <c r="N9" s="492">
        <v>14</v>
      </c>
      <c r="O9" s="493">
        <v>15</v>
      </c>
      <c r="P9" s="492">
        <v>16</v>
      </c>
      <c r="Q9" s="494">
        <v>17</v>
      </c>
      <c r="R9" s="495"/>
      <c r="S9" s="495"/>
      <c r="T9" s="495"/>
      <c r="U9" s="495"/>
      <c r="V9" s="495"/>
      <c r="W9" s="495"/>
      <c r="X9" s="495"/>
      <c r="Y9" s="495"/>
      <c r="Z9" s="495"/>
      <c r="AA9" s="496"/>
      <c r="AB9" s="496"/>
      <c r="AC9" s="495"/>
      <c r="AD9" s="495"/>
      <c r="AE9" s="495"/>
    </row>
    <row r="10" spans="1:31" s="281" customFormat="1" ht="14">
      <c r="A10" s="491"/>
      <c r="B10" s="492"/>
      <c r="C10" s="492"/>
      <c r="D10" s="493"/>
      <c r="E10" s="493"/>
      <c r="F10" s="492"/>
      <c r="G10" s="492"/>
      <c r="H10" s="493"/>
      <c r="I10" s="493"/>
      <c r="J10" s="492"/>
      <c r="K10" s="492"/>
      <c r="L10" s="492"/>
      <c r="M10" s="492"/>
      <c r="N10" s="492"/>
      <c r="O10" s="493"/>
      <c r="P10" s="492"/>
      <c r="Q10" s="494"/>
      <c r="R10" s="499"/>
      <c r="S10" s="499"/>
      <c r="T10" s="499"/>
      <c r="U10" s="499"/>
      <c r="V10" s="499"/>
      <c r="W10" s="499"/>
      <c r="X10" s="499"/>
      <c r="Y10" s="499"/>
      <c r="Z10" s="499"/>
      <c r="AA10" s="500"/>
      <c r="AB10" s="500"/>
      <c r="AC10" s="499"/>
      <c r="AD10" s="499"/>
      <c r="AE10" s="499"/>
    </row>
    <row r="11" spans="1:31" s="425" customFormat="1" ht="26.25" customHeight="1">
      <c r="A11" s="452" t="s">
        <v>44</v>
      </c>
      <c r="B11" s="453" t="s">
        <v>904</v>
      </c>
      <c r="C11" s="453"/>
      <c r="D11" s="454"/>
      <c r="E11" s="454"/>
      <c r="F11" s="454"/>
      <c r="G11" s="454"/>
      <c r="H11" s="454"/>
      <c r="I11" s="454"/>
      <c r="J11" s="454"/>
      <c r="K11" s="454"/>
      <c r="L11" s="454"/>
      <c r="M11" s="454"/>
      <c r="N11" s="454"/>
      <c r="O11" s="454"/>
      <c r="P11" s="455">
        <f>P12+P16</f>
        <v>18200000</v>
      </c>
      <c r="Q11" s="456"/>
      <c r="W11" s="457" t="e">
        <f>W12+W17</f>
        <v>#REF!</v>
      </c>
      <c r="Y11" s="457" t="e">
        <f>Y12+Y17</f>
        <v>#REF!</v>
      </c>
      <c r="Z11" s="457" t="e">
        <f>Z12+Z17</f>
        <v>#REF!</v>
      </c>
      <c r="AA11" s="458" t="e">
        <f>AA12+AA17</f>
        <v>#REF!</v>
      </c>
      <c r="AB11" s="458" t="e">
        <f>AB12+AB17</f>
        <v>#REF!</v>
      </c>
      <c r="AC11" s="459"/>
      <c r="AD11" s="457" t="e">
        <f>AD12+AD17</f>
        <v>#REF!</v>
      </c>
      <c r="AE11" s="457" t="e">
        <f>AE12+AE17</f>
        <v>#REF!</v>
      </c>
    </row>
    <row r="12" spans="1:31" s="425" customFormat="1" ht="26.25" customHeight="1">
      <c r="A12" s="325" t="s">
        <v>45</v>
      </c>
      <c r="B12" s="460" t="s">
        <v>905</v>
      </c>
      <c r="C12" s="461"/>
      <c r="D12" s="461"/>
      <c r="E12" s="461"/>
      <c r="F12" s="461"/>
      <c r="G12" s="461"/>
      <c r="H12" s="461"/>
      <c r="I12" s="461"/>
      <c r="J12" s="461"/>
      <c r="K12" s="461"/>
      <c r="L12" s="461"/>
      <c r="M12" s="461"/>
      <c r="N12" s="461"/>
      <c r="O12" s="461"/>
      <c r="P12" s="462">
        <f>SUM(P13:P13)</f>
        <v>18200000</v>
      </c>
      <c r="Q12" s="463"/>
      <c r="W12" s="464" t="e">
        <f>SUM(W13:W13)</f>
        <v>#REF!</v>
      </c>
      <c r="Y12" s="464" t="e">
        <f>SUM(Y13:Y13)</f>
        <v>#REF!</v>
      </c>
      <c r="Z12" s="464" t="e">
        <f>SUM(Z13:Z13)</f>
        <v>#REF!</v>
      </c>
      <c r="AA12" s="465" t="e">
        <f>SUM(AA13:AA13)</f>
        <v>#REF!</v>
      </c>
      <c r="AB12" s="465" t="e">
        <f>SUM(AB13:AB13)</f>
        <v>#REF!</v>
      </c>
      <c r="AD12" s="464" t="e">
        <f>SUM(AD13:AD13)</f>
        <v>#REF!</v>
      </c>
      <c r="AE12" s="464" t="e">
        <f>SUM(AE13:AE13)</f>
        <v>#REF!</v>
      </c>
    </row>
    <row r="13" spans="1:31" s="425" customFormat="1" ht="26.25" customHeight="1">
      <c r="A13" s="466"/>
      <c r="B13" s="467" t="s">
        <v>466</v>
      </c>
      <c r="C13" s="381" t="s">
        <v>2103</v>
      </c>
      <c r="D13" s="461"/>
      <c r="E13" s="309" t="s">
        <v>91</v>
      </c>
      <c r="F13" s="467" t="s">
        <v>503</v>
      </c>
      <c r="G13" s="467" t="s">
        <v>504</v>
      </c>
      <c r="H13" s="461"/>
      <c r="I13" s="461"/>
      <c r="J13" s="497" t="s">
        <v>1965</v>
      </c>
      <c r="K13" s="461"/>
      <c r="L13" s="380">
        <v>20</v>
      </c>
      <c r="M13" s="461"/>
      <c r="N13" s="381" t="s">
        <v>467</v>
      </c>
      <c r="O13" s="468" t="s">
        <v>114</v>
      </c>
      <c r="P13" s="349">
        <v>18200000</v>
      </c>
      <c r="Q13" s="463"/>
      <c r="R13" s="469" t="e">
        <f>#REF!</f>
        <v>#REF!</v>
      </c>
      <c r="S13" s="470" t="e">
        <f t="shared" ref="S13" si="0">VLOOKUP(R13,kelompok,2,0)</f>
        <v>#REF!</v>
      </c>
      <c r="T13" s="470" t="e">
        <f t="shared" ref="T13" si="1">VLOOKUP(R13,MASAMANFAAT,4,0)</f>
        <v>#REF!</v>
      </c>
      <c r="U13" s="471" t="e">
        <f t="shared" ref="U13" si="2">(P13-10)/T13</f>
        <v>#REF!</v>
      </c>
      <c r="V13" s="351">
        <f t="shared" ref="V13" si="3">2013-AC13</f>
        <v>13</v>
      </c>
      <c r="W13" s="471" t="e">
        <f t="shared" ref="W13" si="4">IF(V13&gt;T13,P13-10,U13*V13)</f>
        <v>#REF!</v>
      </c>
      <c r="X13" s="471">
        <f t="shared" ref="X13" si="5">2014-AC13</f>
        <v>14</v>
      </c>
      <c r="Y13" s="471" t="e">
        <f t="shared" ref="Y13" si="6">IF(P13-10=W13,0,U13)</f>
        <v>#REF!</v>
      </c>
      <c r="Z13" s="351" t="e">
        <f t="shared" ref="Z13" si="7">IF(P13-10=W13+Y13,0,U13)</f>
        <v>#REF!</v>
      </c>
      <c r="AA13" s="472" t="e">
        <f t="shared" ref="AA13" si="8">IF(P13-10=W13+Y13+Z13,0,U13)</f>
        <v>#REF!</v>
      </c>
      <c r="AB13" s="472" t="e">
        <f t="shared" ref="AB13" si="9">IF(P13-10=W13+Y13+Z13+AA13,0,U13)</f>
        <v>#REF!</v>
      </c>
      <c r="AC13" s="473" t="str">
        <f t="shared" ref="AC13" si="10">J13</f>
        <v>2000</v>
      </c>
      <c r="AD13" s="474" t="e">
        <f t="shared" ref="AD13" si="11">P13-(Y13+Z13+W13+AA13+AB13)</f>
        <v>#REF!</v>
      </c>
      <c r="AE13" s="474" t="e">
        <f t="shared" ref="AE13" si="12">AB13+AA13+Z13+Y13+W13</f>
        <v>#REF!</v>
      </c>
    </row>
    <row r="14" spans="1:31" s="425" customFormat="1" ht="26.25" customHeight="1">
      <c r="A14" s="466"/>
      <c r="B14" s="461" t="s">
        <v>747</v>
      </c>
      <c r="C14" s="461"/>
      <c r="D14" s="461"/>
      <c r="E14" s="461"/>
      <c r="F14" s="461"/>
      <c r="G14" s="461"/>
      <c r="H14" s="461"/>
      <c r="I14" s="461"/>
      <c r="J14" s="461"/>
      <c r="K14" s="461"/>
      <c r="L14" s="461"/>
      <c r="M14" s="461"/>
      <c r="N14" s="461"/>
      <c r="O14" s="461"/>
      <c r="P14" s="461"/>
      <c r="Q14" s="463"/>
    </row>
    <row r="15" spans="1:31" s="425" customFormat="1" ht="26.25" customHeight="1">
      <c r="A15" s="325" t="s">
        <v>46</v>
      </c>
      <c r="B15" s="460" t="s">
        <v>907</v>
      </c>
      <c r="C15" s="601" t="s">
        <v>469</v>
      </c>
      <c r="D15" s="461"/>
      <c r="E15" s="461"/>
      <c r="F15" s="461"/>
      <c r="G15" s="461"/>
      <c r="H15" s="461"/>
      <c r="I15" s="461"/>
      <c r="J15" s="461"/>
      <c r="K15" s="461"/>
      <c r="L15" s="461"/>
      <c r="M15" s="461"/>
      <c r="N15" s="461"/>
      <c r="O15" s="461"/>
      <c r="P15" s="461"/>
      <c r="Q15" s="463"/>
    </row>
    <row r="16" spans="1:31" s="425" customFormat="1" ht="26.25" customHeight="1">
      <c r="A16" s="476"/>
      <c r="B16" s="477"/>
      <c r="C16" s="461"/>
      <c r="D16" s="461"/>
      <c r="E16" s="461"/>
      <c r="F16" s="461"/>
      <c r="G16" s="461"/>
      <c r="H16" s="461"/>
      <c r="I16" s="461"/>
      <c r="J16" s="461"/>
      <c r="K16" s="461"/>
      <c r="L16" s="461"/>
      <c r="M16" s="461"/>
      <c r="N16" s="461"/>
      <c r="O16" s="461"/>
      <c r="P16" s="461"/>
      <c r="Q16" s="463"/>
    </row>
    <row r="17" spans="1:19" s="425" customFormat="1" ht="26.25" customHeight="1" thickBot="1">
      <c r="A17" s="478"/>
      <c r="B17" s="479"/>
      <c r="C17" s="479"/>
      <c r="D17" s="479"/>
      <c r="E17" s="479"/>
      <c r="F17" s="479"/>
      <c r="G17" s="479"/>
      <c r="H17" s="479"/>
      <c r="I17" s="479"/>
      <c r="J17" s="479"/>
      <c r="K17" s="479"/>
      <c r="L17" s="479"/>
      <c r="M17" s="479"/>
      <c r="N17" s="479"/>
      <c r="O17" s="479"/>
      <c r="P17" s="479"/>
      <c r="Q17" s="480"/>
    </row>
    <row r="18" spans="1:19" s="425" customFormat="1" ht="15" customHeight="1">
      <c r="Q18" s="481"/>
    </row>
    <row r="19" spans="1:19" s="425" customFormat="1" ht="13">
      <c r="A19" s="482"/>
      <c r="B19" s="482"/>
      <c r="C19" s="482"/>
      <c r="K19" s="482"/>
      <c r="L19" s="482"/>
      <c r="M19" s="482"/>
      <c r="N19" s="483"/>
      <c r="O19" s="483"/>
      <c r="P19" s="483"/>
      <c r="Q19" s="483"/>
      <c r="R19" s="483"/>
      <c r="S19" s="483"/>
    </row>
    <row r="20" spans="1:19" s="425" customFormat="1" ht="14">
      <c r="A20" s="482"/>
      <c r="B20" s="682" t="s">
        <v>730</v>
      </c>
      <c r="C20" s="682"/>
      <c r="D20" s="682"/>
      <c r="E20" s="682"/>
      <c r="F20" s="281"/>
      <c r="G20" s="281"/>
      <c r="H20" s="281"/>
      <c r="I20" s="281"/>
      <c r="J20" s="281"/>
      <c r="K20" s="740">
        <f>'KIB B DIBAWAH KAPITALISASI'!K111:P111</f>
        <v>0</v>
      </c>
      <c r="L20" s="740"/>
      <c r="M20" s="740"/>
      <c r="N20" s="740"/>
      <c r="O20" s="740"/>
      <c r="P20" s="740"/>
      <c r="Q20" s="481"/>
    </row>
    <row r="21" spans="1:19" s="425" customFormat="1" ht="14">
      <c r="A21" s="482"/>
      <c r="B21" s="682" t="s">
        <v>499</v>
      </c>
      <c r="C21" s="682"/>
      <c r="D21" s="682"/>
      <c r="E21" s="682"/>
      <c r="F21" s="281"/>
      <c r="G21" s="281"/>
      <c r="H21" s="281"/>
      <c r="I21" s="281"/>
      <c r="J21" s="281"/>
      <c r="K21" s="600"/>
      <c r="L21" s="283"/>
      <c r="M21" s="283"/>
      <c r="N21" s="283"/>
      <c r="O21" s="284"/>
      <c r="P21" s="283"/>
      <c r="Q21" s="482"/>
    </row>
    <row r="22" spans="1:19" s="425" customFormat="1" ht="14">
      <c r="A22" s="485"/>
      <c r="B22" s="682" t="s">
        <v>112</v>
      </c>
      <c r="C22" s="682"/>
      <c r="D22" s="682"/>
      <c r="E22" s="682"/>
      <c r="F22" s="281"/>
      <c r="G22" s="281"/>
      <c r="H22" s="281"/>
      <c r="I22" s="281"/>
      <c r="J22" s="281"/>
      <c r="K22" s="682" t="s">
        <v>110</v>
      </c>
      <c r="L22" s="682"/>
      <c r="M22" s="682"/>
      <c r="N22" s="682"/>
      <c r="O22" s="682"/>
      <c r="P22" s="682"/>
      <c r="Q22" s="483"/>
    </row>
    <row r="23" spans="1:19" s="425" customFormat="1" ht="14">
      <c r="A23" s="485"/>
      <c r="B23" s="598"/>
      <c r="C23" s="281"/>
      <c r="D23" s="281"/>
      <c r="E23" s="281"/>
      <c r="F23" s="281"/>
      <c r="G23" s="281"/>
      <c r="H23" s="281"/>
      <c r="I23" s="281"/>
      <c r="J23" s="281"/>
      <c r="K23" s="598"/>
      <c r="L23" s="598"/>
      <c r="M23" s="598"/>
      <c r="N23" s="598"/>
      <c r="O23" s="599"/>
      <c r="P23" s="598"/>
      <c r="Q23" s="354"/>
    </row>
    <row r="24" spans="1:19" s="425" customFormat="1" ht="14">
      <c r="A24" s="485"/>
      <c r="B24" s="598"/>
      <c r="C24" s="281"/>
      <c r="D24" s="281"/>
      <c r="E24" s="281"/>
      <c r="F24" s="281"/>
      <c r="G24" s="281"/>
      <c r="H24" s="281"/>
      <c r="I24" s="281"/>
      <c r="J24" s="281"/>
      <c r="K24" s="598"/>
      <c r="L24" s="598"/>
      <c r="M24" s="598"/>
      <c r="N24" s="598"/>
      <c r="O24" s="599"/>
      <c r="P24" s="598"/>
      <c r="Q24" s="482"/>
    </row>
    <row r="25" spans="1:19" s="425" customFormat="1" ht="14">
      <c r="A25" s="485"/>
      <c r="B25" s="598"/>
      <c r="C25" s="281"/>
      <c r="D25" s="281"/>
      <c r="E25" s="281"/>
      <c r="F25" s="281"/>
      <c r="G25" s="281"/>
      <c r="H25" s="281"/>
      <c r="I25" s="281"/>
      <c r="J25" s="281"/>
      <c r="K25" s="287"/>
      <c r="L25" s="283"/>
      <c r="M25" s="283"/>
      <c r="N25" s="283"/>
      <c r="O25" s="284"/>
      <c r="P25" s="283"/>
      <c r="Q25" s="485"/>
    </row>
    <row r="26" spans="1:19" s="425" customFormat="1" ht="14">
      <c r="A26" s="485"/>
      <c r="B26" s="598"/>
      <c r="C26" s="281"/>
      <c r="D26" s="281"/>
      <c r="E26" s="281"/>
      <c r="F26" s="281"/>
      <c r="G26" s="281"/>
      <c r="H26" s="281"/>
      <c r="I26" s="281"/>
      <c r="J26" s="281"/>
      <c r="K26" s="287"/>
      <c r="L26" s="283"/>
      <c r="M26" s="283"/>
      <c r="N26" s="283"/>
      <c r="O26" s="284"/>
      <c r="P26" s="283"/>
      <c r="Q26" s="485"/>
    </row>
    <row r="27" spans="1:19" s="425" customFormat="1" ht="14">
      <c r="A27" s="487"/>
      <c r="B27" s="673" t="s">
        <v>731</v>
      </c>
      <c r="C27" s="673"/>
      <c r="D27" s="673"/>
      <c r="E27" s="673"/>
      <c r="F27" s="281"/>
      <c r="G27" s="281"/>
      <c r="H27" s="281"/>
      <c r="I27" s="281"/>
      <c r="J27" s="281"/>
      <c r="K27" s="673" t="s">
        <v>733</v>
      </c>
      <c r="L27" s="673"/>
      <c r="M27" s="673"/>
      <c r="N27" s="673"/>
      <c r="O27" s="673"/>
      <c r="P27" s="673"/>
      <c r="Q27" s="488"/>
    </row>
    <row r="28" spans="1:19" s="425" customFormat="1" ht="14">
      <c r="A28" s="487"/>
      <c r="B28" s="682" t="s">
        <v>732</v>
      </c>
      <c r="C28" s="682"/>
      <c r="D28" s="682"/>
      <c r="E28" s="682"/>
      <c r="F28" s="281"/>
      <c r="G28" s="281"/>
      <c r="H28" s="281"/>
      <c r="I28" s="281"/>
      <c r="J28" s="281"/>
      <c r="K28" s="682" t="s">
        <v>734</v>
      </c>
      <c r="L28" s="682"/>
      <c r="M28" s="682"/>
      <c r="N28" s="682"/>
      <c r="O28" s="682"/>
      <c r="P28" s="682"/>
      <c r="Q28" s="482"/>
    </row>
    <row r="29" spans="1:19" s="425" customFormat="1" ht="14">
      <c r="A29" s="488"/>
      <c r="B29" s="488"/>
      <c r="C29" s="488"/>
      <c r="D29" s="488"/>
      <c r="E29" s="488"/>
      <c r="K29" s="488"/>
      <c r="L29" s="430"/>
      <c r="M29" s="430"/>
      <c r="N29" s="430"/>
      <c r="O29" s="430"/>
      <c r="P29" s="430"/>
      <c r="Q29" s="430"/>
    </row>
    <row r="30" spans="1:19" s="425" customFormat="1" ht="14">
      <c r="A30" s="482"/>
      <c r="B30" s="482"/>
      <c r="C30" s="482"/>
      <c r="D30" s="482"/>
      <c r="E30" s="482"/>
      <c r="K30" s="482"/>
      <c r="L30" s="424"/>
      <c r="M30" s="424"/>
      <c r="N30" s="424"/>
      <c r="O30" s="424"/>
      <c r="P30" s="424"/>
      <c r="Q30" s="424"/>
    </row>
    <row r="31" spans="1:19" s="262" customFormat="1" ht="14">
      <c r="A31" s="489"/>
      <c r="B31" s="489"/>
      <c r="C31" s="489"/>
      <c r="Q31" s="490"/>
    </row>
  </sheetData>
  <mergeCells count="44">
    <mergeCell ref="B28:E28"/>
    <mergeCell ref="K28:P28"/>
    <mergeCell ref="B20:E20"/>
    <mergeCell ref="K20:P20"/>
    <mergeCell ref="B21:E21"/>
    <mergeCell ref="B22:E22"/>
    <mergeCell ref="K22:P22"/>
    <mergeCell ref="B27:E27"/>
    <mergeCell ref="K27:P27"/>
    <mergeCell ref="AD6:AD8"/>
    <mergeCell ref="AE6:AE8"/>
    <mergeCell ref="F7:F8"/>
    <mergeCell ref="G7:G8"/>
    <mergeCell ref="H7:H8"/>
    <mergeCell ref="J7:J8"/>
    <mergeCell ref="K7:K8"/>
    <mergeCell ref="X6:X8"/>
    <mergeCell ref="Y6:Y8"/>
    <mergeCell ref="Z6:Z8"/>
    <mergeCell ref="AA6:AA8"/>
    <mergeCell ref="AB6:AB8"/>
    <mergeCell ref="AC6:AC8"/>
    <mergeCell ref="R6:R8"/>
    <mergeCell ref="S6:S8"/>
    <mergeCell ref="T6:T8"/>
    <mergeCell ref="U6:U8"/>
    <mergeCell ref="V6:V8"/>
    <mergeCell ref="W6:W8"/>
    <mergeCell ref="L6:L8"/>
    <mergeCell ref="M6:M8"/>
    <mergeCell ref="N6:N8"/>
    <mergeCell ref="O6:O8"/>
    <mergeCell ref="P6:P8"/>
    <mergeCell ref="Q6:Q8"/>
    <mergeCell ref="A1:Q1"/>
    <mergeCell ref="A2:Q2"/>
    <mergeCell ref="A6:A8"/>
    <mergeCell ref="B6:B8"/>
    <mergeCell ref="C6:C8"/>
    <mergeCell ref="D6:D8"/>
    <mergeCell ref="E6:E8"/>
    <mergeCell ref="F6:H6"/>
    <mergeCell ref="I6:I8"/>
    <mergeCell ref="J6:K6"/>
  </mergeCells>
  <phoneticPr fontId="20" type="noConversion"/>
  <printOptions horizontalCentered="1"/>
  <pageMargins left="0.7" right="0.7" top="0.75" bottom="0.75" header="0.3" footer="0.3"/>
  <pageSetup paperSize="258" scale="55" firstPageNumber="25" orientation="landscape" useFirstPageNumber="1" r:id="rId1"/>
  <headerFooter>
    <oddFooter>&amp;C&amp;P&amp;RSEKRETARIAT DPRD</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34"/>
  <sheetViews>
    <sheetView view="pageBreakPreview" zoomScale="90" zoomScaleNormal="90" zoomScaleSheetLayoutView="90" workbookViewId="0">
      <selection activeCell="K24" sqref="K24"/>
    </sheetView>
  </sheetViews>
  <sheetFormatPr baseColWidth="10" defaultColWidth="8.83203125" defaultRowHeight="15"/>
  <cols>
    <col min="1" max="1" width="6.5" bestFit="1" customWidth="1"/>
    <col min="2" max="2" width="25.5" customWidth="1"/>
    <col min="3" max="3" width="13.5" customWidth="1"/>
    <col min="4" max="4" width="10" customWidth="1"/>
    <col min="5" max="5" width="13.6640625" customWidth="1"/>
    <col min="6" max="6" width="11.1640625" customWidth="1"/>
    <col min="7" max="9" width="9.6640625" customWidth="1"/>
    <col min="10" max="10" width="16.1640625" customWidth="1"/>
    <col min="11" max="11" width="9.6640625" customWidth="1"/>
    <col min="12" max="12" width="9.1640625" customWidth="1"/>
    <col min="13" max="13" width="11" customWidth="1"/>
    <col min="14" max="14" width="12" customWidth="1"/>
    <col min="15" max="15" width="14.6640625" customWidth="1"/>
    <col min="16" max="16" width="15.6640625" style="113" customWidth="1"/>
    <col min="17" max="17" width="11.5" customWidth="1"/>
    <col min="18" max="18" width="10.6640625" customWidth="1"/>
    <col min="19" max="22" width="13.83203125" hidden="1" customWidth="1"/>
    <col min="23" max="23" width="18.33203125" hidden="1" customWidth="1"/>
    <col min="24" max="32" width="13.83203125" hidden="1" customWidth="1"/>
  </cols>
  <sheetData>
    <row r="1" spans="1:32" s="262" customFormat="1" ht="25">
      <c r="A1" s="689" t="s">
        <v>495</v>
      </c>
      <c r="B1" s="689"/>
      <c r="C1" s="689"/>
      <c r="D1" s="689"/>
      <c r="E1" s="689"/>
      <c r="F1" s="689"/>
      <c r="G1" s="689"/>
      <c r="H1" s="689"/>
      <c r="I1" s="689"/>
      <c r="J1" s="689"/>
      <c r="K1" s="689"/>
      <c r="L1" s="689"/>
      <c r="M1" s="689"/>
      <c r="N1" s="689"/>
      <c r="O1" s="689"/>
      <c r="P1" s="689"/>
      <c r="Q1" s="689"/>
      <c r="R1" s="689"/>
    </row>
    <row r="2" spans="1:32" s="262" customFormat="1" ht="25">
      <c r="A2" s="689" t="s">
        <v>2184</v>
      </c>
      <c r="B2" s="689"/>
      <c r="C2" s="689"/>
      <c r="D2" s="689"/>
      <c r="E2" s="689"/>
      <c r="F2" s="689"/>
      <c r="G2" s="689"/>
      <c r="H2" s="689"/>
      <c r="I2" s="689"/>
      <c r="J2" s="689"/>
      <c r="K2" s="689"/>
      <c r="L2" s="689"/>
      <c r="M2" s="689"/>
      <c r="N2" s="689"/>
      <c r="O2" s="689"/>
      <c r="P2" s="689"/>
      <c r="Q2" s="689"/>
      <c r="R2" s="689"/>
    </row>
    <row r="3" spans="1:32" s="262" customFormat="1" ht="15" customHeight="1">
      <c r="A3" s="263"/>
      <c r="B3" s="263"/>
      <c r="C3" s="263"/>
      <c r="D3" s="263"/>
      <c r="E3" s="263"/>
      <c r="F3" s="263"/>
      <c r="G3" s="263"/>
      <c r="H3" s="263"/>
      <c r="I3" s="263"/>
      <c r="J3" s="263"/>
      <c r="K3" s="263"/>
      <c r="L3" s="263"/>
      <c r="M3" s="263"/>
      <c r="N3" s="263"/>
      <c r="O3" s="263"/>
      <c r="P3" s="447"/>
      <c r="Q3" s="263"/>
      <c r="R3" s="263"/>
    </row>
    <row r="4" spans="1:32" s="425" customFormat="1" ht="17.25" customHeight="1" thickBot="1">
      <c r="A4" s="802" t="s">
        <v>496</v>
      </c>
      <c r="B4" s="802"/>
      <c r="C4" s="449" t="s">
        <v>610</v>
      </c>
      <c r="D4" s="501"/>
      <c r="E4" s="501"/>
      <c r="F4" s="501"/>
      <c r="G4" s="501"/>
      <c r="H4" s="501"/>
      <c r="I4" s="501"/>
      <c r="J4" s="501"/>
      <c r="K4" s="501"/>
      <c r="L4" s="501"/>
      <c r="M4" s="501"/>
      <c r="N4" s="501"/>
      <c r="O4" s="501"/>
      <c r="P4" s="502"/>
      <c r="Q4" s="501"/>
      <c r="R4" s="501"/>
    </row>
    <row r="5" spans="1:32" s="503" customFormat="1" ht="27" customHeight="1">
      <c r="A5" s="874" t="s">
        <v>713</v>
      </c>
      <c r="B5" s="875" t="s">
        <v>714</v>
      </c>
      <c r="C5" s="875" t="s">
        <v>721</v>
      </c>
      <c r="D5" s="875" t="s">
        <v>722</v>
      </c>
      <c r="E5" s="875" t="s">
        <v>897</v>
      </c>
      <c r="F5" s="875"/>
      <c r="G5" s="875" t="s">
        <v>908</v>
      </c>
      <c r="H5" s="875" t="s">
        <v>909</v>
      </c>
      <c r="I5" s="875" t="s">
        <v>716</v>
      </c>
      <c r="J5" s="875" t="s">
        <v>718</v>
      </c>
      <c r="K5" s="875" t="s">
        <v>898</v>
      </c>
      <c r="L5" s="875"/>
      <c r="M5" s="875" t="s">
        <v>719</v>
      </c>
      <c r="N5" s="875" t="s">
        <v>899</v>
      </c>
      <c r="O5" s="875" t="s">
        <v>910</v>
      </c>
      <c r="P5" s="875" t="s">
        <v>900</v>
      </c>
      <c r="Q5" s="876" t="s">
        <v>911</v>
      </c>
      <c r="R5" s="877" t="s">
        <v>2045</v>
      </c>
      <c r="S5" s="870" t="s">
        <v>1951</v>
      </c>
      <c r="T5" s="804" t="s">
        <v>1952</v>
      </c>
      <c r="U5" s="804" t="s">
        <v>1953</v>
      </c>
      <c r="V5" s="804" t="s">
        <v>1954</v>
      </c>
      <c r="W5" s="807" t="s">
        <v>1955</v>
      </c>
      <c r="X5" s="734" t="s">
        <v>1956</v>
      </c>
      <c r="Y5" s="804" t="s">
        <v>1957</v>
      </c>
      <c r="Z5" s="728" t="s">
        <v>1958</v>
      </c>
      <c r="AA5" s="728" t="s">
        <v>1959</v>
      </c>
      <c r="AB5" s="728" t="s">
        <v>1960</v>
      </c>
      <c r="AC5" s="728" t="s">
        <v>1963</v>
      </c>
      <c r="AD5" s="804" t="s">
        <v>1961</v>
      </c>
      <c r="AE5" s="804" t="s">
        <v>1962</v>
      </c>
      <c r="AF5" s="804" t="s">
        <v>1962</v>
      </c>
    </row>
    <row r="6" spans="1:32" s="503" customFormat="1" ht="13">
      <c r="A6" s="878"/>
      <c r="B6" s="800"/>
      <c r="C6" s="800"/>
      <c r="D6" s="800"/>
      <c r="E6" s="800" t="s">
        <v>901</v>
      </c>
      <c r="F6" s="800" t="s">
        <v>902</v>
      </c>
      <c r="G6" s="800"/>
      <c r="H6" s="800"/>
      <c r="I6" s="800"/>
      <c r="J6" s="800"/>
      <c r="K6" s="801" t="s">
        <v>726</v>
      </c>
      <c r="L6" s="801" t="s">
        <v>727</v>
      </c>
      <c r="M6" s="800"/>
      <c r="N6" s="800"/>
      <c r="O6" s="800"/>
      <c r="P6" s="800"/>
      <c r="Q6" s="803"/>
      <c r="R6" s="879"/>
      <c r="S6" s="871"/>
      <c r="T6" s="805"/>
      <c r="U6" s="805"/>
      <c r="V6" s="805"/>
      <c r="W6" s="808"/>
      <c r="X6" s="735"/>
      <c r="Y6" s="805"/>
      <c r="Z6" s="729"/>
      <c r="AA6" s="729"/>
      <c r="AB6" s="729"/>
      <c r="AC6" s="729"/>
      <c r="AD6" s="805"/>
      <c r="AE6" s="805"/>
      <c r="AF6" s="805"/>
    </row>
    <row r="7" spans="1:32" s="503" customFormat="1" ht="14" thickBot="1">
      <c r="A7" s="883"/>
      <c r="B7" s="884"/>
      <c r="C7" s="884"/>
      <c r="D7" s="884"/>
      <c r="E7" s="884"/>
      <c r="F7" s="884"/>
      <c r="G7" s="884"/>
      <c r="H7" s="884"/>
      <c r="I7" s="884"/>
      <c r="J7" s="884"/>
      <c r="K7" s="885"/>
      <c r="L7" s="885"/>
      <c r="M7" s="884"/>
      <c r="N7" s="884"/>
      <c r="O7" s="884"/>
      <c r="P7" s="884"/>
      <c r="Q7" s="886"/>
      <c r="R7" s="887"/>
      <c r="S7" s="872"/>
      <c r="T7" s="806"/>
      <c r="U7" s="806"/>
      <c r="V7" s="806"/>
      <c r="W7" s="809"/>
      <c r="X7" s="736"/>
      <c r="Y7" s="806"/>
      <c r="Z7" s="730"/>
      <c r="AA7" s="730"/>
      <c r="AB7" s="730"/>
      <c r="AC7" s="730"/>
      <c r="AD7" s="806"/>
      <c r="AE7" s="806"/>
      <c r="AF7" s="806"/>
    </row>
    <row r="8" spans="1:32" s="503" customFormat="1" ht="14" thickBot="1">
      <c r="A8" s="888">
        <v>1</v>
      </c>
      <c r="B8" s="889">
        <v>2</v>
      </c>
      <c r="C8" s="889">
        <v>3</v>
      </c>
      <c r="D8" s="890">
        <v>4</v>
      </c>
      <c r="E8" s="890">
        <v>5</v>
      </c>
      <c r="F8" s="890">
        <v>6</v>
      </c>
      <c r="G8" s="890">
        <v>7</v>
      </c>
      <c r="H8" s="890">
        <v>8</v>
      </c>
      <c r="I8" s="890">
        <v>9</v>
      </c>
      <c r="J8" s="890">
        <v>10</v>
      </c>
      <c r="K8" s="889">
        <v>11</v>
      </c>
      <c r="L8" s="889">
        <v>12</v>
      </c>
      <c r="M8" s="889">
        <v>13</v>
      </c>
      <c r="N8" s="890">
        <v>14</v>
      </c>
      <c r="O8" s="890">
        <v>15</v>
      </c>
      <c r="P8" s="889">
        <v>16</v>
      </c>
      <c r="Q8" s="890">
        <v>17</v>
      </c>
      <c r="R8" s="891">
        <v>18</v>
      </c>
      <c r="S8" s="873"/>
      <c r="T8" s="304"/>
      <c r="U8" s="304"/>
      <c r="V8" s="304"/>
      <c r="W8" s="304"/>
      <c r="X8" s="304"/>
      <c r="Y8" s="304"/>
      <c r="Z8" s="304"/>
      <c r="AA8" s="304"/>
      <c r="AB8" s="305"/>
      <c r="AC8" s="305"/>
      <c r="AD8" s="304"/>
      <c r="AE8" s="304"/>
      <c r="AF8" s="304"/>
    </row>
    <row r="9" spans="1:32" s="503" customFormat="1" ht="14" thickTop="1">
      <c r="A9" s="850"/>
      <c r="B9" s="367"/>
      <c r="C9" s="367"/>
      <c r="D9" s="367"/>
      <c r="E9" s="367"/>
      <c r="F9" s="367"/>
      <c r="G9" s="367"/>
      <c r="H9" s="367"/>
      <c r="I9" s="367"/>
      <c r="J9" s="367"/>
      <c r="K9" s="367"/>
      <c r="L9" s="367"/>
      <c r="M9" s="367"/>
      <c r="N9" s="367"/>
      <c r="O9" s="367"/>
      <c r="P9" s="652"/>
      <c r="Q9" s="367"/>
      <c r="R9" s="868"/>
    </row>
    <row r="10" spans="1:32" s="503" customFormat="1" ht="28" customHeight="1">
      <c r="A10" s="858" t="s">
        <v>47</v>
      </c>
      <c r="B10" s="460" t="s">
        <v>912</v>
      </c>
      <c r="C10" s="308"/>
      <c r="D10" s="308"/>
      <c r="E10" s="308"/>
      <c r="F10" s="308"/>
      <c r="G10" s="308"/>
      <c r="H10" s="308"/>
      <c r="I10" s="308"/>
      <c r="J10" s="308"/>
      <c r="K10" s="308"/>
      <c r="L10" s="308"/>
      <c r="M10" s="308"/>
      <c r="N10" s="308"/>
      <c r="O10" s="308"/>
      <c r="P10" s="504">
        <f>SUM(P11,P13,P16,P19)</f>
        <v>77280639.469999999</v>
      </c>
      <c r="Q10" s="308"/>
      <c r="R10" s="855"/>
    </row>
    <row r="11" spans="1:32" s="294" customFormat="1" ht="28" customHeight="1">
      <c r="A11" s="858" t="s">
        <v>48</v>
      </c>
      <c r="B11" s="460" t="s">
        <v>913</v>
      </c>
      <c r="C11" s="460" t="s">
        <v>469</v>
      </c>
      <c r="D11" s="505"/>
      <c r="E11" s="505"/>
      <c r="F11" s="505"/>
      <c r="G11" s="505"/>
      <c r="H11" s="505"/>
      <c r="I11" s="505"/>
      <c r="J11" s="505"/>
      <c r="K11" s="505"/>
      <c r="L11" s="505"/>
      <c r="M11" s="505"/>
      <c r="N11" s="505"/>
      <c r="O11" s="505"/>
      <c r="P11" s="505"/>
      <c r="Q11" s="505"/>
      <c r="R11" s="880"/>
    </row>
    <row r="12" spans="1:32" s="503" customFormat="1" ht="28" customHeight="1">
      <c r="A12" s="841"/>
      <c r="B12" s="460" t="s">
        <v>747</v>
      </c>
      <c r="C12" s="506"/>
      <c r="D12" s="460"/>
      <c r="E12" s="460"/>
      <c r="F12" s="460"/>
      <c r="G12" s="460"/>
      <c r="H12" s="460"/>
      <c r="I12" s="506"/>
      <c r="J12" s="506"/>
      <c r="K12" s="506"/>
      <c r="L12" s="506"/>
      <c r="M12" s="506"/>
      <c r="N12" s="506"/>
      <c r="O12" s="506"/>
      <c r="P12" s="506"/>
      <c r="Q12" s="506"/>
      <c r="R12" s="842"/>
      <c r="AF12" s="507" t="e">
        <f>AF13+AF16</f>
        <v>#REF!</v>
      </c>
    </row>
    <row r="13" spans="1:32" s="294" customFormat="1" ht="28" customHeight="1">
      <c r="A13" s="858" t="s">
        <v>49</v>
      </c>
      <c r="B13" s="460" t="s">
        <v>914</v>
      </c>
      <c r="C13" s="505"/>
      <c r="D13" s="505"/>
      <c r="E13" s="505"/>
      <c r="F13" s="505"/>
      <c r="G13" s="505"/>
      <c r="H13" s="505"/>
      <c r="I13" s="505"/>
      <c r="J13" s="505"/>
      <c r="K13" s="505"/>
      <c r="L13" s="505"/>
      <c r="M13" s="505"/>
      <c r="N13" s="505"/>
      <c r="O13" s="505"/>
      <c r="P13" s="504">
        <f>P14</f>
        <v>39962450</v>
      </c>
      <c r="Q13" s="505"/>
      <c r="R13" s="880"/>
      <c r="X13" s="508" t="e">
        <f>X14</f>
        <v>#REF!</v>
      </c>
      <c r="Z13" s="508">
        <f>Z14</f>
        <v>0</v>
      </c>
      <c r="AA13" s="508">
        <f>AA14</f>
        <v>0</v>
      </c>
      <c r="AB13" s="508" t="e">
        <f>AB14</f>
        <v>#REF!</v>
      </c>
      <c r="AC13" s="509" t="e">
        <f>AC14</f>
        <v>#REF!</v>
      </c>
      <c r="AE13" s="508" t="e">
        <f>AE14</f>
        <v>#REF!</v>
      </c>
      <c r="AF13" s="508" t="e">
        <f>AF14</f>
        <v>#REF!</v>
      </c>
    </row>
    <row r="14" spans="1:32" s="503" customFormat="1" ht="28" customHeight="1">
      <c r="A14" s="841"/>
      <c r="B14" s="510" t="s">
        <v>711</v>
      </c>
      <c r="C14" s="506" t="s">
        <v>2104</v>
      </c>
      <c r="D14" s="460"/>
      <c r="E14" s="460"/>
      <c r="F14" s="460"/>
      <c r="G14" s="460"/>
      <c r="H14" s="460"/>
      <c r="I14" s="506"/>
      <c r="J14" s="506"/>
      <c r="K14" s="506">
        <v>2016</v>
      </c>
      <c r="L14" s="506"/>
      <c r="M14" s="506"/>
      <c r="N14" s="506"/>
      <c r="O14" s="506"/>
      <c r="P14" s="511">
        <v>39962450</v>
      </c>
      <c r="Q14" s="506"/>
      <c r="R14" s="842"/>
      <c r="S14" s="512" t="e">
        <f>#REF!</f>
        <v>#REF!</v>
      </c>
      <c r="T14" s="513" t="e">
        <f t="shared" ref="T14" si="0">VLOOKUP(S14,kelompok,2,0)</f>
        <v>#REF!</v>
      </c>
      <c r="U14" s="513" t="e">
        <f t="shared" ref="U14" si="1">VLOOKUP(S14,MASAMANFAAT,4,0)</f>
        <v>#REF!</v>
      </c>
      <c r="V14" s="514" t="e">
        <f>(P14-10)/U14</f>
        <v>#REF!</v>
      </c>
      <c r="W14" s="351"/>
      <c r="X14" s="471" t="e">
        <f>IF(W14&gt;U14,P14-10,V14*W14)</f>
        <v>#REF!</v>
      </c>
      <c r="Y14" s="471"/>
      <c r="Z14" s="471"/>
      <c r="AA14" s="515"/>
      <c r="AB14" s="515" t="e">
        <f>IF(P14-10=X14+Z14+AA14,0,V14)</f>
        <v>#REF!</v>
      </c>
      <c r="AC14" s="515" t="e">
        <f>IF(P14-10=X14+Z14+AA14+AB14,0,V14)</f>
        <v>#REF!</v>
      </c>
      <c r="AD14" s="516">
        <f>K14</f>
        <v>2016</v>
      </c>
      <c r="AE14" s="517" t="e">
        <f>P14-(Z14+AA14+X14+AB14+AC14)</f>
        <v>#REF!</v>
      </c>
      <c r="AF14" s="517" t="e">
        <f>AC14+AB14+AA14+Z14+X14</f>
        <v>#REF!</v>
      </c>
    </row>
    <row r="15" spans="1:32" s="503" customFormat="1" ht="28" customHeight="1">
      <c r="A15" s="881"/>
      <c r="B15" s="506" t="s">
        <v>747</v>
      </c>
      <c r="C15" s="506"/>
      <c r="D15" s="506"/>
      <c r="E15" s="506"/>
      <c r="F15" s="506"/>
      <c r="G15" s="506"/>
      <c r="H15" s="506"/>
      <c r="I15" s="506"/>
      <c r="J15" s="506"/>
      <c r="K15" s="506"/>
      <c r="L15" s="506"/>
      <c r="M15" s="506"/>
      <c r="N15" s="506"/>
      <c r="O15" s="506"/>
      <c r="P15" s="506"/>
      <c r="Q15" s="506"/>
      <c r="R15" s="842"/>
      <c r="S15" s="425"/>
      <c r="T15" s="425"/>
      <c r="U15" s="425"/>
      <c r="V15" s="425"/>
      <c r="W15" s="425"/>
      <c r="X15" s="518"/>
      <c r="Y15" s="425"/>
      <c r="Z15" s="518"/>
      <c r="AA15" s="518"/>
      <c r="AB15" s="519"/>
      <c r="AC15" s="519"/>
      <c r="AD15" s="520"/>
      <c r="AE15" s="518"/>
      <c r="AF15" s="518"/>
    </row>
    <row r="16" spans="1:32" s="294" customFormat="1" ht="28" customHeight="1">
      <c r="A16" s="858" t="s">
        <v>50</v>
      </c>
      <c r="B16" s="460" t="s">
        <v>915</v>
      </c>
      <c r="C16" s="505"/>
      <c r="D16" s="505"/>
      <c r="E16" s="505"/>
      <c r="F16" s="505"/>
      <c r="G16" s="505"/>
      <c r="H16" s="505"/>
      <c r="I16" s="505"/>
      <c r="J16" s="505"/>
      <c r="K16" s="505"/>
      <c r="L16" s="505"/>
      <c r="M16" s="505"/>
      <c r="N16" s="505"/>
      <c r="O16" s="505"/>
      <c r="P16" s="521">
        <f>P17</f>
        <v>37318189.469999999</v>
      </c>
      <c r="Q16" s="505"/>
      <c r="R16" s="880"/>
      <c r="S16" s="285"/>
      <c r="T16" s="285"/>
      <c r="U16" s="285"/>
      <c r="V16" s="285"/>
      <c r="W16" s="285"/>
      <c r="X16" s="508" t="e">
        <f>X17</f>
        <v>#REF!</v>
      </c>
      <c r="Y16" s="285"/>
      <c r="Z16" s="508" t="e">
        <f>Z17</f>
        <v>#REF!</v>
      </c>
      <c r="AA16" s="508" t="e">
        <f>AA17</f>
        <v>#REF!</v>
      </c>
      <c r="AB16" s="509" t="e">
        <f>AB17</f>
        <v>#REF!</v>
      </c>
      <c r="AC16" s="509" t="e">
        <f>AC17</f>
        <v>#REF!</v>
      </c>
      <c r="AD16" s="285"/>
      <c r="AE16" s="508" t="e">
        <f>AE17</f>
        <v>#REF!</v>
      </c>
      <c r="AF16" s="508" t="e">
        <f>AF17</f>
        <v>#REF!</v>
      </c>
    </row>
    <row r="17" spans="1:32" s="503" customFormat="1" ht="28" customHeight="1">
      <c r="A17" s="881"/>
      <c r="B17" s="308" t="s">
        <v>494</v>
      </c>
      <c r="C17" s="506" t="s">
        <v>2105</v>
      </c>
      <c r="D17" s="506"/>
      <c r="E17" s="522" t="s">
        <v>503</v>
      </c>
      <c r="F17" s="506"/>
      <c r="G17" s="506"/>
      <c r="H17" s="506"/>
      <c r="I17" s="506"/>
      <c r="J17" s="506"/>
      <c r="K17" s="506">
        <v>2012</v>
      </c>
      <c r="L17" s="506"/>
      <c r="M17" s="506"/>
      <c r="N17" s="506"/>
      <c r="O17" s="309" t="s">
        <v>114</v>
      </c>
      <c r="P17" s="523">
        <v>37318189.469999999</v>
      </c>
      <c r="Q17" s="522" t="s">
        <v>91</v>
      </c>
      <c r="R17" s="842"/>
      <c r="S17" s="469" t="e">
        <f>#REF!</f>
        <v>#REF!</v>
      </c>
      <c r="T17" s="470" t="e">
        <f t="shared" ref="T17" si="2">VLOOKUP(S17,kelompok,2,0)</f>
        <v>#REF!</v>
      </c>
      <c r="U17" s="470" t="e">
        <f t="shared" ref="U17" si="3">VLOOKUP(S17,MASAMANFAAT,4,0)</f>
        <v>#REF!</v>
      </c>
      <c r="V17" s="471" t="e">
        <f>(P17-10)/U17</f>
        <v>#REF!</v>
      </c>
      <c r="W17" s="351">
        <f>2013-AD17</f>
        <v>1</v>
      </c>
      <c r="X17" s="471" t="e">
        <f>IF(W17&gt;U17,P17-10,V17*W17)</f>
        <v>#REF!</v>
      </c>
      <c r="Y17" s="471">
        <f t="shared" ref="Y17" si="4">2014-AD17</f>
        <v>2</v>
      </c>
      <c r="Z17" s="471" t="e">
        <f>IF(P17-10=X17,0,V17)</f>
        <v>#REF!</v>
      </c>
      <c r="AA17" s="351" t="e">
        <f>IF(P17-10=X17+Z17,0,V17)</f>
        <v>#REF!</v>
      </c>
      <c r="AB17" s="472" t="e">
        <f>IF(P17-10=X17+Z17+AA17,0,V17)</f>
        <v>#REF!</v>
      </c>
      <c r="AC17" s="472" t="e">
        <f>IF(P17-10=X17+Z17+Y17+AA17,0,V17)</f>
        <v>#REF!</v>
      </c>
      <c r="AD17" s="473">
        <f>K17</f>
        <v>2012</v>
      </c>
      <c r="AE17" s="517" t="e">
        <f>P17-(Z17+AA17+X17+AB17+AC17)</f>
        <v>#REF!</v>
      </c>
      <c r="AF17" s="517" t="e">
        <f>AC17+AB17+AA17+Z17+X17</f>
        <v>#REF!</v>
      </c>
    </row>
    <row r="18" spans="1:32" s="503" customFormat="1" ht="28" customHeight="1">
      <c r="A18" s="881"/>
      <c r="B18" s="506" t="s">
        <v>747</v>
      </c>
      <c r="C18" s="506"/>
      <c r="D18" s="506"/>
      <c r="E18" s="506"/>
      <c r="F18" s="506"/>
      <c r="G18" s="506"/>
      <c r="H18" s="506"/>
      <c r="I18" s="506"/>
      <c r="J18" s="506"/>
      <c r="K18" s="506"/>
      <c r="L18" s="506"/>
      <c r="M18" s="506"/>
      <c r="N18" s="506"/>
      <c r="O18" s="506"/>
      <c r="P18" s="506"/>
      <c r="Q18" s="506"/>
      <c r="R18" s="842"/>
    </row>
    <row r="19" spans="1:32" s="294" customFormat="1" ht="28" customHeight="1">
      <c r="A19" s="858" t="s">
        <v>51</v>
      </c>
      <c r="B19" s="460" t="s">
        <v>916</v>
      </c>
      <c r="C19" s="295" t="s">
        <v>469</v>
      </c>
      <c r="D19" s="505"/>
      <c r="E19" s="505"/>
      <c r="F19" s="505"/>
      <c r="G19" s="505"/>
      <c r="H19" s="505"/>
      <c r="I19" s="505"/>
      <c r="J19" s="505"/>
      <c r="K19" s="505"/>
      <c r="L19" s="505"/>
      <c r="M19" s="505"/>
      <c r="N19" s="505"/>
      <c r="O19" s="505"/>
      <c r="P19" s="524"/>
      <c r="Q19" s="505"/>
      <c r="R19" s="880"/>
    </row>
    <row r="20" spans="1:32" s="503" customFormat="1" ht="28" customHeight="1" thickBot="1">
      <c r="A20" s="882"/>
      <c r="B20" s="525"/>
      <c r="C20" s="525"/>
      <c r="D20" s="525"/>
      <c r="E20" s="525"/>
      <c r="F20" s="525"/>
      <c r="G20" s="525"/>
      <c r="H20" s="525"/>
      <c r="I20" s="525"/>
      <c r="J20" s="525"/>
      <c r="K20" s="525"/>
      <c r="L20" s="525"/>
      <c r="M20" s="525"/>
      <c r="N20" s="525"/>
      <c r="O20" s="525"/>
      <c r="P20" s="525"/>
      <c r="Q20" s="525"/>
      <c r="R20" s="847"/>
    </row>
    <row r="21" spans="1:32" s="425" customFormat="1" ht="13">
      <c r="P21" s="503"/>
    </row>
    <row r="22" spans="1:32" s="425" customFormat="1" ht="13">
      <c r="P22" s="503"/>
    </row>
    <row r="23" spans="1:32" s="425" customFormat="1" ht="14">
      <c r="A23" s="682" t="s">
        <v>111</v>
      </c>
      <c r="B23" s="682"/>
      <c r="C23" s="682"/>
      <c r="D23" s="682"/>
      <c r="E23" s="281"/>
      <c r="F23" s="281"/>
      <c r="G23" s="281"/>
      <c r="H23" s="281"/>
      <c r="I23" s="281"/>
      <c r="J23" s="740" t="s">
        <v>2178</v>
      </c>
      <c r="K23" s="740"/>
      <c r="L23" s="740"/>
      <c r="M23" s="740"/>
      <c r="N23" s="740"/>
      <c r="O23" s="740"/>
      <c r="P23" s="740"/>
      <c r="Q23" s="740"/>
      <c r="R23" s="740"/>
      <c r="S23" s="483"/>
    </row>
    <row r="24" spans="1:32" s="425" customFormat="1" ht="14">
      <c r="A24" s="682" t="s">
        <v>2179</v>
      </c>
      <c r="B24" s="682"/>
      <c r="C24" s="682"/>
      <c r="D24" s="682"/>
      <c r="E24" s="281"/>
      <c r="F24" s="281"/>
      <c r="G24" s="281"/>
      <c r="H24" s="281"/>
      <c r="I24" s="281"/>
      <c r="J24" s="669"/>
      <c r="K24" s="283"/>
      <c r="L24" s="283"/>
      <c r="M24" s="283"/>
      <c r="N24" s="284"/>
      <c r="O24" s="283"/>
      <c r="P24" s="283"/>
    </row>
    <row r="25" spans="1:32" s="425" customFormat="1" ht="14">
      <c r="A25" s="682" t="s">
        <v>2180</v>
      </c>
      <c r="B25" s="682"/>
      <c r="C25" s="682"/>
      <c r="D25" s="682"/>
      <c r="E25" s="281"/>
      <c r="F25" s="281"/>
      <c r="G25" s="281"/>
      <c r="H25" s="281"/>
      <c r="I25" s="281"/>
      <c r="J25" s="669"/>
      <c r="K25" s="283"/>
      <c r="L25" s="283"/>
      <c r="M25" s="283"/>
      <c r="N25" s="284"/>
      <c r="O25" s="283"/>
      <c r="P25" s="869"/>
      <c r="Q25" s="483"/>
      <c r="R25" s="482"/>
    </row>
    <row r="26" spans="1:32" s="425" customFormat="1" ht="14">
      <c r="A26" s="682" t="s">
        <v>2181</v>
      </c>
      <c r="B26" s="682"/>
      <c r="C26" s="682"/>
      <c r="D26" s="682"/>
      <c r="E26" s="281"/>
      <c r="F26" s="281"/>
      <c r="G26" s="281"/>
      <c r="H26" s="281"/>
      <c r="I26" s="281"/>
      <c r="J26" s="682" t="s">
        <v>2182</v>
      </c>
      <c r="K26" s="682"/>
      <c r="L26" s="682"/>
      <c r="M26" s="682"/>
      <c r="N26" s="682"/>
      <c r="O26" s="682"/>
      <c r="P26" s="682"/>
      <c r="Q26" s="682"/>
      <c r="R26" s="682"/>
    </row>
    <row r="27" spans="1:32" s="425" customFormat="1" ht="14">
      <c r="A27" s="666"/>
      <c r="B27" s="281"/>
      <c r="C27" s="281"/>
      <c r="D27" s="281"/>
      <c r="E27" s="281"/>
      <c r="F27" s="281"/>
      <c r="G27" s="281"/>
      <c r="H27" s="281"/>
      <c r="I27" s="281"/>
      <c r="J27" s="666"/>
      <c r="K27" s="666"/>
      <c r="L27" s="666"/>
      <c r="M27" s="666"/>
      <c r="N27" s="667"/>
      <c r="O27" s="666"/>
      <c r="P27" s="666"/>
      <c r="Q27" s="482"/>
    </row>
    <row r="28" spans="1:32" s="425" customFormat="1" ht="14">
      <c r="A28" s="666"/>
      <c r="B28" s="281"/>
      <c r="C28" s="281"/>
      <c r="D28" s="281"/>
      <c r="E28" s="281"/>
      <c r="F28" s="281"/>
      <c r="G28" s="281"/>
      <c r="H28" s="281"/>
      <c r="I28" s="281"/>
      <c r="J28" s="666"/>
      <c r="K28" s="666"/>
      <c r="L28" s="666"/>
      <c r="M28" s="666"/>
      <c r="N28" s="667"/>
      <c r="O28" s="666"/>
      <c r="P28" s="283"/>
      <c r="Q28" s="485"/>
    </row>
    <row r="29" spans="1:32" s="425" customFormat="1" ht="14">
      <c r="A29" s="666"/>
      <c r="B29" s="281"/>
      <c r="C29" s="281"/>
      <c r="D29" s="281"/>
      <c r="E29" s="281"/>
      <c r="F29" s="281"/>
      <c r="G29" s="281"/>
      <c r="H29" s="281"/>
      <c r="I29" s="281"/>
      <c r="J29" s="287"/>
      <c r="K29" s="283"/>
      <c r="L29" s="283"/>
      <c r="M29" s="283"/>
      <c r="N29" s="284"/>
      <c r="O29" s="283"/>
      <c r="P29" s="283"/>
      <c r="Q29" s="485"/>
    </row>
    <row r="30" spans="1:32" s="425" customFormat="1" ht="14">
      <c r="A30" s="666"/>
      <c r="B30" s="281"/>
      <c r="C30" s="281"/>
      <c r="D30" s="281"/>
      <c r="E30" s="281"/>
      <c r="F30" s="281"/>
      <c r="G30" s="281"/>
      <c r="H30" s="281"/>
      <c r="I30" s="281"/>
      <c r="J30" s="287"/>
      <c r="K30" s="283"/>
      <c r="L30" s="283"/>
      <c r="M30" s="283"/>
      <c r="N30" s="284"/>
      <c r="O30" s="283"/>
      <c r="P30" s="430"/>
      <c r="Q30" s="488"/>
      <c r="R30" s="488"/>
    </row>
    <row r="31" spans="1:32" s="425" customFormat="1" ht="14">
      <c r="A31" s="673" t="s">
        <v>2185</v>
      </c>
      <c r="B31" s="673"/>
      <c r="C31" s="673"/>
      <c r="D31" s="673"/>
      <c r="E31" s="281"/>
      <c r="F31" s="281"/>
      <c r="G31" s="281"/>
      <c r="H31" s="281"/>
      <c r="I31" s="281"/>
      <c r="J31" s="673" t="s">
        <v>733</v>
      </c>
      <c r="K31" s="673"/>
      <c r="L31" s="673"/>
      <c r="M31" s="673"/>
      <c r="N31" s="673"/>
      <c r="O31" s="673"/>
      <c r="P31" s="673"/>
      <c r="Q31" s="673"/>
      <c r="R31" s="673"/>
    </row>
    <row r="32" spans="1:32" s="425" customFormat="1" ht="14">
      <c r="A32" s="682" t="s">
        <v>2186</v>
      </c>
      <c r="B32" s="682"/>
      <c r="C32" s="682"/>
      <c r="D32" s="682"/>
      <c r="E32" s="281"/>
      <c r="F32" s="281"/>
      <c r="G32" s="281"/>
      <c r="H32" s="281"/>
      <c r="I32" s="281"/>
      <c r="J32" s="682" t="s">
        <v>734</v>
      </c>
      <c r="K32" s="682"/>
      <c r="L32" s="682"/>
      <c r="M32" s="682"/>
      <c r="N32" s="682"/>
      <c r="O32" s="682"/>
      <c r="P32" s="682"/>
      <c r="Q32" s="682"/>
      <c r="R32" s="682"/>
      <c r="S32" s="430"/>
    </row>
    <row r="33" spans="1:18" s="25" customFormat="1">
      <c r="A33" s="482"/>
      <c r="B33" s="488"/>
      <c r="C33" s="488"/>
      <c r="D33" s="488"/>
      <c r="E33" s="488"/>
      <c r="F33" s="425"/>
      <c r="G33" s="425"/>
      <c r="H33" s="425"/>
      <c r="I33" s="425"/>
      <c r="J33" s="483"/>
      <c r="K33" s="430"/>
      <c r="L33" s="430"/>
      <c r="M33" s="430"/>
      <c r="N33" s="430"/>
      <c r="O33" s="430"/>
      <c r="P33" s="446"/>
      <c r="Q33" s="446"/>
      <c r="R33" s="98"/>
    </row>
    <row r="34" spans="1:18">
      <c r="A34" s="130"/>
      <c r="B34" s="130"/>
      <c r="C34" s="130"/>
      <c r="P34"/>
      <c r="Q34" s="9"/>
    </row>
  </sheetData>
  <mergeCells count="47">
    <mergeCell ref="A31:D31"/>
    <mergeCell ref="A32:D32"/>
    <mergeCell ref="J23:R23"/>
    <mergeCell ref="J26:R26"/>
    <mergeCell ref="J31:R31"/>
    <mergeCell ref="J32:R32"/>
    <mergeCell ref="A23:D23"/>
    <mergeCell ref="A24:D24"/>
    <mergeCell ref="A25:D25"/>
    <mergeCell ref="A26:D26"/>
    <mergeCell ref="AD5:AD7"/>
    <mergeCell ref="AE5:AE7"/>
    <mergeCell ref="AC5:AC7"/>
    <mergeCell ref="AF5:AF7"/>
    <mergeCell ref="X5:X7"/>
    <mergeCell ref="Y5:Y7"/>
    <mergeCell ref="Z5:Z7"/>
    <mergeCell ref="AA5:AA7"/>
    <mergeCell ref="AB5:AB7"/>
    <mergeCell ref="S5:S7"/>
    <mergeCell ref="T5:T7"/>
    <mergeCell ref="U5:U7"/>
    <mergeCell ref="V5:V7"/>
    <mergeCell ref="W5:W7"/>
    <mergeCell ref="A1:R1"/>
    <mergeCell ref="A2:R2"/>
    <mergeCell ref="A4:B4"/>
    <mergeCell ref="A5:A7"/>
    <mergeCell ref="B5:B7"/>
    <mergeCell ref="C5:C7"/>
    <mergeCell ref="D5:D7"/>
    <mergeCell ref="E5:F5"/>
    <mergeCell ref="G5:G7"/>
    <mergeCell ref="H5:H7"/>
    <mergeCell ref="P5:P7"/>
    <mergeCell ref="Q5:Q7"/>
    <mergeCell ref="R5:R7"/>
    <mergeCell ref="E6:E7"/>
    <mergeCell ref="F6:F7"/>
    <mergeCell ref="K6:K7"/>
    <mergeCell ref="N5:N7"/>
    <mergeCell ref="O5:O7"/>
    <mergeCell ref="L6:L7"/>
    <mergeCell ref="I5:I7"/>
    <mergeCell ref="J5:J7"/>
    <mergeCell ref="K5:L5"/>
    <mergeCell ref="M5:M7"/>
  </mergeCells>
  <phoneticPr fontId="20" type="noConversion"/>
  <printOptions horizontalCentered="1"/>
  <pageMargins left="0.50314960629921268" right="0.89685039370078745" top="1" bottom="0.75000000000000011" header="0.30000000000000004" footer="0.30000000000000004"/>
  <pageSetup paperSize="5" scale="65" firstPageNumber="26" orientation="landscape" useFirstPageNumber="1"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V1046"/>
  <sheetViews>
    <sheetView view="pageBreakPreview" topLeftCell="A1028" zoomScale="80" zoomScaleSheetLayoutView="80" workbookViewId="0">
      <selection activeCell="A1045" sqref="A1045"/>
    </sheetView>
  </sheetViews>
  <sheetFormatPr baseColWidth="10" defaultColWidth="8.83203125" defaultRowHeight="15"/>
  <cols>
    <col min="1" max="1" width="6.5" style="8" bestFit="1" customWidth="1"/>
    <col min="2" max="2" width="67.1640625" style="8" customWidth="1"/>
    <col min="3" max="3" width="13.1640625" style="10" customWidth="1"/>
    <col min="4" max="4" width="11" style="10" customWidth="1"/>
    <col min="5" max="5" width="11.83203125" style="8" customWidth="1"/>
    <col min="6" max="6" width="13.33203125" style="8" customWidth="1"/>
    <col min="7" max="7" width="10.5" style="8" customWidth="1"/>
    <col min="8" max="8" width="11.6640625" style="8" customWidth="1"/>
    <col min="9" max="9" width="9.1640625" style="8" customWidth="1"/>
    <col min="10" max="10" width="13.1640625" style="8" customWidth="1"/>
    <col min="11" max="11" width="10.6640625" style="8" customWidth="1"/>
    <col min="12" max="12" width="8.33203125" style="59" customWidth="1"/>
    <col min="13" max="13" width="12.1640625" customWidth="1"/>
    <col min="14" max="14" width="12" style="113" customWidth="1"/>
    <col min="15" max="15" width="18.33203125" customWidth="1"/>
    <col min="16" max="16" width="11.6640625" style="59" customWidth="1"/>
    <col min="17" max="20" width="0" hidden="1" customWidth="1"/>
  </cols>
  <sheetData>
    <row r="1" spans="1:17" s="262" customFormat="1" ht="25">
      <c r="A1" s="689" t="s">
        <v>495</v>
      </c>
      <c r="B1" s="689"/>
      <c r="C1" s="689"/>
      <c r="D1" s="689"/>
      <c r="E1" s="689"/>
      <c r="F1" s="689"/>
      <c r="G1" s="689"/>
      <c r="H1" s="689"/>
      <c r="I1" s="689"/>
      <c r="J1" s="689"/>
      <c r="K1" s="689"/>
      <c r="L1" s="689"/>
      <c r="M1" s="689"/>
      <c r="N1" s="689"/>
      <c r="O1" s="689"/>
      <c r="P1" s="689"/>
    </row>
    <row r="2" spans="1:17" s="262" customFormat="1" ht="25">
      <c r="A2" s="689" t="s">
        <v>2183</v>
      </c>
      <c r="B2" s="689"/>
      <c r="C2" s="689"/>
      <c r="D2" s="689"/>
      <c r="E2" s="689"/>
      <c r="F2" s="689"/>
      <c r="G2" s="689"/>
      <c r="H2" s="689"/>
      <c r="I2" s="689"/>
      <c r="J2" s="689"/>
      <c r="K2" s="689"/>
      <c r="L2" s="689"/>
      <c r="M2" s="689"/>
      <c r="N2" s="689"/>
      <c r="O2" s="689"/>
      <c r="P2" s="689"/>
    </row>
    <row r="3" spans="1:17" s="262" customFormat="1" ht="21">
      <c r="A3" s="526"/>
      <c r="B3" s="526"/>
      <c r="C3" s="526"/>
      <c r="D3" s="526"/>
      <c r="E3" s="526"/>
      <c r="F3" s="526"/>
      <c r="G3" s="526"/>
      <c r="H3" s="526"/>
      <c r="I3" s="526"/>
      <c r="J3" s="526"/>
      <c r="K3" s="526"/>
      <c r="L3" s="526"/>
      <c r="M3" s="526"/>
      <c r="N3" s="526"/>
      <c r="O3" s="526"/>
      <c r="P3" s="526"/>
    </row>
    <row r="4" spans="1:17" s="262" customFormat="1" ht="15" customHeight="1">
      <c r="A4" s="689"/>
      <c r="B4" s="689"/>
      <c r="C4" s="689"/>
      <c r="D4" s="689"/>
      <c r="E4" s="689"/>
      <c r="F4" s="689"/>
      <c r="G4" s="689"/>
      <c r="H4" s="689"/>
      <c r="I4" s="689"/>
      <c r="J4" s="689"/>
      <c r="K4" s="689"/>
      <c r="L4" s="689"/>
      <c r="M4" s="689"/>
      <c r="N4" s="689"/>
      <c r="O4" s="689"/>
      <c r="P4" s="689"/>
    </row>
    <row r="5" spans="1:17" s="503" customFormat="1" ht="18.75" customHeight="1" thickBot="1">
      <c r="A5" s="313"/>
      <c r="B5" s="502" t="s">
        <v>729</v>
      </c>
      <c r="C5" s="541"/>
      <c r="D5" s="484"/>
      <c r="E5" s="313"/>
      <c r="F5" s="313"/>
      <c r="G5" s="313"/>
      <c r="H5" s="313"/>
      <c r="I5" s="313"/>
      <c r="J5" s="313"/>
      <c r="K5" s="313"/>
      <c r="L5" s="484"/>
      <c r="M5" s="313"/>
      <c r="N5" s="313"/>
      <c r="O5" s="313"/>
      <c r="P5" s="484"/>
    </row>
    <row r="6" spans="1:17" s="285" customFormat="1" ht="33.75" customHeight="1">
      <c r="A6" s="833" t="s">
        <v>2059</v>
      </c>
      <c r="B6" s="834" t="s">
        <v>714</v>
      </c>
      <c r="C6" s="834" t="s">
        <v>721</v>
      </c>
      <c r="D6" s="834" t="s">
        <v>722</v>
      </c>
      <c r="E6" s="834" t="s">
        <v>917</v>
      </c>
      <c r="F6" s="834"/>
      <c r="G6" s="834" t="s">
        <v>918</v>
      </c>
      <c r="H6" s="834"/>
      <c r="I6" s="834"/>
      <c r="J6" s="834" t="s">
        <v>919</v>
      </c>
      <c r="K6" s="834"/>
      <c r="L6" s="835" t="s">
        <v>920</v>
      </c>
      <c r="M6" s="834" t="s">
        <v>921</v>
      </c>
      <c r="N6" s="834" t="s">
        <v>740</v>
      </c>
      <c r="O6" s="834" t="s">
        <v>900</v>
      </c>
      <c r="P6" s="838" t="s">
        <v>2045</v>
      </c>
      <c r="Q6" s="294"/>
    </row>
    <row r="7" spans="1:17" s="285" customFormat="1" ht="12.75" customHeight="1">
      <c r="A7" s="839"/>
      <c r="B7" s="679"/>
      <c r="C7" s="679"/>
      <c r="D7" s="679"/>
      <c r="E7" s="679" t="s">
        <v>922</v>
      </c>
      <c r="F7" s="679" t="s">
        <v>923</v>
      </c>
      <c r="G7" s="679" t="s">
        <v>924</v>
      </c>
      <c r="H7" s="679" t="s">
        <v>925</v>
      </c>
      <c r="I7" s="679" t="s">
        <v>738</v>
      </c>
      <c r="J7" s="677" t="s">
        <v>926</v>
      </c>
      <c r="K7" s="677" t="s">
        <v>927</v>
      </c>
      <c r="L7" s="810"/>
      <c r="M7" s="679"/>
      <c r="N7" s="679"/>
      <c r="O7" s="679"/>
      <c r="P7" s="840"/>
      <c r="Q7" s="294"/>
    </row>
    <row r="8" spans="1:17" s="285" customFormat="1" ht="20.25" customHeight="1" thickBot="1">
      <c r="A8" s="848"/>
      <c r="B8" s="745"/>
      <c r="C8" s="745"/>
      <c r="D8" s="745"/>
      <c r="E8" s="745"/>
      <c r="F8" s="745"/>
      <c r="G8" s="745"/>
      <c r="H8" s="745"/>
      <c r="I8" s="745"/>
      <c r="J8" s="752"/>
      <c r="K8" s="752"/>
      <c r="L8" s="811"/>
      <c r="M8" s="745"/>
      <c r="N8" s="745"/>
      <c r="O8" s="745"/>
      <c r="P8" s="849"/>
      <c r="Q8" s="294"/>
    </row>
    <row r="9" spans="1:17" s="285" customFormat="1" ht="18" customHeight="1" thickBot="1">
      <c r="A9" s="853">
        <v>1</v>
      </c>
      <c r="B9" s="641">
        <v>2</v>
      </c>
      <c r="C9" s="641">
        <v>3</v>
      </c>
      <c r="D9" s="640">
        <v>4</v>
      </c>
      <c r="E9" s="641">
        <v>5</v>
      </c>
      <c r="F9" s="641">
        <v>6</v>
      </c>
      <c r="G9" s="640">
        <v>7</v>
      </c>
      <c r="H9" s="641">
        <v>8</v>
      </c>
      <c r="I9" s="641">
        <v>9</v>
      </c>
      <c r="J9" s="640">
        <v>10</v>
      </c>
      <c r="K9" s="641">
        <v>11</v>
      </c>
      <c r="L9" s="641">
        <v>12</v>
      </c>
      <c r="M9" s="640">
        <v>13</v>
      </c>
      <c r="N9" s="640">
        <v>14</v>
      </c>
      <c r="O9" s="641">
        <v>15</v>
      </c>
      <c r="P9" s="854">
        <v>16</v>
      </c>
      <c r="Q9" s="294"/>
    </row>
    <row r="10" spans="1:17" s="425" customFormat="1" ht="19" customHeight="1" thickTop="1">
      <c r="A10" s="850"/>
      <c r="B10" s="367"/>
      <c r="C10" s="402"/>
      <c r="D10" s="402"/>
      <c r="E10" s="367"/>
      <c r="F10" s="367"/>
      <c r="G10" s="367"/>
      <c r="H10" s="367"/>
      <c r="I10" s="367"/>
      <c r="J10" s="367"/>
      <c r="K10" s="367"/>
      <c r="L10" s="402"/>
      <c r="M10" s="367"/>
      <c r="N10" s="367"/>
      <c r="O10" s="652"/>
      <c r="P10" s="868"/>
      <c r="Q10" s="503"/>
    </row>
    <row r="11" spans="1:17" s="262" customFormat="1" ht="28" customHeight="1">
      <c r="A11" s="856" t="s">
        <v>52</v>
      </c>
      <c r="B11" s="527" t="s">
        <v>928</v>
      </c>
      <c r="C11" s="268"/>
      <c r="D11" s="268"/>
      <c r="E11" s="272"/>
      <c r="F11" s="272"/>
      <c r="G11" s="272"/>
      <c r="H11" s="272"/>
      <c r="I11" s="272"/>
      <c r="J11" s="272"/>
      <c r="K11" s="272"/>
      <c r="L11" s="268"/>
      <c r="M11" s="272"/>
      <c r="N11" s="272"/>
      <c r="O11" s="528">
        <f>O12+O1003+O1015</f>
        <v>1197962500</v>
      </c>
      <c r="P11" s="857"/>
      <c r="Q11" s="266"/>
    </row>
    <row r="12" spans="1:17" s="285" customFormat="1" ht="28" customHeight="1">
      <c r="A12" s="858" t="s">
        <v>53</v>
      </c>
      <c r="B12" s="460" t="s">
        <v>929</v>
      </c>
      <c r="C12" s="529"/>
      <c r="D12" s="530"/>
      <c r="E12" s="327"/>
      <c r="F12" s="327"/>
      <c r="G12" s="327"/>
      <c r="H12" s="327"/>
      <c r="I12" s="327"/>
      <c r="J12" s="327"/>
      <c r="K12" s="327"/>
      <c r="L12" s="296"/>
      <c r="M12" s="327"/>
      <c r="N12" s="327"/>
      <c r="O12" s="412">
        <f>SUM(O13:O1001)</f>
        <v>314104499.99999988</v>
      </c>
      <c r="P12" s="859"/>
      <c r="Q12" s="294"/>
    </row>
    <row r="13" spans="1:17" s="425" customFormat="1" ht="33" customHeight="1">
      <c r="A13" s="844">
        <v>1</v>
      </c>
      <c r="B13" s="531" t="s">
        <v>930</v>
      </c>
      <c r="C13" s="555" t="s">
        <v>2106</v>
      </c>
      <c r="D13" s="532"/>
      <c r="E13" s="308"/>
      <c r="F13" s="308"/>
      <c r="G13" s="308"/>
      <c r="H13" s="308"/>
      <c r="I13" s="308"/>
      <c r="J13" s="308"/>
      <c r="K13" s="308"/>
      <c r="L13" s="309"/>
      <c r="M13" s="533">
        <v>2007</v>
      </c>
      <c r="N13" s="309" t="s">
        <v>114</v>
      </c>
      <c r="O13" s="534">
        <v>3300000</v>
      </c>
      <c r="P13" s="855"/>
      <c r="Q13" s="503"/>
    </row>
    <row r="14" spans="1:17" s="425" customFormat="1" ht="33" customHeight="1">
      <c r="A14" s="844">
        <v>2</v>
      </c>
      <c r="B14" s="531" t="s">
        <v>931</v>
      </c>
      <c r="C14" s="309" t="s">
        <v>2111</v>
      </c>
      <c r="D14" s="309"/>
      <c r="E14" s="308"/>
      <c r="F14" s="308"/>
      <c r="G14" s="308"/>
      <c r="H14" s="308"/>
      <c r="I14" s="308"/>
      <c r="J14" s="308"/>
      <c r="K14" s="308"/>
      <c r="L14" s="309"/>
      <c r="M14" s="533">
        <v>2007</v>
      </c>
      <c r="N14" s="309" t="s">
        <v>114</v>
      </c>
      <c r="O14" s="534">
        <v>440000</v>
      </c>
      <c r="P14" s="855"/>
      <c r="Q14" s="503"/>
    </row>
    <row r="15" spans="1:17" s="425" customFormat="1" ht="33" customHeight="1">
      <c r="A15" s="844">
        <v>3</v>
      </c>
      <c r="B15" s="531" t="s">
        <v>932</v>
      </c>
      <c r="C15" s="309" t="s">
        <v>2111</v>
      </c>
      <c r="D15" s="309"/>
      <c r="E15" s="308"/>
      <c r="F15" s="308"/>
      <c r="G15" s="308"/>
      <c r="H15" s="308"/>
      <c r="I15" s="308"/>
      <c r="J15" s="308"/>
      <c r="K15" s="308"/>
      <c r="L15" s="309"/>
      <c r="M15" s="533">
        <v>2007</v>
      </c>
      <c r="N15" s="309" t="s">
        <v>114</v>
      </c>
      <c r="O15" s="534">
        <v>385000</v>
      </c>
      <c r="P15" s="855"/>
      <c r="Q15" s="503"/>
    </row>
    <row r="16" spans="1:17" s="425" customFormat="1" ht="33" customHeight="1">
      <c r="A16" s="844">
        <v>4</v>
      </c>
      <c r="B16" s="531" t="s">
        <v>933</v>
      </c>
      <c r="C16" s="555" t="s">
        <v>2106</v>
      </c>
      <c r="D16" s="309"/>
      <c r="E16" s="308"/>
      <c r="F16" s="308"/>
      <c r="G16" s="308"/>
      <c r="H16" s="308"/>
      <c r="I16" s="308"/>
      <c r="J16" s="308"/>
      <c r="K16" s="308"/>
      <c r="L16" s="309"/>
      <c r="M16" s="533">
        <v>2007</v>
      </c>
      <c r="N16" s="309" t="s">
        <v>114</v>
      </c>
      <c r="O16" s="534">
        <v>11000000</v>
      </c>
      <c r="P16" s="855"/>
      <c r="Q16" s="503"/>
    </row>
    <row r="17" spans="1:17" s="425" customFormat="1" ht="33" customHeight="1">
      <c r="A17" s="844">
        <v>5</v>
      </c>
      <c r="B17" s="531" t="s">
        <v>934</v>
      </c>
      <c r="C17" s="555" t="s">
        <v>2106</v>
      </c>
      <c r="D17" s="309"/>
      <c r="E17" s="308"/>
      <c r="F17" s="308"/>
      <c r="G17" s="308"/>
      <c r="H17" s="308"/>
      <c r="I17" s="308"/>
      <c r="J17" s="308"/>
      <c r="K17" s="308"/>
      <c r="L17" s="309"/>
      <c r="M17" s="533">
        <v>2007</v>
      </c>
      <c r="N17" s="309" t="s">
        <v>114</v>
      </c>
      <c r="O17" s="534">
        <v>330000</v>
      </c>
      <c r="P17" s="855"/>
      <c r="Q17" s="503"/>
    </row>
    <row r="18" spans="1:17" s="425" customFormat="1" ht="33" customHeight="1">
      <c r="A18" s="844">
        <v>6</v>
      </c>
      <c r="B18" s="531" t="s">
        <v>935</v>
      </c>
      <c r="C18" s="309" t="s">
        <v>2111</v>
      </c>
      <c r="D18" s="309"/>
      <c r="E18" s="308"/>
      <c r="F18" s="308"/>
      <c r="G18" s="308"/>
      <c r="H18" s="308"/>
      <c r="I18" s="308"/>
      <c r="J18" s="308"/>
      <c r="K18" s="308"/>
      <c r="L18" s="309"/>
      <c r="M18" s="533">
        <v>2007</v>
      </c>
      <c r="N18" s="309" t="s">
        <v>114</v>
      </c>
      <c r="O18" s="534">
        <v>550000</v>
      </c>
      <c r="P18" s="855"/>
      <c r="Q18" s="503"/>
    </row>
    <row r="19" spans="1:17" s="425" customFormat="1" ht="33" customHeight="1">
      <c r="A19" s="844">
        <v>7</v>
      </c>
      <c r="B19" s="531" t="s">
        <v>936</v>
      </c>
      <c r="C19" s="309" t="s">
        <v>2111</v>
      </c>
      <c r="D19" s="309"/>
      <c r="E19" s="308"/>
      <c r="F19" s="308"/>
      <c r="G19" s="308"/>
      <c r="H19" s="308"/>
      <c r="I19" s="308"/>
      <c r="J19" s="308"/>
      <c r="K19" s="308"/>
      <c r="L19" s="309"/>
      <c r="M19" s="533">
        <v>2007</v>
      </c>
      <c r="N19" s="309" t="s">
        <v>114</v>
      </c>
      <c r="O19" s="534">
        <v>1650000</v>
      </c>
      <c r="P19" s="855"/>
      <c r="Q19" s="503"/>
    </row>
    <row r="20" spans="1:17" s="425" customFormat="1" ht="33" customHeight="1">
      <c r="A20" s="844">
        <v>8</v>
      </c>
      <c r="B20" s="531" t="s">
        <v>937</v>
      </c>
      <c r="C20" s="309" t="s">
        <v>2111</v>
      </c>
      <c r="D20" s="309"/>
      <c r="E20" s="308"/>
      <c r="F20" s="308"/>
      <c r="G20" s="308"/>
      <c r="H20" s="308"/>
      <c r="I20" s="308"/>
      <c r="J20" s="308"/>
      <c r="K20" s="308"/>
      <c r="L20" s="309"/>
      <c r="M20" s="533">
        <v>2007</v>
      </c>
      <c r="N20" s="309" t="s">
        <v>114</v>
      </c>
      <c r="O20" s="534">
        <v>1100000</v>
      </c>
      <c r="P20" s="855"/>
      <c r="Q20" s="503"/>
    </row>
    <row r="21" spans="1:17" s="425" customFormat="1" ht="33" customHeight="1">
      <c r="A21" s="844">
        <v>9</v>
      </c>
      <c r="B21" s="531" t="s">
        <v>938</v>
      </c>
      <c r="C21" s="555" t="s">
        <v>2106</v>
      </c>
      <c r="D21" s="309"/>
      <c r="E21" s="308"/>
      <c r="F21" s="308"/>
      <c r="G21" s="308"/>
      <c r="H21" s="308"/>
      <c r="I21" s="308"/>
      <c r="J21" s="308"/>
      <c r="K21" s="308"/>
      <c r="L21" s="309"/>
      <c r="M21" s="533">
        <v>2007</v>
      </c>
      <c r="N21" s="309" t="s">
        <v>114</v>
      </c>
      <c r="O21" s="534">
        <v>1375000</v>
      </c>
      <c r="P21" s="855"/>
      <c r="Q21" s="503"/>
    </row>
    <row r="22" spans="1:17" s="425" customFormat="1" ht="33" customHeight="1">
      <c r="A22" s="844">
        <v>10</v>
      </c>
      <c r="B22" s="531" t="s">
        <v>939</v>
      </c>
      <c r="C22" s="309" t="s">
        <v>2111</v>
      </c>
      <c r="D22" s="309"/>
      <c r="E22" s="308"/>
      <c r="F22" s="308"/>
      <c r="G22" s="308"/>
      <c r="H22" s="308"/>
      <c r="I22" s="308"/>
      <c r="J22" s="308"/>
      <c r="K22" s="308"/>
      <c r="L22" s="309"/>
      <c r="M22" s="533">
        <v>2007</v>
      </c>
      <c r="N22" s="309" t="s">
        <v>114</v>
      </c>
      <c r="O22" s="534">
        <v>8250000</v>
      </c>
      <c r="P22" s="855"/>
      <c r="Q22" s="503"/>
    </row>
    <row r="23" spans="1:17" s="425" customFormat="1" ht="33" customHeight="1">
      <c r="A23" s="844">
        <v>11</v>
      </c>
      <c r="B23" s="531" t="s">
        <v>940</v>
      </c>
      <c r="C23" s="555" t="s">
        <v>2106</v>
      </c>
      <c r="D23" s="309"/>
      <c r="E23" s="308"/>
      <c r="F23" s="308"/>
      <c r="G23" s="308"/>
      <c r="H23" s="308"/>
      <c r="I23" s="308"/>
      <c r="J23" s="308"/>
      <c r="K23" s="308"/>
      <c r="L23" s="309"/>
      <c r="M23" s="533">
        <v>2007</v>
      </c>
      <c r="N23" s="309" t="s">
        <v>114</v>
      </c>
      <c r="O23" s="534">
        <v>495000</v>
      </c>
      <c r="P23" s="855"/>
      <c r="Q23" s="503"/>
    </row>
    <row r="24" spans="1:17" s="425" customFormat="1" ht="33" customHeight="1">
      <c r="A24" s="844">
        <v>12</v>
      </c>
      <c r="B24" s="531" t="s">
        <v>941</v>
      </c>
      <c r="C24" s="309" t="s">
        <v>2111</v>
      </c>
      <c r="D24" s="309"/>
      <c r="E24" s="308"/>
      <c r="F24" s="308"/>
      <c r="G24" s="308"/>
      <c r="H24" s="308"/>
      <c r="I24" s="308"/>
      <c r="J24" s="308"/>
      <c r="K24" s="308"/>
      <c r="L24" s="309"/>
      <c r="M24" s="533">
        <v>2007</v>
      </c>
      <c r="N24" s="309" t="s">
        <v>114</v>
      </c>
      <c r="O24" s="534">
        <v>550000</v>
      </c>
      <c r="P24" s="855"/>
      <c r="Q24" s="503"/>
    </row>
    <row r="25" spans="1:17" s="425" customFormat="1" ht="33" customHeight="1">
      <c r="A25" s="844">
        <v>13</v>
      </c>
      <c r="B25" s="531" t="s">
        <v>942</v>
      </c>
      <c r="C25" s="555" t="s">
        <v>2106</v>
      </c>
      <c r="D25" s="309"/>
      <c r="E25" s="308"/>
      <c r="F25" s="308"/>
      <c r="G25" s="308"/>
      <c r="H25" s="308"/>
      <c r="I25" s="308"/>
      <c r="J25" s="308"/>
      <c r="K25" s="308"/>
      <c r="L25" s="309"/>
      <c r="M25" s="533">
        <v>2007</v>
      </c>
      <c r="N25" s="309" t="s">
        <v>114</v>
      </c>
      <c r="O25" s="534">
        <v>825000</v>
      </c>
      <c r="P25" s="855"/>
      <c r="Q25" s="503"/>
    </row>
    <row r="26" spans="1:17" s="425" customFormat="1" ht="33" customHeight="1">
      <c r="A26" s="844">
        <v>14</v>
      </c>
      <c r="B26" s="531" t="s">
        <v>943</v>
      </c>
      <c r="C26" s="555" t="s">
        <v>2106</v>
      </c>
      <c r="D26" s="309"/>
      <c r="E26" s="308"/>
      <c r="F26" s="308"/>
      <c r="G26" s="308"/>
      <c r="H26" s="308"/>
      <c r="I26" s="308"/>
      <c r="J26" s="308"/>
      <c r="K26" s="308"/>
      <c r="L26" s="309"/>
      <c r="M26" s="533">
        <v>2007</v>
      </c>
      <c r="N26" s="309" t="s">
        <v>114</v>
      </c>
      <c r="O26" s="534">
        <v>429000</v>
      </c>
      <c r="P26" s="855"/>
      <c r="Q26" s="503"/>
    </row>
    <row r="27" spans="1:17" s="425" customFormat="1" ht="33" customHeight="1">
      <c r="A27" s="844">
        <v>15</v>
      </c>
      <c r="B27" s="531" t="s">
        <v>944</v>
      </c>
      <c r="C27" s="309" t="s">
        <v>2111</v>
      </c>
      <c r="D27" s="309"/>
      <c r="E27" s="308"/>
      <c r="F27" s="308"/>
      <c r="G27" s="308"/>
      <c r="H27" s="308"/>
      <c r="I27" s="308"/>
      <c r="J27" s="308"/>
      <c r="K27" s="308"/>
      <c r="L27" s="309"/>
      <c r="M27" s="533">
        <v>2007</v>
      </c>
      <c r="N27" s="309" t="s">
        <v>114</v>
      </c>
      <c r="O27" s="534">
        <v>363000</v>
      </c>
      <c r="P27" s="855"/>
      <c r="Q27" s="503"/>
    </row>
    <row r="28" spans="1:17" s="425" customFormat="1" ht="33" customHeight="1">
      <c r="A28" s="844">
        <v>16</v>
      </c>
      <c r="B28" s="531" t="s">
        <v>945</v>
      </c>
      <c r="C28" s="555" t="s">
        <v>2106</v>
      </c>
      <c r="D28" s="309"/>
      <c r="E28" s="308"/>
      <c r="F28" s="308"/>
      <c r="G28" s="308"/>
      <c r="H28" s="308"/>
      <c r="I28" s="308"/>
      <c r="J28" s="308"/>
      <c r="K28" s="308"/>
      <c r="L28" s="309"/>
      <c r="M28" s="533">
        <v>2007</v>
      </c>
      <c r="N28" s="309" t="s">
        <v>114</v>
      </c>
      <c r="O28" s="534">
        <v>550000</v>
      </c>
      <c r="P28" s="855"/>
      <c r="Q28" s="503"/>
    </row>
    <row r="29" spans="1:17" s="425" customFormat="1" ht="33" customHeight="1">
      <c r="A29" s="844">
        <v>17</v>
      </c>
      <c r="B29" s="531" t="s">
        <v>946</v>
      </c>
      <c r="C29" s="555" t="s">
        <v>2106</v>
      </c>
      <c r="D29" s="309"/>
      <c r="E29" s="308"/>
      <c r="F29" s="308"/>
      <c r="G29" s="308"/>
      <c r="H29" s="308"/>
      <c r="I29" s="308"/>
      <c r="J29" s="308"/>
      <c r="K29" s="308"/>
      <c r="L29" s="309"/>
      <c r="M29" s="533">
        <v>2007</v>
      </c>
      <c r="N29" s="309" t="s">
        <v>114</v>
      </c>
      <c r="O29" s="534">
        <v>561000</v>
      </c>
      <c r="P29" s="855"/>
      <c r="Q29" s="503"/>
    </row>
    <row r="30" spans="1:17" s="425" customFormat="1" ht="33" customHeight="1">
      <c r="A30" s="844">
        <v>18</v>
      </c>
      <c r="B30" s="531" t="s">
        <v>947</v>
      </c>
      <c r="C30" s="555" t="s">
        <v>2106</v>
      </c>
      <c r="D30" s="309"/>
      <c r="E30" s="308"/>
      <c r="F30" s="308"/>
      <c r="G30" s="308"/>
      <c r="H30" s="308"/>
      <c r="I30" s="308"/>
      <c r="J30" s="308"/>
      <c r="K30" s="308"/>
      <c r="L30" s="309"/>
      <c r="M30" s="533">
        <v>2007</v>
      </c>
      <c r="N30" s="309" t="s">
        <v>114</v>
      </c>
      <c r="O30" s="534">
        <v>462000</v>
      </c>
      <c r="P30" s="855"/>
      <c r="Q30" s="503"/>
    </row>
    <row r="31" spans="1:17" s="425" customFormat="1" ht="33" customHeight="1">
      <c r="A31" s="844">
        <v>19</v>
      </c>
      <c r="B31" s="531" t="s">
        <v>948</v>
      </c>
      <c r="C31" s="309" t="s">
        <v>2111</v>
      </c>
      <c r="D31" s="309"/>
      <c r="E31" s="308"/>
      <c r="F31" s="308"/>
      <c r="G31" s="308"/>
      <c r="H31" s="308"/>
      <c r="I31" s="308"/>
      <c r="J31" s="308"/>
      <c r="K31" s="308"/>
      <c r="L31" s="309"/>
      <c r="M31" s="533">
        <v>2007</v>
      </c>
      <c r="N31" s="309" t="s">
        <v>114</v>
      </c>
      <c r="O31" s="534">
        <v>330000</v>
      </c>
      <c r="P31" s="855"/>
      <c r="Q31" s="503"/>
    </row>
    <row r="32" spans="1:17" s="425" customFormat="1" ht="33" customHeight="1">
      <c r="A32" s="844">
        <v>20</v>
      </c>
      <c r="B32" s="531" t="s">
        <v>949</v>
      </c>
      <c r="C32" s="309" t="s">
        <v>2111</v>
      </c>
      <c r="D32" s="309"/>
      <c r="E32" s="308"/>
      <c r="F32" s="308"/>
      <c r="G32" s="308"/>
      <c r="H32" s="308"/>
      <c r="I32" s="308"/>
      <c r="J32" s="308"/>
      <c r="K32" s="308"/>
      <c r="L32" s="309"/>
      <c r="M32" s="533">
        <v>2007</v>
      </c>
      <c r="N32" s="309" t="s">
        <v>114</v>
      </c>
      <c r="O32" s="534">
        <v>429000</v>
      </c>
      <c r="P32" s="855"/>
      <c r="Q32" s="503"/>
    </row>
    <row r="33" spans="1:19" s="425" customFormat="1" ht="33" customHeight="1">
      <c r="A33" s="844">
        <v>21</v>
      </c>
      <c r="B33" s="531" t="s">
        <v>950</v>
      </c>
      <c r="C33" s="555" t="s">
        <v>2106</v>
      </c>
      <c r="D33" s="309"/>
      <c r="E33" s="308"/>
      <c r="F33" s="308"/>
      <c r="G33" s="308"/>
      <c r="H33" s="308"/>
      <c r="I33" s="308"/>
      <c r="J33" s="308"/>
      <c r="K33" s="308"/>
      <c r="L33" s="309"/>
      <c r="M33" s="533">
        <v>2007</v>
      </c>
      <c r="N33" s="309" t="s">
        <v>114</v>
      </c>
      <c r="O33" s="534">
        <v>1100000</v>
      </c>
      <c r="P33" s="855"/>
      <c r="Q33" s="503"/>
    </row>
    <row r="34" spans="1:19" s="425" customFormat="1" ht="33" customHeight="1">
      <c r="A34" s="844">
        <v>22</v>
      </c>
      <c r="B34" s="531" t="s">
        <v>951</v>
      </c>
      <c r="C34" s="555" t="s">
        <v>2106</v>
      </c>
      <c r="D34" s="309"/>
      <c r="E34" s="308"/>
      <c r="F34" s="308"/>
      <c r="G34" s="308"/>
      <c r="H34" s="308"/>
      <c r="I34" s="308"/>
      <c r="J34" s="308"/>
      <c r="K34" s="308"/>
      <c r="L34" s="309"/>
      <c r="M34" s="533">
        <v>2007</v>
      </c>
      <c r="N34" s="309" t="s">
        <v>114</v>
      </c>
      <c r="O34" s="534">
        <v>1100000</v>
      </c>
      <c r="P34" s="855"/>
      <c r="Q34" s="503"/>
    </row>
    <row r="35" spans="1:19" s="425" customFormat="1" ht="33" customHeight="1">
      <c r="A35" s="844">
        <v>23</v>
      </c>
      <c r="B35" s="531" t="s">
        <v>952</v>
      </c>
      <c r="C35" s="309" t="s">
        <v>2111</v>
      </c>
      <c r="D35" s="309"/>
      <c r="E35" s="308"/>
      <c r="F35" s="308"/>
      <c r="G35" s="308"/>
      <c r="H35" s="308"/>
      <c r="I35" s="308"/>
      <c r="J35" s="308"/>
      <c r="K35" s="308"/>
      <c r="L35" s="309"/>
      <c r="M35" s="533">
        <v>2007</v>
      </c>
      <c r="N35" s="309" t="s">
        <v>114</v>
      </c>
      <c r="O35" s="534">
        <v>495000</v>
      </c>
      <c r="P35" s="855"/>
      <c r="Q35" s="503"/>
    </row>
    <row r="36" spans="1:19" s="425" customFormat="1" ht="33" customHeight="1">
      <c r="A36" s="844">
        <v>24</v>
      </c>
      <c r="B36" s="531" t="s">
        <v>953</v>
      </c>
      <c r="C36" s="309" t="s">
        <v>2111</v>
      </c>
      <c r="D36" s="309"/>
      <c r="E36" s="308"/>
      <c r="F36" s="308"/>
      <c r="G36" s="308"/>
      <c r="H36" s="308"/>
      <c r="I36" s="308"/>
      <c r="J36" s="308"/>
      <c r="K36" s="308"/>
      <c r="L36" s="309"/>
      <c r="M36" s="533">
        <v>2007</v>
      </c>
      <c r="N36" s="309" t="s">
        <v>114</v>
      </c>
      <c r="O36" s="534">
        <v>660000</v>
      </c>
      <c r="P36" s="855"/>
      <c r="Q36" s="503"/>
    </row>
    <row r="37" spans="1:19" s="425" customFormat="1" ht="33" customHeight="1">
      <c r="A37" s="844">
        <v>25</v>
      </c>
      <c r="B37" s="531" t="s">
        <v>954</v>
      </c>
      <c r="C37" s="555" t="s">
        <v>2106</v>
      </c>
      <c r="D37" s="309"/>
      <c r="E37" s="308"/>
      <c r="F37" s="308"/>
      <c r="G37" s="308"/>
      <c r="H37" s="308"/>
      <c r="I37" s="308"/>
      <c r="J37" s="308"/>
      <c r="K37" s="308"/>
      <c r="L37" s="309"/>
      <c r="M37" s="533">
        <v>2007</v>
      </c>
      <c r="N37" s="309" t="s">
        <v>114</v>
      </c>
      <c r="O37" s="534">
        <v>495000</v>
      </c>
      <c r="P37" s="855"/>
      <c r="Q37" s="503"/>
    </row>
    <row r="38" spans="1:19" s="425" customFormat="1" ht="36" customHeight="1">
      <c r="A38" s="844">
        <v>26</v>
      </c>
      <c r="B38" s="531" t="s">
        <v>955</v>
      </c>
      <c r="C38" s="309" t="s">
        <v>2111</v>
      </c>
      <c r="D38" s="309"/>
      <c r="E38" s="308"/>
      <c r="F38" s="308"/>
      <c r="G38" s="308"/>
      <c r="H38" s="308"/>
      <c r="I38" s="308"/>
      <c r="J38" s="308"/>
      <c r="K38" s="308"/>
      <c r="L38" s="309"/>
      <c r="M38" s="533">
        <v>2007</v>
      </c>
      <c r="N38" s="309" t="s">
        <v>114</v>
      </c>
      <c r="O38" s="534">
        <v>495000</v>
      </c>
      <c r="P38" s="855"/>
      <c r="Q38" s="503"/>
    </row>
    <row r="39" spans="1:19" s="425" customFormat="1" ht="36" customHeight="1">
      <c r="A39" s="844">
        <v>27</v>
      </c>
      <c r="B39" s="531" t="s">
        <v>956</v>
      </c>
      <c r="C39" s="309" t="s">
        <v>2111</v>
      </c>
      <c r="D39" s="309"/>
      <c r="E39" s="308"/>
      <c r="F39" s="308"/>
      <c r="G39" s="308"/>
      <c r="H39" s="308"/>
      <c r="I39" s="308"/>
      <c r="J39" s="308"/>
      <c r="K39" s="308"/>
      <c r="L39" s="309"/>
      <c r="M39" s="533">
        <v>2007</v>
      </c>
      <c r="N39" s="309" t="s">
        <v>114</v>
      </c>
      <c r="O39" s="534">
        <v>495000</v>
      </c>
      <c r="P39" s="855"/>
      <c r="Q39" s="503"/>
    </row>
    <row r="40" spans="1:19" s="425" customFormat="1" ht="36" customHeight="1">
      <c r="A40" s="844">
        <v>28</v>
      </c>
      <c r="B40" s="531" t="s">
        <v>957</v>
      </c>
      <c r="C40" s="309" t="s">
        <v>2111</v>
      </c>
      <c r="D40" s="309"/>
      <c r="E40" s="308"/>
      <c r="F40" s="308"/>
      <c r="G40" s="308"/>
      <c r="H40" s="308"/>
      <c r="I40" s="308"/>
      <c r="J40" s="308"/>
      <c r="K40" s="308"/>
      <c r="L40" s="309"/>
      <c r="M40" s="533">
        <v>2007</v>
      </c>
      <c r="N40" s="309" t="s">
        <v>114</v>
      </c>
      <c r="O40" s="534">
        <v>495000</v>
      </c>
      <c r="P40" s="855"/>
      <c r="Q40" s="503"/>
    </row>
    <row r="41" spans="1:19" s="425" customFormat="1" ht="36" customHeight="1">
      <c r="A41" s="844">
        <v>29</v>
      </c>
      <c r="B41" s="531" t="s">
        <v>958</v>
      </c>
      <c r="C41" s="555" t="s">
        <v>2106</v>
      </c>
      <c r="D41" s="309"/>
      <c r="E41" s="308"/>
      <c r="F41" s="308"/>
      <c r="G41" s="308"/>
      <c r="H41" s="308"/>
      <c r="I41" s="308"/>
      <c r="J41" s="308"/>
      <c r="K41" s="308"/>
      <c r="L41" s="309"/>
      <c r="M41" s="533">
        <v>2007</v>
      </c>
      <c r="N41" s="309" t="s">
        <v>114</v>
      </c>
      <c r="O41" s="534">
        <v>396000</v>
      </c>
      <c r="P41" s="855"/>
      <c r="Q41" s="503"/>
    </row>
    <row r="42" spans="1:19" s="425" customFormat="1" ht="36" customHeight="1">
      <c r="A42" s="844">
        <v>30</v>
      </c>
      <c r="B42" s="531" t="s">
        <v>959</v>
      </c>
      <c r="C42" s="309" t="s">
        <v>2111</v>
      </c>
      <c r="D42" s="309"/>
      <c r="E42" s="308"/>
      <c r="F42" s="308"/>
      <c r="G42" s="308"/>
      <c r="H42" s="308"/>
      <c r="I42" s="308"/>
      <c r="J42" s="308"/>
      <c r="K42" s="308"/>
      <c r="L42" s="309"/>
      <c r="M42" s="533">
        <v>2007</v>
      </c>
      <c r="N42" s="309" t="s">
        <v>114</v>
      </c>
      <c r="O42" s="534">
        <v>825000</v>
      </c>
      <c r="P42" s="855"/>
      <c r="Q42" s="503"/>
    </row>
    <row r="43" spans="1:19" s="425" customFormat="1" ht="36" customHeight="1">
      <c r="A43" s="844">
        <v>31</v>
      </c>
      <c r="B43" s="531" t="s">
        <v>960</v>
      </c>
      <c r="C43" s="555" t="s">
        <v>2106</v>
      </c>
      <c r="D43" s="309"/>
      <c r="E43" s="308"/>
      <c r="F43" s="308"/>
      <c r="G43" s="308"/>
      <c r="H43" s="308"/>
      <c r="I43" s="308"/>
      <c r="J43" s="308"/>
      <c r="K43" s="308"/>
      <c r="L43" s="309"/>
      <c r="M43" s="533">
        <v>2007</v>
      </c>
      <c r="N43" s="309" t="s">
        <v>114</v>
      </c>
      <c r="O43" s="534">
        <v>990000</v>
      </c>
      <c r="P43" s="855"/>
      <c r="Q43" s="503"/>
    </row>
    <row r="44" spans="1:19" s="425" customFormat="1" ht="36" customHeight="1">
      <c r="A44" s="844">
        <v>32</v>
      </c>
      <c r="B44" s="531" t="s">
        <v>961</v>
      </c>
      <c r="C44" s="555" t="s">
        <v>2106</v>
      </c>
      <c r="D44" s="309"/>
      <c r="E44" s="308"/>
      <c r="F44" s="308"/>
      <c r="G44" s="308"/>
      <c r="H44" s="308"/>
      <c r="I44" s="308"/>
      <c r="J44" s="308"/>
      <c r="K44" s="308"/>
      <c r="L44" s="309"/>
      <c r="M44" s="533">
        <v>2010</v>
      </c>
      <c r="N44" s="309" t="s">
        <v>114</v>
      </c>
      <c r="O44" s="534">
        <v>43116500</v>
      </c>
      <c r="P44" s="855"/>
      <c r="Q44" s="503"/>
    </row>
    <row r="45" spans="1:19" s="425" customFormat="1" ht="36" customHeight="1">
      <c r="A45" s="844">
        <v>33</v>
      </c>
      <c r="B45" s="531" t="s">
        <v>962</v>
      </c>
      <c r="C45" s="555" t="s">
        <v>2106</v>
      </c>
      <c r="D45" s="309"/>
      <c r="E45" s="308"/>
      <c r="F45" s="308"/>
      <c r="G45" s="308"/>
      <c r="H45" s="308"/>
      <c r="I45" s="308"/>
      <c r="J45" s="308"/>
      <c r="K45" s="308"/>
      <c r="L45" s="309"/>
      <c r="M45" s="533">
        <v>2013</v>
      </c>
      <c r="N45" s="309" t="s">
        <v>114</v>
      </c>
      <c r="O45" s="535">
        <v>325980.81556658883</v>
      </c>
      <c r="P45" s="855"/>
      <c r="Q45" s="503">
        <v>5</v>
      </c>
      <c r="R45" s="425" t="s">
        <v>584</v>
      </c>
      <c r="S45" s="425">
        <v>64900.000000000015</v>
      </c>
    </row>
    <row r="46" spans="1:19" s="425" customFormat="1" ht="36" customHeight="1">
      <c r="A46" s="844">
        <v>34</v>
      </c>
      <c r="B46" s="531" t="s">
        <v>963</v>
      </c>
      <c r="C46" s="555" t="s">
        <v>2106</v>
      </c>
      <c r="D46" s="309"/>
      <c r="E46" s="308"/>
      <c r="F46" s="308"/>
      <c r="G46" s="308"/>
      <c r="H46" s="308"/>
      <c r="I46" s="308"/>
      <c r="J46" s="308"/>
      <c r="K46" s="308"/>
      <c r="L46" s="309"/>
      <c r="M46" s="533">
        <v>2013</v>
      </c>
      <c r="N46" s="309" t="s">
        <v>114</v>
      </c>
      <c r="O46" s="535">
        <v>403332.19553154206</v>
      </c>
      <c r="P46" s="855"/>
      <c r="Q46" s="503">
        <v>5</v>
      </c>
      <c r="R46" s="425" t="s">
        <v>584</v>
      </c>
      <c r="S46" s="425">
        <v>80300</v>
      </c>
    </row>
    <row r="47" spans="1:19" s="425" customFormat="1" ht="36" customHeight="1">
      <c r="A47" s="844">
        <v>35</v>
      </c>
      <c r="B47" s="531" t="s">
        <v>964</v>
      </c>
      <c r="C47" s="555" t="s">
        <v>2106</v>
      </c>
      <c r="D47" s="309"/>
      <c r="E47" s="308"/>
      <c r="F47" s="308"/>
      <c r="G47" s="308"/>
      <c r="H47" s="308"/>
      <c r="I47" s="308"/>
      <c r="J47" s="308"/>
      <c r="K47" s="308"/>
      <c r="L47" s="309"/>
      <c r="M47" s="533">
        <v>2013</v>
      </c>
      <c r="N47" s="309" t="s">
        <v>114</v>
      </c>
      <c r="O47" s="535">
        <v>325980.81556658883</v>
      </c>
      <c r="P47" s="855"/>
      <c r="Q47" s="503">
        <v>5</v>
      </c>
      <c r="R47" s="425" t="s">
        <v>584</v>
      </c>
      <c r="S47" s="425">
        <v>64900.000000000015</v>
      </c>
    </row>
    <row r="48" spans="1:19" s="425" customFormat="1" ht="28" customHeight="1">
      <c r="A48" s="844">
        <v>36</v>
      </c>
      <c r="B48" s="531" t="s">
        <v>965</v>
      </c>
      <c r="C48" s="555" t="s">
        <v>2106</v>
      </c>
      <c r="D48" s="309"/>
      <c r="E48" s="308"/>
      <c r="F48" s="308"/>
      <c r="G48" s="308"/>
      <c r="H48" s="308"/>
      <c r="I48" s="308"/>
      <c r="J48" s="308"/>
      <c r="K48" s="308"/>
      <c r="L48" s="309"/>
      <c r="M48" s="533">
        <v>2013</v>
      </c>
      <c r="N48" s="309" t="s">
        <v>114</v>
      </c>
      <c r="O48" s="535">
        <v>325980.81556658883</v>
      </c>
      <c r="P48" s="855"/>
      <c r="Q48" s="503">
        <v>5</v>
      </c>
      <c r="R48" s="425" t="s">
        <v>584</v>
      </c>
      <c r="S48" s="425">
        <v>64900.000000000015</v>
      </c>
    </row>
    <row r="49" spans="1:19" s="425" customFormat="1" ht="28" customHeight="1">
      <c r="A49" s="844">
        <v>37</v>
      </c>
      <c r="B49" s="531" t="s">
        <v>966</v>
      </c>
      <c r="C49" s="555" t="s">
        <v>2106</v>
      </c>
      <c r="D49" s="309"/>
      <c r="E49" s="308"/>
      <c r="F49" s="308"/>
      <c r="G49" s="308"/>
      <c r="H49" s="308"/>
      <c r="I49" s="308"/>
      <c r="J49" s="308"/>
      <c r="K49" s="308"/>
      <c r="L49" s="309"/>
      <c r="M49" s="533">
        <v>2013</v>
      </c>
      <c r="N49" s="309" t="s">
        <v>114</v>
      </c>
      <c r="O49" s="535">
        <v>403332.19553154206</v>
      </c>
      <c r="P49" s="855"/>
      <c r="Q49" s="503">
        <v>5</v>
      </c>
      <c r="R49" s="425" t="s">
        <v>584</v>
      </c>
      <c r="S49" s="425">
        <v>80300</v>
      </c>
    </row>
    <row r="50" spans="1:19" s="425" customFormat="1" ht="43" customHeight="1">
      <c r="A50" s="844">
        <v>38</v>
      </c>
      <c r="B50" s="531" t="s">
        <v>967</v>
      </c>
      <c r="C50" s="555" t="s">
        <v>2106</v>
      </c>
      <c r="D50" s="309"/>
      <c r="E50" s="308"/>
      <c r="F50" s="308"/>
      <c r="G50" s="308"/>
      <c r="H50" s="308"/>
      <c r="I50" s="308"/>
      <c r="J50" s="308"/>
      <c r="K50" s="308"/>
      <c r="L50" s="309"/>
      <c r="M50" s="533">
        <v>2013</v>
      </c>
      <c r="N50" s="309" t="s">
        <v>114</v>
      </c>
      <c r="O50" s="535">
        <v>325980.81556658883</v>
      </c>
      <c r="P50" s="855"/>
      <c r="Q50" s="503">
        <v>5</v>
      </c>
      <c r="R50" s="425" t="s">
        <v>584</v>
      </c>
      <c r="S50" s="425">
        <v>64900.000000000015</v>
      </c>
    </row>
    <row r="51" spans="1:19" s="425" customFormat="1" ht="43" customHeight="1">
      <c r="A51" s="844">
        <v>39</v>
      </c>
      <c r="B51" s="531" t="s">
        <v>968</v>
      </c>
      <c r="C51" s="309" t="s">
        <v>2106</v>
      </c>
      <c r="D51" s="309"/>
      <c r="E51" s="308"/>
      <c r="F51" s="308"/>
      <c r="G51" s="308"/>
      <c r="H51" s="308"/>
      <c r="I51" s="308"/>
      <c r="J51" s="308"/>
      <c r="K51" s="308"/>
      <c r="L51" s="309"/>
      <c r="M51" s="533">
        <v>2013</v>
      </c>
      <c r="N51" s="309" t="s">
        <v>114</v>
      </c>
      <c r="O51" s="535">
        <v>325980.81556658883</v>
      </c>
      <c r="P51" s="855"/>
      <c r="Q51" s="503">
        <v>5</v>
      </c>
      <c r="R51" s="425" t="s">
        <v>584</v>
      </c>
      <c r="S51" s="425">
        <v>64900.000000000015</v>
      </c>
    </row>
    <row r="52" spans="1:19" s="425" customFormat="1" ht="43" customHeight="1">
      <c r="A52" s="844">
        <v>40</v>
      </c>
      <c r="B52" s="531" t="s">
        <v>969</v>
      </c>
      <c r="C52" s="309" t="s">
        <v>2111</v>
      </c>
      <c r="D52" s="309"/>
      <c r="E52" s="308"/>
      <c r="F52" s="308"/>
      <c r="G52" s="308"/>
      <c r="H52" s="308"/>
      <c r="I52" s="308"/>
      <c r="J52" s="308"/>
      <c r="K52" s="308"/>
      <c r="L52" s="309"/>
      <c r="M52" s="533">
        <v>2013</v>
      </c>
      <c r="N52" s="309" t="s">
        <v>114</v>
      </c>
      <c r="O52" s="535">
        <v>325980.81556658883</v>
      </c>
      <c r="P52" s="855"/>
      <c r="Q52" s="503">
        <v>5</v>
      </c>
      <c r="R52" s="425" t="s">
        <v>584</v>
      </c>
      <c r="S52" s="425">
        <v>64900.000000000015</v>
      </c>
    </row>
    <row r="53" spans="1:19" s="425" customFormat="1" ht="43" customHeight="1">
      <c r="A53" s="844">
        <v>41</v>
      </c>
      <c r="B53" s="531" t="s">
        <v>970</v>
      </c>
      <c r="C53" s="555" t="s">
        <v>2106</v>
      </c>
      <c r="D53" s="309"/>
      <c r="E53" s="308"/>
      <c r="F53" s="308"/>
      <c r="G53" s="308"/>
      <c r="H53" s="308"/>
      <c r="I53" s="308"/>
      <c r="J53" s="308"/>
      <c r="K53" s="308"/>
      <c r="L53" s="309"/>
      <c r="M53" s="533">
        <v>2013</v>
      </c>
      <c r="N53" s="309" t="s">
        <v>114</v>
      </c>
      <c r="O53" s="535">
        <v>325980.81556658883</v>
      </c>
      <c r="P53" s="855"/>
      <c r="Q53" s="503">
        <v>5</v>
      </c>
      <c r="R53" s="425" t="s">
        <v>584</v>
      </c>
      <c r="S53" s="425">
        <v>64900.000000000015</v>
      </c>
    </row>
    <row r="54" spans="1:19" s="425" customFormat="1" ht="51" customHeight="1">
      <c r="A54" s="844">
        <v>42</v>
      </c>
      <c r="B54" s="531" t="s">
        <v>971</v>
      </c>
      <c r="C54" s="309" t="s">
        <v>2111</v>
      </c>
      <c r="D54" s="309"/>
      <c r="E54" s="308"/>
      <c r="F54" s="308"/>
      <c r="G54" s="308"/>
      <c r="H54" s="308"/>
      <c r="I54" s="308"/>
      <c r="J54" s="308"/>
      <c r="K54" s="308"/>
      <c r="L54" s="309"/>
      <c r="M54" s="533">
        <v>2013</v>
      </c>
      <c r="N54" s="309" t="s">
        <v>114</v>
      </c>
      <c r="O54" s="535">
        <v>325980.81556658883</v>
      </c>
      <c r="P54" s="855"/>
      <c r="Q54" s="503">
        <v>5</v>
      </c>
      <c r="R54" s="425" t="s">
        <v>584</v>
      </c>
      <c r="S54" s="425">
        <v>64900.000000000015</v>
      </c>
    </row>
    <row r="55" spans="1:19" s="425" customFormat="1" ht="51" customHeight="1">
      <c r="A55" s="844">
        <v>43</v>
      </c>
      <c r="B55" s="531" t="s">
        <v>972</v>
      </c>
      <c r="C55" s="309" t="s">
        <v>2111</v>
      </c>
      <c r="D55" s="309"/>
      <c r="E55" s="308"/>
      <c r="F55" s="308"/>
      <c r="G55" s="308"/>
      <c r="H55" s="308"/>
      <c r="I55" s="308"/>
      <c r="J55" s="308"/>
      <c r="K55" s="308"/>
      <c r="L55" s="309"/>
      <c r="M55" s="533">
        <v>2013</v>
      </c>
      <c r="N55" s="309" t="s">
        <v>114</v>
      </c>
      <c r="O55" s="535">
        <v>325980.81556658883</v>
      </c>
      <c r="P55" s="855"/>
      <c r="Q55" s="503">
        <v>5</v>
      </c>
      <c r="R55" s="425" t="s">
        <v>584</v>
      </c>
      <c r="S55" s="425">
        <v>64900.000000000015</v>
      </c>
    </row>
    <row r="56" spans="1:19" s="425" customFormat="1" ht="43" customHeight="1">
      <c r="A56" s="844">
        <v>44</v>
      </c>
      <c r="B56" s="531" t="s">
        <v>973</v>
      </c>
      <c r="C56" s="555" t="s">
        <v>2106</v>
      </c>
      <c r="D56" s="309"/>
      <c r="E56" s="308"/>
      <c r="F56" s="308"/>
      <c r="G56" s="308"/>
      <c r="H56" s="308"/>
      <c r="I56" s="308"/>
      <c r="J56" s="308"/>
      <c r="K56" s="308"/>
      <c r="L56" s="309"/>
      <c r="M56" s="533">
        <v>2013</v>
      </c>
      <c r="N56" s="309" t="s">
        <v>114</v>
      </c>
      <c r="O56" s="535">
        <v>469633.3783586449</v>
      </c>
      <c r="P56" s="855"/>
      <c r="Q56" s="503">
        <v>5</v>
      </c>
      <c r="R56" s="425" t="s">
        <v>584</v>
      </c>
      <c r="S56" s="425">
        <v>93500.000000000015</v>
      </c>
    </row>
    <row r="57" spans="1:19" s="425" customFormat="1" ht="43" customHeight="1">
      <c r="A57" s="844">
        <v>45</v>
      </c>
      <c r="B57" s="531" t="s">
        <v>974</v>
      </c>
      <c r="C57" s="309" t="s">
        <v>2111</v>
      </c>
      <c r="D57" s="309"/>
      <c r="E57" s="308"/>
      <c r="F57" s="308"/>
      <c r="G57" s="308"/>
      <c r="H57" s="308"/>
      <c r="I57" s="308"/>
      <c r="J57" s="308"/>
      <c r="K57" s="308"/>
      <c r="L57" s="309"/>
      <c r="M57" s="533">
        <v>2013</v>
      </c>
      <c r="N57" s="309" t="s">
        <v>114</v>
      </c>
      <c r="O57" s="535">
        <v>325980.81556658883</v>
      </c>
      <c r="P57" s="855"/>
      <c r="Q57" s="503">
        <v>5</v>
      </c>
      <c r="R57" s="425" t="s">
        <v>584</v>
      </c>
      <c r="S57" s="425">
        <v>64900.000000000015</v>
      </c>
    </row>
    <row r="58" spans="1:19" s="425" customFormat="1" ht="40" customHeight="1">
      <c r="A58" s="844">
        <v>46</v>
      </c>
      <c r="B58" s="531" t="s">
        <v>975</v>
      </c>
      <c r="C58" s="555" t="s">
        <v>2106</v>
      </c>
      <c r="D58" s="309"/>
      <c r="E58" s="308"/>
      <c r="F58" s="308"/>
      <c r="G58" s="308"/>
      <c r="H58" s="308"/>
      <c r="I58" s="308"/>
      <c r="J58" s="308"/>
      <c r="K58" s="308"/>
      <c r="L58" s="309"/>
      <c r="M58" s="533">
        <v>2013</v>
      </c>
      <c r="N58" s="309" t="s">
        <v>114</v>
      </c>
      <c r="O58" s="535">
        <v>325980.81556658883</v>
      </c>
      <c r="P58" s="855"/>
      <c r="Q58" s="503">
        <v>5</v>
      </c>
      <c r="R58" s="425" t="s">
        <v>584</v>
      </c>
      <c r="S58" s="425">
        <v>64900.000000000015</v>
      </c>
    </row>
    <row r="59" spans="1:19" s="425" customFormat="1" ht="40" customHeight="1">
      <c r="A59" s="844">
        <v>47</v>
      </c>
      <c r="B59" s="531" t="s">
        <v>976</v>
      </c>
      <c r="C59" s="555" t="s">
        <v>2106</v>
      </c>
      <c r="D59" s="309"/>
      <c r="E59" s="308"/>
      <c r="F59" s="308"/>
      <c r="G59" s="308"/>
      <c r="H59" s="308"/>
      <c r="I59" s="308"/>
      <c r="J59" s="308"/>
      <c r="K59" s="308"/>
      <c r="L59" s="309"/>
      <c r="M59" s="533">
        <v>2013</v>
      </c>
      <c r="N59" s="309" t="s">
        <v>114</v>
      </c>
      <c r="O59" s="535">
        <v>325980.81556658883</v>
      </c>
      <c r="P59" s="855"/>
      <c r="Q59" s="503">
        <v>5</v>
      </c>
      <c r="R59" s="425" t="s">
        <v>584</v>
      </c>
      <c r="S59" s="425">
        <v>64900.000000000015</v>
      </c>
    </row>
    <row r="60" spans="1:19" s="425" customFormat="1" ht="40" customHeight="1">
      <c r="A60" s="844">
        <v>48</v>
      </c>
      <c r="B60" s="531" t="s">
        <v>977</v>
      </c>
      <c r="C60" s="555" t="s">
        <v>2106</v>
      </c>
      <c r="D60" s="309"/>
      <c r="E60" s="308"/>
      <c r="F60" s="308"/>
      <c r="G60" s="308"/>
      <c r="H60" s="308"/>
      <c r="I60" s="308"/>
      <c r="J60" s="308"/>
      <c r="K60" s="308"/>
      <c r="L60" s="309"/>
      <c r="M60" s="533">
        <v>2013</v>
      </c>
      <c r="N60" s="309" t="s">
        <v>114</v>
      </c>
      <c r="O60" s="535">
        <v>325980.81556658883</v>
      </c>
      <c r="P60" s="855"/>
      <c r="Q60" s="503">
        <v>5</v>
      </c>
      <c r="R60" s="425" t="s">
        <v>584</v>
      </c>
      <c r="S60" s="425">
        <v>64900.000000000015</v>
      </c>
    </row>
    <row r="61" spans="1:19" s="425" customFormat="1" ht="40" customHeight="1">
      <c r="A61" s="844">
        <v>49</v>
      </c>
      <c r="B61" s="531" t="s">
        <v>978</v>
      </c>
      <c r="C61" s="555" t="s">
        <v>2106</v>
      </c>
      <c r="D61" s="309"/>
      <c r="E61" s="308"/>
      <c r="F61" s="308"/>
      <c r="G61" s="308"/>
      <c r="H61" s="308"/>
      <c r="I61" s="308"/>
      <c r="J61" s="308"/>
      <c r="K61" s="308"/>
      <c r="L61" s="309"/>
      <c r="M61" s="533">
        <v>2013</v>
      </c>
      <c r="N61" s="309" t="s">
        <v>114</v>
      </c>
      <c r="O61" s="535">
        <v>403332.19553154206</v>
      </c>
      <c r="P61" s="855"/>
      <c r="Q61" s="503">
        <v>5</v>
      </c>
      <c r="R61" s="425" t="s">
        <v>584</v>
      </c>
      <c r="S61" s="425">
        <v>80300</v>
      </c>
    </row>
    <row r="62" spans="1:19" s="425" customFormat="1" ht="40" customHeight="1">
      <c r="A62" s="844">
        <v>50</v>
      </c>
      <c r="B62" s="531" t="s">
        <v>979</v>
      </c>
      <c r="C62" s="555" t="s">
        <v>2106</v>
      </c>
      <c r="D62" s="309"/>
      <c r="E62" s="308"/>
      <c r="F62" s="308"/>
      <c r="G62" s="308"/>
      <c r="H62" s="308"/>
      <c r="I62" s="308"/>
      <c r="J62" s="308"/>
      <c r="K62" s="308"/>
      <c r="L62" s="309"/>
      <c r="M62" s="533">
        <v>2013</v>
      </c>
      <c r="N62" s="309" t="s">
        <v>114</v>
      </c>
      <c r="O62" s="535">
        <v>403332.19553154206</v>
      </c>
      <c r="P62" s="855"/>
      <c r="Q62" s="503">
        <v>5</v>
      </c>
      <c r="R62" s="425" t="s">
        <v>584</v>
      </c>
      <c r="S62" s="425">
        <v>80300</v>
      </c>
    </row>
    <row r="63" spans="1:19" s="425" customFormat="1" ht="40" customHeight="1">
      <c r="A63" s="844">
        <v>51</v>
      </c>
      <c r="B63" s="531" t="s">
        <v>980</v>
      </c>
      <c r="C63" s="555" t="s">
        <v>2106</v>
      </c>
      <c r="D63" s="309"/>
      <c r="E63" s="308"/>
      <c r="F63" s="308"/>
      <c r="G63" s="308"/>
      <c r="H63" s="308"/>
      <c r="I63" s="308"/>
      <c r="J63" s="308"/>
      <c r="K63" s="308"/>
      <c r="L63" s="309"/>
      <c r="M63" s="533">
        <v>2013</v>
      </c>
      <c r="N63" s="309" t="s">
        <v>114</v>
      </c>
      <c r="O63" s="535">
        <v>403332.19553154206</v>
      </c>
      <c r="P63" s="855"/>
      <c r="Q63" s="503">
        <v>5</v>
      </c>
      <c r="R63" s="425" t="s">
        <v>584</v>
      </c>
      <c r="S63" s="425">
        <v>80300</v>
      </c>
    </row>
    <row r="64" spans="1:19" s="425" customFormat="1" ht="40" customHeight="1">
      <c r="A64" s="844">
        <v>52</v>
      </c>
      <c r="B64" s="531" t="s">
        <v>981</v>
      </c>
      <c r="C64" s="555" t="s">
        <v>2106</v>
      </c>
      <c r="D64" s="309"/>
      <c r="E64" s="308"/>
      <c r="F64" s="308"/>
      <c r="G64" s="308"/>
      <c r="H64" s="308"/>
      <c r="I64" s="308"/>
      <c r="J64" s="308"/>
      <c r="K64" s="308"/>
      <c r="L64" s="309"/>
      <c r="M64" s="533">
        <v>2013</v>
      </c>
      <c r="N64" s="309" t="s">
        <v>114</v>
      </c>
      <c r="O64" s="535">
        <v>469633.3783586449</v>
      </c>
      <c r="P64" s="855"/>
      <c r="Q64" s="503">
        <v>5</v>
      </c>
      <c r="R64" s="425" t="s">
        <v>584</v>
      </c>
      <c r="S64" s="425">
        <v>93500.000000000015</v>
      </c>
    </row>
    <row r="65" spans="1:19" s="425" customFormat="1" ht="40" customHeight="1">
      <c r="A65" s="844">
        <v>53</v>
      </c>
      <c r="B65" s="531" t="s">
        <v>982</v>
      </c>
      <c r="C65" s="309" t="s">
        <v>2111</v>
      </c>
      <c r="D65" s="309"/>
      <c r="E65" s="308"/>
      <c r="F65" s="308"/>
      <c r="G65" s="308"/>
      <c r="H65" s="308"/>
      <c r="I65" s="308"/>
      <c r="J65" s="308"/>
      <c r="K65" s="308"/>
      <c r="L65" s="309"/>
      <c r="M65" s="533">
        <v>2013</v>
      </c>
      <c r="N65" s="309" t="s">
        <v>114</v>
      </c>
      <c r="O65" s="535">
        <v>325980.81556658883</v>
      </c>
      <c r="P65" s="855"/>
      <c r="Q65" s="503">
        <v>5</v>
      </c>
      <c r="R65" s="425" t="s">
        <v>584</v>
      </c>
      <c r="S65" s="425">
        <v>64900.000000000015</v>
      </c>
    </row>
    <row r="66" spans="1:19" s="425" customFormat="1" ht="40" customHeight="1">
      <c r="A66" s="844">
        <v>54</v>
      </c>
      <c r="B66" s="531" t="s">
        <v>983</v>
      </c>
      <c r="C66" s="555" t="s">
        <v>2106</v>
      </c>
      <c r="D66" s="309"/>
      <c r="E66" s="308"/>
      <c r="F66" s="308"/>
      <c r="G66" s="308"/>
      <c r="H66" s="308"/>
      <c r="I66" s="308"/>
      <c r="J66" s="308"/>
      <c r="K66" s="308"/>
      <c r="L66" s="309"/>
      <c r="M66" s="533">
        <v>2013</v>
      </c>
      <c r="N66" s="309" t="s">
        <v>114</v>
      </c>
      <c r="O66" s="535">
        <v>325980.81556658883</v>
      </c>
      <c r="P66" s="855"/>
      <c r="Q66" s="503">
        <v>5</v>
      </c>
      <c r="R66" s="425" t="s">
        <v>584</v>
      </c>
      <c r="S66" s="425">
        <v>64900.000000000015</v>
      </c>
    </row>
    <row r="67" spans="1:19" s="425" customFormat="1" ht="40" customHeight="1">
      <c r="A67" s="844">
        <v>55</v>
      </c>
      <c r="B67" s="531" t="s">
        <v>984</v>
      </c>
      <c r="C67" s="555" t="s">
        <v>2106</v>
      </c>
      <c r="D67" s="309"/>
      <c r="E67" s="308"/>
      <c r="F67" s="308"/>
      <c r="G67" s="308"/>
      <c r="H67" s="308"/>
      <c r="I67" s="308"/>
      <c r="J67" s="308"/>
      <c r="K67" s="308"/>
      <c r="L67" s="309"/>
      <c r="M67" s="533">
        <v>2013</v>
      </c>
      <c r="N67" s="309" t="s">
        <v>114</v>
      </c>
      <c r="O67" s="535">
        <v>325980.81556658883</v>
      </c>
      <c r="P67" s="855"/>
      <c r="Q67" s="503">
        <v>5</v>
      </c>
      <c r="R67" s="425" t="s">
        <v>584</v>
      </c>
      <c r="S67" s="425">
        <v>64900.000000000015</v>
      </c>
    </row>
    <row r="68" spans="1:19" s="425" customFormat="1" ht="43" customHeight="1">
      <c r="A68" s="844">
        <v>56</v>
      </c>
      <c r="B68" s="531" t="s">
        <v>985</v>
      </c>
      <c r="C68" s="555" t="s">
        <v>2106</v>
      </c>
      <c r="D68" s="309"/>
      <c r="E68" s="308"/>
      <c r="F68" s="308"/>
      <c r="G68" s="308"/>
      <c r="H68" s="308"/>
      <c r="I68" s="308"/>
      <c r="J68" s="308"/>
      <c r="K68" s="308"/>
      <c r="L68" s="309"/>
      <c r="M68" s="533">
        <v>2013</v>
      </c>
      <c r="N68" s="309" t="s">
        <v>114</v>
      </c>
      <c r="O68" s="535">
        <v>469633.3783586449</v>
      </c>
      <c r="P68" s="855"/>
      <c r="Q68" s="503">
        <v>5</v>
      </c>
      <c r="R68" s="425" t="s">
        <v>584</v>
      </c>
      <c r="S68" s="425">
        <v>93500.000000000015</v>
      </c>
    </row>
    <row r="69" spans="1:19" s="425" customFormat="1" ht="43" customHeight="1">
      <c r="A69" s="844">
        <v>57</v>
      </c>
      <c r="B69" s="531" t="s">
        <v>986</v>
      </c>
      <c r="C69" s="555" t="s">
        <v>2106</v>
      </c>
      <c r="D69" s="309"/>
      <c r="E69" s="308"/>
      <c r="F69" s="308"/>
      <c r="G69" s="308"/>
      <c r="H69" s="308"/>
      <c r="I69" s="308"/>
      <c r="J69" s="308"/>
      <c r="K69" s="308"/>
      <c r="L69" s="309"/>
      <c r="M69" s="533">
        <v>2013</v>
      </c>
      <c r="N69" s="309" t="s">
        <v>114</v>
      </c>
      <c r="O69" s="535">
        <v>469633.3783586449</v>
      </c>
      <c r="P69" s="855"/>
      <c r="Q69" s="503">
        <v>5</v>
      </c>
      <c r="R69" s="425" t="s">
        <v>584</v>
      </c>
      <c r="S69" s="425">
        <v>93500.000000000015</v>
      </c>
    </row>
    <row r="70" spans="1:19" s="425" customFormat="1" ht="43" customHeight="1">
      <c r="A70" s="844">
        <v>58</v>
      </c>
      <c r="B70" s="531" t="s">
        <v>987</v>
      </c>
      <c r="C70" s="555" t="s">
        <v>2106</v>
      </c>
      <c r="D70" s="309"/>
      <c r="E70" s="308"/>
      <c r="F70" s="308"/>
      <c r="G70" s="308"/>
      <c r="H70" s="308"/>
      <c r="I70" s="308"/>
      <c r="J70" s="308"/>
      <c r="K70" s="308"/>
      <c r="L70" s="309"/>
      <c r="M70" s="533">
        <v>2013</v>
      </c>
      <c r="N70" s="309" t="s">
        <v>114</v>
      </c>
      <c r="O70" s="535">
        <v>386756.89982476638</v>
      </c>
      <c r="P70" s="855"/>
      <c r="Q70" s="503">
        <v>5</v>
      </c>
      <c r="R70" s="425" t="s">
        <v>584</v>
      </c>
      <c r="S70" s="425">
        <v>77000</v>
      </c>
    </row>
    <row r="71" spans="1:19" s="425" customFormat="1" ht="43" customHeight="1">
      <c r="A71" s="844">
        <v>59</v>
      </c>
      <c r="B71" s="531" t="s">
        <v>988</v>
      </c>
      <c r="C71" s="555" t="s">
        <v>2106</v>
      </c>
      <c r="D71" s="309"/>
      <c r="E71" s="308"/>
      <c r="F71" s="308"/>
      <c r="G71" s="308"/>
      <c r="H71" s="308"/>
      <c r="I71" s="308"/>
      <c r="J71" s="308"/>
      <c r="K71" s="308"/>
      <c r="L71" s="309"/>
      <c r="M71" s="533">
        <v>2013</v>
      </c>
      <c r="N71" s="309" t="s">
        <v>114</v>
      </c>
      <c r="O71" s="535">
        <v>27625.492844626169</v>
      </c>
      <c r="P71" s="860"/>
      <c r="Q71" s="503">
        <v>5</v>
      </c>
      <c r="R71" s="425" t="s">
        <v>584</v>
      </c>
      <c r="S71" s="425">
        <v>5500</v>
      </c>
    </row>
    <row r="72" spans="1:19" s="425" customFormat="1" ht="43" customHeight="1">
      <c r="A72" s="844">
        <v>60</v>
      </c>
      <c r="B72" s="531" t="s">
        <v>989</v>
      </c>
      <c r="C72" s="555" t="s">
        <v>2106</v>
      </c>
      <c r="D72" s="309"/>
      <c r="E72" s="308"/>
      <c r="F72" s="308"/>
      <c r="G72" s="308"/>
      <c r="H72" s="308"/>
      <c r="I72" s="308"/>
      <c r="J72" s="308"/>
      <c r="K72" s="308"/>
      <c r="L72" s="309"/>
      <c r="M72" s="533">
        <v>2013</v>
      </c>
      <c r="N72" s="309" t="s">
        <v>114</v>
      </c>
      <c r="O72" s="535">
        <v>27625.492844626169</v>
      </c>
      <c r="P72" s="860"/>
      <c r="Q72" s="503">
        <v>5</v>
      </c>
      <c r="R72" s="425" t="s">
        <v>584</v>
      </c>
      <c r="S72" s="425">
        <v>5500</v>
      </c>
    </row>
    <row r="73" spans="1:19" s="425" customFormat="1" ht="43" customHeight="1">
      <c r="A73" s="844">
        <v>61</v>
      </c>
      <c r="B73" s="531" t="s">
        <v>990</v>
      </c>
      <c r="C73" s="555" t="s">
        <v>2106</v>
      </c>
      <c r="D73" s="309"/>
      <c r="E73" s="308"/>
      <c r="F73" s="308"/>
      <c r="G73" s="308"/>
      <c r="H73" s="308"/>
      <c r="I73" s="308"/>
      <c r="J73" s="308"/>
      <c r="K73" s="308"/>
      <c r="L73" s="309"/>
      <c r="M73" s="533">
        <v>2013</v>
      </c>
      <c r="N73" s="309" t="s">
        <v>114</v>
      </c>
      <c r="O73" s="535">
        <v>386756.89982476638</v>
      </c>
      <c r="P73" s="855"/>
      <c r="Q73" s="503">
        <v>5</v>
      </c>
      <c r="R73" s="425" t="s">
        <v>584</v>
      </c>
      <c r="S73" s="425">
        <v>77000</v>
      </c>
    </row>
    <row r="74" spans="1:19" s="425" customFormat="1" ht="43" customHeight="1">
      <c r="A74" s="844">
        <v>62</v>
      </c>
      <c r="B74" s="531" t="s">
        <v>991</v>
      </c>
      <c r="C74" s="555" t="s">
        <v>2106</v>
      </c>
      <c r="D74" s="309"/>
      <c r="E74" s="308"/>
      <c r="F74" s="308"/>
      <c r="G74" s="308"/>
      <c r="H74" s="308"/>
      <c r="I74" s="308"/>
      <c r="J74" s="308"/>
      <c r="K74" s="308"/>
      <c r="L74" s="309"/>
      <c r="M74" s="533">
        <v>2013</v>
      </c>
      <c r="N74" s="309" t="s">
        <v>114</v>
      </c>
      <c r="O74" s="535">
        <v>386756.89982476638</v>
      </c>
      <c r="P74" s="855"/>
      <c r="Q74" s="503">
        <v>5</v>
      </c>
      <c r="R74" s="425" t="s">
        <v>584</v>
      </c>
      <c r="S74" s="425">
        <v>77000</v>
      </c>
    </row>
    <row r="75" spans="1:19" s="425" customFormat="1" ht="43" customHeight="1">
      <c r="A75" s="844">
        <v>63</v>
      </c>
      <c r="B75" s="531" t="s">
        <v>992</v>
      </c>
      <c r="C75" s="555" t="s">
        <v>2106</v>
      </c>
      <c r="D75" s="309"/>
      <c r="E75" s="308"/>
      <c r="F75" s="308"/>
      <c r="G75" s="308"/>
      <c r="H75" s="308"/>
      <c r="I75" s="308"/>
      <c r="J75" s="308"/>
      <c r="K75" s="308"/>
      <c r="L75" s="309"/>
      <c r="M75" s="533">
        <v>2013</v>
      </c>
      <c r="N75" s="309" t="s">
        <v>114</v>
      </c>
      <c r="O75" s="535">
        <v>386756.89982476638</v>
      </c>
      <c r="P75" s="855"/>
      <c r="Q75" s="503">
        <v>5</v>
      </c>
      <c r="R75" s="425" t="s">
        <v>584</v>
      </c>
      <c r="S75" s="425">
        <v>77000</v>
      </c>
    </row>
    <row r="76" spans="1:19" s="425" customFormat="1" ht="43" customHeight="1">
      <c r="A76" s="844">
        <v>64</v>
      </c>
      <c r="B76" s="531" t="s">
        <v>993</v>
      </c>
      <c r="C76" s="555" t="s">
        <v>2106</v>
      </c>
      <c r="D76" s="309"/>
      <c r="E76" s="308"/>
      <c r="F76" s="308"/>
      <c r="G76" s="308"/>
      <c r="H76" s="308"/>
      <c r="I76" s="308"/>
      <c r="J76" s="308"/>
      <c r="K76" s="308"/>
      <c r="L76" s="309"/>
      <c r="M76" s="533">
        <v>2013</v>
      </c>
      <c r="N76" s="309" t="s">
        <v>114</v>
      </c>
      <c r="O76" s="535">
        <v>1303923.2622663553</v>
      </c>
      <c r="P76" s="855"/>
      <c r="Q76" s="503">
        <v>5</v>
      </c>
      <c r="R76" s="425" t="s">
        <v>584</v>
      </c>
      <c r="S76" s="425">
        <v>259600.00000000006</v>
      </c>
    </row>
    <row r="77" spans="1:19" s="425" customFormat="1" ht="43" customHeight="1">
      <c r="A77" s="844">
        <v>65</v>
      </c>
      <c r="B77" s="531" t="s">
        <v>994</v>
      </c>
      <c r="C77" s="309" t="s">
        <v>2111</v>
      </c>
      <c r="D77" s="309"/>
      <c r="E77" s="308"/>
      <c r="F77" s="308"/>
      <c r="G77" s="308"/>
      <c r="H77" s="308"/>
      <c r="I77" s="308"/>
      <c r="J77" s="308"/>
      <c r="K77" s="308"/>
      <c r="L77" s="309"/>
      <c r="M77" s="533">
        <v>2013</v>
      </c>
      <c r="N77" s="309" t="s">
        <v>114</v>
      </c>
      <c r="O77" s="535">
        <v>386756.89982476638</v>
      </c>
      <c r="P77" s="855"/>
      <c r="Q77" s="503">
        <v>5</v>
      </c>
      <c r="R77" s="425" t="s">
        <v>584</v>
      </c>
      <c r="S77" s="425">
        <v>77000</v>
      </c>
    </row>
    <row r="78" spans="1:19" s="425" customFormat="1" ht="43" customHeight="1">
      <c r="A78" s="844">
        <v>66</v>
      </c>
      <c r="B78" s="531" t="s">
        <v>995</v>
      </c>
      <c r="C78" s="555" t="s">
        <v>2106</v>
      </c>
      <c r="D78" s="309"/>
      <c r="E78" s="308"/>
      <c r="F78" s="308"/>
      <c r="G78" s="308"/>
      <c r="H78" s="308"/>
      <c r="I78" s="308"/>
      <c r="J78" s="308"/>
      <c r="K78" s="308"/>
      <c r="L78" s="309"/>
      <c r="M78" s="533">
        <v>2013</v>
      </c>
      <c r="N78" s="309" t="s">
        <v>114</v>
      </c>
      <c r="O78" s="535">
        <v>386756.89982476638</v>
      </c>
      <c r="P78" s="855"/>
      <c r="Q78" s="503">
        <v>5</v>
      </c>
      <c r="R78" s="425" t="s">
        <v>584</v>
      </c>
      <c r="S78" s="425">
        <v>77000</v>
      </c>
    </row>
    <row r="79" spans="1:19" s="425" customFormat="1" ht="43" customHeight="1">
      <c r="A79" s="844">
        <v>67</v>
      </c>
      <c r="B79" s="531" t="s">
        <v>996</v>
      </c>
      <c r="C79" s="555" t="s">
        <v>2106</v>
      </c>
      <c r="D79" s="309"/>
      <c r="E79" s="308"/>
      <c r="F79" s="308"/>
      <c r="G79" s="308"/>
      <c r="H79" s="308"/>
      <c r="I79" s="308"/>
      <c r="J79" s="308"/>
      <c r="K79" s="308"/>
      <c r="L79" s="309"/>
      <c r="M79" s="533">
        <v>2013</v>
      </c>
      <c r="N79" s="309" t="s">
        <v>114</v>
      </c>
      <c r="O79" s="535">
        <v>386756.89982476638</v>
      </c>
      <c r="P79" s="855"/>
      <c r="Q79" s="503">
        <v>5</v>
      </c>
      <c r="R79" s="425" t="s">
        <v>584</v>
      </c>
      <c r="S79" s="425">
        <v>77000</v>
      </c>
    </row>
    <row r="80" spans="1:19" s="425" customFormat="1" ht="43" customHeight="1">
      <c r="A80" s="844">
        <v>68</v>
      </c>
      <c r="B80" s="531" t="s">
        <v>997</v>
      </c>
      <c r="C80" s="309" t="s">
        <v>2111</v>
      </c>
      <c r="D80" s="309"/>
      <c r="E80" s="308"/>
      <c r="F80" s="308"/>
      <c r="G80" s="308"/>
      <c r="H80" s="308"/>
      <c r="I80" s="308"/>
      <c r="J80" s="308"/>
      <c r="K80" s="308"/>
      <c r="L80" s="309"/>
      <c r="M80" s="533">
        <v>2013</v>
      </c>
      <c r="N80" s="309" t="s">
        <v>114</v>
      </c>
      <c r="O80" s="535">
        <v>386756.89982476638</v>
      </c>
      <c r="P80" s="855"/>
      <c r="Q80" s="503">
        <v>5</v>
      </c>
      <c r="R80" s="425" t="s">
        <v>584</v>
      </c>
      <c r="S80" s="425">
        <v>77000</v>
      </c>
    </row>
    <row r="81" spans="1:19" s="425" customFormat="1" ht="62" customHeight="1">
      <c r="A81" s="844">
        <v>69</v>
      </c>
      <c r="B81" s="531" t="s">
        <v>998</v>
      </c>
      <c r="C81" s="309" t="s">
        <v>2111</v>
      </c>
      <c r="D81" s="309"/>
      <c r="E81" s="308"/>
      <c r="F81" s="308"/>
      <c r="G81" s="308"/>
      <c r="H81" s="308"/>
      <c r="I81" s="308"/>
      <c r="J81" s="308"/>
      <c r="K81" s="308"/>
      <c r="L81" s="309"/>
      <c r="M81" s="533">
        <v>2013</v>
      </c>
      <c r="N81" s="309" t="s">
        <v>114</v>
      </c>
      <c r="O81" s="535">
        <v>469633.3783586449</v>
      </c>
      <c r="P81" s="855"/>
      <c r="Q81" s="503">
        <v>5</v>
      </c>
      <c r="R81" s="425" t="s">
        <v>584</v>
      </c>
      <c r="S81" s="425">
        <v>93500.000000000015</v>
      </c>
    </row>
    <row r="82" spans="1:19" s="425" customFormat="1" ht="43" customHeight="1">
      <c r="A82" s="844">
        <v>70</v>
      </c>
      <c r="B82" s="531" t="s">
        <v>999</v>
      </c>
      <c r="C82" s="309" t="s">
        <v>2111</v>
      </c>
      <c r="D82" s="309"/>
      <c r="E82" s="308"/>
      <c r="F82" s="308"/>
      <c r="G82" s="308"/>
      <c r="H82" s="308"/>
      <c r="I82" s="308"/>
      <c r="J82" s="308"/>
      <c r="K82" s="308"/>
      <c r="L82" s="309"/>
      <c r="M82" s="533">
        <v>2013</v>
      </c>
      <c r="N82" s="309" t="s">
        <v>114</v>
      </c>
      <c r="O82" s="535">
        <v>386756.89982476638</v>
      </c>
      <c r="P82" s="855"/>
      <c r="Q82" s="503">
        <v>5</v>
      </c>
      <c r="R82" s="425" t="s">
        <v>584</v>
      </c>
      <c r="S82" s="425">
        <v>77000</v>
      </c>
    </row>
    <row r="83" spans="1:19" s="425" customFormat="1" ht="43" customHeight="1">
      <c r="A83" s="844">
        <v>71</v>
      </c>
      <c r="B83" s="531" t="s">
        <v>1000</v>
      </c>
      <c r="C83" s="309" t="s">
        <v>2111</v>
      </c>
      <c r="D83" s="309"/>
      <c r="E83" s="308"/>
      <c r="F83" s="308"/>
      <c r="G83" s="308"/>
      <c r="H83" s="308"/>
      <c r="I83" s="308"/>
      <c r="J83" s="308"/>
      <c r="K83" s="308"/>
      <c r="L83" s="309"/>
      <c r="M83" s="533">
        <v>2013</v>
      </c>
      <c r="N83" s="309" t="s">
        <v>114</v>
      </c>
      <c r="O83" s="535">
        <v>325980.81556658883</v>
      </c>
      <c r="P83" s="855"/>
      <c r="Q83" s="503">
        <v>5</v>
      </c>
      <c r="R83" s="425" t="s">
        <v>584</v>
      </c>
      <c r="S83" s="425">
        <v>64900.000000000015</v>
      </c>
    </row>
    <row r="84" spans="1:19" s="425" customFormat="1" ht="43" customHeight="1">
      <c r="A84" s="844">
        <v>72</v>
      </c>
      <c r="B84" s="531" t="s">
        <v>1001</v>
      </c>
      <c r="C84" s="309" t="s">
        <v>2111</v>
      </c>
      <c r="D84" s="309"/>
      <c r="E84" s="308"/>
      <c r="F84" s="308"/>
      <c r="G84" s="308"/>
      <c r="H84" s="308"/>
      <c r="I84" s="308"/>
      <c r="J84" s="308"/>
      <c r="K84" s="308"/>
      <c r="L84" s="309"/>
      <c r="M84" s="533">
        <v>2013</v>
      </c>
      <c r="N84" s="309" t="s">
        <v>114</v>
      </c>
      <c r="O84" s="535">
        <v>469633.3783586449</v>
      </c>
      <c r="P84" s="855"/>
      <c r="Q84" s="503">
        <v>5</v>
      </c>
      <c r="R84" s="425" t="s">
        <v>584</v>
      </c>
      <c r="S84" s="425">
        <v>93500.000000000015</v>
      </c>
    </row>
    <row r="85" spans="1:19" s="425" customFormat="1" ht="43" customHeight="1">
      <c r="A85" s="844">
        <v>73</v>
      </c>
      <c r="B85" s="531" t="s">
        <v>1002</v>
      </c>
      <c r="C85" s="309" t="s">
        <v>2111</v>
      </c>
      <c r="D85" s="309"/>
      <c r="E85" s="308"/>
      <c r="F85" s="308"/>
      <c r="G85" s="308"/>
      <c r="H85" s="308"/>
      <c r="I85" s="308"/>
      <c r="J85" s="308"/>
      <c r="K85" s="308"/>
      <c r="L85" s="309"/>
      <c r="M85" s="533">
        <v>2013</v>
      </c>
      <c r="N85" s="309" t="s">
        <v>114</v>
      </c>
      <c r="O85" s="535">
        <v>386756.89982476638</v>
      </c>
      <c r="P85" s="855"/>
      <c r="Q85" s="503">
        <v>5</v>
      </c>
      <c r="R85" s="425" t="s">
        <v>584</v>
      </c>
      <c r="S85" s="425">
        <v>77000</v>
      </c>
    </row>
    <row r="86" spans="1:19" s="425" customFormat="1" ht="43" customHeight="1">
      <c r="A86" s="844">
        <v>74</v>
      </c>
      <c r="B86" s="531" t="s">
        <v>1003</v>
      </c>
      <c r="C86" s="309" t="s">
        <v>2111</v>
      </c>
      <c r="D86" s="309"/>
      <c r="E86" s="308"/>
      <c r="F86" s="308"/>
      <c r="G86" s="308"/>
      <c r="H86" s="308"/>
      <c r="I86" s="308"/>
      <c r="J86" s="308"/>
      <c r="K86" s="308"/>
      <c r="L86" s="309"/>
      <c r="M86" s="533">
        <v>2013</v>
      </c>
      <c r="N86" s="309" t="s">
        <v>114</v>
      </c>
      <c r="O86" s="535">
        <v>386756.89982476638</v>
      </c>
      <c r="P86" s="855"/>
      <c r="Q86" s="503">
        <v>5</v>
      </c>
      <c r="R86" s="425" t="s">
        <v>584</v>
      </c>
      <c r="S86" s="425">
        <v>77000</v>
      </c>
    </row>
    <row r="87" spans="1:19" s="425" customFormat="1" ht="43" customHeight="1">
      <c r="A87" s="844">
        <v>75</v>
      </c>
      <c r="B87" s="531" t="s">
        <v>1004</v>
      </c>
      <c r="C87" s="309" t="s">
        <v>2111</v>
      </c>
      <c r="D87" s="309"/>
      <c r="E87" s="308"/>
      <c r="F87" s="308"/>
      <c r="G87" s="308"/>
      <c r="H87" s="308"/>
      <c r="I87" s="308"/>
      <c r="J87" s="308"/>
      <c r="K87" s="308"/>
      <c r="L87" s="309"/>
      <c r="M87" s="533">
        <v>2013</v>
      </c>
      <c r="N87" s="309" t="s">
        <v>114</v>
      </c>
      <c r="O87" s="535">
        <v>325980.81556658883</v>
      </c>
      <c r="P87" s="855"/>
      <c r="Q87" s="503">
        <v>5</v>
      </c>
      <c r="R87" s="425" t="s">
        <v>584</v>
      </c>
      <c r="S87" s="425">
        <v>64900.000000000015</v>
      </c>
    </row>
    <row r="88" spans="1:19" s="425" customFormat="1" ht="43" customHeight="1">
      <c r="A88" s="844">
        <v>76</v>
      </c>
      <c r="B88" s="531" t="s">
        <v>1005</v>
      </c>
      <c r="C88" s="309" t="s">
        <v>2111</v>
      </c>
      <c r="D88" s="309"/>
      <c r="E88" s="308"/>
      <c r="F88" s="308"/>
      <c r="G88" s="308"/>
      <c r="H88" s="308"/>
      <c r="I88" s="308"/>
      <c r="J88" s="308"/>
      <c r="K88" s="308"/>
      <c r="L88" s="309"/>
      <c r="M88" s="533">
        <v>2013</v>
      </c>
      <c r="N88" s="309" t="s">
        <v>114</v>
      </c>
      <c r="O88" s="535">
        <v>469633.3783586449</v>
      </c>
      <c r="P88" s="855"/>
      <c r="Q88" s="503">
        <v>5</v>
      </c>
      <c r="R88" s="425" t="s">
        <v>584</v>
      </c>
      <c r="S88" s="425">
        <v>93500.000000000015</v>
      </c>
    </row>
    <row r="89" spans="1:19" s="425" customFormat="1" ht="64" customHeight="1">
      <c r="A89" s="844">
        <v>77</v>
      </c>
      <c r="B89" s="531" t="s">
        <v>1006</v>
      </c>
      <c r="C89" s="309" t="s">
        <v>2111</v>
      </c>
      <c r="D89" s="309"/>
      <c r="E89" s="308"/>
      <c r="F89" s="308"/>
      <c r="G89" s="308"/>
      <c r="H89" s="308"/>
      <c r="I89" s="308"/>
      <c r="J89" s="308"/>
      <c r="K89" s="308"/>
      <c r="L89" s="309"/>
      <c r="M89" s="533">
        <v>2013</v>
      </c>
      <c r="N89" s="309" t="s">
        <v>114</v>
      </c>
      <c r="O89" s="535">
        <v>386756.89982476638</v>
      </c>
      <c r="P89" s="855"/>
      <c r="Q89" s="503">
        <v>5</v>
      </c>
      <c r="R89" s="425" t="s">
        <v>584</v>
      </c>
      <c r="S89" s="425">
        <v>77000</v>
      </c>
    </row>
    <row r="90" spans="1:19" s="425" customFormat="1" ht="43" customHeight="1">
      <c r="A90" s="844">
        <v>78</v>
      </c>
      <c r="B90" s="531" t="s">
        <v>1007</v>
      </c>
      <c r="C90" s="309" t="s">
        <v>2111</v>
      </c>
      <c r="D90" s="309"/>
      <c r="E90" s="308"/>
      <c r="F90" s="308"/>
      <c r="G90" s="308"/>
      <c r="H90" s="308"/>
      <c r="I90" s="308"/>
      <c r="J90" s="308"/>
      <c r="K90" s="308"/>
      <c r="L90" s="309"/>
      <c r="M90" s="533">
        <v>2013</v>
      </c>
      <c r="N90" s="309" t="s">
        <v>114</v>
      </c>
      <c r="O90" s="535">
        <v>386756.89982476638</v>
      </c>
      <c r="P90" s="855"/>
      <c r="Q90" s="503">
        <v>5</v>
      </c>
      <c r="R90" s="425" t="s">
        <v>584</v>
      </c>
      <c r="S90" s="425">
        <v>77000</v>
      </c>
    </row>
    <row r="91" spans="1:19" s="425" customFormat="1" ht="43" customHeight="1">
      <c r="A91" s="844">
        <v>79</v>
      </c>
      <c r="B91" s="531" t="s">
        <v>1008</v>
      </c>
      <c r="C91" s="309" t="s">
        <v>2111</v>
      </c>
      <c r="D91" s="309"/>
      <c r="E91" s="308"/>
      <c r="F91" s="308"/>
      <c r="G91" s="308"/>
      <c r="H91" s="308"/>
      <c r="I91" s="308"/>
      <c r="J91" s="308"/>
      <c r="K91" s="308"/>
      <c r="L91" s="309"/>
      <c r="M91" s="533">
        <v>2013</v>
      </c>
      <c r="N91" s="309" t="s">
        <v>114</v>
      </c>
      <c r="O91" s="535">
        <v>325980.81556658883</v>
      </c>
      <c r="P91" s="855"/>
      <c r="Q91" s="503">
        <v>5</v>
      </c>
      <c r="R91" s="425" t="s">
        <v>584</v>
      </c>
      <c r="S91" s="425">
        <v>64900.000000000015</v>
      </c>
    </row>
    <row r="92" spans="1:19" s="425" customFormat="1" ht="43" customHeight="1">
      <c r="A92" s="844">
        <v>80</v>
      </c>
      <c r="B92" s="531" t="s">
        <v>1009</v>
      </c>
      <c r="C92" s="309" t="s">
        <v>2111</v>
      </c>
      <c r="D92" s="309"/>
      <c r="E92" s="308"/>
      <c r="F92" s="308"/>
      <c r="G92" s="308"/>
      <c r="H92" s="308"/>
      <c r="I92" s="308"/>
      <c r="J92" s="308"/>
      <c r="K92" s="308"/>
      <c r="L92" s="309"/>
      <c r="M92" s="533">
        <v>2013</v>
      </c>
      <c r="N92" s="309" t="s">
        <v>114</v>
      </c>
      <c r="O92" s="535">
        <v>325980.81556658883</v>
      </c>
      <c r="P92" s="855"/>
      <c r="Q92" s="503">
        <v>5</v>
      </c>
      <c r="R92" s="425" t="s">
        <v>584</v>
      </c>
      <c r="S92" s="425">
        <v>64900.000000000015</v>
      </c>
    </row>
    <row r="93" spans="1:19" s="425" customFormat="1" ht="43" customHeight="1">
      <c r="A93" s="844">
        <v>81</v>
      </c>
      <c r="B93" s="531" t="s">
        <v>1010</v>
      </c>
      <c r="C93" s="309" t="s">
        <v>2111</v>
      </c>
      <c r="D93" s="309"/>
      <c r="E93" s="308"/>
      <c r="F93" s="308"/>
      <c r="G93" s="308"/>
      <c r="H93" s="308"/>
      <c r="I93" s="308"/>
      <c r="J93" s="308"/>
      <c r="K93" s="308"/>
      <c r="L93" s="309"/>
      <c r="M93" s="533">
        <v>2013</v>
      </c>
      <c r="N93" s="309" t="s">
        <v>114</v>
      </c>
      <c r="O93" s="535">
        <v>325980.81556658883</v>
      </c>
      <c r="P93" s="855"/>
      <c r="Q93" s="503">
        <v>5</v>
      </c>
      <c r="R93" s="425" t="s">
        <v>584</v>
      </c>
      <c r="S93" s="425">
        <v>64900.000000000015</v>
      </c>
    </row>
    <row r="94" spans="1:19" s="425" customFormat="1" ht="43" customHeight="1">
      <c r="A94" s="844">
        <v>82</v>
      </c>
      <c r="B94" s="531" t="s">
        <v>1011</v>
      </c>
      <c r="C94" s="309" t="s">
        <v>2111</v>
      </c>
      <c r="D94" s="309"/>
      <c r="E94" s="308"/>
      <c r="F94" s="308"/>
      <c r="G94" s="308"/>
      <c r="H94" s="308"/>
      <c r="I94" s="308"/>
      <c r="J94" s="308"/>
      <c r="K94" s="308"/>
      <c r="L94" s="309"/>
      <c r="M94" s="533">
        <v>2013</v>
      </c>
      <c r="N94" s="309" t="s">
        <v>114</v>
      </c>
      <c r="O94" s="535">
        <v>469633.3783586449</v>
      </c>
      <c r="P94" s="855"/>
      <c r="Q94" s="503">
        <v>5</v>
      </c>
      <c r="R94" s="425" t="s">
        <v>584</v>
      </c>
      <c r="S94" s="425">
        <v>93500.000000000015</v>
      </c>
    </row>
    <row r="95" spans="1:19" s="425" customFormat="1" ht="43" customHeight="1">
      <c r="A95" s="844">
        <v>83</v>
      </c>
      <c r="B95" s="531" t="s">
        <v>1012</v>
      </c>
      <c r="C95" s="309" t="s">
        <v>2111</v>
      </c>
      <c r="D95" s="309"/>
      <c r="E95" s="308"/>
      <c r="F95" s="308"/>
      <c r="G95" s="308"/>
      <c r="H95" s="308"/>
      <c r="I95" s="308"/>
      <c r="J95" s="308"/>
      <c r="K95" s="308"/>
      <c r="L95" s="309"/>
      <c r="M95" s="533">
        <v>2013</v>
      </c>
      <c r="N95" s="309" t="s">
        <v>114</v>
      </c>
      <c r="O95" s="535">
        <v>386756.89982476638</v>
      </c>
      <c r="P95" s="855"/>
      <c r="Q95" s="503">
        <v>5</v>
      </c>
      <c r="R95" s="425" t="s">
        <v>584</v>
      </c>
      <c r="S95" s="425">
        <v>77000</v>
      </c>
    </row>
    <row r="96" spans="1:19" s="425" customFormat="1" ht="43" customHeight="1">
      <c r="A96" s="844">
        <v>84</v>
      </c>
      <c r="B96" s="531" t="s">
        <v>1013</v>
      </c>
      <c r="C96" s="555" t="s">
        <v>2106</v>
      </c>
      <c r="D96" s="309"/>
      <c r="E96" s="308"/>
      <c r="F96" s="308"/>
      <c r="G96" s="308"/>
      <c r="H96" s="308"/>
      <c r="I96" s="308"/>
      <c r="J96" s="308"/>
      <c r="K96" s="308"/>
      <c r="L96" s="309"/>
      <c r="M96" s="533">
        <v>2013</v>
      </c>
      <c r="N96" s="309" t="s">
        <v>114</v>
      </c>
      <c r="O96" s="535">
        <v>1629904.077832944</v>
      </c>
      <c r="P96" s="855"/>
      <c r="Q96" s="503">
        <v>5</v>
      </c>
      <c r="R96" s="425" t="s">
        <v>584</v>
      </c>
      <c r="S96" s="425">
        <v>324500</v>
      </c>
    </row>
    <row r="97" spans="1:19" s="425" customFormat="1" ht="43" customHeight="1">
      <c r="A97" s="844">
        <v>85</v>
      </c>
      <c r="B97" s="531" t="s">
        <v>1014</v>
      </c>
      <c r="C97" s="555" t="s">
        <v>2106</v>
      </c>
      <c r="D97" s="309"/>
      <c r="E97" s="308"/>
      <c r="F97" s="308"/>
      <c r="G97" s="308"/>
      <c r="H97" s="308"/>
      <c r="I97" s="308"/>
      <c r="J97" s="308"/>
      <c r="K97" s="308"/>
      <c r="L97" s="309"/>
      <c r="M97" s="533">
        <v>2013</v>
      </c>
      <c r="N97" s="309" t="s">
        <v>114</v>
      </c>
      <c r="O97" s="535">
        <v>2607846.5245327107</v>
      </c>
      <c r="P97" s="855"/>
      <c r="Q97" s="503">
        <v>5</v>
      </c>
      <c r="R97" s="425" t="s">
        <v>584</v>
      </c>
      <c r="S97" s="425">
        <v>519200.00000000012</v>
      </c>
    </row>
    <row r="98" spans="1:19" s="425" customFormat="1" ht="43" customHeight="1">
      <c r="A98" s="844">
        <v>86</v>
      </c>
      <c r="B98" s="531" t="s">
        <v>1015</v>
      </c>
      <c r="C98" s="555" t="s">
        <v>2106</v>
      </c>
      <c r="D98" s="309"/>
      <c r="E98" s="308"/>
      <c r="F98" s="308"/>
      <c r="G98" s="308"/>
      <c r="H98" s="308"/>
      <c r="I98" s="308"/>
      <c r="J98" s="308"/>
      <c r="K98" s="308"/>
      <c r="L98" s="309"/>
      <c r="M98" s="533">
        <v>2013</v>
      </c>
      <c r="N98" s="309" t="s">
        <v>114</v>
      </c>
      <c r="O98" s="535">
        <v>1303923.2622663553</v>
      </c>
      <c r="P98" s="855"/>
      <c r="Q98" s="503">
        <v>5</v>
      </c>
      <c r="R98" s="425" t="s">
        <v>584</v>
      </c>
      <c r="S98" s="425">
        <v>259600.00000000006</v>
      </c>
    </row>
    <row r="99" spans="1:19" s="425" customFormat="1" ht="61" customHeight="1">
      <c r="A99" s="844">
        <v>87</v>
      </c>
      <c r="B99" s="531" t="s">
        <v>1016</v>
      </c>
      <c r="C99" s="309" t="s">
        <v>2111</v>
      </c>
      <c r="D99" s="309"/>
      <c r="E99" s="308"/>
      <c r="F99" s="308"/>
      <c r="G99" s="308"/>
      <c r="H99" s="308"/>
      <c r="I99" s="308"/>
      <c r="J99" s="308"/>
      <c r="K99" s="308"/>
      <c r="L99" s="309"/>
      <c r="M99" s="533">
        <v>2013</v>
      </c>
      <c r="N99" s="309" t="s">
        <v>114</v>
      </c>
      <c r="O99" s="535">
        <v>1629904.077832944</v>
      </c>
      <c r="P99" s="855"/>
      <c r="Q99" s="503">
        <v>5</v>
      </c>
      <c r="R99" s="425" t="s">
        <v>584</v>
      </c>
      <c r="S99" s="425">
        <v>324500</v>
      </c>
    </row>
    <row r="100" spans="1:19" s="425" customFormat="1" ht="59" customHeight="1">
      <c r="A100" s="844">
        <v>88</v>
      </c>
      <c r="B100" s="531" t="s">
        <v>1017</v>
      </c>
      <c r="C100" s="309" t="s">
        <v>2111</v>
      </c>
      <c r="D100" s="309"/>
      <c r="E100" s="308"/>
      <c r="F100" s="308"/>
      <c r="G100" s="308"/>
      <c r="H100" s="308"/>
      <c r="I100" s="308"/>
      <c r="J100" s="308"/>
      <c r="K100" s="308"/>
      <c r="L100" s="309"/>
      <c r="M100" s="533">
        <v>2013</v>
      </c>
      <c r="N100" s="309" t="s">
        <v>114</v>
      </c>
      <c r="O100" s="535">
        <v>585660.44830607483</v>
      </c>
      <c r="P100" s="855"/>
      <c r="Q100" s="503">
        <v>5</v>
      </c>
      <c r="R100" s="425" t="s">
        <v>584</v>
      </c>
      <c r="S100" s="425">
        <v>116600.00000000003</v>
      </c>
    </row>
    <row r="101" spans="1:19" s="425" customFormat="1" ht="43" customHeight="1">
      <c r="A101" s="844">
        <v>89</v>
      </c>
      <c r="B101" s="531" t="s">
        <v>1018</v>
      </c>
      <c r="C101" s="309" t="s">
        <v>2111</v>
      </c>
      <c r="D101" s="309"/>
      <c r="E101" s="308"/>
      <c r="F101" s="308"/>
      <c r="G101" s="308"/>
      <c r="H101" s="308"/>
      <c r="I101" s="308"/>
      <c r="J101" s="308"/>
      <c r="K101" s="308"/>
      <c r="L101" s="309"/>
      <c r="M101" s="533">
        <v>2013</v>
      </c>
      <c r="N101" s="309" t="s">
        <v>114</v>
      </c>
      <c r="O101" s="535">
        <v>552509.85689252347</v>
      </c>
      <c r="P101" s="855"/>
      <c r="Q101" s="503">
        <v>5</v>
      </c>
      <c r="R101" s="425" t="s">
        <v>584</v>
      </c>
      <c r="S101" s="425">
        <v>110000.00000000003</v>
      </c>
    </row>
    <row r="102" spans="1:19" s="425" customFormat="1" ht="43" customHeight="1">
      <c r="A102" s="844">
        <v>90</v>
      </c>
      <c r="B102" s="531" t="s">
        <v>1019</v>
      </c>
      <c r="C102" s="555" t="s">
        <v>2106</v>
      </c>
      <c r="D102" s="309"/>
      <c r="E102" s="308"/>
      <c r="F102" s="308"/>
      <c r="G102" s="308"/>
      <c r="H102" s="308"/>
      <c r="I102" s="308"/>
      <c r="J102" s="308"/>
      <c r="K102" s="308"/>
      <c r="L102" s="309"/>
      <c r="M102" s="533">
        <v>2013</v>
      </c>
      <c r="N102" s="309" t="s">
        <v>114</v>
      </c>
      <c r="O102" s="535">
        <v>878490.67245911213</v>
      </c>
      <c r="P102" s="855"/>
      <c r="Q102" s="503">
        <v>5</v>
      </c>
      <c r="R102" s="425" t="s">
        <v>584</v>
      </c>
      <c r="S102" s="425">
        <v>174900</v>
      </c>
    </row>
    <row r="103" spans="1:19" s="425" customFormat="1" ht="43" customHeight="1">
      <c r="A103" s="844">
        <v>91</v>
      </c>
      <c r="B103" s="531" t="s">
        <v>1020</v>
      </c>
      <c r="C103" s="309" t="s">
        <v>2111</v>
      </c>
      <c r="D103" s="309"/>
      <c r="E103" s="308"/>
      <c r="F103" s="308"/>
      <c r="G103" s="308"/>
      <c r="H103" s="308"/>
      <c r="I103" s="308"/>
      <c r="J103" s="308"/>
      <c r="K103" s="308"/>
      <c r="L103" s="309"/>
      <c r="M103" s="533">
        <v>2013</v>
      </c>
      <c r="N103" s="309" t="s">
        <v>114</v>
      </c>
      <c r="O103" s="535">
        <v>1629904.077832944</v>
      </c>
      <c r="P103" s="855"/>
      <c r="Q103" s="503">
        <v>5</v>
      </c>
      <c r="R103" s="425" t="s">
        <v>584</v>
      </c>
      <c r="S103" s="425">
        <v>324500</v>
      </c>
    </row>
    <row r="104" spans="1:19" s="425" customFormat="1" ht="43" customHeight="1">
      <c r="A104" s="844">
        <v>92</v>
      </c>
      <c r="B104" s="531" t="s">
        <v>1021</v>
      </c>
      <c r="C104" s="309" t="s">
        <v>2111</v>
      </c>
      <c r="D104" s="309"/>
      <c r="E104" s="308"/>
      <c r="F104" s="308"/>
      <c r="G104" s="308"/>
      <c r="H104" s="308"/>
      <c r="I104" s="308"/>
      <c r="J104" s="308"/>
      <c r="K104" s="308"/>
      <c r="L104" s="309"/>
      <c r="M104" s="533">
        <v>2013</v>
      </c>
      <c r="N104" s="309" t="s">
        <v>114</v>
      </c>
      <c r="O104" s="535">
        <v>878490.67245911213</v>
      </c>
      <c r="P104" s="855"/>
      <c r="Q104" s="503">
        <v>5</v>
      </c>
      <c r="R104" s="425" t="s">
        <v>584</v>
      </c>
      <c r="S104" s="425">
        <v>174900</v>
      </c>
    </row>
    <row r="105" spans="1:19" s="425" customFormat="1" ht="76" customHeight="1">
      <c r="A105" s="844">
        <v>93</v>
      </c>
      <c r="B105" s="531" t="s">
        <v>1022</v>
      </c>
      <c r="C105" s="309" t="s">
        <v>2111</v>
      </c>
      <c r="D105" s="309"/>
      <c r="E105" s="308"/>
      <c r="F105" s="308"/>
      <c r="G105" s="308"/>
      <c r="H105" s="308"/>
      <c r="I105" s="308"/>
      <c r="J105" s="308"/>
      <c r="K105" s="308"/>
      <c r="L105" s="309"/>
      <c r="M105" s="533">
        <v>2013</v>
      </c>
      <c r="N105" s="309" t="s">
        <v>114</v>
      </c>
      <c r="O105" s="535">
        <v>519359.265478972</v>
      </c>
      <c r="P105" s="855"/>
      <c r="Q105" s="503">
        <v>5</v>
      </c>
      <c r="R105" s="425" t="s">
        <v>584</v>
      </c>
      <c r="S105" s="425">
        <v>103400.00000000001</v>
      </c>
    </row>
    <row r="106" spans="1:19" s="425" customFormat="1" ht="43" customHeight="1">
      <c r="A106" s="844">
        <v>94</v>
      </c>
      <c r="B106" s="531" t="s">
        <v>1023</v>
      </c>
      <c r="C106" s="309" t="s">
        <v>2111</v>
      </c>
      <c r="D106" s="309"/>
      <c r="E106" s="308"/>
      <c r="F106" s="308"/>
      <c r="G106" s="308"/>
      <c r="H106" s="308"/>
      <c r="I106" s="308"/>
      <c r="J106" s="308"/>
      <c r="K106" s="308"/>
      <c r="L106" s="309"/>
      <c r="M106" s="533">
        <v>2013</v>
      </c>
      <c r="N106" s="309" t="s">
        <v>114</v>
      </c>
      <c r="O106" s="535">
        <v>812189.4896320093</v>
      </c>
      <c r="P106" s="855"/>
      <c r="Q106" s="503">
        <v>5</v>
      </c>
      <c r="R106" s="425" t="s">
        <v>584</v>
      </c>
      <c r="S106" s="425">
        <v>161700</v>
      </c>
    </row>
    <row r="107" spans="1:19" s="425" customFormat="1" ht="43" customHeight="1">
      <c r="A107" s="844">
        <v>95</v>
      </c>
      <c r="B107" s="531" t="s">
        <v>1024</v>
      </c>
      <c r="C107" s="309" t="s">
        <v>2111</v>
      </c>
      <c r="D107" s="309"/>
      <c r="E107" s="308"/>
      <c r="F107" s="308"/>
      <c r="G107" s="308"/>
      <c r="H107" s="308"/>
      <c r="I107" s="308"/>
      <c r="J107" s="308"/>
      <c r="K107" s="308"/>
      <c r="L107" s="309"/>
      <c r="M107" s="533">
        <v>2013</v>
      </c>
      <c r="N107" s="309" t="s">
        <v>114</v>
      </c>
      <c r="O107" s="535">
        <v>386756.89982476638</v>
      </c>
      <c r="P107" s="855"/>
      <c r="Q107" s="503">
        <v>5</v>
      </c>
      <c r="R107" s="425" t="s">
        <v>584</v>
      </c>
      <c r="S107" s="425">
        <v>77000</v>
      </c>
    </row>
    <row r="108" spans="1:19" s="425" customFormat="1" ht="43" customHeight="1">
      <c r="A108" s="844">
        <v>96</v>
      </c>
      <c r="B108" s="531" t="s">
        <v>1025</v>
      </c>
      <c r="C108" s="555" t="s">
        <v>2106</v>
      </c>
      <c r="D108" s="309"/>
      <c r="E108" s="308"/>
      <c r="F108" s="308"/>
      <c r="G108" s="308"/>
      <c r="H108" s="308"/>
      <c r="I108" s="308"/>
      <c r="J108" s="308"/>
      <c r="K108" s="308"/>
      <c r="L108" s="309"/>
      <c r="M108" s="533">
        <v>2013</v>
      </c>
      <c r="N108" s="309" t="s">
        <v>114</v>
      </c>
      <c r="O108" s="535">
        <v>325980.81556658883</v>
      </c>
      <c r="P108" s="855"/>
      <c r="Q108" s="503">
        <v>5</v>
      </c>
      <c r="R108" s="425" t="s">
        <v>584</v>
      </c>
      <c r="S108" s="425">
        <v>64900.000000000015</v>
      </c>
    </row>
    <row r="109" spans="1:19" s="425" customFormat="1" ht="43" customHeight="1">
      <c r="A109" s="844">
        <v>97</v>
      </c>
      <c r="B109" s="531" t="s">
        <v>1026</v>
      </c>
      <c r="C109" s="555" t="s">
        <v>2106</v>
      </c>
      <c r="D109" s="309"/>
      <c r="E109" s="308"/>
      <c r="F109" s="308"/>
      <c r="G109" s="308"/>
      <c r="H109" s="308"/>
      <c r="I109" s="308"/>
      <c r="J109" s="308"/>
      <c r="K109" s="308"/>
      <c r="L109" s="309"/>
      <c r="M109" s="533">
        <v>2013</v>
      </c>
      <c r="N109" s="309" t="s">
        <v>114</v>
      </c>
      <c r="O109" s="535">
        <v>325980.81556658883</v>
      </c>
      <c r="P109" s="855"/>
      <c r="Q109" s="503">
        <v>5</v>
      </c>
      <c r="R109" s="425" t="s">
        <v>584</v>
      </c>
      <c r="S109" s="425">
        <v>64900.000000000015</v>
      </c>
    </row>
    <row r="110" spans="1:19" s="425" customFormat="1" ht="43" customHeight="1">
      <c r="A110" s="844">
        <v>98</v>
      </c>
      <c r="B110" s="531" t="s">
        <v>1027</v>
      </c>
      <c r="C110" s="555" t="s">
        <v>2106</v>
      </c>
      <c r="D110" s="309"/>
      <c r="E110" s="308"/>
      <c r="F110" s="308"/>
      <c r="G110" s="308"/>
      <c r="H110" s="308"/>
      <c r="I110" s="308"/>
      <c r="J110" s="308"/>
      <c r="K110" s="308"/>
      <c r="L110" s="309"/>
      <c r="M110" s="533">
        <v>2013</v>
      </c>
      <c r="N110" s="309" t="s">
        <v>114</v>
      </c>
      <c r="O110" s="535">
        <v>325980.81556658883</v>
      </c>
      <c r="P110" s="855"/>
      <c r="Q110" s="503">
        <v>5</v>
      </c>
      <c r="R110" s="425" t="s">
        <v>584</v>
      </c>
      <c r="S110" s="425">
        <v>64900.000000000015</v>
      </c>
    </row>
    <row r="111" spans="1:19" s="425" customFormat="1" ht="43" customHeight="1">
      <c r="A111" s="844">
        <v>99</v>
      </c>
      <c r="B111" s="531" t="s">
        <v>1028</v>
      </c>
      <c r="C111" s="555" t="s">
        <v>2106</v>
      </c>
      <c r="D111" s="309"/>
      <c r="E111" s="308"/>
      <c r="F111" s="308"/>
      <c r="G111" s="308"/>
      <c r="H111" s="308"/>
      <c r="I111" s="308"/>
      <c r="J111" s="308"/>
      <c r="K111" s="308"/>
      <c r="L111" s="309"/>
      <c r="M111" s="533">
        <v>2013</v>
      </c>
      <c r="N111" s="309" t="s">
        <v>114</v>
      </c>
      <c r="O111" s="535">
        <v>325980.81556658883</v>
      </c>
      <c r="P111" s="855"/>
      <c r="Q111" s="503">
        <v>5</v>
      </c>
      <c r="R111" s="425" t="s">
        <v>584</v>
      </c>
      <c r="S111" s="425">
        <v>64900.000000000015</v>
      </c>
    </row>
    <row r="112" spans="1:19" s="425" customFormat="1" ht="43" customHeight="1">
      <c r="A112" s="844">
        <v>100</v>
      </c>
      <c r="B112" s="531" t="s">
        <v>1029</v>
      </c>
      <c r="C112" s="309" t="s">
        <v>2111</v>
      </c>
      <c r="D112" s="309"/>
      <c r="E112" s="308"/>
      <c r="F112" s="308"/>
      <c r="G112" s="308"/>
      <c r="H112" s="308"/>
      <c r="I112" s="308"/>
      <c r="J112" s="308"/>
      <c r="K112" s="308"/>
      <c r="L112" s="309"/>
      <c r="M112" s="533">
        <v>2013</v>
      </c>
      <c r="N112" s="309" t="s">
        <v>114</v>
      </c>
      <c r="O112" s="535">
        <v>779038.89821845794</v>
      </c>
      <c r="P112" s="855"/>
      <c r="Q112" s="503">
        <v>5</v>
      </c>
      <c r="R112" s="425" t="s">
        <v>584</v>
      </c>
      <c r="S112" s="425">
        <v>155100</v>
      </c>
    </row>
    <row r="113" spans="1:19" s="425" customFormat="1" ht="43" customHeight="1">
      <c r="A113" s="844">
        <v>101</v>
      </c>
      <c r="B113" s="531" t="s">
        <v>1030</v>
      </c>
      <c r="C113" s="309" t="s">
        <v>2111</v>
      </c>
      <c r="D113" s="309"/>
      <c r="E113" s="308"/>
      <c r="F113" s="308"/>
      <c r="G113" s="308"/>
      <c r="H113" s="308"/>
      <c r="I113" s="308"/>
      <c r="J113" s="308"/>
      <c r="K113" s="308"/>
      <c r="L113" s="309"/>
      <c r="M113" s="533">
        <v>2013</v>
      </c>
      <c r="N113" s="309" t="s">
        <v>114</v>
      </c>
      <c r="O113" s="535">
        <v>519359.265478972</v>
      </c>
      <c r="P113" s="855"/>
      <c r="Q113" s="503">
        <v>5</v>
      </c>
      <c r="R113" s="425" t="s">
        <v>584</v>
      </c>
      <c r="S113" s="425">
        <v>103400.00000000001</v>
      </c>
    </row>
    <row r="114" spans="1:19" s="425" customFormat="1" ht="43" customHeight="1">
      <c r="A114" s="844">
        <v>102</v>
      </c>
      <c r="B114" s="531" t="s">
        <v>1031</v>
      </c>
      <c r="C114" s="555" t="s">
        <v>2106</v>
      </c>
      <c r="D114" s="309"/>
      <c r="E114" s="308"/>
      <c r="F114" s="308"/>
      <c r="G114" s="308"/>
      <c r="H114" s="308"/>
      <c r="I114" s="308"/>
      <c r="J114" s="308"/>
      <c r="K114" s="308"/>
      <c r="L114" s="309"/>
      <c r="M114" s="533">
        <v>2013</v>
      </c>
      <c r="N114" s="309" t="s">
        <v>114</v>
      </c>
      <c r="O114" s="535">
        <v>519359.265478972</v>
      </c>
      <c r="P114" s="855"/>
      <c r="Q114" s="503">
        <v>5</v>
      </c>
      <c r="R114" s="425" t="s">
        <v>584</v>
      </c>
      <c r="S114" s="425">
        <v>103400.00000000001</v>
      </c>
    </row>
    <row r="115" spans="1:19" s="425" customFormat="1" ht="43" customHeight="1">
      <c r="A115" s="844">
        <v>103</v>
      </c>
      <c r="B115" s="531" t="s">
        <v>1032</v>
      </c>
      <c r="C115" s="555" t="s">
        <v>2106</v>
      </c>
      <c r="D115" s="309"/>
      <c r="E115" s="308"/>
      <c r="F115" s="308"/>
      <c r="G115" s="308"/>
      <c r="H115" s="308"/>
      <c r="I115" s="308"/>
      <c r="J115" s="308"/>
      <c r="K115" s="308"/>
      <c r="L115" s="309"/>
      <c r="M115" s="533">
        <v>2013</v>
      </c>
      <c r="N115" s="309" t="s">
        <v>114</v>
      </c>
      <c r="O115" s="535">
        <v>386756.89982476638</v>
      </c>
      <c r="P115" s="855"/>
      <c r="Q115" s="503">
        <v>5</v>
      </c>
      <c r="R115" s="425" t="s">
        <v>584</v>
      </c>
      <c r="S115" s="425">
        <v>77000</v>
      </c>
    </row>
    <row r="116" spans="1:19" s="425" customFormat="1" ht="43" customHeight="1">
      <c r="A116" s="844">
        <v>104</v>
      </c>
      <c r="B116" s="531" t="s">
        <v>747</v>
      </c>
      <c r="C116" s="309" t="s">
        <v>2111</v>
      </c>
      <c r="D116" s="309"/>
      <c r="E116" s="308"/>
      <c r="F116" s="308"/>
      <c r="G116" s="308"/>
      <c r="H116" s="308"/>
      <c r="I116" s="308"/>
      <c r="J116" s="308"/>
      <c r="K116" s="308"/>
      <c r="L116" s="309"/>
      <c r="M116" s="533">
        <v>2013</v>
      </c>
      <c r="N116" s="309" t="s">
        <v>114</v>
      </c>
      <c r="O116" s="535">
        <v>386756.89982476638</v>
      </c>
      <c r="P116" s="855"/>
      <c r="Q116" s="503">
        <v>5</v>
      </c>
      <c r="R116" s="425" t="s">
        <v>584</v>
      </c>
      <c r="S116" s="425">
        <v>77000</v>
      </c>
    </row>
    <row r="117" spans="1:19" s="425" customFormat="1" ht="43" customHeight="1">
      <c r="A117" s="844">
        <v>105</v>
      </c>
      <c r="B117" s="531" t="s">
        <v>1033</v>
      </c>
      <c r="C117" s="555" t="s">
        <v>2106</v>
      </c>
      <c r="D117" s="309"/>
      <c r="E117" s="308"/>
      <c r="F117" s="308"/>
      <c r="G117" s="308"/>
      <c r="H117" s="308"/>
      <c r="I117" s="308"/>
      <c r="J117" s="308"/>
      <c r="K117" s="308"/>
      <c r="L117" s="309"/>
      <c r="M117" s="533">
        <v>2013</v>
      </c>
      <c r="N117" s="309" t="s">
        <v>114</v>
      </c>
      <c r="O117" s="535">
        <v>386756.89982476638</v>
      </c>
      <c r="P117" s="855"/>
      <c r="Q117" s="503">
        <v>5</v>
      </c>
      <c r="R117" s="425" t="s">
        <v>584</v>
      </c>
      <c r="S117" s="425">
        <v>77000</v>
      </c>
    </row>
    <row r="118" spans="1:19" s="425" customFormat="1" ht="43" customHeight="1">
      <c r="A118" s="844">
        <v>106</v>
      </c>
      <c r="B118" s="531" t="s">
        <v>1034</v>
      </c>
      <c r="C118" s="555" t="s">
        <v>2106</v>
      </c>
      <c r="D118" s="309"/>
      <c r="E118" s="308"/>
      <c r="F118" s="308"/>
      <c r="G118" s="308"/>
      <c r="H118" s="308"/>
      <c r="I118" s="308"/>
      <c r="J118" s="308"/>
      <c r="K118" s="308"/>
      <c r="L118" s="309"/>
      <c r="M118" s="533">
        <v>2013</v>
      </c>
      <c r="N118" s="309" t="s">
        <v>114</v>
      </c>
      <c r="O118" s="535">
        <v>386756.89982476638</v>
      </c>
      <c r="P118" s="855"/>
      <c r="Q118" s="503">
        <v>5</v>
      </c>
      <c r="R118" s="425" t="s">
        <v>584</v>
      </c>
      <c r="S118" s="425">
        <v>77000</v>
      </c>
    </row>
    <row r="119" spans="1:19" s="425" customFormat="1" ht="43" customHeight="1">
      <c r="A119" s="844">
        <v>107</v>
      </c>
      <c r="B119" s="531" t="s">
        <v>1035</v>
      </c>
      <c r="C119" s="555" t="s">
        <v>2106</v>
      </c>
      <c r="D119" s="309"/>
      <c r="E119" s="308"/>
      <c r="F119" s="308"/>
      <c r="G119" s="308"/>
      <c r="H119" s="308"/>
      <c r="I119" s="308"/>
      <c r="J119" s="308"/>
      <c r="K119" s="308"/>
      <c r="L119" s="309"/>
      <c r="M119" s="533">
        <v>2013</v>
      </c>
      <c r="N119" s="309" t="s">
        <v>114</v>
      </c>
      <c r="O119" s="535">
        <v>911641.26387266372</v>
      </c>
      <c r="P119" s="855"/>
      <c r="Q119" s="503">
        <v>5</v>
      </c>
      <c r="R119" s="425" t="s">
        <v>584</v>
      </c>
      <c r="S119" s="425">
        <v>181500.00000000003</v>
      </c>
    </row>
    <row r="120" spans="1:19" s="425" customFormat="1" ht="43" customHeight="1">
      <c r="A120" s="844">
        <v>108</v>
      </c>
      <c r="B120" s="531" t="s">
        <v>1036</v>
      </c>
      <c r="C120" s="555" t="s">
        <v>2106</v>
      </c>
      <c r="D120" s="309"/>
      <c r="E120" s="308"/>
      <c r="F120" s="308"/>
      <c r="G120" s="308"/>
      <c r="H120" s="308"/>
      <c r="I120" s="308"/>
      <c r="J120" s="308"/>
      <c r="K120" s="308"/>
      <c r="L120" s="309"/>
      <c r="M120" s="533">
        <v>2013</v>
      </c>
      <c r="N120" s="309" t="s">
        <v>114</v>
      </c>
      <c r="O120" s="535">
        <v>386756.89982476638</v>
      </c>
      <c r="P120" s="855"/>
      <c r="Q120" s="503">
        <v>5</v>
      </c>
      <c r="R120" s="425" t="s">
        <v>584</v>
      </c>
      <c r="S120" s="425">
        <v>77000</v>
      </c>
    </row>
    <row r="121" spans="1:19" s="425" customFormat="1" ht="43" customHeight="1">
      <c r="A121" s="844">
        <v>109</v>
      </c>
      <c r="B121" s="531" t="s">
        <v>1037</v>
      </c>
      <c r="C121" s="555" t="s">
        <v>2106</v>
      </c>
      <c r="D121" s="309"/>
      <c r="E121" s="308"/>
      <c r="F121" s="308"/>
      <c r="G121" s="308"/>
      <c r="H121" s="308"/>
      <c r="I121" s="308"/>
      <c r="J121" s="308"/>
      <c r="K121" s="308"/>
      <c r="L121" s="309"/>
      <c r="M121" s="533">
        <v>2013</v>
      </c>
      <c r="N121" s="309" t="s">
        <v>114</v>
      </c>
      <c r="O121" s="535">
        <v>386756.89982476638</v>
      </c>
      <c r="P121" s="855"/>
      <c r="Q121" s="503">
        <v>5</v>
      </c>
      <c r="R121" s="425" t="s">
        <v>584</v>
      </c>
      <c r="S121" s="425">
        <v>77000</v>
      </c>
    </row>
    <row r="122" spans="1:19" s="425" customFormat="1" ht="43" customHeight="1">
      <c r="A122" s="844">
        <v>110</v>
      </c>
      <c r="B122" s="531" t="s">
        <v>1038</v>
      </c>
      <c r="C122" s="309" t="s">
        <v>2111</v>
      </c>
      <c r="D122" s="309"/>
      <c r="E122" s="308"/>
      <c r="F122" s="308"/>
      <c r="G122" s="308"/>
      <c r="H122" s="308"/>
      <c r="I122" s="308"/>
      <c r="J122" s="308"/>
      <c r="K122" s="308"/>
      <c r="L122" s="309"/>
      <c r="M122" s="533">
        <v>2013</v>
      </c>
      <c r="N122" s="309" t="s">
        <v>114</v>
      </c>
      <c r="O122" s="535">
        <v>386756.89982476638</v>
      </c>
      <c r="P122" s="855"/>
      <c r="Q122" s="503">
        <v>5</v>
      </c>
      <c r="R122" s="425" t="s">
        <v>584</v>
      </c>
      <c r="S122" s="425">
        <v>77000</v>
      </c>
    </row>
    <row r="123" spans="1:19" s="425" customFormat="1" ht="43" customHeight="1">
      <c r="A123" s="844">
        <v>111</v>
      </c>
      <c r="B123" s="531" t="s">
        <v>1039</v>
      </c>
      <c r="C123" s="555" t="s">
        <v>2106</v>
      </c>
      <c r="D123" s="309"/>
      <c r="E123" s="308"/>
      <c r="F123" s="308"/>
      <c r="G123" s="308"/>
      <c r="H123" s="308"/>
      <c r="I123" s="308"/>
      <c r="J123" s="308"/>
      <c r="K123" s="308"/>
      <c r="L123" s="309"/>
      <c r="M123" s="533">
        <v>2013</v>
      </c>
      <c r="N123" s="309" t="s">
        <v>114</v>
      </c>
      <c r="O123" s="535">
        <v>386756.89982476638</v>
      </c>
      <c r="P123" s="855"/>
      <c r="Q123" s="503">
        <v>5</v>
      </c>
      <c r="R123" s="425" t="s">
        <v>584</v>
      </c>
      <c r="S123" s="425">
        <v>77000</v>
      </c>
    </row>
    <row r="124" spans="1:19" s="425" customFormat="1" ht="43" customHeight="1">
      <c r="A124" s="844">
        <v>112</v>
      </c>
      <c r="B124" s="531" t="s">
        <v>1040</v>
      </c>
      <c r="C124" s="555" t="s">
        <v>2106</v>
      </c>
      <c r="D124" s="309"/>
      <c r="E124" s="308"/>
      <c r="F124" s="308"/>
      <c r="G124" s="308"/>
      <c r="H124" s="308"/>
      <c r="I124" s="308"/>
      <c r="J124" s="308"/>
      <c r="K124" s="308"/>
      <c r="L124" s="309"/>
      <c r="M124" s="533">
        <v>2013</v>
      </c>
      <c r="N124" s="309" t="s">
        <v>114</v>
      </c>
      <c r="O124" s="535">
        <v>386756.89982476638</v>
      </c>
      <c r="P124" s="855"/>
      <c r="Q124" s="503">
        <v>5</v>
      </c>
      <c r="R124" s="425" t="s">
        <v>584</v>
      </c>
      <c r="S124" s="425">
        <v>77000</v>
      </c>
    </row>
    <row r="125" spans="1:19" s="425" customFormat="1" ht="43" customHeight="1">
      <c r="A125" s="844">
        <v>113</v>
      </c>
      <c r="B125" s="531" t="s">
        <v>1041</v>
      </c>
      <c r="C125" s="555" t="s">
        <v>2106</v>
      </c>
      <c r="D125" s="309"/>
      <c r="E125" s="308"/>
      <c r="F125" s="308"/>
      <c r="G125" s="308"/>
      <c r="H125" s="308"/>
      <c r="I125" s="308"/>
      <c r="J125" s="308"/>
      <c r="K125" s="308"/>
      <c r="L125" s="309"/>
      <c r="M125" s="533">
        <v>2013</v>
      </c>
      <c r="N125" s="309" t="s">
        <v>114</v>
      </c>
      <c r="O125" s="535">
        <v>469633.3783586449</v>
      </c>
      <c r="P125" s="855"/>
      <c r="Q125" s="503">
        <v>5</v>
      </c>
      <c r="R125" s="425" t="s">
        <v>584</v>
      </c>
      <c r="S125" s="425">
        <v>93500.000000000015</v>
      </c>
    </row>
    <row r="126" spans="1:19" s="425" customFormat="1" ht="43" customHeight="1">
      <c r="A126" s="844">
        <v>114</v>
      </c>
      <c r="B126" s="531" t="s">
        <v>1042</v>
      </c>
      <c r="C126" s="555" t="s">
        <v>2106</v>
      </c>
      <c r="D126" s="309"/>
      <c r="E126" s="308"/>
      <c r="F126" s="308"/>
      <c r="G126" s="308"/>
      <c r="H126" s="308"/>
      <c r="I126" s="308"/>
      <c r="J126" s="308"/>
      <c r="K126" s="308"/>
      <c r="L126" s="309"/>
      <c r="M126" s="533">
        <v>2013</v>
      </c>
      <c r="N126" s="309" t="s">
        <v>114</v>
      </c>
      <c r="O126" s="535">
        <v>325980.81556658883</v>
      </c>
      <c r="P126" s="855"/>
      <c r="Q126" s="503">
        <v>5</v>
      </c>
      <c r="R126" s="425" t="s">
        <v>584</v>
      </c>
      <c r="S126" s="425">
        <v>64900.000000000015</v>
      </c>
    </row>
    <row r="127" spans="1:19" s="425" customFormat="1" ht="43" customHeight="1">
      <c r="A127" s="844">
        <v>115</v>
      </c>
      <c r="B127" s="531" t="s">
        <v>1043</v>
      </c>
      <c r="C127" s="555" t="s">
        <v>2106</v>
      </c>
      <c r="D127" s="309"/>
      <c r="E127" s="308"/>
      <c r="F127" s="308"/>
      <c r="G127" s="308"/>
      <c r="H127" s="308"/>
      <c r="I127" s="308"/>
      <c r="J127" s="308"/>
      <c r="K127" s="308"/>
      <c r="L127" s="309"/>
      <c r="M127" s="533">
        <v>2013</v>
      </c>
      <c r="N127" s="309" t="s">
        <v>114</v>
      </c>
      <c r="O127" s="535">
        <v>469633.3783586449</v>
      </c>
      <c r="P127" s="855"/>
      <c r="Q127" s="503">
        <v>5</v>
      </c>
      <c r="R127" s="425" t="s">
        <v>584</v>
      </c>
      <c r="S127" s="425">
        <v>93500.000000000015</v>
      </c>
    </row>
    <row r="128" spans="1:19" s="425" customFormat="1" ht="43" customHeight="1">
      <c r="A128" s="844">
        <v>116</v>
      </c>
      <c r="B128" s="531" t="s">
        <v>1044</v>
      </c>
      <c r="C128" s="309" t="s">
        <v>2111</v>
      </c>
      <c r="D128" s="309"/>
      <c r="E128" s="308"/>
      <c r="F128" s="308"/>
      <c r="G128" s="308"/>
      <c r="H128" s="308"/>
      <c r="I128" s="308"/>
      <c r="J128" s="308"/>
      <c r="K128" s="308"/>
      <c r="L128" s="309"/>
      <c r="M128" s="533">
        <v>2013</v>
      </c>
      <c r="N128" s="309" t="s">
        <v>114</v>
      </c>
      <c r="O128" s="535">
        <v>414382.39266939252</v>
      </c>
      <c r="P128" s="855"/>
      <c r="Q128" s="503">
        <v>5</v>
      </c>
      <c r="R128" s="425" t="s">
        <v>584</v>
      </c>
      <c r="S128" s="425">
        <v>82500</v>
      </c>
    </row>
    <row r="129" spans="1:19" s="425" customFormat="1" ht="43" customHeight="1">
      <c r="A129" s="844">
        <v>117</v>
      </c>
      <c r="B129" s="531" t="s">
        <v>1045</v>
      </c>
      <c r="C129" s="555" t="s">
        <v>2106</v>
      </c>
      <c r="D129" s="309"/>
      <c r="E129" s="308"/>
      <c r="F129" s="308"/>
      <c r="G129" s="308"/>
      <c r="H129" s="308"/>
      <c r="I129" s="308"/>
      <c r="J129" s="308"/>
      <c r="K129" s="308"/>
      <c r="L129" s="309"/>
      <c r="M129" s="533">
        <v>2013</v>
      </c>
      <c r="N129" s="309" t="s">
        <v>114</v>
      </c>
      <c r="O129" s="535">
        <v>414382.39266939252</v>
      </c>
      <c r="P129" s="855"/>
      <c r="Q129" s="503">
        <v>5</v>
      </c>
      <c r="R129" s="425" t="s">
        <v>584</v>
      </c>
      <c r="S129" s="425">
        <v>82500</v>
      </c>
    </row>
    <row r="130" spans="1:19" s="425" customFormat="1" ht="43" customHeight="1">
      <c r="A130" s="844">
        <v>118</v>
      </c>
      <c r="B130" s="531" t="s">
        <v>1046</v>
      </c>
      <c r="C130" s="309" t="s">
        <v>2111</v>
      </c>
      <c r="D130" s="309"/>
      <c r="E130" s="308"/>
      <c r="F130" s="308"/>
      <c r="G130" s="308"/>
      <c r="H130" s="308"/>
      <c r="I130" s="308"/>
      <c r="J130" s="308"/>
      <c r="K130" s="308"/>
      <c r="L130" s="309"/>
      <c r="M130" s="533">
        <v>2013</v>
      </c>
      <c r="N130" s="309" t="s">
        <v>114</v>
      </c>
      <c r="O130" s="535">
        <v>469633.3783586449</v>
      </c>
      <c r="P130" s="855"/>
      <c r="Q130" s="503">
        <v>5</v>
      </c>
      <c r="R130" s="425" t="s">
        <v>584</v>
      </c>
      <c r="S130" s="425">
        <v>93500.000000000015</v>
      </c>
    </row>
    <row r="131" spans="1:19" s="425" customFormat="1" ht="43" customHeight="1">
      <c r="A131" s="844">
        <v>119</v>
      </c>
      <c r="B131" s="531" t="s">
        <v>1047</v>
      </c>
      <c r="C131" s="555" t="s">
        <v>2106</v>
      </c>
      <c r="D131" s="309"/>
      <c r="E131" s="308"/>
      <c r="F131" s="308"/>
      <c r="G131" s="308"/>
      <c r="H131" s="308"/>
      <c r="I131" s="308"/>
      <c r="J131" s="308"/>
      <c r="K131" s="308"/>
      <c r="L131" s="309"/>
      <c r="M131" s="533">
        <v>2013</v>
      </c>
      <c r="N131" s="309" t="s">
        <v>114</v>
      </c>
      <c r="O131" s="535">
        <v>386756.89982476638</v>
      </c>
      <c r="P131" s="855"/>
      <c r="Q131" s="503">
        <v>5</v>
      </c>
      <c r="R131" s="425" t="s">
        <v>584</v>
      </c>
      <c r="S131" s="425">
        <v>77000</v>
      </c>
    </row>
    <row r="132" spans="1:19" s="425" customFormat="1" ht="43" customHeight="1">
      <c r="A132" s="844">
        <v>120</v>
      </c>
      <c r="B132" s="531" t="s">
        <v>1048</v>
      </c>
      <c r="C132" s="309" t="s">
        <v>2111</v>
      </c>
      <c r="D132" s="309"/>
      <c r="E132" s="308"/>
      <c r="F132" s="308"/>
      <c r="G132" s="308"/>
      <c r="H132" s="308"/>
      <c r="I132" s="308"/>
      <c r="J132" s="308"/>
      <c r="K132" s="308"/>
      <c r="L132" s="309"/>
      <c r="M132" s="533">
        <v>2013</v>
      </c>
      <c r="N132" s="309" t="s">
        <v>114</v>
      </c>
      <c r="O132" s="535">
        <v>519359.265478972</v>
      </c>
      <c r="P132" s="855"/>
      <c r="Q132" s="503">
        <v>5</v>
      </c>
      <c r="R132" s="425" t="s">
        <v>584</v>
      </c>
      <c r="S132" s="425">
        <v>103400.00000000001</v>
      </c>
    </row>
    <row r="133" spans="1:19" s="425" customFormat="1" ht="43" customHeight="1">
      <c r="A133" s="844">
        <v>121</v>
      </c>
      <c r="B133" s="531" t="s">
        <v>1049</v>
      </c>
      <c r="C133" s="555" t="s">
        <v>2106</v>
      </c>
      <c r="D133" s="309"/>
      <c r="E133" s="308"/>
      <c r="F133" s="308"/>
      <c r="G133" s="308"/>
      <c r="H133" s="308"/>
      <c r="I133" s="308"/>
      <c r="J133" s="308"/>
      <c r="K133" s="308"/>
      <c r="L133" s="309"/>
      <c r="M133" s="533">
        <v>2013</v>
      </c>
      <c r="N133" s="309" t="s">
        <v>114</v>
      </c>
      <c r="O133" s="535">
        <v>469633.3783586449</v>
      </c>
      <c r="P133" s="855"/>
      <c r="Q133" s="503">
        <v>5</v>
      </c>
      <c r="R133" s="425" t="s">
        <v>584</v>
      </c>
      <c r="S133" s="425">
        <v>93500.000000000015</v>
      </c>
    </row>
    <row r="134" spans="1:19" s="425" customFormat="1" ht="43" customHeight="1">
      <c r="A134" s="844">
        <v>122</v>
      </c>
      <c r="B134" s="531" t="s">
        <v>1050</v>
      </c>
      <c r="C134" s="309" t="s">
        <v>2111</v>
      </c>
      <c r="D134" s="309"/>
      <c r="E134" s="308"/>
      <c r="F134" s="308"/>
      <c r="G134" s="308"/>
      <c r="H134" s="308"/>
      <c r="I134" s="308"/>
      <c r="J134" s="308"/>
      <c r="K134" s="308"/>
      <c r="L134" s="309"/>
      <c r="M134" s="533">
        <v>2013</v>
      </c>
      <c r="N134" s="309" t="s">
        <v>114</v>
      </c>
      <c r="O134" s="535">
        <v>386756.89982476638</v>
      </c>
      <c r="P134" s="855"/>
      <c r="Q134" s="503">
        <v>5</v>
      </c>
      <c r="R134" s="425" t="s">
        <v>584</v>
      </c>
      <c r="S134" s="425">
        <v>77000</v>
      </c>
    </row>
    <row r="135" spans="1:19" s="425" customFormat="1" ht="43" customHeight="1">
      <c r="A135" s="844">
        <v>123</v>
      </c>
      <c r="B135" s="531" t="s">
        <v>1051</v>
      </c>
      <c r="C135" s="555" t="s">
        <v>2106</v>
      </c>
      <c r="D135" s="309"/>
      <c r="E135" s="308"/>
      <c r="F135" s="308"/>
      <c r="G135" s="308"/>
      <c r="H135" s="308"/>
      <c r="I135" s="308"/>
      <c r="J135" s="308"/>
      <c r="K135" s="308"/>
      <c r="L135" s="309"/>
      <c r="M135" s="533">
        <v>2013</v>
      </c>
      <c r="N135" s="309" t="s">
        <v>114</v>
      </c>
      <c r="O135" s="535">
        <v>469633.3783586449</v>
      </c>
      <c r="P135" s="855"/>
      <c r="Q135" s="503">
        <v>5</v>
      </c>
      <c r="R135" s="425" t="s">
        <v>584</v>
      </c>
      <c r="S135" s="425">
        <v>93500.000000000015</v>
      </c>
    </row>
    <row r="136" spans="1:19" s="425" customFormat="1" ht="43" customHeight="1">
      <c r="A136" s="844">
        <v>124</v>
      </c>
      <c r="B136" s="531" t="s">
        <v>1052</v>
      </c>
      <c r="C136" s="309" t="s">
        <v>2111</v>
      </c>
      <c r="D136" s="309"/>
      <c r="E136" s="308"/>
      <c r="F136" s="308"/>
      <c r="G136" s="308"/>
      <c r="H136" s="308"/>
      <c r="I136" s="308"/>
      <c r="J136" s="308"/>
      <c r="K136" s="308"/>
      <c r="L136" s="309"/>
      <c r="M136" s="533">
        <v>2013</v>
      </c>
      <c r="N136" s="309" t="s">
        <v>114</v>
      </c>
      <c r="O136" s="535">
        <v>414382.39266939252</v>
      </c>
      <c r="P136" s="855"/>
      <c r="Q136" s="503">
        <v>5</v>
      </c>
      <c r="R136" s="425" t="s">
        <v>584</v>
      </c>
      <c r="S136" s="425">
        <v>82500</v>
      </c>
    </row>
    <row r="137" spans="1:19" s="425" customFormat="1" ht="43" customHeight="1">
      <c r="A137" s="844">
        <v>125</v>
      </c>
      <c r="B137" s="531" t="s">
        <v>1053</v>
      </c>
      <c r="C137" s="309" t="s">
        <v>2111</v>
      </c>
      <c r="D137" s="309"/>
      <c r="E137" s="308"/>
      <c r="F137" s="308"/>
      <c r="G137" s="308"/>
      <c r="H137" s="308"/>
      <c r="I137" s="308"/>
      <c r="J137" s="308"/>
      <c r="K137" s="308"/>
      <c r="L137" s="309"/>
      <c r="M137" s="533">
        <v>2013</v>
      </c>
      <c r="N137" s="309" t="s">
        <v>114</v>
      </c>
      <c r="O137" s="535">
        <v>519359.265478972</v>
      </c>
      <c r="P137" s="855"/>
      <c r="Q137" s="503">
        <v>5</v>
      </c>
      <c r="R137" s="425" t="s">
        <v>584</v>
      </c>
      <c r="S137" s="425">
        <v>103400.00000000001</v>
      </c>
    </row>
    <row r="138" spans="1:19" s="425" customFormat="1" ht="43" customHeight="1">
      <c r="A138" s="844">
        <v>126</v>
      </c>
      <c r="B138" s="531" t="s">
        <v>1054</v>
      </c>
      <c r="C138" s="309" t="s">
        <v>2111</v>
      </c>
      <c r="D138" s="309"/>
      <c r="E138" s="308"/>
      <c r="F138" s="308"/>
      <c r="G138" s="308"/>
      <c r="H138" s="308"/>
      <c r="I138" s="308"/>
      <c r="J138" s="308"/>
      <c r="K138" s="308"/>
      <c r="L138" s="309"/>
      <c r="M138" s="533">
        <v>2013</v>
      </c>
      <c r="N138" s="309" t="s">
        <v>114</v>
      </c>
      <c r="O138" s="535">
        <v>469633.3783586449</v>
      </c>
      <c r="P138" s="855"/>
      <c r="Q138" s="503">
        <v>5</v>
      </c>
      <c r="R138" s="425" t="s">
        <v>584</v>
      </c>
      <c r="S138" s="425">
        <v>93500.000000000015</v>
      </c>
    </row>
    <row r="139" spans="1:19" s="425" customFormat="1" ht="43" customHeight="1">
      <c r="A139" s="844">
        <v>127</v>
      </c>
      <c r="B139" s="531" t="s">
        <v>1055</v>
      </c>
      <c r="C139" s="309" t="s">
        <v>2111</v>
      </c>
      <c r="D139" s="309"/>
      <c r="E139" s="308"/>
      <c r="F139" s="308"/>
      <c r="G139" s="308"/>
      <c r="H139" s="308"/>
      <c r="I139" s="308"/>
      <c r="J139" s="308"/>
      <c r="K139" s="308"/>
      <c r="L139" s="309"/>
      <c r="M139" s="533">
        <v>2013</v>
      </c>
      <c r="N139" s="309" t="s">
        <v>114</v>
      </c>
      <c r="O139" s="535">
        <v>414382.39266939252</v>
      </c>
      <c r="P139" s="855"/>
      <c r="Q139" s="503">
        <v>5</v>
      </c>
      <c r="R139" s="425" t="s">
        <v>584</v>
      </c>
      <c r="S139" s="425">
        <v>82500</v>
      </c>
    </row>
    <row r="140" spans="1:19" s="425" customFormat="1" ht="43" customHeight="1">
      <c r="A140" s="844">
        <v>128</v>
      </c>
      <c r="B140" s="531" t="s">
        <v>1056</v>
      </c>
      <c r="C140" s="309" t="s">
        <v>2111</v>
      </c>
      <c r="D140" s="309"/>
      <c r="E140" s="308"/>
      <c r="F140" s="308"/>
      <c r="G140" s="308"/>
      <c r="H140" s="308"/>
      <c r="I140" s="308"/>
      <c r="J140" s="308"/>
      <c r="K140" s="308"/>
      <c r="L140" s="309"/>
      <c r="M140" s="533">
        <v>2013</v>
      </c>
      <c r="N140" s="309" t="s">
        <v>114</v>
      </c>
      <c r="O140" s="535">
        <v>651961.63113317767</v>
      </c>
      <c r="P140" s="855"/>
      <c r="Q140" s="503">
        <v>5</v>
      </c>
      <c r="R140" s="425" t="s">
        <v>584</v>
      </c>
      <c r="S140" s="425">
        <v>129800.00000000003</v>
      </c>
    </row>
    <row r="141" spans="1:19" s="425" customFormat="1" ht="43" customHeight="1">
      <c r="A141" s="844">
        <v>129</v>
      </c>
      <c r="B141" s="531" t="s">
        <v>1057</v>
      </c>
      <c r="C141" s="309" t="s">
        <v>2111</v>
      </c>
      <c r="D141" s="309"/>
      <c r="E141" s="308"/>
      <c r="F141" s="308"/>
      <c r="G141" s="308"/>
      <c r="H141" s="308"/>
      <c r="I141" s="308"/>
      <c r="J141" s="308"/>
      <c r="K141" s="308"/>
      <c r="L141" s="309"/>
      <c r="M141" s="533">
        <v>2013</v>
      </c>
      <c r="N141" s="309" t="s">
        <v>114</v>
      </c>
      <c r="O141" s="535">
        <v>519359.265478972</v>
      </c>
      <c r="P141" s="855"/>
      <c r="Q141" s="503">
        <v>5</v>
      </c>
      <c r="R141" s="425" t="s">
        <v>584</v>
      </c>
      <c r="S141" s="425">
        <v>103400.00000000001</v>
      </c>
    </row>
    <row r="142" spans="1:19" s="425" customFormat="1" ht="43" customHeight="1">
      <c r="A142" s="844">
        <v>130</v>
      </c>
      <c r="B142" s="531" t="s">
        <v>1058</v>
      </c>
      <c r="C142" s="309" t="s">
        <v>2111</v>
      </c>
      <c r="D142" s="309"/>
      <c r="E142" s="308"/>
      <c r="F142" s="308"/>
      <c r="G142" s="308"/>
      <c r="H142" s="308"/>
      <c r="I142" s="308"/>
      <c r="J142" s="308"/>
      <c r="K142" s="308"/>
      <c r="L142" s="309"/>
      <c r="M142" s="533">
        <v>2013</v>
      </c>
      <c r="N142" s="309" t="s">
        <v>114</v>
      </c>
      <c r="O142" s="535">
        <v>325980.81556658883</v>
      </c>
      <c r="P142" s="855"/>
      <c r="Q142" s="503">
        <v>5</v>
      </c>
      <c r="R142" s="425" t="s">
        <v>584</v>
      </c>
      <c r="S142" s="425">
        <v>64900.000000000015</v>
      </c>
    </row>
    <row r="143" spans="1:19" s="425" customFormat="1" ht="43" customHeight="1">
      <c r="A143" s="844">
        <v>131</v>
      </c>
      <c r="B143" s="531" t="s">
        <v>1059</v>
      </c>
      <c r="C143" s="309" t="s">
        <v>2111</v>
      </c>
      <c r="D143" s="309"/>
      <c r="E143" s="308"/>
      <c r="F143" s="308"/>
      <c r="G143" s="308"/>
      <c r="H143" s="308"/>
      <c r="I143" s="308"/>
      <c r="J143" s="308"/>
      <c r="K143" s="308"/>
      <c r="L143" s="309"/>
      <c r="M143" s="533">
        <v>2013</v>
      </c>
      <c r="N143" s="309" t="s">
        <v>114</v>
      </c>
      <c r="O143" s="535">
        <v>519359.265478972</v>
      </c>
      <c r="P143" s="855"/>
      <c r="Q143" s="503">
        <v>5</v>
      </c>
      <c r="R143" s="425" t="s">
        <v>584</v>
      </c>
      <c r="S143" s="425">
        <v>103400.00000000001</v>
      </c>
    </row>
    <row r="144" spans="1:19" s="425" customFormat="1" ht="43" customHeight="1">
      <c r="A144" s="844">
        <v>132</v>
      </c>
      <c r="B144" s="531" t="s">
        <v>1060</v>
      </c>
      <c r="C144" s="555" t="s">
        <v>2106</v>
      </c>
      <c r="D144" s="309"/>
      <c r="E144" s="308"/>
      <c r="F144" s="308"/>
      <c r="G144" s="308"/>
      <c r="H144" s="308"/>
      <c r="I144" s="308"/>
      <c r="J144" s="308"/>
      <c r="K144" s="308"/>
      <c r="L144" s="309"/>
      <c r="M144" s="533">
        <v>2013</v>
      </c>
      <c r="N144" s="309" t="s">
        <v>114</v>
      </c>
      <c r="O144" s="535">
        <v>651961.63113317767</v>
      </c>
      <c r="P144" s="855"/>
      <c r="Q144" s="503">
        <v>5</v>
      </c>
      <c r="R144" s="425" t="s">
        <v>584</v>
      </c>
      <c r="S144" s="425">
        <v>129800.00000000003</v>
      </c>
    </row>
    <row r="145" spans="1:19" s="425" customFormat="1" ht="43" customHeight="1">
      <c r="A145" s="844">
        <v>133</v>
      </c>
      <c r="B145" s="531" t="s">
        <v>1061</v>
      </c>
      <c r="C145" s="309" t="s">
        <v>2111</v>
      </c>
      <c r="D145" s="309"/>
      <c r="E145" s="308"/>
      <c r="F145" s="308"/>
      <c r="G145" s="308"/>
      <c r="H145" s="308"/>
      <c r="I145" s="308"/>
      <c r="J145" s="308"/>
      <c r="K145" s="308"/>
      <c r="L145" s="309"/>
      <c r="M145" s="533">
        <v>2013</v>
      </c>
      <c r="N145" s="309" t="s">
        <v>114</v>
      </c>
      <c r="O145" s="535">
        <v>469633.3783586449</v>
      </c>
      <c r="P145" s="855"/>
      <c r="Q145" s="503">
        <v>5</v>
      </c>
      <c r="R145" s="425" t="s">
        <v>584</v>
      </c>
      <c r="S145" s="425">
        <v>93500.000000000015</v>
      </c>
    </row>
    <row r="146" spans="1:19" s="425" customFormat="1" ht="43" customHeight="1">
      <c r="A146" s="844">
        <v>134</v>
      </c>
      <c r="B146" s="531" t="s">
        <v>1062</v>
      </c>
      <c r="C146" s="309" t="s">
        <v>2111</v>
      </c>
      <c r="D146" s="309"/>
      <c r="E146" s="308"/>
      <c r="F146" s="308"/>
      <c r="G146" s="308"/>
      <c r="H146" s="308"/>
      <c r="I146" s="308"/>
      <c r="J146" s="308"/>
      <c r="K146" s="308"/>
      <c r="L146" s="309"/>
      <c r="M146" s="533">
        <v>2013</v>
      </c>
      <c r="N146" s="309" t="s">
        <v>114</v>
      </c>
      <c r="O146" s="535">
        <v>519359.265478972</v>
      </c>
      <c r="P146" s="855"/>
      <c r="Q146" s="503">
        <v>5</v>
      </c>
      <c r="R146" s="425" t="s">
        <v>584</v>
      </c>
      <c r="S146" s="425">
        <v>103400.00000000001</v>
      </c>
    </row>
    <row r="147" spans="1:19" s="425" customFormat="1" ht="43" customHeight="1">
      <c r="A147" s="844">
        <v>135</v>
      </c>
      <c r="B147" s="531" t="s">
        <v>1063</v>
      </c>
      <c r="C147" s="555" t="s">
        <v>2106</v>
      </c>
      <c r="D147" s="309"/>
      <c r="E147" s="308"/>
      <c r="F147" s="308"/>
      <c r="G147" s="308"/>
      <c r="H147" s="308"/>
      <c r="I147" s="308"/>
      <c r="J147" s="308"/>
      <c r="K147" s="308"/>
      <c r="L147" s="309"/>
      <c r="M147" s="533">
        <v>2013</v>
      </c>
      <c r="N147" s="309" t="s">
        <v>114</v>
      </c>
      <c r="O147" s="535">
        <v>386756.89982476638</v>
      </c>
      <c r="P147" s="855"/>
      <c r="Q147" s="503">
        <v>5</v>
      </c>
      <c r="R147" s="425" t="s">
        <v>584</v>
      </c>
      <c r="S147" s="425">
        <v>77000</v>
      </c>
    </row>
    <row r="148" spans="1:19" s="425" customFormat="1" ht="43" customHeight="1">
      <c r="A148" s="844">
        <v>136</v>
      </c>
      <c r="B148" s="531" t="s">
        <v>1064</v>
      </c>
      <c r="C148" s="309" t="s">
        <v>2111</v>
      </c>
      <c r="D148" s="309"/>
      <c r="E148" s="308"/>
      <c r="F148" s="308"/>
      <c r="G148" s="308"/>
      <c r="H148" s="308"/>
      <c r="I148" s="308"/>
      <c r="J148" s="308"/>
      <c r="K148" s="308"/>
      <c r="L148" s="309"/>
      <c r="M148" s="533">
        <v>2013</v>
      </c>
      <c r="N148" s="309" t="s">
        <v>114</v>
      </c>
      <c r="O148" s="535">
        <v>325980.81556658883</v>
      </c>
      <c r="P148" s="855"/>
      <c r="Q148" s="503">
        <v>5</v>
      </c>
      <c r="R148" s="425" t="s">
        <v>584</v>
      </c>
      <c r="S148" s="425">
        <v>64900.000000000015</v>
      </c>
    </row>
    <row r="149" spans="1:19" s="425" customFormat="1" ht="43" customHeight="1">
      <c r="A149" s="844">
        <v>137</v>
      </c>
      <c r="B149" s="531" t="s">
        <v>1065</v>
      </c>
      <c r="C149" s="555" t="s">
        <v>2106</v>
      </c>
      <c r="D149" s="309"/>
      <c r="E149" s="308"/>
      <c r="F149" s="308"/>
      <c r="G149" s="308"/>
      <c r="H149" s="308"/>
      <c r="I149" s="308"/>
      <c r="J149" s="308"/>
      <c r="K149" s="308"/>
      <c r="L149" s="309"/>
      <c r="M149" s="533">
        <v>2013</v>
      </c>
      <c r="N149" s="309" t="s">
        <v>114</v>
      </c>
      <c r="O149" s="535">
        <v>519359.265478972</v>
      </c>
      <c r="P149" s="855"/>
      <c r="Q149" s="503">
        <v>5</v>
      </c>
      <c r="R149" s="425" t="s">
        <v>584</v>
      </c>
      <c r="S149" s="425">
        <v>103400.00000000001</v>
      </c>
    </row>
    <row r="150" spans="1:19" s="425" customFormat="1" ht="43" customHeight="1">
      <c r="A150" s="844">
        <v>138</v>
      </c>
      <c r="B150" s="531" t="s">
        <v>1066</v>
      </c>
      <c r="C150" s="555" t="s">
        <v>2106</v>
      </c>
      <c r="D150" s="309"/>
      <c r="E150" s="308"/>
      <c r="F150" s="308"/>
      <c r="G150" s="308"/>
      <c r="H150" s="308"/>
      <c r="I150" s="308"/>
      <c r="J150" s="308"/>
      <c r="K150" s="308"/>
      <c r="L150" s="309"/>
      <c r="M150" s="533">
        <v>2013</v>
      </c>
      <c r="N150" s="309" t="s">
        <v>114</v>
      </c>
      <c r="O150" s="535">
        <v>414382.39266939252</v>
      </c>
      <c r="P150" s="855"/>
      <c r="Q150" s="503">
        <v>5</v>
      </c>
      <c r="R150" s="425" t="s">
        <v>584</v>
      </c>
      <c r="S150" s="425">
        <v>82500</v>
      </c>
    </row>
    <row r="151" spans="1:19" s="425" customFormat="1" ht="43" customHeight="1">
      <c r="A151" s="844">
        <v>139</v>
      </c>
      <c r="B151" s="531" t="s">
        <v>1067</v>
      </c>
      <c r="C151" s="309" t="s">
        <v>2111</v>
      </c>
      <c r="D151" s="309"/>
      <c r="E151" s="308"/>
      <c r="F151" s="308"/>
      <c r="G151" s="308"/>
      <c r="H151" s="308"/>
      <c r="I151" s="308"/>
      <c r="J151" s="308"/>
      <c r="K151" s="308"/>
      <c r="L151" s="309"/>
      <c r="M151" s="533">
        <v>2013</v>
      </c>
      <c r="N151" s="309" t="s">
        <v>114</v>
      </c>
      <c r="O151" s="535">
        <v>469633.3783586449</v>
      </c>
      <c r="P151" s="855"/>
      <c r="Q151" s="503">
        <v>5</v>
      </c>
      <c r="R151" s="425" t="s">
        <v>584</v>
      </c>
      <c r="S151" s="425">
        <v>93500.000000000015</v>
      </c>
    </row>
    <row r="152" spans="1:19" s="425" customFormat="1" ht="43" customHeight="1">
      <c r="A152" s="844">
        <v>140</v>
      </c>
      <c r="B152" s="531" t="s">
        <v>1068</v>
      </c>
      <c r="C152" s="309" t="s">
        <v>2111</v>
      </c>
      <c r="D152" s="309"/>
      <c r="E152" s="308"/>
      <c r="F152" s="308"/>
      <c r="G152" s="308"/>
      <c r="H152" s="308"/>
      <c r="I152" s="308"/>
      <c r="J152" s="308"/>
      <c r="K152" s="308"/>
      <c r="L152" s="309"/>
      <c r="M152" s="533">
        <v>2013</v>
      </c>
      <c r="N152" s="309" t="s">
        <v>114</v>
      </c>
      <c r="O152" s="535">
        <v>414382.39266939252</v>
      </c>
      <c r="P152" s="855"/>
      <c r="Q152" s="503">
        <v>5</v>
      </c>
      <c r="R152" s="425" t="s">
        <v>584</v>
      </c>
      <c r="S152" s="425">
        <v>82500</v>
      </c>
    </row>
    <row r="153" spans="1:19" s="425" customFormat="1" ht="43" customHeight="1">
      <c r="A153" s="844">
        <v>141</v>
      </c>
      <c r="B153" s="531" t="s">
        <v>1069</v>
      </c>
      <c r="C153" s="555" t="s">
        <v>2106</v>
      </c>
      <c r="D153" s="309"/>
      <c r="E153" s="308"/>
      <c r="F153" s="308"/>
      <c r="G153" s="308"/>
      <c r="H153" s="308"/>
      <c r="I153" s="308"/>
      <c r="J153" s="308"/>
      <c r="K153" s="308"/>
      <c r="L153" s="309"/>
      <c r="M153" s="533">
        <v>2013</v>
      </c>
      <c r="N153" s="309" t="s">
        <v>114</v>
      </c>
      <c r="O153" s="535">
        <v>8801482.0202978998</v>
      </c>
      <c r="P153" s="855"/>
      <c r="Q153" s="503">
        <v>5</v>
      </c>
      <c r="R153" s="425" t="s">
        <v>584</v>
      </c>
      <c r="S153" s="425">
        <v>1752300.0000000005</v>
      </c>
    </row>
    <row r="154" spans="1:19" s="425" customFormat="1" ht="43" customHeight="1">
      <c r="A154" s="844">
        <v>142</v>
      </c>
      <c r="B154" s="531" t="s">
        <v>1070</v>
      </c>
      <c r="C154" s="555" t="s">
        <v>2106</v>
      </c>
      <c r="D154" s="309"/>
      <c r="E154" s="308"/>
      <c r="F154" s="308"/>
      <c r="G154" s="308"/>
      <c r="H154" s="308"/>
      <c r="I154" s="308"/>
      <c r="J154" s="308"/>
      <c r="K154" s="308"/>
      <c r="L154" s="309"/>
      <c r="M154" s="533">
        <v>2013</v>
      </c>
      <c r="N154" s="309" t="s">
        <v>114</v>
      </c>
      <c r="O154" s="535">
        <v>11083347.729264019</v>
      </c>
      <c r="P154" s="855"/>
      <c r="Q154" s="503">
        <v>5</v>
      </c>
      <c r="R154" s="425" t="s">
        <v>584</v>
      </c>
      <c r="S154" s="425">
        <v>2206600</v>
      </c>
    </row>
    <row r="155" spans="1:19" s="425" customFormat="1" ht="43" customHeight="1">
      <c r="A155" s="844">
        <v>143</v>
      </c>
      <c r="B155" s="531" t="s">
        <v>1071</v>
      </c>
      <c r="C155" s="555" t="s">
        <v>2106</v>
      </c>
      <c r="D155" s="309"/>
      <c r="E155" s="308"/>
      <c r="F155" s="308"/>
      <c r="G155" s="308"/>
      <c r="H155" s="308"/>
      <c r="I155" s="308"/>
      <c r="J155" s="308"/>
      <c r="K155" s="308"/>
      <c r="L155" s="309"/>
      <c r="M155" s="533">
        <v>2013</v>
      </c>
      <c r="N155" s="309" t="s">
        <v>114</v>
      </c>
      <c r="O155" s="535">
        <v>2281865.708966122</v>
      </c>
      <c r="P155" s="855"/>
      <c r="Q155" s="503">
        <v>5</v>
      </c>
      <c r="R155" s="425" t="s">
        <v>584</v>
      </c>
      <c r="S155" s="425">
        <v>454300.00000000012</v>
      </c>
    </row>
    <row r="156" spans="1:19" s="425" customFormat="1" ht="43" customHeight="1">
      <c r="A156" s="844">
        <v>144</v>
      </c>
      <c r="B156" s="531" t="s">
        <v>1072</v>
      </c>
      <c r="C156" s="555" t="s">
        <v>2106</v>
      </c>
      <c r="D156" s="309"/>
      <c r="E156" s="308"/>
      <c r="F156" s="308"/>
      <c r="G156" s="308"/>
      <c r="H156" s="308"/>
      <c r="I156" s="308"/>
      <c r="J156" s="308"/>
      <c r="K156" s="308"/>
      <c r="L156" s="309"/>
      <c r="M156" s="533">
        <v>2013</v>
      </c>
      <c r="N156" s="309" t="s">
        <v>114</v>
      </c>
      <c r="O156" s="535">
        <v>2281865.708966122</v>
      </c>
      <c r="P156" s="855"/>
      <c r="Q156" s="503">
        <v>5</v>
      </c>
      <c r="R156" s="425" t="s">
        <v>584</v>
      </c>
      <c r="S156" s="425">
        <v>454300.00000000012</v>
      </c>
    </row>
    <row r="157" spans="1:19" s="425" customFormat="1" ht="43" customHeight="1">
      <c r="A157" s="844">
        <v>145</v>
      </c>
      <c r="B157" s="531" t="s">
        <v>1073</v>
      </c>
      <c r="C157" s="309" t="s">
        <v>2111</v>
      </c>
      <c r="D157" s="309"/>
      <c r="E157" s="308"/>
      <c r="F157" s="308"/>
      <c r="G157" s="308"/>
      <c r="H157" s="308"/>
      <c r="I157" s="308"/>
      <c r="J157" s="308"/>
      <c r="K157" s="308"/>
      <c r="L157" s="309"/>
      <c r="M157" s="533">
        <v>2013</v>
      </c>
      <c r="N157" s="309" t="s">
        <v>114</v>
      </c>
      <c r="O157" s="535">
        <v>386756.89982476638</v>
      </c>
      <c r="P157" s="855"/>
      <c r="Q157" s="503">
        <v>5</v>
      </c>
      <c r="R157" s="425" t="s">
        <v>584</v>
      </c>
      <c r="S157" s="425">
        <v>77000</v>
      </c>
    </row>
    <row r="158" spans="1:19" s="425" customFormat="1" ht="43" customHeight="1">
      <c r="A158" s="844">
        <v>146</v>
      </c>
      <c r="B158" s="531" t="s">
        <v>1074</v>
      </c>
      <c r="C158" s="309" t="s">
        <v>2111</v>
      </c>
      <c r="D158" s="309"/>
      <c r="E158" s="308"/>
      <c r="F158" s="308"/>
      <c r="G158" s="308"/>
      <c r="H158" s="308"/>
      <c r="I158" s="308"/>
      <c r="J158" s="308"/>
      <c r="K158" s="308"/>
      <c r="L158" s="309"/>
      <c r="M158" s="533">
        <v>2013</v>
      </c>
      <c r="N158" s="309" t="s">
        <v>114</v>
      </c>
      <c r="O158" s="535">
        <v>519359.265478972</v>
      </c>
      <c r="P158" s="855"/>
      <c r="Q158" s="503">
        <v>5</v>
      </c>
      <c r="R158" s="425" t="s">
        <v>584</v>
      </c>
      <c r="S158" s="425">
        <v>103400.00000000001</v>
      </c>
    </row>
    <row r="159" spans="1:19" s="425" customFormat="1" ht="43" customHeight="1">
      <c r="A159" s="844">
        <v>147</v>
      </c>
      <c r="B159" s="531" t="s">
        <v>1075</v>
      </c>
      <c r="C159" s="555" t="s">
        <v>2106</v>
      </c>
      <c r="D159" s="309"/>
      <c r="E159" s="308"/>
      <c r="F159" s="308"/>
      <c r="G159" s="308"/>
      <c r="H159" s="308"/>
      <c r="I159" s="308"/>
      <c r="J159" s="308"/>
      <c r="K159" s="308"/>
      <c r="L159" s="309"/>
      <c r="M159" s="533">
        <v>2013</v>
      </c>
      <c r="N159" s="309" t="s">
        <v>114</v>
      </c>
      <c r="O159" s="535">
        <v>812189.4896320093</v>
      </c>
      <c r="P159" s="855"/>
      <c r="Q159" s="503">
        <v>5</v>
      </c>
      <c r="R159" s="425" t="s">
        <v>584</v>
      </c>
      <c r="S159" s="425">
        <v>161700</v>
      </c>
    </row>
    <row r="160" spans="1:19" s="425" customFormat="1" ht="43" customHeight="1">
      <c r="A160" s="844">
        <v>148</v>
      </c>
      <c r="B160" s="531" t="s">
        <v>1076</v>
      </c>
      <c r="C160" s="555" t="s">
        <v>2106</v>
      </c>
      <c r="D160" s="309"/>
      <c r="E160" s="308"/>
      <c r="F160" s="308"/>
      <c r="G160" s="308"/>
      <c r="H160" s="308"/>
      <c r="I160" s="308"/>
      <c r="J160" s="308"/>
      <c r="K160" s="308"/>
      <c r="L160" s="309"/>
      <c r="M160" s="533">
        <v>2013</v>
      </c>
      <c r="N160" s="309" t="s">
        <v>114</v>
      </c>
      <c r="O160" s="535">
        <v>226529.04132593461</v>
      </c>
      <c r="P160" s="860"/>
      <c r="Q160" s="503">
        <v>5</v>
      </c>
      <c r="R160" s="425" t="s">
        <v>584</v>
      </c>
      <c r="S160" s="425">
        <v>45100.000000000007</v>
      </c>
    </row>
    <row r="161" spans="1:19" s="425" customFormat="1" ht="43" customHeight="1">
      <c r="A161" s="844">
        <v>149</v>
      </c>
      <c r="B161" s="531" t="s">
        <v>1077</v>
      </c>
      <c r="C161" s="309" t="s">
        <v>2111</v>
      </c>
      <c r="D161" s="309"/>
      <c r="E161" s="308"/>
      <c r="F161" s="308"/>
      <c r="G161" s="308"/>
      <c r="H161" s="308"/>
      <c r="I161" s="308"/>
      <c r="J161" s="308"/>
      <c r="K161" s="308"/>
      <c r="L161" s="309"/>
      <c r="M161" s="533">
        <v>2013</v>
      </c>
      <c r="N161" s="309" t="s">
        <v>114</v>
      </c>
      <c r="O161" s="535">
        <v>453058.08265186922</v>
      </c>
      <c r="P161" s="855"/>
      <c r="Q161" s="503">
        <v>5</v>
      </c>
      <c r="R161" s="425" t="s">
        <v>584</v>
      </c>
      <c r="S161" s="425">
        <v>90200.000000000015</v>
      </c>
    </row>
    <row r="162" spans="1:19" s="425" customFormat="1" ht="43" customHeight="1">
      <c r="A162" s="844">
        <v>150</v>
      </c>
      <c r="B162" s="531" t="s">
        <v>1078</v>
      </c>
      <c r="C162" s="555" t="s">
        <v>2106</v>
      </c>
      <c r="D162" s="309"/>
      <c r="E162" s="308"/>
      <c r="F162" s="308"/>
      <c r="G162" s="308"/>
      <c r="H162" s="308"/>
      <c r="I162" s="308"/>
      <c r="J162" s="308"/>
      <c r="K162" s="308"/>
      <c r="L162" s="309"/>
      <c r="M162" s="533">
        <v>2013</v>
      </c>
      <c r="N162" s="309" t="s">
        <v>114</v>
      </c>
      <c r="O162" s="535">
        <v>325980.81556658883</v>
      </c>
      <c r="P162" s="855"/>
      <c r="Q162" s="503">
        <v>5</v>
      </c>
      <c r="R162" s="425" t="s">
        <v>584</v>
      </c>
      <c r="S162" s="425">
        <v>64900.000000000015</v>
      </c>
    </row>
    <row r="163" spans="1:19" s="425" customFormat="1" ht="43" customHeight="1">
      <c r="A163" s="844">
        <v>151</v>
      </c>
      <c r="B163" s="531" t="s">
        <v>1079</v>
      </c>
      <c r="C163" s="309" t="s">
        <v>2111</v>
      </c>
      <c r="D163" s="309"/>
      <c r="E163" s="308"/>
      <c r="F163" s="308"/>
      <c r="G163" s="308"/>
      <c r="H163" s="308"/>
      <c r="I163" s="308"/>
      <c r="J163" s="308"/>
      <c r="K163" s="308"/>
      <c r="L163" s="309"/>
      <c r="M163" s="533">
        <v>2013</v>
      </c>
      <c r="N163" s="309" t="s">
        <v>114</v>
      </c>
      <c r="O163" s="535">
        <v>519359.265478972</v>
      </c>
      <c r="P163" s="855"/>
      <c r="Q163" s="503">
        <v>5</v>
      </c>
      <c r="R163" s="425" t="s">
        <v>584</v>
      </c>
      <c r="S163" s="425">
        <v>103400.00000000001</v>
      </c>
    </row>
    <row r="164" spans="1:19" s="425" customFormat="1" ht="43" customHeight="1">
      <c r="A164" s="844">
        <v>152</v>
      </c>
      <c r="B164" s="531" t="s">
        <v>1080</v>
      </c>
      <c r="C164" s="309" t="s">
        <v>2111</v>
      </c>
      <c r="D164" s="309"/>
      <c r="E164" s="308"/>
      <c r="F164" s="308"/>
      <c r="G164" s="308"/>
      <c r="H164" s="308"/>
      <c r="I164" s="308"/>
      <c r="J164" s="308"/>
      <c r="K164" s="308"/>
      <c r="L164" s="309"/>
      <c r="M164" s="533">
        <v>2013</v>
      </c>
      <c r="N164" s="309" t="s">
        <v>114</v>
      </c>
      <c r="O164" s="535">
        <v>519359.265478972</v>
      </c>
      <c r="P164" s="855"/>
      <c r="Q164" s="503">
        <v>5</v>
      </c>
      <c r="R164" s="425" t="s">
        <v>584</v>
      </c>
      <c r="S164" s="425">
        <v>103400.00000000001</v>
      </c>
    </row>
    <row r="165" spans="1:19" s="425" customFormat="1" ht="43" customHeight="1">
      <c r="A165" s="844">
        <v>153</v>
      </c>
      <c r="B165" s="531" t="s">
        <v>1081</v>
      </c>
      <c r="C165" s="309" t="s">
        <v>2111</v>
      </c>
      <c r="D165" s="309"/>
      <c r="E165" s="308"/>
      <c r="F165" s="308"/>
      <c r="G165" s="308"/>
      <c r="H165" s="308"/>
      <c r="I165" s="308"/>
      <c r="J165" s="308"/>
      <c r="K165" s="308"/>
      <c r="L165" s="309"/>
      <c r="M165" s="533">
        <v>2013</v>
      </c>
      <c r="N165" s="309" t="s">
        <v>114</v>
      </c>
      <c r="O165" s="535">
        <v>414382.39266939252</v>
      </c>
      <c r="P165" s="855"/>
      <c r="Q165" s="503">
        <v>5</v>
      </c>
      <c r="R165" s="425" t="s">
        <v>584</v>
      </c>
      <c r="S165" s="425">
        <v>82500</v>
      </c>
    </row>
    <row r="166" spans="1:19" s="425" customFormat="1" ht="43" customHeight="1">
      <c r="A166" s="844">
        <v>154</v>
      </c>
      <c r="B166" s="531" t="s">
        <v>1082</v>
      </c>
      <c r="C166" s="309" t="s">
        <v>2111</v>
      </c>
      <c r="D166" s="309"/>
      <c r="E166" s="308"/>
      <c r="F166" s="308"/>
      <c r="G166" s="308"/>
      <c r="H166" s="308"/>
      <c r="I166" s="308"/>
      <c r="J166" s="308"/>
      <c r="K166" s="308"/>
      <c r="L166" s="309"/>
      <c r="M166" s="533">
        <v>2013</v>
      </c>
      <c r="N166" s="309" t="s">
        <v>114</v>
      </c>
      <c r="O166" s="535">
        <v>414382.39266939252</v>
      </c>
      <c r="P166" s="855"/>
      <c r="Q166" s="503">
        <v>5</v>
      </c>
      <c r="R166" s="425" t="s">
        <v>584</v>
      </c>
      <c r="S166" s="425">
        <v>82500</v>
      </c>
    </row>
    <row r="167" spans="1:19" s="425" customFormat="1" ht="62" customHeight="1">
      <c r="A167" s="844">
        <v>155</v>
      </c>
      <c r="B167" s="531" t="s">
        <v>1083</v>
      </c>
      <c r="C167" s="555" t="s">
        <v>2106</v>
      </c>
      <c r="D167" s="309"/>
      <c r="E167" s="308"/>
      <c r="F167" s="308"/>
      <c r="G167" s="308"/>
      <c r="H167" s="308"/>
      <c r="I167" s="308"/>
      <c r="J167" s="308"/>
      <c r="K167" s="308"/>
      <c r="L167" s="309"/>
      <c r="M167" s="533">
        <v>2013</v>
      </c>
      <c r="N167" s="309" t="s">
        <v>114</v>
      </c>
      <c r="O167" s="535">
        <v>469633.3783586449</v>
      </c>
      <c r="P167" s="855"/>
      <c r="Q167" s="503">
        <v>5</v>
      </c>
      <c r="R167" s="425" t="s">
        <v>584</v>
      </c>
      <c r="S167" s="425">
        <v>93500.000000000015</v>
      </c>
    </row>
    <row r="168" spans="1:19" s="425" customFormat="1" ht="43" customHeight="1">
      <c r="A168" s="844">
        <v>156</v>
      </c>
      <c r="B168" s="531" t="s">
        <v>1084</v>
      </c>
      <c r="C168" s="555" t="s">
        <v>2106</v>
      </c>
      <c r="D168" s="309"/>
      <c r="E168" s="308"/>
      <c r="F168" s="308"/>
      <c r="G168" s="308"/>
      <c r="H168" s="308"/>
      <c r="I168" s="308"/>
      <c r="J168" s="308"/>
      <c r="K168" s="308"/>
      <c r="L168" s="309"/>
      <c r="M168" s="533">
        <v>2013</v>
      </c>
      <c r="N168" s="309" t="s">
        <v>114</v>
      </c>
      <c r="O168" s="535">
        <v>414382.39266939252</v>
      </c>
      <c r="P168" s="855"/>
      <c r="Q168" s="503">
        <v>5</v>
      </c>
      <c r="R168" s="425" t="s">
        <v>584</v>
      </c>
      <c r="S168" s="425">
        <v>82500</v>
      </c>
    </row>
    <row r="169" spans="1:19" s="425" customFormat="1" ht="43" customHeight="1">
      <c r="A169" s="844">
        <v>157</v>
      </c>
      <c r="B169" s="531" t="s">
        <v>1085</v>
      </c>
      <c r="C169" s="309" t="s">
        <v>2111</v>
      </c>
      <c r="D169" s="309"/>
      <c r="E169" s="308"/>
      <c r="F169" s="308"/>
      <c r="G169" s="308"/>
      <c r="H169" s="308"/>
      <c r="I169" s="308"/>
      <c r="J169" s="308"/>
      <c r="K169" s="308"/>
      <c r="L169" s="309"/>
      <c r="M169" s="533">
        <v>2013</v>
      </c>
      <c r="N169" s="309" t="s">
        <v>114</v>
      </c>
      <c r="O169" s="535">
        <v>226529.04132593461</v>
      </c>
      <c r="P169" s="860"/>
      <c r="Q169" s="503">
        <v>5</v>
      </c>
      <c r="R169" s="425" t="s">
        <v>584</v>
      </c>
      <c r="S169" s="425">
        <v>45100.000000000007</v>
      </c>
    </row>
    <row r="170" spans="1:19" s="425" customFormat="1" ht="43" customHeight="1">
      <c r="A170" s="844">
        <v>158</v>
      </c>
      <c r="B170" s="531" t="s">
        <v>1086</v>
      </c>
      <c r="C170" s="309" t="s">
        <v>2111</v>
      </c>
      <c r="D170" s="309"/>
      <c r="E170" s="308"/>
      <c r="F170" s="308"/>
      <c r="G170" s="308"/>
      <c r="H170" s="308"/>
      <c r="I170" s="308"/>
      <c r="J170" s="308"/>
      <c r="K170" s="308"/>
      <c r="L170" s="309"/>
      <c r="M170" s="533">
        <v>2013</v>
      </c>
      <c r="N170" s="309" t="s">
        <v>114</v>
      </c>
      <c r="O170" s="535">
        <v>469633.3783586449</v>
      </c>
      <c r="P170" s="855"/>
      <c r="Q170" s="503">
        <v>5</v>
      </c>
      <c r="R170" s="425" t="s">
        <v>584</v>
      </c>
      <c r="S170" s="425">
        <v>93500.000000000015</v>
      </c>
    </row>
    <row r="171" spans="1:19" s="425" customFormat="1" ht="43" customHeight="1">
      <c r="A171" s="844">
        <v>159</v>
      </c>
      <c r="B171" s="531" t="s">
        <v>1087</v>
      </c>
      <c r="C171" s="309" t="s">
        <v>2111</v>
      </c>
      <c r="D171" s="309"/>
      <c r="E171" s="308"/>
      <c r="F171" s="308"/>
      <c r="G171" s="308"/>
      <c r="H171" s="308"/>
      <c r="I171" s="308"/>
      <c r="J171" s="308"/>
      <c r="K171" s="308"/>
      <c r="L171" s="309"/>
      <c r="M171" s="533">
        <v>2013</v>
      </c>
      <c r="N171" s="309" t="s">
        <v>114</v>
      </c>
      <c r="O171" s="535">
        <v>325980.81556658883</v>
      </c>
      <c r="P171" s="855"/>
      <c r="Q171" s="503">
        <v>5</v>
      </c>
      <c r="R171" s="425" t="s">
        <v>584</v>
      </c>
      <c r="S171" s="425">
        <v>64900.000000000015</v>
      </c>
    </row>
    <row r="172" spans="1:19" s="425" customFormat="1" ht="43" customHeight="1">
      <c r="A172" s="844">
        <v>160</v>
      </c>
      <c r="B172" s="531" t="s">
        <v>1088</v>
      </c>
      <c r="C172" s="555" t="s">
        <v>2106</v>
      </c>
      <c r="D172" s="309"/>
      <c r="E172" s="308"/>
      <c r="F172" s="308"/>
      <c r="G172" s="308"/>
      <c r="H172" s="308"/>
      <c r="I172" s="308"/>
      <c r="J172" s="308"/>
      <c r="K172" s="308"/>
      <c r="L172" s="309"/>
      <c r="M172" s="533">
        <v>2013</v>
      </c>
      <c r="N172" s="309" t="s">
        <v>114</v>
      </c>
      <c r="O172" s="535">
        <v>2342641.7932242993</v>
      </c>
      <c r="P172" s="855"/>
      <c r="Q172" s="503">
        <v>5</v>
      </c>
      <c r="R172" s="425" t="s">
        <v>584</v>
      </c>
      <c r="S172" s="425">
        <v>466400.00000000012</v>
      </c>
    </row>
    <row r="173" spans="1:19" s="425" customFormat="1" ht="43" customHeight="1">
      <c r="A173" s="844">
        <v>161</v>
      </c>
      <c r="B173" s="531" t="s">
        <v>1089</v>
      </c>
      <c r="C173" s="555" t="s">
        <v>2106</v>
      </c>
      <c r="D173" s="309"/>
      <c r="E173" s="308"/>
      <c r="F173" s="308"/>
      <c r="G173" s="308"/>
      <c r="H173" s="308"/>
      <c r="I173" s="308"/>
      <c r="J173" s="308"/>
      <c r="K173" s="308"/>
      <c r="L173" s="309"/>
      <c r="M173" s="533">
        <v>2013</v>
      </c>
      <c r="N173" s="309" t="s">
        <v>114</v>
      </c>
      <c r="O173" s="535">
        <v>325980.81556658883</v>
      </c>
      <c r="P173" s="855"/>
      <c r="Q173" s="503">
        <v>5</v>
      </c>
      <c r="R173" s="425" t="s">
        <v>584</v>
      </c>
      <c r="S173" s="425">
        <v>64900.000000000015</v>
      </c>
    </row>
    <row r="174" spans="1:19" s="425" customFormat="1" ht="43" customHeight="1">
      <c r="A174" s="844">
        <v>162</v>
      </c>
      <c r="B174" s="531" t="s">
        <v>1090</v>
      </c>
      <c r="C174" s="309" t="s">
        <v>2106</v>
      </c>
      <c r="D174" s="309"/>
      <c r="E174" s="308"/>
      <c r="F174" s="308"/>
      <c r="G174" s="308"/>
      <c r="H174" s="308"/>
      <c r="I174" s="308"/>
      <c r="J174" s="308"/>
      <c r="K174" s="308"/>
      <c r="L174" s="309"/>
      <c r="M174" s="533">
        <v>2013</v>
      </c>
      <c r="N174" s="309" t="s">
        <v>114</v>
      </c>
      <c r="O174" s="535">
        <v>414382.39266939252</v>
      </c>
      <c r="P174" s="855"/>
      <c r="Q174" s="503">
        <v>5</v>
      </c>
      <c r="R174" s="425" t="s">
        <v>584</v>
      </c>
      <c r="S174" s="425">
        <v>82500</v>
      </c>
    </row>
    <row r="175" spans="1:19" s="425" customFormat="1" ht="58" customHeight="1">
      <c r="A175" s="844">
        <v>163</v>
      </c>
      <c r="B175" s="531" t="s">
        <v>1091</v>
      </c>
      <c r="C175" s="309" t="s">
        <v>2111</v>
      </c>
      <c r="D175" s="309"/>
      <c r="E175" s="308"/>
      <c r="F175" s="308"/>
      <c r="G175" s="308"/>
      <c r="H175" s="308"/>
      <c r="I175" s="308"/>
      <c r="J175" s="308"/>
      <c r="K175" s="308"/>
      <c r="L175" s="309"/>
      <c r="M175" s="533">
        <v>2013</v>
      </c>
      <c r="N175" s="309" t="s">
        <v>114</v>
      </c>
      <c r="O175" s="535">
        <v>414382.39266939252</v>
      </c>
      <c r="P175" s="855"/>
      <c r="Q175" s="503">
        <v>5</v>
      </c>
      <c r="R175" s="425" t="s">
        <v>584</v>
      </c>
      <c r="S175" s="425">
        <v>82500</v>
      </c>
    </row>
    <row r="176" spans="1:19" s="425" customFormat="1" ht="49" customHeight="1">
      <c r="A176" s="844">
        <v>164</v>
      </c>
      <c r="B176" s="531" t="s">
        <v>1092</v>
      </c>
      <c r="C176" s="555" t="s">
        <v>2106</v>
      </c>
      <c r="D176" s="309"/>
      <c r="E176" s="308"/>
      <c r="F176" s="308"/>
      <c r="G176" s="308"/>
      <c r="H176" s="308"/>
      <c r="I176" s="308"/>
      <c r="J176" s="308"/>
      <c r="K176" s="308"/>
      <c r="L176" s="309"/>
      <c r="M176" s="533">
        <v>2013</v>
      </c>
      <c r="N176" s="309" t="s">
        <v>114</v>
      </c>
      <c r="O176" s="535">
        <v>519359.265478972</v>
      </c>
      <c r="P176" s="855"/>
      <c r="Q176" s="503">
        <v>5</v>
      </c>
      <c r="R176" s="425" t="s">
        <v>584</v>
      </c>
      <c r="S176" s="425">
        <v>103400.00000000001</v>
      </c>
    </row>
    <row r="177" spans="1:19" s="425" customFormat="1" ht="43" customHeight="1">
      <c r="A177" s="844">
        <v>165</v>
      </c>
      <c r="B177" s="531" t="s">
        <v>1093</v>
      </c>
      <c r="C177" s="309" t="s">
        <v>2111</v>
      </c>
      <c r="D177" s="309"/>
      <c r="E177" s="308"/>
      <c r="F177" s="308"/>
      <c r="G177" s="308"/>
      <c r="H177" s="308"/>
      <c r="I177" s="308"/>
      <c r="J177" s="308"/>
      <c r="K177" s="308"/>
      <c r="L177" s="309"/>
      <c r="M177" s="533">
        <v>2013</v>
      </c>
      <c r="N177" s="309" t="s">
        <v>114</v>
      </c>
      <c r="O177" s="535">
        <v>845340.08104556077</v>
      </c>
      <c r="P177" s="855"/>
      <c r="Q177" s="503">
        <v>5</v>
      </c>
      <c r="R177" s="425" t="s">
        <v>584</v>
      </c>
      <c r="S177" s="425">
        <v>168300</v>
      </c>
    </row>
    <row r="178" spans="1:19" s="425" customFormat="1" ht="43" customHeight="1">
      <c r="A178" s="844">
        <v>166</v>
      </c>
      <c r="B178" s="531" t="s">
        <v>1094</v>
      </c>
      <c r="C178" s="555" t="s">
        <v>2106</v>
      </c>
      <c r="D178" s="309"/>
      <c r="E178" s="308"/>
      <c r="F178" s="308"/>
      <c r="G178" s="308"/>
      <c r="H178" s="308"/>
      <c r="I178" s="308"/>
      <c r="J178" s="308"/>
      <c r="K178" s="308"/>
      <c r="L178" s="309"/>
      <c r="M178" s="533">
        <v>2013</v>
      </c>
      <c r="N178" s="309" t="s">
        <v>114</v>
      </c>
      <c r="O178" s="535">
        <v>414382.39266939252</v>
      </c>
      <c r="P178" s="855"/>
      <c r="Q178" s="503">
        <v>5</v>
      </c>
      <c r="R178" s="425" t="s">
        <v>584</v>
      </c>
      <c r="S178" s="425">
        <v>82500</v>
      </c>
    </row>
    <row r="179" spans="1:19" s="425" customFormat="1" ht="43" customHeight="1">
      <c r="A179" s="844">
        <v>167</v>
      </c>
      <c r="B179" s="531" t="s">
        <v>1095</v>
      </c>
      <c r="C179" s="309" t="s">
        <v>2111</v>
      </c>
      <c r="D179" s="309"/>
      <c r="E179" s="308"/>
      <c r="F179" s="308"/>
      <c r="G179" s="308"/>
      <c r="H179" s="308"/>
      <c r="I179" s="308"/>
      <c r="J179" s="308"/>
      <c r="K179" s="308"/>
      <c r="L179" s="309"/>
      <c r="M179" s="533">
        <v>2013</v>
      </c>
      <c r="N179" s="309" t="s">
        <v>114</v>
      </c>
      <c r="O179" s="535">
        <v>651961.63113317767</v>
      </c>
      <c r="P179" s="855"/>
      <c r="Q179" s="503">
        <v>5</v>
      </c>
      <c r="R179" s="425" t="s">
        <v>584</v>
      </c>
      <c r="S179" s="425">
        <v>129800.00000000003</v>
      </c>
    </row>
    <row r="180" spans="1:19" s="425" customFormat="1" ht="43" customHeight="1">
      <c r="A180" s="844">
        <v>168</v>
      </c>
      <c r="B180" s="531" t="s">
        <v>1096</v>
      </c>
      <c r="C180" s="555" t="s">
        <v>2106</v>
      </c>
      <c r="D180" s="309"/>
      <c r="E180" s="308"/>
      <c r="F180" s="308"/>
      <c r="G180" s="308"/>
      <c r="H180" s="308"/>
      <c r="I180" s="308"/>
      <c r="J180" s="308"/>
      <c r="K180" s="308"/>
      <c r="L180" s="309"/>
      <c r="M180" s="533">
        <v>2013</v>
      </c>
      <c r="N180" s="309" t="s">
        <v>114</v>
      </c>
      <c r="O180" s="535">
        <v>519359.265478972</v>
      </c>
      <c r="P180" s="855"/>
      <c r="Q180" s="503">
        <v>5</v>
      </c>
      <c r="R180" s="425" t="s">
        <v>584</v>
      </c>
      <c r="S180" s="425">
        <v>103400.00000000001</v>
      </c>
    </row>
    <row r="181" spans="1:19" s="425" customFormat="1" ht="43" customHeight="1">
      <c r="A181" s="844">
        <v>169</v>
      </c>
      <c r="B181" s="531" t="s">
        <v>1097</v>
      </c>
      <c r="C181" s="555" t="s">
        <v>2106</v>
      </c>
      <c r="D181" s="309"/>
      <c r="E181" s="308"/>
      <c r="F181" s="308"/>
      <c r="G181" s="308"/>
      <c r="H181" s="308"/>
      <c r="I181" s="308"/>
      <c r="J181" s="308"/>
      <c r="K181" s="308"/>
      <c r="L181" s="309"/>
      <c r="M181" s="533">
        <v>2013</v>
      </c>
      <c r="N181" s="309" t="s">
        <v>114</v>
      </c>
      <c r="O181" s="535">
        <v>651961.63113317767</v>
      </c>
      <c r="P181" s="855"/>
      <c r="Q181" s="503">
        <v>5</v>
      </c>
      <c r="R181" s="425" t="s">
        <v>584</v>
      </c>
      <c r="S181" s="425">
        <v>129800.00000000003</v>
      </c>
    </row>
    <row r="182" spans="1:19" s="425" customFormat="1" ht="43" customHeight="1">
      <c r="A182" s="844">
        <v>170</v>
      </c>
      <c r="B182" s="531" t="s">
        <v>1098</v>
      </c>
      <c r="C182" s="309" t="s">
        <v>2111</v>
      </c>
      <c r="D182" s="309"/>
      <c r="E182" s="308"/>
      <c r="F182" s="308"/>
      <c r="G182" s="308"/>
      <c r="H182" s="308"/>
      <c r="I182" s="308"/>
      <c r="J182" s="308"/>
      <c r="K182" s="308"/>
      <c r="L182" s="309"/>
      <c r="M182" s="533">
        <v>2013</v>
      </c>
      <c r="N182" s="309" t="s">
        <v>114</v>
      </c>
      <c r="O182" s="535">
        <v>414382.39266939252</v>
      </c>
      <c r="P182" s="855"/>
      <c r="Q182" s="503">
        <v>5</v>
      </c>
      <c r="R182" s="425" t="s">
        <v>584</v>
      </c>
      <c r="S182" s="425">
        <v>82500</v>
      </c>
    </row>
    <row r="183" spans="1:19" s="425" customFormat="1" ht="43" customHeight="1">
      <c r="A183" s="844">
        <v>171</v>
      </c>
      <c r="B183" s="531" t="s">
        <v>1099</v>
      </c>
      <c r="C183" s="555" t="s">
        <v>2106</v>
      </c>
      <c r="D183" s="309"/>
      <c r="E183" s="308"/>
      <c r="F183" s="308"/>
      <c r="G183" s="308"/>
      <c r="H183" s="308"/>
      <c r="I183" s="308"/>
      <c r="J183" s="308"/>
      <c r="K183" s="308"/>
      <c r="L183" s="309"/>
      <c r="M183" s="533">
        <v>2013</v>
      </c>
      <c r="N183" s="309" t="s">
        <v>114</v>
      </c>
      <c r="O183" s="535">
        <v>325980.81556658883</v>
      </c>
      <c r="P183" s="855"/>
      <c r="Q183" s="503">
        <v>5</v>
      </c>
      <c r="R183" s="425" t="s">
        <v>584</v>
      </c>
      <c r="S183" s="425">
        <v>64900.000000000015</v>
      </c>
    </row>
    <row r="184" spans="1:19" s="425" customFormat="1" ht="43" customHeight="1">
      <c r="A184" s="844">
        <v>172</v>
      </c>
      <c r="B184" s="531" t="s">
        <v>1100</v>
      </c>
      <c r="C184" s="555" t="s">
        <v>2106</v>
      </c>
      <c r="D184" s="309"/>
      <c r="E184" s="308"/>
      <c r="F184" s="308"/>
      <c r="G184" s="308"/>
      <c r="H184" s="308"/>
      <c r="I184" s="308"/>
      <c r="J184" s="308"/>
      <c r="K184" s="308"/>
      <c r="L184" s="309"/>
      <c r="M184" s="533">
        <v>2013</v>
      </c>
      <c r="N184" s="309" t="s">
        <v>114</v>
      </c>
      <c r="O184" s="535">
        <v>325980.81556658883</v>
      </c>
      <c r="P184" s="855"/>
      <c r="Q184" s="503">
        <v>5</v>
      </c>
      <c r="R184" s="425" t="s">
        <v>584</v>
      </c>
      <c r="S184" s="425">
        <v>64900.000000000015</v>
      </c>
    </row>
    <row r="185" spans="1:19" s="425" customFormat="1" ht="43" customHeight="1">
      <c r="A185" s="844">
        <v>173</v>
      </c>
      <c r="B185" s="531" t="s">
        <v>1101</v>
      </c>
      <c r="C185" s="309" t="s">
        <v>2111</v>
      </c>
      <c r="D185" s="309"/>
      <c r="E185" s="308"/>
      <c r="F185" s="308"/>
      <c r="G185" s="308"/>
      <c r="H185" s="308"/>
      <c r="I185" s="308"/>
      <c r="J185" s="308"/>
      <c r="K185" s="308"/>
      <c r="L185" s="309"/>
      <c r="M185" s="533">
        <v>2013</v>
      </c>
      <c r="N185" s="309" t="s">
        <v>114</v>
      </c>
      <c r="O185" s="535">
        <v>325980.81556658883</v>
      </c>
      <c r="P185" s="855"/>
      <c r="Q185" s="503">
        <v>5</v>
      </c>
      <c r="R185" s="425" t="s">
        <v>584</v>
      </c>
      <c r="S185" s="425">
        <v>64900.000000000015</v>
      </c>
    </row>
    <row r="186" spans="1:19" s="425" customFormat="1" ht="43" customHeight="1">
      <c r="A186" s="844">
        <v>174</v>
      </c>
      <c r="B186" s="531" t="s">
        <v>1102</v>
      </c>
      <c r="C186" s="555" t="s">
        <v>2106</v>
      </c>
      <c r="D186" s="309"/>
      <c r="E186" s="308"/>
      <c r="F186" s="308"/>
      <c r="G186" s="308"/>
      <c r="H186" s="308"/>
      <c r="I186" s="308"/>
      <c r="J186" s="308"/>
      <c r="K186" s="308"/>
      <c r="L186" s="309"/>
      <c r="M186" s="533">
        <v>2013</v>
      </c>
      <c r="N186" s="309" t="s">
        <v>114</v>
      </c>
      <c r="O186" s="535">
        <v>414382.39266939252</v>
      </c>
      <c r="P186" s="855"/>
      <c r="Q186" s="503">
        <v>5</v>
      </c>
      <c r="R186" s="425" t="s">
        <v>584</v>
      </c>
      <c r="S186" s="425">
        <v>82500</v>
      </c>
    </row>
    <row r="187" spans="1:19" s="425" customFormat="1" ht="43" customHeight="1">
      <c r="A187" s="844">
        <v>175</v>
      </c>
      <c r="B187" s="531" t="s">
        <v>1103</v>
      </c>
      <c r="C187" s="555" t="s">
        <v>2106</v>
      </c>
      <c r="D187" s="309"/>
      <c r="E187" s="308"/>
      <c r="F187" s="308"/>
      <c r="G187" s="308"/>
      <c r="H187" s="308"/>
      <c r="I187" s="308"/>
      <c r="J187" s="308"/>
      <c r="K187" s="308"/>
      <c r="L187" s="309"/>
      <c r="M187" s="533">
        <v>2013</v>
      </c>
      <c r="N187" s="309" t="s">
        <v>114</v>
      </c>
      <c r="O187" s="535">
        <v>552509.85689252347</v>
      </c>
      <c r="P187" s="855"/>
      <c r="Q187" s="503">
        <v>5</v>
      </c>
      <c r="R187" s="425" t="s">
        <v>584</v>
      </c>
      <c r="S187" s="425">
        <v>110000.00000000003</v>
      </c>
    </row>
    <row r="188" spans="1:19" s="425" customFormat="1" ht="43" customHeight="1">
      <c r="A188" s="844">
        <v>176</v>
      </c>
      <c r="B188" s="531" t="s">
        <v>1104</v>
      </c>
      <c r="C188" s="555" t="s">
        <v>2106</v>
      </c>
      <c r="D188" s="309"/>
      <c r="E188" s="308"/>
      <c r="F188" s="308"/>
      <c r="G188" s="308"/>
      <c r="H188" s="308"/>
      <c r="I188" s="308"/>
      <c r="J188" s="308"/>
      <c r="K188" s="308"/>
      <c r="L188" s="309"/>
      <c r="M188" s="533">
        <v>2013</v>
      </c>
      <c r="N188" s="309" t="s">
        <v>114</v>
      </c>
      <c r="O188" s="535">
        <v>414382.39266939252</v>
      </c>
      <c r="P188" s="855"/>
      <c r="Q188" s="503">
        <v>5</v>
      </c>
      <c r="R188" s="425" t="s">
        <v>584</v>
      </c>
      <c r="S188" s="425">
        <v>82500</v>
      </c>
    </row>
    <row r="189" spans="1:19" s="425" customFormat="1" ht="43" customHeight="1">
      <c r="A189" s="844">
        <v>177</v>
      </c>
      <c r="B189" s="531" t="s">
        <v>1105</v>
      </c>
      <c r="C189" s="555" t="s">
        <v>2106</v>
      </c>
      <c r="D189" s="309"/>
      <c r="E189" s="308"/>
      <c r="F189" s="308"/>
      <c r="G189" s="308"/>
      <c r="H189" s="308"/>
      <c r="I189" s="308"/>
      <c r="J189" s="308"/>
      <c r="K189" s="308"/>
      <c r="L189" s="309"/>
      <c r="M189" s="533">
        <v>2013</v>
      </c>
      <c r="N189" s="309" t="s">
        <v>114</v>
      </c>
      <c r="O189" s="535">
        <v>325980.81556658883</v>
      </c>
      <c r="P189" s="855"/>
      <c r="Q189" s="503">
        <v>5</v>
      </c>
      <c r="R189" s="425" t="s">
        <v>584</v>
      </c>
      <c r="S189" s="425">
        <v>64900.000000000015</v>
      </c>
    </row>
    <row r="190" spans="1:19" s="425" customFormat="1" ht="43" customHeight="1">
      <c r="A190" s="844">
        <v>178</v>
      </c>
      <c r="B190" s="531" t="s">
        <v>1106</v>
      </c>
      <c r="C190" s="309" t="s">
        <v>2111</v>
      </c>
      <c r="D190" s="309"/>
      <c r="E190" s="308"/>
      <c r="F190" s="308"/>
      <c r="G190" s="308"/>
      <c r="H190" s="308"/>
      <c r="I190" s="308"/>
      <c r="J190" s="308"/>
      <c r="K190" s="308"/>
      <c r="L190" s="309"/>
      <c r="M190" s="533">
        <v>2013</v>
      </c>
      <c r="N190" s="309" t="s">
        <v>114</v>
      </c>
      <c r="O190" s="535">
        <v>325980.81556658883</v>
      </c>
      <c r="P190" s="855"/>
      <c r="Q190" s="503">
        <v>5</v>
      </c>
      <c r="R190" s="425" t="s">
        <v>584</v>
      </c>
      <c r="S190" s="425">
        <v>64900.000000000015</v>
      </c>
    </row>
    <row r="191" spans="1:19" s="425" customFormat="1" ht="43" customHeight="1">
      <c r="A191" s="844">
        <v>179</v>
      </c>
      <c r="B191" s="531" t="s">
        <v>1107</v>
      </c>
      <c r="C191" s="555" t="s">
        <v>2106</v>
      </c>
      <c r="D191" s="309"/>
      <c r="E191" s="308"/>
      <c r="F191" s="308"/>
      <c r="G191" s="308"/>
      <c r="H191" s="308"/>
      <c r="I191" s="308"/>
      <c r="J191" s="308"/>
      <c r="K191" s="308"/>
      <c r="L191" s="309"/>
      <c r="M191" s="533">
        <v>2013</v>
      </c>
      <c r="N191" s="309" t="s">
        <v>114</v>
      </c>
      <c r="O191" s="535">
        <v>414382.39266939252</v>
      </c>
      <c r="P191" s="855"/>
      <c r="Q191" s="503">
        <v>5</v>
      </c>
      <c r="R191" s="425" t="s">
        <v>584</v>
      </c>
      <c r="S191" s="425">
        <v>82500</v>
      </c>
    </row>
    <row r="192" spans="1:19" s="425" customFormat="1" ht="43" customHeight="1">
      <c r="A192" s="844">
        <v>180</v>
      </c>
      <c r="B192" s="531" t="s">
        <v>1108</v>
      </c>
      <c r="C192" s="309" t="s">
        <v>2111</v>
      </c>
      <c r="D192" s="309"/>
      <c r="E192" s="308"/>
      <c r="F192" s="308"/>
      <c r="G192" s="308"/>
      <c r="H192" s="308"/>
      <c r="I192" s="308"/>
      <c r="J192" s="308"/>
      <c r="K192" s="308"/>
      <c r="L192" s="309"/>
      <c r="M192" s="533">
        <v>2013</v>
      </c>
      <c r="N192" s="309" t="s">
        <v>114</v>
      </c>
      <c r="O192" s="535">
        <v>325980.81556658883</v>
      </c>
      <c r="P192" s="855"/>
      <c r="Q192" s="503">
        <v>5</v>
      </c>
      <c r="R192" s="425" t="s">
        <v>584</v>
      </c>
      <c r="S192" s="425">
        <v>64900.000000000015</v>
      </c>
    </row>
    <row r="193" spans="1:19" s="425" customFormat="1" ht="43" customHeight="1">
      <c r="A193" s="844">
        <v>181</v>
      </c>
      <c r="B193" s="531" t="s">
        <v>1109</v>
      </c>
      <c r="C193" s="555" t="s">
        <v>2106</v>
      </c>
      <c r="D193" s="309"/>
      <c r="E193" s="308"/>
      <c r="F193" s="308"/>
      <c r="G193" s="308"/>
      <c r="H193" s="308"/>
      <c r="I193" s="308"/>
      <c r="J193" s="308"/>
      <c r="K193" s="308"/>
      <c r="L193" s="309"/>
      <c r="M193" s="533">
        <v>2013</v>
      </c>
      <c r="N193" s="309" t="s">
        <v>114</v>
      </c>
      <c r="O193" s="535">
        <v>552509.85689252347</v>
      </c>
      <c r="P193" s="855"/>
      <c r="Q193" s="503">
        <v>5</v>
      </c>
      <c r="R193" s="425" t="s">
        <v>584</v>
      </c>
      <c r="S193" s="425">
        <v>110000.00000000003</v>
      </c>
    </row>
    <row r="194" spans="1:19" s="425" customFormat="1" ht="43" customHeight="1">
      <c r="A194" s="844">
        <v>182</v>
      </c>
      <c r="B194" s="531" t="s">
        <v>1110</v>
      </c>
      <c r="C194" s="555" t="s">
        <v>2106</v>
      </c>
      <c r="D194" s="309"/>
      <c r="E194" s="308"/>
      <c r="F194" s="308"/>
      <c r="G194" s="308"/>
      <c r="H194" s="308"/>
      <c r="I194" s="308"/>
      <c r="J194" s="308"/>
      <c r="K194" s="308"/>
      <c r="L194" s="309"/>
      <c r="M194" s="533">
        <v>2013</v>
      </c>
      <c r="N194" s="309" t="s">
        <v>114</v>
      </c>
      <c r="O194" s="535">
        <v>325980.81556658883</v>
      </c>
      <c r="P194" s="855"/>
      <c r="Q194" s="503">
        <v>5</v>
      </c>
      <c r="R194" s="425" t="s">
        <v>584</v>
      </c>
      <c r="S194" s="425">
        <v>64900.000000000015</v>
      </c>
    </row>
    <row r="195" spans="1:19" s="425" customFormat="1" ht="43" customHeight="1">
      <c r="A195" s="844">
        <v>183</v>
      </c>
      <c r="B195" s="531" t="s">
        <v>1111</v>
      </c>
      <c r="C195" s="555" t="s">
        <v>2106</v>
      </c>
      <c r="D195" s="309"/>
      <c r="E195" s="308"/>
      <c r="F195" s="308"/>
      <c r="G195" s="308"/>
      <c r="H195" s="308"/>
      <c r="I195" s="308"/>
      <c r="J195" s="308"/>
      <c r="K195" s="308"/>
      <c r="L195" s="309"/>
      <c r="M195" s="533">
        <v>2013</v>
      </c>
      <c r="N195" s="309" t="s">
        <v>114</v>
      </c>
      <c r="O195" s="535">
        <v>419907.49123831774</v>
      </c>
      <c r="P195" s="855"/>
      <c r="Q195" s="503">
        <v>5</v>
      </c>
      <c r="R195" s="425" t="s">
        <v>584</v>
      </c>
      <c r="S195" s="425">
        <v>83600</v>
      </c>
    </row>
    <row r="196" spans="1:19" s="425" customFormat="1" ht="43" customHeight="1">
      <c r="A196" s="844">
        <v>184</v>
      </c>
      <c r="B196" s="531" t="s">
        <v>1112</v>
      </c>
      <c r="C196" s="555" t="s">
        <v>2106</v>
      </c>
      <c r="D196" s="309"/>
      <c r="E196" s="308"/>
      <c r="F196" s="308"/>
      <c r="G196" s="308"/>
      <c r="H196" s="308"/>
      <c r="I196" s="308"/>
      <c r="J196" s="308"/>
      <c r="K196" s="308"/>
      <c r="L196" s="309"/>
      <c r="M196" s="533">
        <v>2013</v>
      </c>
      <c r="N196" s="309" t="s">
        <v>114</v>
      </c>
      <c r="O196" s="535">
        <v>552509.85689252347</v>
      </c>
      <c r="P196" s="855"/>
      <c r="Q196" s="503">
        <v>5</v>
      </c>
      <c r="R196" s="425" t="s">
        <v>584</v>
      </c>
      <c r="S196" s="425">
        <v>110000.00000000003</v>
      </c>
    </row>
    <row r="197" spans="1:19" s="425" customFormat="1" ht="43" customHeight="1">
      <c r="A197" s="844">
        <v>185</v>
      </c>
      <c r="B197" s="531" t="s">
        <v>1113</v>
      </c>
      <c r="C197" s="555" t="s">
        <v>2106</v>
      </c>
      <c r="D197" s="309"/>
      <c r="E197" s="308"/>
      <c r="F197" s="308"/>
      <c r="G197" s="308"/>
      <c r="H197" s="308"/>
      <c r="I197" s="308"/>
      <c r="J197" s="308"/>
      <c r="K197" s="308"/>
      <c r="L197" s="309"/>
      <c r="M197" s="533">
        <v>2013</v>
      </c>
      <c r="N197" s="309" t="s">
        <v>114</v>
      </c>
      <c r="O197" s="535">
        <v>160227.8584988318</v>
      </c>
      <c r="P197" s="860"/>
      <c r="Q197" s="503">
        <v>5</v>
      </c>
      <c r="R197" s="425" t="s">
        <v>584</v>
      </c>
      <c r="S197" s="425">
        <v>31900.000000000007</v>
      </c>
    </row>
    <row r="198" spans="1:19" s="425" customFormat="1" ht="43" customHeight="1">
      <c r="A198" s="844">
        <v>186</v>
      </c>
      <c r="B198" s="531" t="s">
        <v>1114</v>
      </c>
      <c r="C198" s="555" t="s">
        <v>2106</v>
      </c>
      <c r="D198" s="309"/>
      <c r="E198" s="308"/>
      <c r="F198" s="308"/>
      <c r="G198" s="308"/>
      <c r="H198" s="308"/>
      <c r="I198" s="308"/>
      <c r="J198" s="308"/>
      <c r="K198" s="308"/>
      <c r="L198" s="309"/>
      <c r="M198" s="533">
        <v>2013</v>
      </c>
      <c r="N198" s="309" t="s">
        <v>114</v>
      </c>
      <c r="O198" s="535">
        <v>160227.8584988318</v>
      </c>
      <c r="P198" s="860"/>
      <c r="Q198" s="503">
        <v>5</v>
      </c>
      <c r="R198" s="425" t="s">
        <v>584</v>
      </c>
      <c r="S198" s="425">
        <v>31900.000000000007</v>
      </c>
    </row>
    <row r="199" spans="1:19" s="425" customFormat="1" ht="43" customHeight="1">
      <c r="A199" s="844">
        <v>187</v>
      </c>
      <c r="B199" s="531" t="s">
        <v>1115</v>
      </c>
      <c r="C199" s="555" t="s">
        <v>2106</v>
      </c>
      <c r="D199" s="309"/>
      <c r="E199" s="308"/>
      <c r="F199" s="308"/>
      <c r="G199" s="308"/>
      <c r="H199" s="308"/>
      <c r="I199" s="308"/>
      <c r="J199" s="308"/>
      <c r="K199" s="308"/>
      <c r="L199" s="309"/>
      <c r="M199" s="533">
        <v>2013</v>
      </c>
      <c r="N199" s="309" t="s">
        <v>114</v>
      </c>
      <c r="O199" s="535">
        <v>325980.81556658883</v>
      </c>
      <c r="P199" s="855"/>
      <c r="Q199" s="503">
        <v>5</v>
      </c>
      <c r="R199" s="425" t="s">
        <v>584</v>
      </c>
      <c r="S199" s="425">
        <v>64900.000000000015</v>
      </c>
    </row>
    <row r="200" spans="1:19" s="425" customFormat="1" ht="43" customHeight="1">
      <c r="A200" s="844">
        <v>188</v>
      </c>
      <c r="B200" s="531" t="s">
        <v>1116</v>
      </c>
      <c r="C200" s="555" t="s">
        <v>2106</v>
      </c>
      <c r="D200" s="309"/>
      <c r="E200" s="308"/>
      <c r="F200" s="308"/>
      <c r="G200" s="308"/>
      <c r="H200" s="308"/>
      <c r="I200" s="308"/>
      <c r="J200" s="308"/>
      <c r="K200" s="308"/>
      <c r="L200" s="309"/>
      <c r="M200" s="533">
        <v>2013</v>
      </c>
      <c r="N200" s="309" t="s">
        <v>114</v>
      </c>
      <c r="O200" s="535">
        <v>414382.39266939252</v>
      </c>
      <c r="P200" s="855"/>
      <c r="Q200" s="503">
        <v>5</v>
      </c>
      <c r="R200" s="425" t="s">
        <v>584</v>
      </c>
      <c r="S200" s="425">
        <v>82500</v>
      </c>
    </row>
    <row r="201" spans="1:19" s="425" customFormat="1" ht="43" customHeight="1">
      <c r="A201" s="844">
        <v>189</v>
      </c>
      <c r="B201" s="531" t="s">
        <v>1117</v>
      </c>
      <c r="C201" s="555" t="s">
        <v>2106</v>
      </c>
      <c r="D201" s="309"/>
      <c r="E201" s="308"/>
      <c r="F201" s="308"/>
      <c r="G201" s="308"/>
      <c r="H201" s="308"/>
      <c r="I201" s="308"/>
      <c r="J201" s="308"/>
      <c r="K201" s="308"/>
      <c r="L201" s="309"/>
      <c r="M201" s="533">
        <v>2013</v>
      </c>
      <c r="N201" s="309" t="s">
        <v>114</v>
      </c>
      <c r="O201" s="535">
        <v>325980.81556658883</v>
      </c>
      <c r="P201" s="855"/>
      <c r="Q201" s="503">
        <v>5</v>
      </c>
      <c r="R201" s="425" t="s">
        <v>584</v>
      </c>
      <c r="S201" s="425">
        <v>64900.000000000015</v>
      </c>
    </row>
    <row r="202" spans="1:19" s="425" customFormat="1" ht="43" customHeight="1">
      <c r="A202" s="844">
        <v>190</v>
      </c>
      <c r="B202" s="531" t="s">
        <v>1118</v>
      </c>
      <c r="C202" s="555" t="s">
        <v>2106</v>
      </c>
      <c r="D202" s="309"/>
      <c r="E202" s="308"/>
      <c r="F202" s="308"/>
      <c r="G202" s="308"/>
      <c r="H202" s="308"/>
      <c r="I202" s="308"/>
      <c r="J202" s="308"/>
      <c r="K202" s="308"/>
      <c r="L202" s="309"/>
      <c r="M202" s="533">
        <v>2013</v>
      </c>
      <c r="N202" s="309" t="s">
        <v>114</v>
      </c>
      <c r="O202" s="535">
        <v>414382.39266939252</v>
      </c>
      <c r="P202" s="855"/>
      <c r="Q202" s="503">
        <v>5</v>
      </c>
      <c r="R202" s="425" t="s">
        <v>584</v>
      </c>
      <c r="S202" s="425">
        <v>82500</v>
      </c>
    </row>
    <row r="203" spans="1:19" s="425" customFormat="1" ht="43" customHeight="1">
      <c r="A203" s="844">
        <v>191</v>
      </c>
      <c r="B203" s="531" t="s">
        <v>1119</v>
      </c>
      <c r="C203" s="555" t="s">
        <v>2106</v>
      </c>
      <c r="D203" s="309"/>
      <c r="E203" s="308"/>
      <c r="F203" s="308"/>
      <c r="G203" s="308"/>
      <c r="H203" s="308"/>
      <c r="I203" s="308"/>
      <c r="J203" s="308"/>
      <c r="K203" s="308"/>
      <c r="L203" s="309"/>
      <c r="M203" s="533">
        <v>2013</v>
      </c>
      <c r="N203" s="309" t="s">
        <v>114</v>
      </c>
      <c r="O203" s="535">
        <v>226529.04132593461</v>
      </c>
      <c r="P203" s="860"/>
      <c r="Q203" s="503">
        <v>5</v>
      </c>
      <c r="R203" s="425" t="s">
        <v>584</v>
      </c>
      <c r="S203" s="425">
        <v>45100.000000000007</v>
      </c>
    </row>
    <row r="204" spans="1:19" s="425" customFormat="1" ht="43" customHeight="1">
      <c r="A204" s="844">
        <v>192</v>
      </c>
      <c r="B204" s="531" t="s">
        <v>1120</v>
      </c>
      <c r="C204" s="555" t="s">
        <v>2106</v>
      </c>
      <c r="D204" s="309"/>
      <c r="E204" s="308"/>
      <c r="F204" s="308"/>
      <c r="G204" s="308"/>
      <c r="H204" s="308"/>
      <c r="I204" s="308"/>
      <c r="J204" s="308"/>
      <c r="K204" s="308"/>
      <c r="L204" s="309"/>
      <c r="M204" s="533">
        <v>2013</v>
      </c>
      <c r="N204" s="309" t="s">
        <v>114</v>
      </c>
      <c r="O204" s="535">
        <v>325980.81556658883</v>
      </c>
      <c r="P204" s="855"/>
      <c r="Q204" s="503">
        <v>5</v>
      </c>
      <c r="R204" s="425" t="s">
        <v>584</v>
      </c>
      <c r="S204" s="425">
        <v>64900.000000000015</v>
      </c>
    </row>
    <row r="205" spans="1:19" s="425" customFormat="1" ht="43" customHeight="1">
      <c r="A205" s="844">
        <v>193</v>
      </c>
      <c r="B205" s="531" t="s">
        <v>1121</v>
      </c>
      <c r="C205" s="555" t="s">
        <v>2106</v>
      </c>
      <c r="D205" s="309"/>
      <c r="E205" s="308"/>
      <c r="F205" s="308"/>
      <c r="G205" s="308"/>
      <c r="H205" s="308"/>
      <c r="I205" s="308"/>
      <c r="J205" s="308"/>
      <c r="K205" s="308"/>
      <c r="L205" s="309"/>
      <c r="M205" s="533">
        <v>2013</v>
      </c>
      <c r="N205" s="309" t="s">
        <v>114</v>
      </c>
      <c r="O205" s="535">
        <v>325980.81556658883</v>
      </c>
      <c r="P205" s="855"/>
      <c r="Q205" s="503">
        <v>5</v>
      </c>
      <c r="R205" s="425" t="s">
        <v>584</v>
      </c>
      <c r="S205" s="425">
        <v>64900.000000000015</v>
      </c>
    </row>
    <row r="206" spans="1:19" s="425" customFormat="1" ht="47" customHeight="1">
      <c r="A206" s="844">
        <v>194</v>
      </c>
      <c r="B206" s="531" t="s">
        <v>1122</v>
      </c>
      <c r="C206" s="309" t="s">
        <v>2111</v>
      </c>
      <c r="D206" s="309"/>
      <c r="E206" s="308"/>
      <c r="F206" s="308"/>
      <c r="G206" s="308"/>
      <c r="H206" s="308"/>
      <c r="I206" s="308"/>
      <c r="J206" s="308"/>
      <c r="K206" s="308"/>
      <c r="L206" s="309"/>
      <c r="M206" s="533">
        <v>2013</v>
      </c>
      <c r="N206" s="309" t="s">
        <v>114</v>
      </c>
      <c r="O206" s="535">
        <v>353606.30841121497</v>
      </c>
      <c r="P206" s="855"/>
      <c r="Q206" s="503">
        <v>5</v>
      </c>
      <c r="R206" s="425" t="s">
        <v>584</v>
      </c>
      <c r="S206" s="425">
        <v>70400</v>
      </c>
    </row>
    <row r="207" spans="1:19" s="425" customFormat="1" ht="43" customHeight="1">
      <c r="A207" s="844">
        <v>195</v>
      </c>
      <c r="B207" s="531" t="s">
        <v>1123</v>
      </c>
      <c r="C207" s="309" t="s">
        <v>2111</v>
      </c>
      <c r="D207" s="309"/>
      <c r="E207" s="308"/>
      <c r="F207" s="308"/>
      <c r="G207" s="308"/>
      <c r="H207" s="308"/>
      <c r="I207" s="308"/>
      <c r="J207" s="308"/>
      <c r="K207" s="308"/>
      <c r="L207" s="309"/>
      <c r="M207" s="533">
        <v>2013</v>
      </c>
      <c r="N207" s="309" t="s">
        <v>114</v>
      </c>
      <c r="O207" s="535">
        <v>356117.71685163549</v>
      </c>
      <c r="P207" s="855"/>
      <c r="Q207" s="503">
        <v>5</v>
      </c>
      <c r="R207" s="425" t="s">
        <v>584</v>
      </c>
      <c r="S207" s="425">
        <v>70900</v>
      </c>
    </row>
    <row r="208" spans="1:19" s="425" customFormat="1" ht="43" customHeight="1">
      <c r="A208" s="844">
        <v>196</v>
      </c>
      <c r="B208" s="531" t="s">
        <v>1124</v>
      </c>
      <c r="C208" s="555" t="s">
        <v>2106</v>
      </c>
      <c r="D208" s="309"/>
      <c r="E208" s="308"/>
      <c r="F208" s="308"/>
      <c r="G208" s="308"/>
      <c r="H208" s="308"/>
      <c r="I208" s="308"/>
      <c r="J208" s="308"/>
      <c r="K208" s="308"/>
      <c r="L208" s="309"/>
      <c r="M208" s="533">
        <v>2013</v>
      </c>
      <c r="N208" s="309" t="s">
        <v>114</v>
      </c>
      <c r="O208" s="535">
        <v>414382.39266939252</v>
      </c>
      <c r="P208" s="855"/>
      <c r="Q208" s="503">
        <v>5</v>
      </c>
      <c r="R208" s="425" t="s">
        <v>584</v>
      </c>
      <c r="S208" s="425">
        <v>82500</v>
      </c>
    </row>
    <row r="209" spans="1:19" s="425" customFormat="1" ht="28" customHeight="1">
      <c r="A209" s="844">
        <v>197</v>
      </c>
      <c r="B209" s="531" t="s">
        <v>1125</v>
      </c>
      <c r="C209" s="555" t="s">
        <v>2106</v>
      </c>
      <c r="D209" s="309"/>
      <c r="E209" s="308"/>
      <c r="F209" s="308"/>
      <c r="G209" s="308"/>
      <c r="H209" s="308"/>
      <c r="I209" s="308"/>
      <c r="J209" s="308"/>
      <c r="K209" s="308"/>
      <c r="L209" s="309"/>
      <c r="M209" s="533">
        <v>2013</v>
      </c>
      <c r="N209" s="309" t="s">
        <v>114</v>
      </c>
      <c r="O209" s="535">
        <v>524884.36404789728</v>
      </c>
      <c r="P209" s="855"/>
      <c r="Q209" s="503">
        <v>5</v>
      </c>
      <c r="R209" s="425" t="s">
        <v>584</v>
      </c>
      <c r="S209" s="425">
        <v>104500.00000000001</v>
      </c>
    </row>
    <row r="210" spans="1:19" s="425" customFormat="1" ht="28" customHeight="1">
      <c r="A210" s="844">
        <v>198</v>
      </c>
      <c r="B210" s="531" t="s">
        <v>1126</v>
      </c>
      <c r="C210" s="555" t="s">
        <v>2106</v>
      </c>
      <c r="D210" s="309"/>
      <c r="E210" s="308"/>
      <c r="F210" s="308"/>
      <c r="G210" s="308"/>
      <c r="H210" s="308"/>
      <c r="I210" s="308"/>
      <c r="J210" s="308"/>
      <c r="K210" s="308"/>
      <c r="L210" s="309"/>
      <c r="M210" s="533">
        <v>2013</v>
      </c>
      <c r="N210" s="309" t="s">
        <v>114</v>
      </c>
      <c r="O210" s="535">
        <v>325980.81556658883</v>
      </c>
      <c r="P210" s="855"/>
      <c r="Q210" s="503">
        <v>5</v>
      </c>
      <c r="R210" s="425" t="s">
        <v>584</v>
      </c>
      <c r="S210" s="425">
        <v>64900.000000000015</v>
      </c>
    </row>
    <row r="211" spans="1:19" s="425" customFormat="1" ht="28" customHeight="1">
      <c r="A211" s="844">
        <v>199</v>
      </c>
      <c r="B211" s="531" t="s">
        <v>1127</v>
      </c>
      <c r="C211" s="309" t="s">
        <v>2111</v>
      </c>
      <c r="D211" s="309"/>
      <c r="E211" s="308"/>
      <c r="F211" s="308"/>
      <c r="G211" s="308"/>
      <c r="H211" s="308"/>
      <c r="I211" s="308"/>
      <c r="J211" s="308"/>
      <c r="K211" s="308"/>
      <c r="L211" s="309"/>
      <c r="M211" s="533">
        <v>2013</v>
      </c>
      <c r="N211" s="309" t="s">
        <v>114</v>
      </c>
      <c r="O211" s="535">
        <v>265204.73130841128</v>
      </c>
      <c r="P211" s="860"/>
      <c r="Q211" s="503">
        <v>5</v>
      </c>
      <c r="R211" s="425" t="s">
        <v>584</v>
      </c>
      <c r="S211" s="425">
        <v>52800.000000000015</v>
      </c>
    </row>
    <row r="212" spans="1:19" s="425" customFormat="1" ht="28" customHeight="1">
      <c r="A212" s="844">
        <v>200</v>
      </c>
      <c r="B212" s="531" t="s">
        <v>1128</v>
      </c>
      <c r="C212" s="555" t="s">
        <v>2106</v>
      </c>
      <c r="D212" s="309"/>
      <c r="E212" s="308"/>
      <c r="F212" s="308"/>
      <c r="G212" s="308"/>
      <c r="H212" s="308"/>
      <c r="I212" s="308"/>
      <c r="J212" s="308"/>
      <c r="K212" s="308"/>
      <c r="L212" s="309"/>
      <c r="M212" s="533">
        <v>2013</v>
      </c>
      <c r="N212" s="309" t="s">
        <v>114</v>
      </c>
      <c r="O212" s="535">
        <v>325980.81556658883</v>
      </c>
      <c r="P212" s="855"/>
      <c r="Q212" s="503">
        <v>5</v>
      </c>
      <c r="R212" s="425" t="s">
        <v>584</v>
      </c>
      <c r="S212" s="425">
        <v>64900.000000000015</v>
      </c>
    </row>
    <row r="213" spans="1:19" s="425" customFormat="1" ht="28" customHeight="1">
      <c r="A213" s="844">
        <v>201</v>
      </c>
      <c r="B213" s="531" t="s">
        <v>1129</v>
      </c>
      <c r="C213" s="309" t="s">
        <v>2111</v>
      </c>
      <c r="D213" s="309"/>
      <c r="E213" s="308"/>
      <c r="F213" s="308"/>
      <c r="G213" s="308"/>
      <c r="H213" s="308"/>
      <c r="I213" s="308"/>
      <c r="J213" s="308"/>
      <c r="K213" s="308"/>
      <c r="L213" s="309"/>
      <c r="M213" s="533">
        <v>2013</v>
      </c>
      <c r="N213" s="309" t="s">
        <v>114</v>
      </c>
      <c r="O213" s="535">
        <v>419907.49123831774</v>
      </c>
      <c r="P213" s="855"/>
      <c r="Q213" s="503">
        <v>5</v>
      </c>
      <c r="R213" s="425" t="s">
        <v>584</v>
      </c>
      <c r="S213" s="425">
        <v>83600</v>
      </c>
    </row>
    <row r="214" spans="1:19" s="425" customFormat="1" ht="37" customHeight="1">
      <c r="A214" s="844">
        <v>202</v>
      </c>
      <c r="B214" s="531" t="s">
        <v>1130</v>
      </c>
      <c r="C214" s="309" t="s">
        <v>2111</v>
      </c>
      <c r="D214" s="309"/>
      <c r="E214" s="308"/>
      <c r="F214" s="308"/>
      <c r="G214" s="308"/>
      <c r="H214" s="308"/>
      <c r="I214" s="308"/>
      <c r="J214" s="308"/>
      <c r="K214" s="308"/>
      <c r="L214" s="309"/>
      <c r="M214" s="533">
        <v>2013</v>
      </c>
      <c r="N214" s="309" t="s">
        <v>114</v>
      </c>
      <c r="O214" s="535">
        <v>359131.40698014019</v>
      </c>
      <c r="P214" s="855"/>
      <c r="Q214" s="503">
        <v>5</v>
      </c>
      <c r="R214" s="425" t="s">
        <v>584</v>
      </c>
      <c r="S214" s="425">
        <v>71500</v>
      </c>
    </row>
    <row r="215" spans="1:19" s="425" customFormat="1" ht="28" customHeight="1">
      <c r="A215" s="844">
        <v>203</v>
      </c>
      <c r="B215" s="531" t="s">
        <v>1131</v>
      </c>
      <c r="C215" s="555" t="s">
        <v>2106</v>
      </c>
      <c r="D215" s="309"/>
      <c r="E215" s="308"/>
      <c r="F215" s="308"/>
      <c r="G215" s="308"/>
      <c r="H215" s="308"/>
      <c r="I215" s="308"/>
      <c r="J215" s="308"/>
      <c r="K215" s="308"/>
      <c r="L215" s="309"/>
      <c r="M215" s="533">
        <v>2013</v>
      </c>
      <c r="N215" s="309" t="s">
        <v>114</v>
      </c>
      <c r="O215" s="535">
        <v>425432.58980724297</v>
      </c>
      <c r="P215" s="855"/>
      <c r="Q215" s="503">
        <v>5</v>
      </c>
      <c r="R215" s="425" t="s">
        <v>584</v>
      </c>
      <c r="S215" s="425">
        <v>84700</v>
      </c>
    </row>
    <row r="216" spans="1:19" s="425" customFormat="1" ht="28" customHeight="1">
      <c r="A216" s="844">
        <v>204</v>
      </c>
      <c r="B216" s="531" t="s">
        <v>1132</v>
      </c>
      <c r="C216" s="555" t="s">
        <v>2106</v>
      </c>
      <c r="D216" s="309"/>
      <c r="E216" s="308"/>
      <c r="F216" s="308"/>
      <c r="G216" s="308"/>
      <c r="H216" s="308"/>
      <c r="I216" s="308"/>
      <c r="J216" s="308"/>
      <c r="K216" s="308"/>
      <c r="L216" s="309"/>
      <c r="M216" s="533">
        <v>2013</v>
      </c>
      <c r="N216" s="309" t="s">
        <v>114</v>
      </c>
      <c r="O216" s="535">
        <v>353606.30841121497</v>
      </c>
      <c r="P216" s="855"/>
      <c r="Q216" s="503">
        <v>5</v>
      </c>
      <c r="R216" s="425" t="s">
        <v>584</v>
      </c>
      <c r="S216" s="425">
        <v>70400</v>
      </c>
    </row>
    <row r="217" spans="1:19" s="425" customFormat="1" ht="28" customHeight="1">
      <c r="A217" s="844">
        <v>205</v>
      </c>
      <c r="B217" s="531" t="s">
        <v>1133</v>
      </c>
      <c r="C217" s="309" t="s">
        <v>2111</v>
      </c>
      <c r="D217" s="309"/>
      <c r="E217" s="308"/>
      <c r="F217" s="308"/>
      <c r="G217" s="308"/>
      <c r="H217" s="308"/>
      <c r="I217" s="308"/>
      <c r="J217" s="308"/>
      <c r="K217" s="308"/>
      <c r="L217" s="309"/>
      <c r="M217" s="533">
        <v>2013</v>
      </c>
      <c r="N217" s="309" t="s">
        <v>114</v>
      </c>
      <c r="O217" s="535">
        <v>249734.45531542058</v>
      </c>
      <c r="P217" s="860"/>
      <c r="Q217" s="503">
        <v>2</v>
      </c>
      <c r="R217" s="425" t="s">
        <v>584</v>
      </c>
      <c r="S217" s="425">
        <v>124300.00000000001</v>
      </c>
    </row>
    <row r="218" spans="1:19" s="425" customFormat="1" ht="28" customHeight="1">
      <c r="A218" s="844">
        <v>206</v>
      </c>
      <c r="B218" s="531" t="s">
        <v>1134</v>
      </c>
      <c r="C218" s="309" t="s">
        <v>2111</v>
      </c>
      <c r="D218" s="309"/>
      <c r="E218" s="308"/>
      <c r="F218" s="308"/>
      <c r="G218" s="308"/>
      <c r="H218" s="308"/>
      <c r="I218" s="308"/>
      <c r="J218" s="308"/>
      <c r="K218" s="308"/>
      <c r="L218" s="309"/>
      <c r="M218" s="533">
        <v>2013</v>
      </c>
      <c r="N218" s="309" t="s">
        <v>114</v>
      </c>
      <c r="O218" s="535">
        <v>1712780.5563668227</v>
      </c>
      <c r="P218" s="855"/>
      <c r="Q218" s="503">
        <v>2</v>
      </c>
      <c r="R218" s="425" t="s">
        <v>584</v>
      </c>
      <c r="S218" s="425">
        <v>852500.00000000012</v>
      </c>
    </row>
    <row r="219" spans="1:19" s="425" customFormat="1" ht="28" customHeight="1">
      <c r="A219" s="844">
        <v>207</v>
      </c>
      <c r="B219" s="531" t="s">
        <v>1135</v>
      </c>
      <c r="C219" s="309" t="s">
        <v>2111</v>
      </c>
      <c r="D219" s="309"/>
      <c r="E219" s="308"/>
      <c r="F219" s="308"/>
      <c r="G219" s="308"/>
      <c r="H219" s="308"/>
      <c r="I219" s="308"/>
      <c r="J219" s="308"/>
      <c r="K219" s="308"/>
      <c r="L219" s="309"/>
      <c r="M219" s="533">
        <v>2013</v>
      </c>
      <c r="N219" s="309" t="s">
        <v>114</v>
      </c>
      <c r="O219" s="535">
        <v>99451.774240654224</v>
      </c>
      <c r="P219" s="860"/>
      <c r="Q219" s="503">
        <v>2</v>
      </c>
      <c r="R219" s="425" t="s">
        <v>584</v>
      </c>
      <c r="S219" s="425">
        <v>49500.000000000007</v>
      </c>
    </row>
    <row r="220" spans="1:19" s="425" customFormat="1" ht="28" customHeight="1">
      <c r="A220" s="844">
        <v>208</v>
      </c>
      <c r="B220" s="531" t="s">
        <v>1136</v>
      </c>
      <c r="C220" s="309" t="s">
        <v>2109</v>
      </c>
      <c r="D220" s="309"/>
      <c r="E220" s="308"/>
      <c r="F220" s="308"/>
      <c r="G220" s="308"/>
      <c r="H220" s="308"/>
      <c r="I220" s="308"/>
      <c r="J220" s="308"/>
      <c r="K220" s="308"/>
      <c r="L220" s="309"/>
      <c r="M220" s="533">
        <v>2013</v>
      </c>
      <c r="N220" s="309" t="s">
        <v>114</v>
      </c>
      <c r="O220" s="535">
        <v>119342.12908878506</v>
      </c>
      <c r="P220" s="860"/>
      <c r="Q220" s="503">
        <v>2</v>
      </c>
      <c r="R220" s="425" t="s">
        <v>584</v>
      </c>
      <c r="S220" s="425">
        <v>59400.000000000007</v>
      </c>
    </row>
    <row r="221" spans="1:19" s="425" customFormat="1" ht="28" customHeight="1">
      <c r="A221" s="844">
        <v>209</v>
      </c>
      <c r="B221" s="531" t="s">
        <v>1137</v>
      </c>
      <c r="C221" s="309" t="s">
        <v>2111</v>
      </c>
      <c r="D221" s="309"/>
      <c r="E221" s="308"/>
      <c r="F221" s="308"/>
      <c r="G221" s="308"/>
      <c r="H221" s="308"/>
      <c r="I221" s="308"/>
      <c r="J221" s="308"/>
      <c r="K221" s="308"/>
      <c r="L221" s="309"/>
      <c r="M221" s="533">
        <v>2013</v>
      </c>
      <c r="N221" s="309" t="s">
        <v>114</v>
      </c>
      <c r="O221" s="535">
        <v>143652.56279205607</v>
      </c>
      <c r="P221" s="860"/>
      <c r="Q221" s="503">
        <v>2</v>
      </c>
      <c r="R221" s="425" t="s">
        <v>584</v>
      </c>
      <c r="S221" s="425">
        <v>71500</v>
      </c>
    </row>
    <row r="222" spans="1:19" s="425" customFormat="1" ht="28" customHeight="1">
      <c r="A222" s="844">
        <v>210</v>
      </c>
      <c r="B222" s="531" t="s">
        <v>1138</v>
      </c>
      <c r="C222" s="309" t="s">
        <v>2111</v>
      </c>
      <c r="D222" s="309"/>
      <c r="E222" s="308"/>
      <c r="F222" s="308"/>
      <c r="G222" s="308"/>
      <c r="H222" s="308"/>
      <c r="I222" s="308"/>
      <c r="J222" s="308"/>
      <c r="K222" s="308"/>
      <c r="L222" s="309"/>
      <c r="M222" s="533">
        <v>2013</v>
      </c>
      <c r="N222" s="309" t="s">
        <v>114</v>
      </c>
      <c r="O222" s="535">
        <v>216583.86390186919</v>
      </c>
      <c r="P222" s="860"/>
      <c r="Q222" s="503">
        <v>2</v>
      </c>
      <c r="R222" s="425" t="s">
        <v>584</v>
      </c>
      <c r="S222" s="425">
        <v>107800.00000000001</v>
      </c>
    </row>
    <row r="223" spans="1:19" s="425" customFormat="1" ht="28" customHeight="1">
      <c r="A223" s="844">
        <v>211</v>
      </c>
      <c r="B223" s="531" t="s">
        <v>1139</v>
      </c>
      <c r="C223" s="555" t="s">
        <v>2106</v>
      </c>
      <c r="D223" s="309"/>
      <c r="E223" s="308"/>
      <c r="F223" s="308"/>
      <c r="G223" s="308"/>
      <c r="H223" s="308"/>
      <c r="I223" s="308"/>
      <c r="J223" s="308"/>
      <c r="K223" s="308"/>
      <c r="L223" s="309"/>
      <c r="M223" s="533">
        <v>2013</v>
      </c>
      <c r="N223" s="309" t="s">
        <v>114</v>
      </c>
      <c r="O223" s="535">
        <v>108291.9319509346</v>
      </c>
      <c r="P223" s="860"/>
      <c r="Q223" s="503">
        <v>2</v>
      </c>
      <c r="R223" s="425" t="s">
        <v>584</v>
      </c>
      <c r="S223" s="425">
        <v>53900.000000000007</v>
      </c>
    </row>
    <row r="224" spans="1:19" s="425" customFormat="1" ht="28" customHeight="1">
      <c r="A224" s="844">
        <v>212</v>
      </c>
      <c r="B224" s="531" t="s">
        <v>1140</v>
      </c>
      <c r="C224" s="309" t="s">
        <v>2111</v>
      </c>
      <c r="D224" s="309"/>
      <c r="E224" s="308"/>
      <c r="F224" s="308"/>
      <c r="G224" s="308"/>
      <c r="H224" s="308"/>
      <c r="I224" s="308"/>
      <c r="J224" s="308"/>
      <c r="K224" s="308"/>
      <c r="L224" s="309"/>
      <c r="M224" s="533">
        <v>2013</v>
      </c>
      <c r="N224" s="309" t="s">
        <v>114</v>
      </c>
      <c r="O224" s="535">
        <v>154702.75992990655</v>
      </c>
      <c r="P224" s="860"/>
      <c r="Q224" s="503">
        <v>2</v>
      </c>
      <c r="R224" s="425" t="s">
        <v>584</v>
      </c>
      <c r="S224" s="425">
        <v>77000</v>
      </c>
    </row>
    <row r="225" spans="1:19" s="425" customFormat="1" ht="28" customHeight="1">
      <c r="A225" s="844">
        <v>213</v>
      </c>
      <c r="B225" s="531" t="s">
        <v>1141</v>
      </c>
      <c r="C225" s="309" t="s">
        <v>2111</v>
      </c>
      <c r="D225" s="309"/>
      <c r="E225" s="308"/>
      <c r="F225" s="308"/>
      <c r="G225" s="308"/>
      <c r="H225" s="308"/>
      <c r="I225" s="308"/>
      <c r="J225" s="308"/>
      <c r="K225" s="308"/>
      <c r="L225" s="309"/>
      <c r="M225" s="533">
        <v>2013</v>
      </c>
      <c r="N225" s="309" t="s">
        <v>114</v>
      </c>
      <c r="O225" s="535">
        <v>232054.13989485984</v>
      </c>
      <c r="P225" s="860"/>
      <c r="Q225" s="503">
        <v>2</v>
      </c>
      <c r="R225" s="425" t="s">
        <v>584</v>
      </c>
      <c r="S225" s="425">
        <v>115500.00000000001</v>
      </c>
    </row>
    <row r="226" spans="1:19" s="425" customFormat="1" ht="28" customHeight="1">
      <c r="A226" s="844">
        <v>214</v>
      </c>
      <c r="B226" s="531" t="s">
        <v>1142</v>
      </c>
      <c r="C226" s="309" t="s">
        <v>2111</v>
      </c>
      <c r="D226" s="309"/>
      <c r="E226" s="308"/>
      <c r="F226" s="308"/>
      <c r="G226" s="308"/>
      <c r="H226" s="308"/>
      <c r="I226" s="308"/>
      <c r="J226" s="308"/>
      <c r="K226" s="308"/>
      <c r="L226" s="309"/>
      <c r="M226" s="533">
        <v>2013</v>
      </c>
      <c r="N226" s="309" t="s">
        <v>114</v>
      </c>
      <c r="O226" s="535">
        <v>114922.05023364487</v>
      </c>
      <c r="P226" s="860"/>
      <c r="Q226" s="503">
        <v>2</v>
      </c>
      <c r="R226" s="425" t="s">
        <v>584</v>
      </c>
      <c r="S226" s="425">
        <v>57200.000000000007</v>
      </c>
    </row>
    <row r="227" spans="1:19" s="425" customFormat="1" ht="28" customHeight="1">
      <c r="A227" s="844">
        <v>215</v>
      </c>
      <c r="B227" s="531" t="s">
        <v>1143</v>
      </c>
      <c r="C227" s="309" t="s">
        <v>2111</v>
      </c>
      <c r="D227" s="309"/>
      <c r="E227" s="308"/>
      <c r="F227" s="308"/>
      <c r="G227" s="308"/>
      <c r="H227" s="308"/>
      <c r="I227" s="308"/>
      <c r="J227" s="308"/>
      <c r="K227" s="308"/>
      <c r="L227" s="309"/>
      <c r="M227" s="533">
        <v>2013</v>
      </c>
      <c r="N227" s="309" t="s">
        <v>114</v>
      </c>
      <c r="O227" s="535">
        <v>123762.20794392524</v>
      </c>
      <c r="P227" s="860"/>
      <c r="Q227" s="503">
        <v>2</v>
      </c>
      <c r="R227" s="425" t="s">
        <v>584</v>
      </c>
      <c r="S227" s="425">
        <v>61600.000000000007</v>
      </c>
    </row>
    <row r="228" spans="1:19" s="425" customFormat="1" ht="28" customHeight="1">
      <c r="A228" s="844">
        <v>216</v>
      </c>
      <c r="B228" s="531" t="s">
        <v>1144</v>
      </c>
      <c r="C228" s="555" t="s">
        <v>2106</v>
      </c>
      <c r="D228" s="309"/>
      <c r="E228" s="308"/>
      <c r="F228" s="308"/>
      <c r="G228" s="308"/>
      <c r="H228" s="308"/>
      <c r="I228" s="308"/>
      <c r="J228" s="308"/>
      <c r="K228" s="308"/>
      <c r="L228" s="309"/>
      <c r="M228" s="533">
        <v>2013</v>
      </c>
      <c r="N228" s="309" t="s">
        <v>114</v>
      </c>
      <c r="O228" s="535">
        <v>22100.394275700935</v>
      </c>
      <c r="P228" s="860"/>
      <c r="Q228" s="503">
        <v>2</v>
      </c>
      <c r="R228" s="425" t="s">
        <v>584</v>
      </c>
      <c r="S228" s="425">
        <v>11000</v>
      </c>
    </row>
    <row r="229" spans="1:19" s="425" customFormat="1" ht="28" customHeight="1">
      <c r="A229" s="844">
        <v>217</v>
      </c>
      <c r="B229" s="531" t="s">
        <v>1145</v>
      </c>
      <c r="C229" s="555" t="s">
        <v>2106</v>
      </c>
      <c r="D229" s="309"/>
      <c r="E229" s="308"/>
      <c r="F229" s="308"/>
      <c r="G229" s="308"/>
      <c r="H229" s="308"/>
      <c r="I229" s="308"/>
      <c r="J229" s="308"/>
      <c r="K229" s="308"/>
      <c r="L229" s="309"/>
      <c r="M229" s="533">
        <v>2013</v>
      </c>
      <c r="N229" s="309" t="s">
        <v>114</v>
      </c>
      <c r="O229" s="535">
        <v>95031.695385514031</v>
      </c>
      <c r="P229" s="860"/>
      <c r="Q229" s="503">
        <v>2</v>
      </c>
      <c r="R229" s="425" t="s">
        <v>584</v>
      </c>
      <c r="S229" s="425">
        <v>47300.000000000007</v>
      </c>
    </row>
    <row r="230" spans="1:19" s="425" customFormat="1" ht="28" customHeight="1">
      <c r="A230" s="844">
        <v>218</v>
      </c>
      <c r="B230" s="531" t="s">
        <v>1146</v>
      </c>
      <c r="C230" s="309" t="s">
        <v>2111</v>
      </c>
      <c r="D230" s="309"/>
      <c r="E230" s="308"/>
      <c r="F230" s="308"/>
      <c r="G230" s="308"/>
      <c r="H230" s="308"/>
      <c r="I230" s="308"/>
      <c r="J230" s="308"/>
      <c r="K230" s="308"/>
      <c r="L230" s="309"/>
      <c r="M230" s="533">
        <v>2013</v>
      </c>
      <c r="N230" s="309" t="s">
        <v>114</v>
      </c>
      <c r="O230" s="535">
        <v>41990.749123831774</v>
      </c>
      <c r="P230" s="860"/>
      <c r="Q230" s="503">
        <v>2</v>
      </c>
      <c r="R230" s="425" t="s">
        <v>584</v>
      </c>
      <c r="S230" s="425">
        <v>20900</v>
      </c>
    </row>
    <row r="231" spans="1:19" s="425" customFormat="1" ht="28" customHeight="1">
      <c r="A231" s="844">
        <v>219</v>
      </c>
      <c r="B231" s="531" t="s">
        <v>1147</v>
      </c>
      <c r="C231" s="309" t="s">
        <v>2111</v>
      </c>
      <c r="D231" s="309"/>
      <c r="E231" s="308"/>
      <c r="F231" s="308"/>
      <c r="G231" s="308"/>
      <c r="H231" s="308"/>
      <c r="I231" s="308"/>
      <c r="J231" s="308"/>
      <c r="K231" s="308"/>
      <c r="L231" s="309"/>
      <c r="M231" s="533">
        <v>2013</v>
      </c>
      <c r="N231" s="309" t="s">
        <v>114</v>
      </c>
      <c r="O231" s="535">
        <v>99451.774240654224</v>
      </c>
      <c r="P231" s="860"/>
      <c r="Q231" s="503">
        <v>2</v>
      </c>
      <c r="R231" s="425" t="s">
        <v>584</v>
      </c>
      <c r="S231" s="425">
        <v>49500.000000000007</v>
      </c>
    </row>
    <row r="232" spans="1:19" s="425" customFormat="1" ht="28" customHeight="1">
      <c r="A232" s="844">
        <v>220</v>
      </c>
      <c r="B232" s="531" t="s">
        <v>1148</v>
      </c>
      <c r="C232" s="309" t="s">
        <v>2111</v>
      </c>
      <c r="D232" s="309"/>
      <c r="E232" s="308"/>
      <c r="F232" s="308"/>
      <c r="G232" s="308"/>
      <c r="H232" s="308"/>
      <c r="I232" s="308"/>
      <c r="J232" s="308"/>
      <c r="K232" s="308"/>
      <c r="L232" s="309"/>
      <c r="M232" s="533">
        <v>2013</v>
      </c>
      <c r="N232" s="309" t="s">
        <v>114</v>
      </c>
      <c r="O232" s="535">
        <v>117132.08966121497</v>
      </c>
      <c r="P232" s="860"/>
      <c r="Q232" s="503">
        <v>2</v>
      </c>
      <c r="R232" s="425" t="s">
        <v>584</v>
      </c>
      <c r="S232" s="425">
        <v>58300.000000000007</v>
      </c>
    </row>
    <row r="233" spans="1:19" s="425" customFormat="1" ht="28" customHeight="1">
      <c r="A233" s="844">
        <v>221</v>
      </c>
      <c r="B233" s="531" t="s">
        <v>1149</v>
      </c>
      <c r="C233" s="555" t="s">
        <v>2106</v>
      </c>
      <c r="D233" s="309"/>
      <c r="E233" s="308"/>
      <c r="F233" s="308"/>
      <c r="G233" s="308"/>
      <c r="H233" s="308"/>
      <c r="I233" s="308"/>
      <c r="J233" s="308"/>
      <c r="K233" s="308"/>
      <c r="L233" s="309"/>
      <c r="M233" s="533">
        <v>2013</v>
      </c>
      <c r="N233" s="309" t="s">
        <v>114</v>
      </c>
      <c r="O233" s="535">
        <v>77351.379964953274</v>
      </c>
      <c r="P233" s="860"/>
      <c r="Q233" s="503">
        <v>2</v>
      </c>
      <c r="R233" s="425" t="s">
        <v>584</v>
      </c>
      <c r="S233" s="425">
        <v>38500</v>
      </c>
    </row>
    <row r="234" spans="1:19" s="425" customFormat="1" ht="28" customHeight="1">
      <c r="A234" s="844">
        <v>222</v>
      </c>
      <c r="B234" s="531" t="s">
        <v>1150</v>
      </c>
      <c r="C234" s="309" t="s">
        <v>2111</v>
      </c>
      <c r="D234" s="309"/>
      <c r="E234" s="308"/>
      <c r="F234" s="308"/>
      <c r="G234" s="308"/>
      <c r="H234" s="308"/>
      <c r="I234" s="308"/>
      <c r="J234" s="308"/>
      <c r="K234" s="308"/>
      <c r="L234" s="309"/>
      <c r="M234" s="533">
        <v>2013</v>
      </c>
      <c r="N234" s="309" t="s">
        <v>114</v>
      </c>
      <c r="O234" s="535">
        <v>501678.95005841128</v>
      </c>
      <c r="P234" s="855"/>
      <c r="Q234" s="503">
        <v>2</v>
      </c>
      <c r="R234" s="425" t="s">
        <v>584</v>
      </c>
      <c r="S234" s="425">
        <v>249700.00000000003</v>
      </c>
    </row>
    <row r="235" spans="1:19" s="425" customFormat="1" ht="28" customHeight="1">
      <c r="A235" s="844">
        <v>223</v>
      </c>
      <c r="B235" s="531" t="s">
        <v>1151</v>
      </c>
      <c r="C235" s="309" t="s">
        <v>2111</v>
      </c>
      <c r="D235" s="309"/>
      <c r="E235" s="308"/>
      <c r="F235" s="308"/>
      <c r="G235" s="308"/>
      <c r="H235" s="308"/>
      <c r="I235" s="308"/>
      <c r="J235" s="308"/>
      <c r="K235" s="308"/>
      <c r="L235" s="309"/>
      <c r="M235" s="533">
        <v>2013</v>
      </c>
      <c r="N235" s="309" t="s">
        <v>114</v>
      </c>
      <c r="O235" s="535">
        <v>141442.52336448597</v>
      </c>
      <c r="P235" s="860"/>
      <c r="Q235" s="503">
        <v>2</v>
      </c>
      <c r="R235" s="425" t="s">
        <v>584</v>
      </c>
      <c r="S235" s="425">
        <v>70400</v>
      </c>
    </row>
    <row r="236" spans="1:19" s="425" customFormat="1" ht="28" customHeight="1">
      <c r="A236" s="844">
        <v>224</v>
      </c>
      <c r="B236" s="531" t="s">
        <v>1152</v>
      </c>
      <c r="C236" s="309" t="s">
        <v>2111</v>
      </c>
      <c r="D236" s="309"/>
      <c r="E236" s="308"/>
      <c r="F236" s="308"/>
      <c r="G236" s="308"/>
      <c r="H236" s="308"/>
      <c r="I236" s="308"/>
      <c r="J236" s="308"/>
      <c r="K236" s="308"/>
      <c r="L236" s="309"/>
      <c r="M236" s="533">
        <v>2013</v>
      </c>
      <c r="N236" s="309" t="s">
        <v>114</v>
      </c>
      <c r="O236" s="535">
        <v>214373.82447429909</v>
      </c>
      <c r="P236" s="860"/>
      <c r="Q236" s="503">
        <v>2</v>
      </c>
      <c r="R236" s="425" t="s">
        <v>584</v>
      </c>
      <c r="S236" s="425">
        <v>106700.00000000001</v>
      </c>
    </row>
    <row r="237" spans="1:19" s="425" customFormat="1" ht="28" customHeight="1">
      <c r="A237" s="844">
        <v>225</v>
      </c>
      <c r="B237" s="531" t="s">
        <v>1153</v>
      </c>
      <c r="C237" s="309" t="s">
        <v>2111</v>
      </c>
      <c r="D237" s="309"/>
      <c r="E237" s="308"/>
      <c r="F237" s="308"/>
      <c r="G237" s="308"/>
      <c r="H237" s="308"/>
      <c r="I237" s="308"/>
      <c r="J237" s="308"/>
      <c r="K237" s="308"/>
      <c r="L237" s="309"/>
      <c r="M237" s="533">
        <v>2013</v>
      </c>
      <c r="N237" s="309" t="s">
        <v>114</v>
      </c>
      <c r="O237" s="535">
        <v>121552.16851635516</v>
      </c>
      <c r="P237" s="860"/>
      <c r="Q237" s="503">
        <v>2</v>
      </c>
      <c r="R237" s="425" t="s">
        <v>584</v>
      </c>
      <c r="S237" s="425">
        <v>60500.000000000007</v>
      </c>
    </row>
    <row r="238" spans="1:19" s="425" customFormat="1" ht="28" customHeight="1">
      <c r="A238" s="844">
        <v>226</v>
      </c>
      <c r="B238" s="531" t="s">
        <v>1154</v>
      </c>
      <c r="C238" s="309" t="s">
        <v>2111</v>
      </c>
      <c r="D238" s="309"/>
      <c r="E238" s="308"/>
      <c r="F238" s="308"/>
      <c r="G238" s="308"/>
      <c r="H238" s="308"/>
      <c r="I238" s="308"/>
      <c r="J238" s="308"/>
      <c r="K238" s="308"/>
      <c r="L238" s="309"/>
      <c r="M238" s="533">
        <v>2013</v>
      </c>
      <c r="N238" s="309" t="s">
        <v>114</v>
      </c>
      <c r="O238" s="535">
        <v>616601.00029205612</v>
      </c>
      <c r="P238" s="855"/>
      <c r="Q238" s="503">
        <v>2</v>
      </c>
      <c r="R238" s="425" t="s">
        <v>584</v>
      </c>
      <c r="S238" s="425">
        <v>306900</v>
      </c>
    </row>
    <row r="239" spans="1:19" s="425" customFormat="1" ht="28" customHeight="1">
      <c r="A239" s="844">
        <v>227</v>
      </c>
      <c r="B239" s="531" t="s">
        <v>1155</v>
      </c>
      <c r="C239" s="309" t="s">
        <v>2111</v>
      </c>
      <c r="D239" s="309"/>
      <c r="E239" s="308"/>
      <c r="F239" s="308"/>
      <c r="G239" s="308"/>
      <c r="H239" s="308"/>
      <c r="I239" s="308"/>
      <c r="J239" s="308"/>
      <c r="K239" s="308"/>
      <c r="L239" s="309"/>
      <c r="M239" s="533">
        <v>2013</v>
      </c>
      <c r="N239" s="309" t="s">
        <v>114</v>
      </c>
      <c r="O239" s="535">
        <v>88401.577102803742</v>
      </c>
      <c r="P239" s="860"/>
      <c r="Q239" s="503">
        <v>2</v>
      </c>
      <c r="R239" s="425" t="s">
        <v>584</v>
      </c>
      <c r="S239" s="425">
        <v>44000</v>
      </c>
    </row>
    <row r="240" spans="1:19" s="425" customFormat="1" ht="28" customHeight="1">
      <c r="A240" s="844">
        <v>228</v>
      </c>
      <c r="B240" s="531" t="s">
        <v>1156</v>
      </c>
      <c r="C240" s="309" t="s">
        <v>2111</v>
      </c>
      <c r="D240" s="309"/>
      <c r="E240" s="308"/>
      <c r="F240" s="308"/>
      <c r="G240" s="308"/>
      <c r="H240" s="308"/>
      <c r="I240" s="308"/>
      <c r="J240" s="308"/>
      <c r="K240" s="308"/>
      <c r="L240" s="309"/>
      <c r="M240" s="533">
        <v>2013</v>
      </c>
      <c r="N240" s="309" t="s">
        <v>114</v>
      </c>
      <c r="O240" s="535">
        <v>483998.63463785051</v>
      </c>
      <c r="P240" s="855"/>
      <c r="Q240" s="503">
        <v>2</v>
      </c>
      <c r="R240" s="425" t="s">
        <v>584</v>
      </c>
      <c r="S240" s="425">
        <v>240900.00000000003</v>
      </c>
    </row>
    <row r="241" spans="1:19" s="425" customFormat="1" ht="28" customHeight="1">
      <c r="A241" s="844">
        <v>229</v>
      </c>
      <c r="B241" s="531" t="s">
        <v>1157</v>
      </c>
      <c r="C241" s="309" t="s">
        <v>2109</v>
      </c>
      <c r="D241" s="309"/>
      <c r="E241" s="308"/>
      <c r="F241" s="308"/>
      <c r="G241" s="308"/>
      <c r="H241" s="308"/>
      <c r="I241" s="308"/>
      <c r="J241" s="308"/>
      <c r="K241" s="308"/>
      <c r="L241" s="309"/>
      <c r="M241" s="533">
        <v>2013</v>
      </c>
      <c r="N241" s="309" t="s">
        <v>114</v>
      </c>
      <c r="O241" s="535">
        <v>181223.23306074771</v>
      </c>
      <c r="P241" s="860"/>
      <c r="Q241" s="503">
        <v>2</v>
      </c>
      <c r="R241" s="425" t="s">
        <v>584</v>
      </c>
      <c r="S241" s="425">
        <v>90200.000000000015</v>
      </c>
    </row>
    <row r="242" spans="1:19" s="425" customFormat="1" ht="28" customHeight="1">
      <c r="A242" s="844">
        <v>230</v>
      </c>
      <c r="B242" s="531" t="s">
        <v>1158</v>
      </c>
      <c r="C242" s="309" t="s">
        <v>2109</v>
      </c>
      <c r="D242" s="309"/>
      <c r="E242" s="308"/>
      <c r="F242" s="308"/>
      <c r="G242" s="308"/>
      <c r="H242" s="308"/>
      <c r="I242" s="536"/>
      <c r="J242" s="308"/>
      <c r="K242" s="308"/>
      <c r="L242" s="309">
        <v>2</v>
      </c>
      <c r="M242" s="533"/>
      <c r="N242" s="533"/>
      <c r="O242" s="534">
        <v>60000</v>
      </c>
      <c r="P242" s="855"/>
      <c r="Q242" s="503"/>
    </row>
    <row r="243" spans="1:19" s="425" customFormat="1" ht="28" customHeight="1">
      <c r="A243" s="844">
        <v>231</v>
      </c>
      <c r="B243" s="531" t="s">
        <v>1159</v>
      </c>
      <c r="C243" s="309" t="s">
        <v>2111</v>
      </c>
      <c r="D243" s="309"/>
      <c r="E243" s="308"/>
      <c r="F243" s="308"/>
      <c r="G243" s="308"/>
      <c r="H243" s="308"/>
      <c r="I243" s="536"/>
      <c r="J243" s="308"/>
      <c r="K243" s="308"/>
      <c r="L243" s="309">
        <v>2</v>
      </c>
      <c r="M243" s="533"/>
      <c r="N243" s="533"/>
      <c r="O243" s="534">
        <v>70000</v>
      </c>
      <c r="P243" s="855"/>
      <c r="Q243" s="503"/>
    </row>
    <row r="244" spans="1:19" s="425" customFormat="1" ht="28" customHeight="1">
      <c r="A244" s="844">
        <v>232</v>
      </c>
      <c r="B244" s="531" t="s">
        <v>1159</v>
      </c>
      <c r="C244" s="309" t="s">
        <v>2111</v>
      </c>
      <c r="D244" s="309"/>
      <c r="E244" s="308"/>
      <c r="F244" s="308"/>
      <c r="G244" s="308"/>
      <c r="H244" s="308"/>
      <c r="I244" s="536"/>
      <c r="J244" s="308"/>
      <c r="K244" s="308"/>
      <c r="L244" s="309">
        <v>2</v>
      </c>
      <c r="M244" s="533"/>
      <c r="N244" s="533"/>
      <c r="O244" s="534">
        <v>250000</v>
      </c>
      <c r="P244" s="855"/>
      <c r="Q244" s="503"/>
    </row>
    <row r="245" spans="1:19" s="425" customFormat="1" ht="28" customHeight="1">
      <c r="A245" s="844">
        <v>233</v>
      </c>
      <c r="B245" s="531" t="s">
        <v>1160</v>
      </c>
      <c r="C245" s="309" t="s">
        <v>2109</v>
      </c>
      <c r="D245" s="309"/>
      <c r="E245" s="308"/>
      <c r="F245" s="308"/>
      <c r="G245" s="308"/>
      <c r="H245" s="308"/>
      <c r="I245" s="536"/>
      <c r="J245" s="308"/>
      <c r="K245" s="308"/>
      <c r="L245" s="309">
        <v>2</v>
      </c>
      <c r="M245" s="533"/>
      <c r="N245" s="533"/>
      <c r="O245" s="534">
        <v>450000</v>
      </c>
      <c r="P245" s="855"/>
      <c r="Q245" s="503"/>
    </row>
    <row r="246" spans="1:19" s="425" customFormat="1" ht="28" customHeight="1">
      <c r="A246" s="844">
        <v>234</v>
      </c>
      <c r="B246" s="531" t="s">
        <v>1161</v>
      </c>
      <c r="C246" s="309" t="s">
        <v>2111</v>
      </c>
      <c r="D246" s="309"/>
      <c r="E246" s="308"/>
      <c r="F246" s="308"/>
      <c r="G246" s="308"/>
      <c r="H246" s="308"/>
      <c r="I246" s="536"/>
      <c r="J246" s="308"/>
      <c r="K246" s="308"/>
      <c r="L246" s="309">
        <v>1</v>
      </c>
      <c r="M246" s="533"/>
      <c r="N246" s="533"/>
      <c r="O246" s="534">
        <v>20000</v>
      </c>
      <c r="P246" s="855"/>
      <c r="Q246" s="503"/>
    </row>
    <row r="247" spans="1:19" s="425" customFormat="1" ht="28" customHeight="1">
      <c r="A247" s="844">
        <v>235</v>
      </c>
      <c r="B247" s="531" t="s">
        <v>1162</v>
      </c>
      <c r="C247" s="309" t="s">
        <v>2111</v>
      </c>
      <c r="D247" s="309"/>
      <c r="E247" s="308"/>
      <c r="F247" s="308"/>
      <c r="G247" s="308"/>
      <c r="H247" s="308"/>
      <c r="I247" s="536"/>
      <c r="J247" s="308"/>
      <c r="K247" s="308"/>
      <c r="L247" s="309">
        <v>3</v>
      </c>
      <c r="M247" s="533"/>
      <c r="N247" s="533"/>
      <c r="O247" s="534">
        <v>81000</v>
      </c>
      <c r="P247" s="855"/>
      <c r="Q247" s="503"/>
    </row>
    <row r="248" spans="1:19" s="425" customFormat="1" ht="28" customHeight="1">
      <c r="A248" s="844">
        <v>236</v>
      </c>
      <c r="B248" s="531" t="s">
        <v>1163</v>
      </c>
      <c r="C248" s="309" t="s">
        <v>2111</v>
      </c>
      <c r="D248" s="309"/>
      <c r="E248" s="308"/>
      <c r="F248" s="308"/>
      <c r="G248" s="308"/>
      <c r="H248" s="308"/>
      <c r="I248" s="536"/>
      <c r="J248" s="308"/>
      <c r="K248" s="308"/>
      <c r="L248" s="309">
        <v>2</v>
      </c>
      <c r="M248" s="533"/>
      <c r="N248" s="533"/>
      <c r="O248" s="534">
        <v>90000</v>
      </c>
      <c r="P248" s="855"/>
      <c r="Q248" s="503"/>
    </row>
    <row r="249" spans="1:19" s="425" customFormat="1" ht="28" customHeight="1">
      <c r="A249" s="844">
        <v>237</v>
      </c>
      <c r="B249" s="531" t="s">
        <v>1164</v>
      </c>
      <c r="C249" s="309" t="s">
        <v>2111</v>
      </c>
      <c r="D249" s="309"/>
      <c r="E249" s="308"/>
      <c r="F249" s="308"/>
      <c r="G249" s="308"/>
      <c r="H249" s="308"/>
      <c r="I249" s="536"/>
      <c r="J249" s="308"/>
      <c r="K249" s="308"/>
      <c r="L249" s="309">
        <v>3</v>
      </c>
      <c r="M249" s="533"/>
      <c r="N249" s="533"/>
      <c r="O249" s="534">
        <v>1050000</v>
      </c>
      <c r="P249" s="855"/>
      <c r="Q249" s="503"/>
    </row>
    <row r="250" spans="1:19" s="425" customFormat="1" ht="28" customHeight="1">
      <c r="A250" s="844">
        <v>238</v>
      </c>
      <c r="B250" s="531" t="s">
        <v>1165</v>
      </c>
      <c r="C250" s="309" t="s">
        <v>2111</v>
      </c>
      <c r="D250" s="309"/>
      <c r="E250" s="308"/>
      <c r="F250" s="308"/>
      <c r="G250" s="308"/>
      <c r="H250" s="308"/>
      <c r="I250" s="536"/>
      <c r="J250" s="308"/>
      <c r="K250" s="308"/>
      <c r="L250" s="309">
        <v>1</v>
      </c>
      <c r="M250" s="533"/>
      <c r="N250" s="533"/>
      <c r="O250" s="534">
        <v>45000</v>
      </c>
      <c r="P250" s="855"/>
      <c r="Q250" s="503"/>
    </row>
    <row r="251" spans="1:19" s="425" customFormat="1" ht="28" customHeight="1">
      <c r="A251" s="844">
        <v>239</v>
      </c>
      <c r="B251" s="531" t="s">
        <v>1166</v>
      </c>
      <c r="C251" s="309" t="s">
        <v>2111</v>
      </c>
      <c r="D251" s="309"/>
      <c r="E251" s="308"/>
      <c r="F251" s="308"/>
      <c r="G251" s="308"/>
      <c r="H251" s="308"/>
      <c r="I251" s="536"/>
      <c r="J251" s="308"/>
      <c r="K251" s="308"/>
      <c r="L251" s="309">
        <v>2</v>
      </c>
      <c r="M251" s="533"/>
      <c r="N251" s="533"/>
      <c r="O251" s="534">
        <v>130000</v>
      </c>
      <c r="P251" s="855"/>
      <c r="Q251" s="503"/>
    </row>
    <row r="252" spans="1:19" s="425" customFormat="1" ht="28" customHeight="1">
      <c r="A252" s="844">
        <v>240</v>
      </c>
      <c r="B252" s="531" t="s">
        <v>1167</v>
      </c>
      <c r="C252" s="309" t="s">
        <v>2111</v>
      </c>
      <c r="D252" s="309"/>
      <c r="E252" s="308"/>
      <c r="F252" s="308"/>
      <c r="G252" s="308"/>
      <c r="H252" s="308"/>
      <c r="I252" s="536"/>
      <c r="J252" s="308"/>
      <c r="K252" s="308"/>
      <c r="L252" s="309">
        <v>2</v>
      </c>
      <c r="M252" s="533"/>
      <c r="N252" s="533"/>
      <c r="O252" s="534">
        <v>174000</v>
      </c>
      <c r="P252" s="855"/>
      <c r="Q252" s="503"/>
    </row>
    <row r="253" spans="1:19" s="425" customFormat="1" ht="28" customHeight="1">
      <c r="A253" s="844">
        <v>241</v>
      </c>
      <c r="B253" s="531" t="s">
        <v>1168</v>
      </c>
      <c r="C253" s="309" t="s">
        <v>2109</v>
      </c>
      <c r="D253" s="309"/>
      <c r="E253" s="308"/>
      <c r="F253" s="308"/>
      <c r="G253" s="308"/>
      <c r="H253" s="308"/>
      <c r="I253" s="536"/>
      <c r="J253" s="308"/>
      <c r="K253" s="308"/>
      <c r="L253" s="309">
        <v>2</v>
      </c>
      <c r="M253" s="533"/>
      <c r="N253" s="533"/>
      <c r="O253" s="534">
        <v>350000</v>
      </c>
      <c r="P253" s="855"/>
      <c r="Q253" s="503"/>
    </row>
    <row r="254" spans="1:19" s="425" customFormat="1" ht="28" customHeight="1">
      <c r="A254" s="844">
        <v>242</v>
      </c>
      <c r="B254" s="531" t="s">
        <v>1169</v>
      </c>
      <c r="C254" s="309" t="s">
        <v>2109</v>
      </c>
      <c r="D254" s="309"/>
      <c r="E254" s="308"/>
      <c r="F254" s="308"/>
      <c r="G254" s="308"/>
      <c r="H254" s="308"/>
      <c r="I254" s="536"/>
      <c r="J254" s="308"/>
      <c r="K254" s="308"/>
      <c r="L254" s="309">
        <v>2</v>
      </c>
      <c r="M254" s="533"/>
      <c r="N254" s="533"/>
      <c r="O254" s="534">
        <v>116000</v>
      </c>
      <c r="P254" s="855"/>
      <c r="Q254" s="503"/>
    </row>
    <row r="255" spans="1:19" s="425" customFormat="1" ht="28" customHeight="1">
      <c r="A255" s="844">
        <v>243</v>
      </c>
      <c r="B255" s="531" t="s">
        <v>1170</v>
      </c>
      <c r="C255" s="309" t="s">
        <v>2109</v>
      </c>
      <c r="D255" s="309"/>
      <c r="E255" s="308"/>
      <c r="F255" s="308"/>
      <c r="G255" s="308"/>
      <c r="H255" s="308"/>
      <c r="I255" s="536"/>
      <c r="J255" s="308"/>
      <c r="K255" s="308"/>
      <c r="L255" s="309">
        <v>2</v>
      </c>
      <c r="M255" s="533"/>
      <c r="N255" s="533"/>
      <c r="O255" s="534">
        <v>112000</v>
      </c>
      <c r="P255" s="855"/>
      <c r="Q255" s="503"/>
    </row>
    <row r="256" spans="1:19" s="425" customFormat="1" ht="28" customHeight="1">
      <c r="A256" s="844">
        <v>244</v>
      </c>
      <c r="B256" s="531" t="s">
        <v>1171</v>
      </c>
      <c r="C256" s="309" t="s">
        <v>2111</v>
      </c>
      <c r="D256" s="309"/>
      <c r="E256" s="308"/>
      <c r="F256" s="308"/>
      <c r="G256" s="308"/>
      <c r="H256" s="308"/>
      <c r="I256" s="536"/>
      <c r="J256" s="308"/>
      <c r="K256" s="308"/>
      <c r="L256" s="309">
        <v>2</v>
      </c>
      <c r="M256" s="533"/>
      <c r="N256" s="533"/>
      <c r="O256" s="534">
        <v>90000</v>
      </c>
      <c r="P256" s="855"/>
      <c r="Q256" s="503"/>
    </row>
    <row r="257" spans="1:17" s="425" customFormat="1" ht="28" customHeight="1">
      <c r="A257" s="844">
        <v>245</v>
      </c>
      <c r="B257" s="531" t="s">
        <v>1172</v>
      </c>
      <c r="C257" s="555" t="s">
        <v>2106</v>
      </c>
      <c r="D257" s="309"/>
      <c r="E257" s="308"/>
      <c r="F257" s="308"/>
      <c r="G257" s="308"/>
      <c r="H257" s="308"/>
      <c r="I257" s="536"/>
      <c r="J257" s="308"/>
      <c r="K257" s="308"/>
      <c r="L257" s="309">
        <v>2</v>
      </c>
      <c r="M257" s="533"/>
      <c r="N257" s="533"/>
      <c r="O257" s="534">
        <v>130000</v>
      </c>
      <c r="P257" s="855"/>
      <c r="Q257" s="503"/>
    </row>
    <row r="258" spans="1:17" s="425" customFormat="1" ht="28" customHeight="1">
      <c r="A258" s="844">
        <v>246</v>
      </c>
      <c r="B258" s="531" t="s">
        <v>1173</v>
      </c>
      <c r="C258" s="309" t="s">
        <v>2111</v>
      </c>
      <c r="D258" s="309"/>
      <c r="E258" s="308"/>
      <c r="F258" s="308"/>
      <c r="G258" s="308"/>
      <c r="H258" s="308"/>
      <c r="I258" s="536"/>
      <c r="J258" s="308"/>
      <c r="K258" s="308"/>
      <c r="L258" s="309">
        <v>2</v>
      </c>
      <c r="M258" s="533"/>
      <c r="N258" s="533"/>
      <c r="O258" s="534">
        <v>110000</v>
      </c>
      <c r="P258" s="855"/>
      <c r="Q258" s="503"/>
    </row>
    <row r="259" spans="1:17" s="425" customFormat="1" ht="28" customHeight="1">
      <c r="A259" s="844">
        <v>247</v>
      </c>
      <c r="B259" s="531" t="s">
        <v>1174</v>
      </c>
      <c r="C259" s="309" t="s">
        <v>2111</v>
      </c>
      <c r="D259" s="309"/>
      <c r="E259" s="308"/>
      <c r="F259" s="308"/>
      <c r="G259" s="308"/>
      <c r="H259" s="308"/>
      <c r="I259" s="536"/>
      <c r="J259" s="308"/>
      <c r="K259" s="308"/>
      <c r="L259" s="309">
        <v>2</v>
      </c>
      <c r="M259" s="533"/>
      <c r="N259" s="533"/>
      <c r="O259" s="534">
        <v>90000</v>
      </c>
      <c r="P259" s="855"/>
      <c r="Q259" s="503"/>
    </row>
    <row r="260" spans="1:17" s="425" customFormat="1" ht="28" customHeight="1">
      <c r="A260" s="844">
        <v>248</v>
      </c>
      <c r="B260" s="531" t="s">
        <v>1175</v>
      </c>
      <c r="C260" s="309" t="s">
        <v>2111</v>
      </c>
      <c r="D260" s="309"/>
      <c r="E260" s="308"/>
      <c r="F260" s="308"/>
      <c r="G260" s="308"/>
      <c r="H260" s="308"/>
      <c r="I260" s="536"/>
      <c r="J260" s="308"/>
      <c r="K260" s="308"/>
      <c r="L260" s="309">
        <v>2</v>
      </c>
      <c r="M260" s="533"/>
      <c r="N260" s="533"/>
      <c r="O260" s="534">
        <v>130000</v>
      </c>
      <c r="P260" s="855"/>
      <c r="Q260" s="503"/>
    </row>
    <row r="261" spans="1:17" s="425" customFormat="1" ht="28" customHeight="1">
      <c r="A261" s="844">
        <v>249</v>
      </c>
      <c r="B261" s="531" t="s">
        <v>1176</v>
      </c>
      <c r="C261" s="309" t="s">
        <v>2111</v>
      </c>
      <c r="D261" s="309"/>
      <c r="E261" s="308"/>
      <c r="F261" s="308"/>
      <c r="G261" s="308"/>
      <c r="H261" s="308"/>
      <c r="I261" s="536"/>
      <c r="J261" s="308"/>
      <c r="K261" s="308"/>
      <c r="L261" s="309">
        <v>2</v>
      </c>
      <c r="M261" s="533"/>
      <c r="N261" s="533"/>
      <c r="O261" s="534">
        <v>140000</v>
      </c>
      <c r="P261" s="855"/>
      <c r="Q261" s="503"/>
    </row>
    <row r="262" spans="1:17" s="425" customFormat="1" ht="28" customHeight="1">
      <c r="A262" s="844">
        <v>250</v>
      </c>
      <c r="B262" s="531" t="s">
        <v>1177</v>
      </c>
      <c r="C262" s="309" t="s">
        <v>2109</v>
      </c>
      <c r="D262" s="309"/>
      <c r="E262" s="308"/>
      <c r="F262" s="308"/>
      <c r="G262" s="308"/>
      <c r="H262" s="308"/>
      <c r="I262" s="536"/>
      <c r="J262" s="308"/>
      <c r="K262" s="308"/>
      <c r="L262" s="309">
        <v>1</v>
      </c>
      <c r="M262" s="533"/>
      <c r="N262" s="533"/>
      <c r="O262" s="534">
        <v>55000</v>
      </c>
      <c r="P262" s="855"/>
      <c r="Q262" s="503"/>
    </row>
    <row r="263" spans="1:17" s="425" customFormat="1" ht="28" customHeight="1">
      <c r="A263" s="844">
        <v>251</v>
      </c>
      <c r="B263" s="531" t="s">
        <v>1178</v>
      </c>
      <c r="C263" s="309" t="s">
        <v>2109</v>
      </c>
      <c r="D263" s="309"/>
      <c r="E263" s="308"/>
      <c r="F263" s="308"/>
      <c r="G263" s="308"/>
      <c r="H263" s="308"/>
      <c r="I263" s="536"/>
      <c r="J263" s="308"/>
      <c r="K263" s="308"/>
      <c r="L263" s="309">
        <v>2</v>
      </c>
      <c r="M263" s="533"/>
      <c r="N263" s="533"/>
      <c r="O263" s="534">
        <v>116000</v>
      </c>
      <c r="P263" s="855"/>
      <c r="Q263" s="503"/>
    </row>
    <row r="264" spans="1:17" s="425" customFormat="1" ht="28" customHeight="1">
      <c r="A264" s="844">
        <v>252</v>
      </c>
      <c r="B264" s="531" t="s">
        <v>1179</v>
      </c>
      <c r="C264" s="309" t="s">
        <v>2109</v>
      </c>
      <c r="D264" s="309"/>
      <c r="E264" s="308"/>
      <c r="F264" s="308"/>
      <c r="G264" s="308"/>
      <c r="H264" s="308"/>
      <c r="I264" s="536"/>
      <c r="J264" s="308"/>
      <c r="K264" s="308"/>
      <c r="L264" s="309">
        <v>3</v>
      </c>
      <c r="M264" s="533"/>
      <c r="N264" s="533"/>
      <c r="O264" s="534">
        <v>105000</v>
      </c>
      <c r="P264" s="855"/>
      <c r="Q264" s="503"/>
    </row>
    <row r="265" spans="1:17" s="425" customFormat="1" ht="28" customHeight="1">
      <c r="A265" s="844">
        <v>253</v>
      </c>
      <c r="B265" s="531" t="s">
        <v>1180</v>
      </c>
      <c r="C265" s="309" t="s">
        <v>2109</v>
      </c>
      <c r="D265" s="309"/>
      <c r="E265" s="308"/>
      <c r="F265" s="308"/>
      <c r="G265" s="308"/>
      <c r="H265" s="308"/>
      <c r="I265" s="536"/>
      <c r="J265" s="308"/>
      <c r="K265" s="308"/>
      <c r="L265" s="309">
        <v>3</v>
      </c>
      <c r="M265" s="533"/>
      <c r="N265" s="533"/>
      <c r="O265" s="534">
        <v>42000</v>
      </c>
      <c r="P265" s="855"/>
      <c r="Q265" s="503"/>
    </row>
    <row r="266" spans="1:17" s="425" customFormat="1" ht="28" customHeight="1">
      <c r="A266" s="844">
        <v>254</v>
      </c>
      <c r="B266" s="531" t="s">
        <v>1181</v>
      </c>
      <c r="C266" s="309" t="s">
        <v>2109</v>
      </c>
      <c r="D266" s="309"/>
      <c r="E266" s="308"/>
      <c r="F266" s="308"/>
      <c r="G266" s="308"/>
      <c r="H266" s="308"/>
      <c r="I266" s="536"/>
      <c r="J266" s="308"/>
      <c r="K266" s="308"/>
      <c r="L266" s="309">
        <v>2</v>
      </c>
      <c r="M266" s="533"/>
      <c r="N266" s="533"/>
      <c r="O266" s="534">
        <v>61300</v>
      </c>
      <c r="P266" s="855"/>
      <c r="Q266" s="503"/>
    </row>
    <row r="267" spans="1:17" s="425" customFormat="1" ht="28" customHeight="1">
      <c r="A267" s="844">
        <v>255</v>
      </c>
      <c r="B267" s="531" t="s">
        <v>1182</v>
      </c>
      <c r="C267" s="309" t="s">
        <v>2109</v>
      </c>
      <c r="D267" s="309"/>
      <c r="E267" s="308"/>
      <c r="F267" s="308"/>
      <c r="G267" s="308"/>
      <c r="H267" s="308"/>
      <c r="I267" s="536"/>
      <c r="J267" s="308"/>
      <c r="K267" s="308"/>
      <c r="L267" s="309">
        <v>2</v>
      </c>
      <c r="M267" s="533"/>
      <c r="N267" s="533"/>
      <c r="O267" s="534">
        <v>95000</v>
      </c>
      <c r="P267" s="855"/>
      <c r="Q267" s="503"/>
    </row>
    <row r="268" spans="1:17" s="425" customFormat="1" ht="28" customHeight="1">
      <c r="A268" s="844">
        <v>256</v>
      </c>
      <c r="B268" s="531" t="s">
        <v>1183</v>
      </c>
      <c r="C268" s="309" t="s">
        <v>2109</v>
      </c>
      <c r="D268" s="309"/>
      <c r="E268" s="308"/>
      <c r="F268" s="308"/>
      <c r="G268" s="308"/>
      <c r="H268" s="308"/>
      <c r="I268" s="536"/>
      <c r="J268" s="308"/>
      <c r="K268" s="308"/>
      <c r="L268" s="309">
        <v>1</v>
      </c>
      <c r="M268" s="533"/>
      <c r="N268" s="533"/>
      <c r="O268" s="534">
        <v>12000</v>
      </c>
      <c r="P268" s="855"/>
      <c r="Q268" s="503"/>
    </row>
    <row r="269" spans="1:17" s="425" customFormat="1" ht="28" customHeight="1">
      <c r="A269" s="844">
        <v>257</v>
      </c>
      <c r="B269" s="531" t="s">
        <v>1184</v>
      </c>
      <c r="C269" s="309" t="s">
        <v>2109</v>
      </c>
      <c r="D269" s="309"/>
      <c r="E269" s="308"/>
      <c r="F269" s="308"/>
      <c r="G269" s="308"/>
      <c r="H269" s="308"/>
      <c r="I269" s="536"/>
      <c r="J269" s="308"/>
      <c r="K269" s="308"/>
      <c r="L269" s="309">
        <v>2</v>
      </c>
      <c r="M269" s="533"/>
      <c r="N269" s="533"/>
      <c r="O269" s="534">
        <v>40000</v>
      </c>
      <c r="P269" s="855"/>
      <c r="Q269" s="503"/>
    </row>
    <row r="270" spans="1:17" s="425" customFormat="1" ht="28" customHeight="1">
      <c r="A270" s="844">
        <v>258</v>
      </c>
      <c r="B270" s="531" t="s">
        <v>1185</v>
      </c>
      <c r="C270" s="309" t="s">
        <v>2109</v>
      </c>
      <c r="D270" s="309"/>
      <c r="E270" s="308"/>
      <c r="F270" s="308"/>
      <c r="G270" s="308"/>
      <c r="H270" s="308"/>
      <c r="I270" s="536"/>
      <c r="J270" s="308"/>
      <c r="K270" s="308"/>
      <c r="L270" s="309">
        <v>2</v>
      </c>
      <c r="M270" s="533"/>
      <c r="N270" s="533"/>
      <c r="O270" s="534">
        <v>96000</v>
      </c>
      <c r="P270" s="855"/>
      <c r="Q270" s="503"/>
    </row>
    <row r="271" spans="1:17" s="425" customFormat="1" ht="28" customHeight="1">
      <c r="A271" s="844">
        <v>259</v>
      </c>
      <c r="B271" s="531" t="s">
        <v>1186</v>
      </c>
      <c r="C271" s="309" t="s">
        <v>2109</v>
      </c>
      <c r="D271" s="309"/>
      <c r="E271" s="308"/>
      <c r="F271" s="308"/>
      <c r="G271" s="308"/>
      <c r="H271" s="308"/>
      <c r="I271" s="536"/>
      <c r="J271" s="308"/>
      <c r="K271" s="308"/>
      <c r="L271" s="309">
        <v>2</v>
      </c>
      <c r="M271" s="533"/>
      <c r="N271" s="533"/>
      <c r="O271" s="534">
        <v>60000</v>
      </c>
      <c r="P271" s="855"/>
      <c r="Q271" s="503"/>
    </row>
    <row r="272" spans="1:17" s="425" customFormat="1" ht="28" customHeight="1">
      <c r="A272" s="844">
        <v>260</v>
      </c>
      <c r="B272" s="531" t="s">
        <v>1187</v>
      </c>
      <c r="C272" s="309" t="s">
        <v>2109</v>
      </c>
      <c r="D272" s="309"/>
      <c r="E272" s="308"/>
      <c r="F272" s="308"/>
      <c r="G272" s="308"/>
      <c r="H272" s="308"/>
      <c r="I272" s="536"/>
      <c r="J272" s="308"/>
      <c r="K272" s="308"/>
      <c r="L272" s="309">
        <v>1</v>
      </c>
      <c r="M272" s="533"/>
      <c r="N272" s="533"/>
      <c r="O272" s="534">
        <v>19200</v>
      </c>
      <c r="P272" s="855"/>
      <c r="Q272" s="503"/>
    </row>
    <row r="273" spans="1:17" s="425" customFormat="1" ht="28" customHeight="1">
      <c r="A273" s="844">
        <v>261</v>
      </c>
      <c r="B273" s="531" t="s">
        <v>1188</v>
      </c>
      <c r="C273" s="309" t="s">
        <v>2109</v>
      </c>
      <c r="D273" s="309"/>
      <c r="E273" s="308"/>
      <c r="F273" s="308"/>
      <c r="G273" s="308"/>
      <c r="H273" s="308"/>
      <c r="I273" s="536"/>
      <c r="J273" s="308"/>
      <c r="K273" s="308"/>
      <c r="L273" s="309">
        <v>2</v>
      </c>
      <c r="M273" s="533"/>
      <c r="N273" s="533"/>
      <c r="O273" s="534">
        <v>24000</v>
      </c>
      <c r="P273" s="855"/>
      <c r="Q273" s="503"/>
    </row>
    <row r="274" spans="1:17" s="425" customFormat="1" ht="28" customHeight="1">
      <c r="A274" s="844">
        <v>262</v>
      </c>
      <c r="B274" s="531" t="s">
        <v>1189</v>
      </c>
      <c r="C274" s="309" t="s">
        <v>2111</v>
      </c>
      <c r="D274" s="309"/>
      <c r="E274" s="308"/>
      <c r="F274" s="308"/>
      <c r="G274" s="308"/>
      <c r="H274" s="308"/>
      <c r="I274" s="536"/>
      <c r="J274" s="308"/>
      <c r="K274" s="308"/>
      <c r="L274" s="309">
        <v>2</v>
      </c>
      <c r="M274" s="533"/>
      <c r="N274" s="533"/>
      <c r="O274" s="534">
        <v>40000</v>
      </c>
      <c r="P274" s="855"/>
      <c r="Q274" s="503"/>
    </row>
    <row r="275" spans="1:17" s="425" customFormat="1" ht="28" customHeight="1">
      <c r="A275" s="844">
        <v>263</v>
      </c>
      <c r="B275" s="531" t="s">
        <v>1190</v>
      </c>
      <c r="C275" s="309" t="s">
        <v>2111</v>
      </c>
      <c r="D275" s="309"/>
      <c r="E275" s="308"/>
      <c r="F275" s="308"/>
      <c r="G275" s="308"/>
      <c r="H275" s="308"/>
      <c r="I275" s="536"/>
      <c r="J275" s="308"/>
      <c r="K275" s="308"/>
      <c r="L275" s="309">
        <v>2</v>
      </c>
      <c r="M275" s="533"/>
      <c r="N275" s="533"/>
      <c r="O275" s="534">
        <v>40000</v>
      </c>
      <c r="P275" s="855"/>
      <c r="Q275" s="503"/>
    </row>
    <row r="276" spans="1:17" s="425" customFormat="1" ht="28" customHeight="1">
      <c r="A276" s="844">
        <v>264</v>
      </c>
      <c r="B276" s="531" t="s">
        <v>1191</v>
      </c>
      <c r="C276" s="309" t="s">
        <v>2111</v>
      </c>
      <c r="D276" s="309"/>
      <c r="E276" s="308"/>
      <c r="F276" s="308"/>
      <c r="G276" s="308"/>
      <c r="H276" s="308"/>
      <c r="I276" s="536"/>
      <c r="J276" s="308"/>
      <c r="K276" s="308"/>
      <c r="L276" s="309">
        <v>2</v>
      </c>
      <c r="M276" s="533"/>
      <c r="N276" s="533"/>
      <c r="O276" s="534">
        <v>150000</v>
      </c>
      <c r="P276" s="855"/>
      <c r="Q276" s="503"/>
    </row>
    <row r="277" spans="1:17" s="425" customFormat="1" ht="28" customHeight="1">
      <c r="A277" s="844">
        <v>265</v>
      </c>
      <c r="B277" s="531" t="s">
        <v>1192</v>
      </c>
      <c r="C277" s="309" t="s">
        <v>2111</v>
      </c>
      <c r="D277" s="309"/>
      <c r="E277" s="308"/>
      <c r="F277" s="308"/>
      <c r="G277" s="308"/>
      <c r="H277" s="308"/>
      <c r="I277" s="536"/>
      <c r="J277" s="308"/>
      <c r="K277" s="308"/>
      <c r="L277" s="309">
        <v>1</v>
      </c>
      <c r="M277" s="533"/>
      <c r="N277" s="533"/>
      <c r="O277" s="534">
        <v>35000</v>
      </c>
      <c r="P277" s="855"/>
      <c r="Q277" s="503"/>
    </row>
    <row r="278" spans="1:17" s="425" customFormat="1" ht="28" customHeight="1">
      <c r="A278" s="844">
        <v>266</v>
      </c>
      <c r="B278" s="531" t="s">
        <v>1193</v>
      </c>
      <c r="C278" s="309" t="s">
        <v>2111</v>
      </c>
      <c r="D278" s="309"/>
      <c r="E278" s="308"/>
      <c r="F278" s="308"/>
      <c r="G278" s="308"/>
      <c r="H278" s="308"/>
      <c r="I278" s="536"/>
      <c r="J278" s="308"/>
      <c r="K278" s="308"/>
      <c r="L278" s="309">
        <v>2</v>
      </c>
      <c r="M278" s="533"/>
      <c r="N278" s="533"/>
      <c r="O278" s="534">
        <v>76000</v>
      </c>
      <c r="P278" s="855"/>
      <c r="Q278" s="503"/>
    </row>
    <row r="279" spans="1:17" s="425" customFormat="1" ht="28" customHeight="1">
      <c r="A279" s="844">
        <v>267</v>
      </c>
      <c r="B279" s="531" t="s">
        <v>1194</v>
      </c>
      <c r="C279" s="309" t="s">
        <v>2111</v>
      </c>
      <c r="D279" s="309"/>
      <c r="E279" s="308"/>
      <c r="F279" s="308"/>
      <c r="G279" s="308"/>
      <c r="H279" s="308"/>
      <c r="I279" s="536"/>
      <c r="J279" s="308"/>
      <c r="K279" s="308"/>
      <c r="L279" s="309">
        <v>2</v>
      </c>
      <c r="M279" s="533"/>
      <c r="N279" s="533"/>
      <c r="O279" s="534">
        <v>100000</v>
      </c>
      <c r="P279" s="855"/>
      <c r="Q279" s="503"/>
    </row>
    <row r="280" spans="1:17" s="425" customFormat="1" ht="28" customHeight="1">
      <c r="A280" s="844">
        <v>268</v>
      </c>
      <c r="B280" s="531" t="s">
        <v>1195</v>
      </c>
      <c r="C280" s="309" t="s">
        <v>2111</v>
      </c>
      <c r="D280" s="309"/>
      <c r="E280" s="308"/>
      <c r="F280" s="308"/>
      <c r="G280" s="308"/>
      <c r="H280" s="308"/>
      <c r="I280" s="536"/>
      <c r="J280" s="308"/>
      <c r="K280" s="308"/>
      <c r="L280" s="309">
        <v>2</v>
      </c>
      <c r="M280" s="533"/>
      <c r="N280" s="533"/>
      <c r="O280" s="534">
        <v>174000</v>
      </c>
      <c r="P280" s="855"/>
      <c r="Q280" s="503"/>
    </row>
    <row r="281" spans="1:17" s="425" customFormat="1" ht="28" customHeight="1">
      <c r="A281" s="844">
        <v>269</v>
      </c>
      <c r="B281" s="531" t="s">
        <v>1196</v>
      </c>
      <c r="C281" s="309" t="s">
        <v>2111</v>
      </c>
      <c r="D281" s="309"/>
      <c r="E281" s="308"/>
      <c r="F281" s="308"/>
      <c r="G281" s="308"/>
      <c r="H281" s="308"/>
      <c r="I281" s="536"/>
      <c r="J281" s="308"/>
      <c r="K281" s="308"/>
      <c r="L281" s="309">
        <v>2</v>
      </c>
      <c r="M281" s="533"/>
      <c r="N281" s="533"/>
      <c r="O281" s="534">
        <v>55000</v>
      </c>
      <c r="P281" s="855"/>
      <c r="Q281" s="503"/>
    </row>
    <row r="282" spans="1:17" s="425" customFormat="1" ht="28" customHeight="1">
      <c r="A282" s="844">
        <v>270</v>
      </c>
      <c r="B282" s="531" t="s">
        <v>1197</v>
      </c>
      <c r="C282" s="309" t="s">
        <v>2111</v>
      </c>
      <c r="D282" s="309"/>
      <c r="E282" s="308"/>
      <c r="F282" s="308"/>
      <c r="G282" s="308"/>
      <c r="H282" s="308"/>
      <c r="I282" s="536"/>
      <c r="J282" s="308"/>
      <c r="K282" s="308"/>
      <c r="L282" s="309">
        <v>2</v>
      </c>
      <c r="M282" s="533"/>
      <c r="N282" s="533"/>
      <c r="O282" s="534">
        <v>62000</v>
      </c>
      <c r="P282" s="855"/>
      <c r="Q282" s="503"/>
    </row>
    <row r="283" spans="1:17" s="425" customFormat="1" ht="28" customHeight="1">
      <c r="A283" s="844">
        <v>271</v>
      </c>
      <c r="B283" s="531" t="s">
        <v>1198</v>
      </c>
      <c r="C283" s="309" t="s">
        <v>2111</v>
      </c>
      <c r="D283" s="309"/>
      <c r="E283" s="308"/>
      <c r="F283" s="308"/>
      <c r="G283" s="308"/>
      <c r="H283" s="308"/>
      <c r="I283" s="536"/>
      <c r="J283" s="308"/>
      <c r="K283" s="308"/>
      <c r="L283" s="309">
        <v>2</v>
      </c>
      <c r="M283" s="533"/>
      <c r="N283" s="533"/>
      <c r="O283" s="534">
        <v>71000</v>
      </c>
      <c r="P283" s="855"/>
      <c r="Q283" s="503"/>
    </row>
    <row r="284" spans="1:17" s="425" customFormat="1" ht="28" customHeight="1">
      <c r="A284" s="844">
        <v>272</v>
      </c>
      <c r="B284" s="531" t="s">
        <v>1199</v>
      </c>
      <c r="C284" s="309" t="s">
        <v>2111</v>
      </c>
      <c r="D284" s="309"/>
      <c r="E284" s="308"/>
      <c r="F284" s="308"/>
      <c r="G284" s="308"/>
      <c r="H284" s="308"/>
      <c r="I284" s="536"/>
      <c r="J284" s="308"/>
      <c r="K284" s="308"/>
      <c r="L284" s="309">
        <v>2</v>
      </c>
      <c r="M284" s="533"/>
      <c r="N284" s="533"/>
      <c r="O284" s="534">
        <v>52000</v>
      </c>
      <c r="P284" s="855"/>
      <c r="Q284" s="503"/>
    </row>
    <row r="285" spans="1:17" s="425" customFormat="1" ht="28" customHeight="1">
      <c r="A285" s="844">
        <v>273</v>
      </c>
      <c r="B285" s="531" t="s">
        <v>1200</v>
      </c>
      <c r="C285" s="309" t="s">
        <v>2111</v>
      </c>
      <c r="D285" s="309"/>
      <c r="E285" s="308"/>
      <c r="F285" s="308"/>
      <c r="G285" s="308"/>
      <c r="H285" s="308"/>
      <c r="I285" s="536"/>
      <c r="J285" s="308"/>
      <c r="K285" s="308"/>
      <c r="L285" s="309">
        <v>2</v>
      </c>
      <c r="M285" s="533"/>
      <c r="N285" s="533"/>
      <c r="O285" s="534">
        <v>15000</v>
      </c>
      <c r="P285" s="855"/>
      <c r="Q285" s="503"/>
    </row>
    <row r="286" spans="1:17" s="425" customFormat="1" ht="28" customHeight="1">
      <c r="A286" s="844">
        <v>274</v>
      </c>
      <c r="B286" s="531" t="s">
        <v>1201</v>
      </c>
      <c r="C286" s="309" t="s">
        <v>2111</v>
      </c>
      <c r="D286" s="309"/>
      <c r="E286" s="308"/>
      <c r="F286" s="308"/>
      <c r="G286" s="308"/>
      <c r="H286" s="308"/>
      <c r="I286" s="536"/>
      <c r="J286" s="308"/>
      <c r="K286" s="308"/>
      <c r="L286" s="309">
        <v>2</v>
      </c>
      <c r="M286" s="533"/>
      <c r="N286" s="533"/>
      <c r="O286" s="534">
        <v>84000</v>
      </c>
      <c r="P286" s="855"/>
      <c r="Q286" s="503"/>
    </row>
    <row r="287" spans="1:17" s="425" customFormat="1" ht="28" customHeight="1">
      <c r="A287" s="844">
        <v>275</v>
      </c>
      <c r="B287" s="531" t="s">
        <v>1202</v>
      </c>
      <c r="C287" s="309" t="s">
        <v>2111</v>
      </c>
      <c r="D287" s="309"/>
      <c r="E287" s="308"/>
      <c r="F287" s="308"/>
      <c r="G287" s="308"/>
      <c r="H287" s="308"/>
      <c r="I287" s="536"/>
      <c r="J287" s="308"/>
      <c r="K287" s="308"/>
      <c r="L287" s="309">
        <v>2</v>
      </c>
      <c r="M287" s="533"/>
      <c r="N287" s="533"/>
      <c r="O287" s="534">
        <v>43000</v>
      </c>
      <c r="P287" s="855"/>
      <c r="Q287" s="503"/>
    </row>
    <row r="288" spans="1:17" s="425" customFormat="1" ht="28" customHeight="1">
      <c r="A288" s="844">
        <v>276</v>
      </c>
      <c r="B288" s="531" t="s">
        <v>1203</v>
      </c>
      <c r="C288" s="309" t="s">
        <v>2111</v>
      </c>
      <c r="D288" s="309"/>
      <c r="E288" s="308"/>
      <c r="F288" s="308"/>
      <c r="G288" s="308"/>
      <c r="H288" s="308"/>
      <c r="I288" s="536"/>
      <c r="J288" s="308"/>
      <c r="K288" s="308"/>
      <c r="L288" s="309">
        <v>2</v>
      </c>
      <c r="M288" s="533"/>
      <c r="N288" s="533"/>
      <c r="O288" s="534">
        <v>166000</v>
      </c>
      <c r="P288" s="855"/>
      <c r="Q288" s="503"/>
    </row>
    <row r="289" spans="1:17" s="425" customFormat="1" ht="28" customHeight="1">
      <c r="A289" s="844">
        <v>277</v>
      </c>
      <c r="B289" s="531" t="s">
        <v>1204</v>
      </c>
      <c r="C289" s="309" t="s">
        <v>2111</v>
      </c>
      <c r="D289" s="309"/>
      <c r="E289" s="308"/>
      <c r="F289" s="308"/>
      <c r="G289" s="308"/>
      <c r="H289" s="308"/>
      <c r="I289" s="536"/>
      <c r="J289" s="308"/>
      <c r="K289" s="308"/>
      <c r="L289" s="309">
        <v>2</v>
      </c>
      <c r="M289" s="533"/>
      <c r="N289" s="533"/>
      <c r="O289" s="534">
        <v>66000</v>
      </c>
      <c r="P289" s="855"/>
      <c r="Q289" s="503"/>
    </row>
    <row r="290" spans="1:17" s="425" customFormat="1" ht="28" customHeight="1">
      <c r="A290" s="844">
        <v>278</v>
      </c>
      <c r="B290" s="531" t="s">
        <v>1205</v>
      </c>
      <c r="C290" s="309" t="s">
        <v>2111</v>
      </c>
      <c r="D290" s="309"/>
      <c r="E290" s="308"/>
      <c r="F290" s="308"/>
      <c r="G290" s="308"/>
      <c r="H290" s="308"/>
      <c r="I290" s="536"/>
      <c r="J290" s="308"/>
      <c r="K290" s="308"/>
      <c r="L290" s="309">
        <v>2</v>
      </c>
      <c r="M290" s="533"/>
      <c r="N290" s="533"/>
      <c r="O290" s="534">
        <v>50000</v>
      </c>
      <c r="P290" s="855"/>
      <c r="Q290" s="503"/>
    </row>
    <row r="291" spans="1:17" s="425" customFormat="1" ht="28" customHeight="1">
      <c r="A291" s="844">
        <v>279</v>
      </c>
      <c r="B291" s="531" t="s">
        <v>1206</v>
      </c>
      <c r="C291" s="309" t="s">
        <v>2111</v>
      </c>
      <c r="D291" s="309"/>
      <c r="E291" s="308"/>
      <c r="F291" s="308"/>
      <c r="G291" s="308"/>
      <c r="H291" s="308"/>
      <c r="I291" s="536"/>
      <c r="J291" s="308"/>
      <c r="K291" s="308"/>
      <c r="L291" s="309">
        <v>2</v>
      </c>
      <c r="M291" s="533"/>
      <c r="N291" s="533"/>
      <c r="O291" s="534">
        <v>50000</v>
      </c>
      <c r="P291" s="855"/>
      <c r="Q291" s="503"/>
    </row>
    <row r="292" spans="1:17" s="425" customFormat="1" ht="28" customHeight="1">
      <c r="A292" s="844">
        <v>280</v>
      </c>
      <c r="B292" s="531" t="s">
        <v>1207</v>
      </c>
      <c r="C292" s="309" t="s">
        <v>2111</v>
      </c>
      <c r="D292" s="309"/>
      <c r="E292" s="308"/>
      <c r="F292" s="308"/>
      <c r="G292" s="308"/>
      <c r="H292" s="308"/>
      <c r="I292" s="536"/>
      <c r="J292" s="308"/>
      <c r="K292" s="308"/>
      <c r="L292" s="309">
        <v>2</v>
      </c>
      <c r="M292" s="533"/>
      <c r="N292" s="533"/>
      <c r="O292" s="534">
        <v>70000</v>
      </c>
      <c r="P292" s="855"/>
      <c r="Q292" s="503"/>
    </row>
    <row r="293" spans="1:17" s="425" customFormat="1" ht="28" customHeight="1">
      <c r="A293" s="844">
        <v>281</v>
      </c>
      <c r="B293" s="531" t="s">
        <v>1208</v>
      </c>
      <c r="C293" s="309" t="s">
        <v>2111</v>
      </c>
      <c r="D293" s="309"/>
      <c r="E293" s="308"/>
      <c r="F293" s="308"/>
      <c r="G293" s="308"/>
      <c r="H293" s="308"/>
      <c r="I293" s="536"/>
      <c r="J293" s="308"/>
      <c r="K293" s="308"/>
      <c r="L293" s="309">
        <v>2</v>
      </c>
      <c r="M293" s="533"/>
      <c r="N293" s="533"/>
      <c r="O293" s="534">
        <v>154000</v>
      </c>
      <c r="P293" s="855"/>
      <c r="Q293" s="503"/>
    </row>
    <row r="294" spans="1:17" s="425" customFormat="1" ht="28" customHeight="1">
      <c r="A294" s="844">
        <v>282</v>
      </c>
      <c r="B294" s="531" t="s">
        <v>1209</v>
      </c>
      <c r="C294" s="309" t="s">
        <v>2111</v>
      </c>
      <c r="D294" s="309"/>
      <c r="E294" s="308"/>
      <c r="F294" s="308"/>
      <c r="G294" s="308"/>
      <c r="H294" s="308"/>
      <c r="I294" s="536"/>
      <c r="J294" s="308"/>
      <c r="K294" s="308"/>
      <c r="L294" s="309">
        <v>1</v>
      </c>
      <c r="M294" s="533"/>
      <c r="N294" s="533"/>
      <c r="O294" s="534">
        <v>36000</v>
      </c>
      <c r="P294" s="855"/>
      <c r="Q294" s="503"/>
    </row>
    <row r="295" spans="1:17" s="425" customFormat="1" ht="28" customHeight="1">
      <c r="A295" s="844">
        <v>283</v>
      </c>
      <c r="B295" s="531" t="s">
        <v>1210</v>
      </c>
      <c r="C295" s="309" t="s">
        <v>2111</v>
      </c>
      <c r="D295" s="309"/>
      <c r="E295" s="308"/>
      <c r="F295" s="308"/>
      <c r="G295" s="308"/>
      <c r="H295" s="308"/>
      <c r="I295" s="536"/>
      <c r="J295" s="308"/>
      <c r="K295" s="308"/>
      <c r="L295" s="309">
        <v>2</v>
      </c>
      <c r="M295" s="533"/>
      <c r="N295" s="533"/>
      <c r="O295" s="534">
        <v>80000</v>
      </c>
      <c r="P295" s="855"/>
      <c r="Q295" s="503"/>
    </row>
    <row r="296" spans="1:17" s="425" customFormat="1" ht="28" customHeight="1">
      <c r="A296" s="844">
        <v>284</v>
      </c>
      <c r="B296" s="531" t="s">
        <v>1211</v>
      </c>
      <c r="C296" s="309" t="s">
        <v>2111</v>
      </c>
      <c r="D296" s="309"/>
      <c r="E296" s="308"/>
      <c r="F296" s="308"/>
      <c r="G296" s="308"/>
      <c r="H296" s="308"/>
      <c r="I296" s="536"/>
      <c r="J296" s="308"/>
      <c r="K296" s="308"/>
      <c r="L296" s="309">
        <v>3</v>
      </c>
      <c r="M296" s="533"/>
      <c r="N296" s="533"/>
      <c r="O296" s="534">
        <v>37500</v>
      </c>
      <c r="P296" s="855"/>
      <c r="Q296" s="503"/>
    </row>
    <row r="297" spans="1:17" s="425" customFormat="1" ht="28" customHeight="1">
      <c r="A297" s="844">
        <v>285</v>
      </c>
      <c r="B297" s="531" t="s">
        <v>1212</v>
      </c>
      <c r="C297" s="309" t="s">
        <v>2111</v>
      </c>
      <c r="D297" s="309"/>
      <c r="E297" s="308"/>
      <c r="F297" s="308"/>
      <c r="G297" s="308"/>
      <c r="H297" s="308"/>
      <c r="I297" s="536"/>
      <c r="J297" s="308"/>
      <c r="K297" s="308"/>
      <c r="L297" s="309">
        <v>2</v>
      </c>
      <c r="M297" s="533"/>
      <c r="N297" s="533"/>
      <c r="O297" s="534">
        <v>110000</v>
      </c>
      <c r="P297" s="855"/>
      <c r="Q297" s="503"/>
    </row>
    <row r="298" spans="1:17" s="425" customFormat="1" ht="28" customHeight="1">
      <c r="A298" s="844">
        <v>286</v>
      </c>
      <c r="B298" s="531" t="s">
        <v>1213</v>
      </c>
      <c r="C298" s="309" t="s">
        <v>2111</v>
      </c>
      <c r="D298" s="309"/>
      <c r="E298" s="308"/>
      <c r="F298" s="308"/>
      <c r="G298" s="308"/>
      <c r="H298" s="308"/>
      <c r="I298" s="536"/>
      <c r="J298" s="308"/>
      <c r="K298" s="308"/>
      <c r="L298" s="309">
        <v>2</v>
      </c>
      <c r="M298" s="533"/>
      <c r="N298" s="533"/>
      <c r="O298" s="534">
        <v>90000</v>
      </c>
      <c r="P298" s="855"/>
      <c r="Q298" s="503"/>
    </row>
    <row r="299" spans="1:17" s="425" customFormat="1" ht="28" customHeight="1">
      <c r="A299" s="844">
        <v>287</v>
      </c>
      <c r="B299" s="531" t="s">
        <v>1214</v>
      </c>
      <c r="C299" s="309" t="s">
        <v>2111</v>
      </c>
      <c r="D299" s="309"/>
      <c r="E299" s="308"/>
      <c r="F299" s="308"/>
      <c r="G299" s="308"/>
      <c r="H299" s="308"/>
      <c r="I299" s="536"/>
      <c r="J299" s="308"/>
      <c r="K299" s="308"/>
      <c r="L299" s="309">
        <v>2</v>
      </c>
      <c r="M299" s="533"/>
      <c r="N299" s="533"/>
      <c r="O299" s="534">
        <v>45000</v>
      </c>
      <c r="P299" s="855"/>
      <c r="Q299" s="503"/>
    </row>
    <row r="300" spans="1:17" s="425" customFormat="1" ht="28" customHeight="1">
      <c r="A300" s="844">
        <v>288</v>
      </c>
      <c r="B300" s="531" t="s">
        <v>1215</v>
      </c>
      <c r="C300" s="309" t="s">
        <v>2111</v>
      </c>
      <c r="D300" s="309"/>
      <c r="E300" s="308"/>
      <c r="F300" s="308"/>
      <c r="G300" s="308"/>
      <c r="H300" s="308"/>
      <c r="I300" s="536"/>
      <c r="J300" s="308"/>
      <c r="K300" s="308"/>
      <c r="L300" s="309">
        <v>2</v>
      </c>
      <c r="M300" s="533"/>
      <c r="N300" s="533"/>
      <c r="O300" s="534">
        <v>260000</v>
      </c>
      <c r="P300" s="855"/>
      <c r="Q300" s="503"/>
    </row>
    <row r="301" spans="1:17" s="425" customFormat="1" ht="28" customHeight="1">
      <c r="A301" s="844">
        <v>289</v>
      </c>
      <c r="B301" s="531" t="s">
        <v>1216</v>
      </c>
      <c r="C301" s="309" t="s">
        <v>2111</v>
      </c>
      <c r="D301" s="309"/>
      <c r="E301" s="308"/>
      <c r="F301" s="308"/>
      <c r="G301" s="308"/>
      <c r="H301" s="308"/>
      <c r="I301" s="536"/>
      <c r="J301" s="308"/>
      <c r="K301" s="308"/>
      <c r="L301" s="309">
        <v>2</v>
      </c>
      <c r="M301" s="533"/>
      <c r="N301" s="533"/>
      <c r="O301" s="534">
        <v>27000</v>
      </c>
      <c r="P301" s="855"/>
      <c r="Q301" s="503"/>
    </row>
    <row r="302" spans="1:17" s="425" customFormat="1" ht="28" customHeight="1">
      <c r="A302" s="844">
        <v>290</v>
      </c>
      <c r="B302" s="531" t="s">
        <v>1217</v>
      </c>
      <c r="C302" s="309" t="s">
        <v>2111</v>
      </c>
      <c r="D302" s="309"/>
      <c r="E302" s="308"/>
      <c r="F302" s="308"/>
      <c r="G302" s="308"/>
      <c r="H302" s="308"/>
      <c r="I302" s="536"/>
      <c r="J302" s="308"/>
      <c r="K302" s="308"/>
      <c r="L302" s="309">
        <v>2</v>
      </c>
      <c r="M302" s="533"/>
      <c r="N302" s="533"/>
      <c r="O302" s="534">
        <v>70000</v>
      </c>
      <c r="P302" s="855"/>
      <c r="Q302" s="503"/>
    </row>
    <row r="303" spans="1:17" s="425" customFormat="1" ht="28" customHeight="1">
      <c r="A303" s="844">
        <v>291</v>
      </c>
      <c r="B303" s="531" t="s">
        <v>1218</v>
      </c>
      <c r="C303" s="309" t="s">
        <v>2111</v>
      </c>
      <c r="D303" s="309"/>
      <c r="E303" s="308"/>
      <c r="F303" s="308"/>
      <c r="G303" s="308"/>
      <c r="H303" s="308"/>
      <c r="I303" s="536"/>
      <c r="J303" s="308"/>
      <c r="K303" s="308"/>
      <c r="L303" s="309">
        <v>2</v>
      </c>
      <c r="M303" s="533"/>
      <c r="N303" s="533"/>
      <c r="O303" s="534">
        <v>120000</v>
      </c>
      <c r="P303" s="855"/>
      <c r="Q303" s="503"/>
    </row>
    <row r="304" spans="1:17" s="425" customFormat="1" ht="28" customHeight="1">
      <c r="A304" s="844">
        <v>292</v>
      </c>
      <c r="B304" s="531" t="s">
        <v>1219</v>
      </c>
      <c r="C304" s="309" t="s">
        <v>2109</v>
      </c>
      <c r="D304" s="309"/>
      <c r="E304" s="308"/>
      <c r="F304" s="308"/>
      <c r="G304" s="308"/>
      <c r="H304" s="308"/>
      <c r="I304" s="536"/>
      <c r="J304" s="308"/>
      <c r="K304" s="308"/>
      <c r="L304" s="309">
        <v>2</v>
      </c>
      <c r="M304" s="533"/>
      <c r="N304" s="533"/>
      <c r="O304" s="534">
        <v>40000</v>
      </c>
      <c r="P304" s="855"/>
      <c r="Q304" s="503"/>
    </row>
    <row r="305" spans="1:17" s="425" customFormat="1" ht="28" customHeight="1">
      <c r="A305" s="844">
        <v>293</v>
      </c>
      <c r="B305" s="531" t="s">
        <v>1220</v>
      </c>
      <c r="C305" s="309" t="s">
        <v>2111</v>
      </c>
      <c r="D305" s="309"/>
      <c r="E305" s="308"/>
      <c r="F305" s="308"/>
      <c r="G305" s="308"/>
      <c r="H305" s="308"/>
      <c r="I305" s="536"/>
      <c r="J305" s="308"/>
      <c r="K305" s="308"/>
      <c r="L305" s="309">
        <v>2</v>
      </c>
      <c r="M305" s="533"/>
      <c r="N305" s="533"/>
      <c r="O305" s="534">
        <v>60000</v>
      </c>
      <c r="P305" s="855"/>
      <c r="Q305" s="503"/>
    </row>
    <row r="306" spans="1:17" s="425" customFormat="1" ht="28" customHeight="1">
      <c r="A306" s="844">
        <v>294</v>
      </c>
      <c r="B306" s="531" t="s">
        <v>1221</v>
      </c>
      <c r="C306" s="309" t="s">
        <v>2111</v>
      </c>
      <c r="D306" s="309"/>
      <c r="E306" s="308"/>
      <c r="F306" s="308"/>
      <c r="G306" s="308"/>
      <c r="H306" s="308"/>
      <c r="I306" s="536"/>
      <c r="J306" s="308"/>
      <c r="K306" s="308"/>
      <c r="L306" s="309">
        <v>2</v>
      </c>
      <c r="M306" s="533"/>
      <c r="N306" s="533"/>
      <c r="O306" s="534">
        <v>58000</v>
      </c>
      <c r="P306" s="855"/>
      <c r="Q306" s="503"/>
    </row>
    <row r="307" spans="1:17" s="425" customFormat="1" ht="28" customHeight="1">
      <c r="A307" s="844">
        <v>295</v>
      </c>
      <c r="B307" s="531" t="s">
        <v>1222</v>
      </c>
      <c r="C307" s="309" t="s">
        <v>2109</v>
      </c>
      <c r="D307" s="309"/>
      <c r="E307" s="308"/>
      <c r="F307" s="308"/>
      <c r="G307" s="308"/>
      <c r="H307" s="308"/>
      <c r="I307" s="536"/>
      <c r="J307" s="308"/>
      <c r="K307" s="308"/>
      <c r="L307" s="309">
        <v>2</v>
      </c>
      <c r="M307" s="533"/>
      <c r="N307" s="533"/>
      <c r="O307" s="534">
        <v>100000</v>
      </c>
      <c r="P307" s="855"/>
      <c r="Q307" s="503"/>
    </row>
    <row r="308" spans="1:17" s="425" customFormat="1" ht="28" customHeight="1">
      <c r="A308" s="844">
        <v>296</v>
      </c>
      <c r="B308" s="531" t="s">
        <v>1223</v>
      </c>
      <c r="C308" s="309" t="s">
        <v>2109</v>
      </c>
      <c r="D308" s="309"/>
      <c r="E308" s="308"/>
      <c r="F308" s="308"/>
      <c r="G308" s="308"/>
      <c r="H308" s="308"/>
      <c r="I308" s="536"/>
      <c r="J308" s="308"/>
      <c r="K308" s="308"/>
      <c r="L308" s="309">
        <v>2</v>
      </c>
      <c r="M308" s="533"/>
      <c r="N308" s="533"/>
      <c r="O308" s="534">
        <v>80000</v>
      </c>
      <c r="P308" s="855"/>
      <c r="Q308" s="503"/>
    </row>
    <row r="309" spans="1:17" s="425" customFormat="1" ht="28" customHeight="1">
      <c r="A309" s="844">
        <v>297</v>
      </c>
      <c r="B309" s="531" t="s">
        <v>1224</v>
      </c>
      <c r="C309" s="309" t="s">
        <v>2109</v>
      </c>
      <c r="D309" s="309"/>
      <c r="E309" s="308"/>
      <c r="F309" s="308"/>
      <c r="G309" s="308"/>
      <c r="H309" s="308"/>
      <c r="I309" s="536"/>
      <c r="J309" s="308"/>
      <c r="K309" s="308"/>
      <c r="L309" s="309">
        <v>2</v>
      </c>
      <c r="M309" s="533"/>
      <c r="N309" s="533"/>
      <c r="O309" s="534">
        <v>34000</v>
      </c>
      <c r="P309" s="855"/>
      <c r="Q309" s="503"/>
    </row>
    <row r="310" spans="1:17" s="425" customFormat="1" ht="28" customHeight="1">
      <c r="A310" s="844">
        <v>298</v>
      </c>
      <c r="B310" s="531" t="s">
        <v>1225</v>
      </c>
      <c r="C310" s="309" t="s">
        <v>2111</v>
      </c>
      <c r="D310" s="309"/>
      <c r="E310" s="308"/>
      <c r="F310" s="308"/>
      <c r="G310" s="308"/>
      <c r="H310" s="308"/>
      <c r="I310" s="536"/>
      <c r="J310" s="308"/>
      <c r="K310" s="308"/>
      <c r="L310" s="309">
        <v>2</v>
      </c>
      <c r="M310" s="533"/>
      <c r="N310" s="533"/>
      <c r="O310" s="534">
        <v>90000</v>
      </c>
      <c r="P310" s="855"/>
      <c r="Q310" s="503"/>
    </row>
    <row r="311" spans="1:17" s="425" customFormat="1" ht="28" customHeight="1">
      <c r="A311" s="844">
        <v>299</v>
      </c>
      <c r="B311" s="531" t="s">
        <v>1226</v>
      </c>
      <c r="C311" s="309" t="s">
        <v>2111</v>
      </c>
      <c r="D311" s="309"/>
      <c r="E311" s="308"/>
      <c r="F311" s="308"/>
      <c r="G311" s="308"/>
      <c r="H311" s="308"/>
      <c r="I311" s="536"/>
      <c r="J311" s="308"/>
      <c r="K311" s="308"/>
      <c r="L311" s="309">
        <v>2</v>
      </c>
      <c r="M311" s="533"/>
      <c r="N311" s="533"/>
      <c r="O311" s="534">
        <v>53000</v>
      </c>
      <c r="P311" s="855"/>
      <c r="Q311" s="503"/>
    </row>
    <row r="312" spans="1:17" s="425" customFormat="1" ht="28" customHeight="1">
      <c r="A312" s="844">
        <v>300</v>
      </c>
      <c r="B312" s="531" t="s">
        <v>1227</v>
      </c>
      <c r="C312" s="309" t="s">
        <v>2111</v>
      </c>
      <c r="D312" s="309"/>
      <c r="E312" s="308"/>
      <c r="F312" s="308"/>
      <c r="G312" s="308"/>
      <c r="H312" s="308"/>
      <c r="I312" s="536"/>
      <c r="J312" s="308"/>
      <c r="K312" s="308"/>
      <c r="L312" s="309">
        <v>2</v>
      </c>
      <c r="M312" s="533"/>
      <c r="N312" s="533"/>
      <c r="O312" s="534">
        <v>230000</v>
      </c>
      <c r="P312" s="855"/>
      <c r="Q312" s="503"/>
    </row>
    <row r="313" spans="1:17" s="425" customFormat="1" ht="28" customHeight="1">
      <c r="A313" s="844">
        <v>301</v>
      </c>
      <c r="B313" s="531" t="s">
        <v>1228</v>
      </c>
      <c r="C313" s="309" t="s">
        <v>2111</v>
      </c>
      <c r="D313" s="309"/>
      <c r="E313" s="308"/>
      <c r="F313" s="308"/>
      <c r="G313" s="308"/>
      <c r="H313" s="308"/>
      <c r="I313" s="536"/>
      <c r="J313" s="308"/>
      <c r="K313" s="308"/>
      <c r="L313" s="309">
        <v>2</v>
      </c>
      <c r="M313" s="533"/>
      <c r="N313" s="533"/>
      <c r="O313" s="534">
        <v>36000</v>
      </c>
      <c r="P313" s="855"/>
      <c r="Q313" s="503"/>
    </row>
    <row r="314" spans="1:17" s="425" customFormat="1" ht="28" customHeight="1">
      <c r="A314" s="844">
        <v>302</v>
      </c>
      <c r="B314" s="531" t="s">
        <v>1229</v>
      </c>
      <c r="C314" s="533" t="s">
        <v>2108</v>
      </c>
      <c r="D314" s="309"/>
      <c r="E314" s="308"/>
      <c r="F314" s="308"/>
      <c r="G314" s="308"/>
      <c r="H314" s="308"/>
      <c r="I314" s="536"/>
      <c r="J314" s="308"/>
      <c r="K314" s="308"/>
      <c r="L314" s="309">
        <v>2</v>
      </c>
      <c r="M314" s="533"/>
      <c r="N314" s="533"/>
      <c r="O314" s="534">
        <v>58000</v>
      </c>
      <c r="P314" s="855"/>
      <c r="Q314" s="503"/>
    </row>
    <row r="315" spans="1:17" s="425" customFormat="1" ht="28" customHeight="1">
      <c r="A315" s="844">
        <v>303</v>
      </c>
      <c r="B315" s="531" t="s">
        <v>1230</v>
      </c>
      <c r="C315" s="533" t="s">
        <v>2108</v>
      </c>
      <c r="D315" s="309"/>
      <c r="E315" s="308"/>
      <c r="F315" s="308"/>
      <c r="G315" s="308"/>
      <c r="H315" s="308"/>
      <c r="I315" s="536"/>
      <c r="J315" s="308"/>
      <c r="K315" s="308"/>
      <c r="L315" s="309">
        <v>2</v>
      </c>
      <c r="M315" s="533"/>
      <c r="N315" s="533"/>
      <c r="O315" s="534">
        <v>76000</v>
      </c>
      <c r="P315" s="855"/>
      <c r="Q315" s="503"/>
    </row>
    <row r="316" spans="1:17" s="425" customFormat="1" ht="41" customHeight="1">
      <c r="A316" s="844">
        <v>304</v>
      </c>
      <c r="B316" s="531" t="s">
        <v>1231</v>
      </c>
      <c r="C316" s="533" t="s">
        <v>2108</v>
      </c>
      <c r="D316" s="309"/>
      <c r="E316" s="308"/>
      <c r="F316" s="308"/>
      <c r="G316" s="308"/>
      <c r="H316" s="308"/>
      <c r="I316" s="536"/>
      <c r="J316" s="308"/>
      <c r="K316" s="308"/>
      <c r="L316" s="309">
        <v>2</v>
      </c>
      <c r="M316" s="533"/>
      <c r="N316" s="533"/>
      <c r="O316" s="534">
        <v>57000</v>
      </c>
      <c r="P316" s="855"/>
      <c r="Q316" s="503"/>
    </row>
    <row r="317" spans="1:17" s="425" customFormat="1" ht="28" customHeight="1">
      <c r="A317" s="844">
        <v>305</v>
      </c>
      <c r="B317" s="531" t="s">
        <v>1232</v>
      </c>
      <c r="C317" s="309" t="s">
        <v>2111</v>
      </c>
      <c r="D317" s="309"/>
      <c r="E317" s="308"/>
      <c r="F317" s="308"/>
      <c r="G317" s="308"/>
      <c r="H317" s="308"/>
      <c r="I317" s="536"/>
      <c r="J317" s="308"/>
      <c r="K317" s="308"/>
      <c r="L317" s="309">
        <v>2</v>
      </c>
      <c r="M317" s="533"/>
      <c r="N317" s="533"/>
      <c r="O317" s="534">
        <v>40000</v>
      </c>
      <c r="P317" s="855"/>
      <c r="Q317" s="503"/>
    </row>
    <row r="318" spans="1:17" s="425" customFormat="1" ht="28" customHeight="1">
      <c r="A318" s="844">
        <v>306</v>
      </c>
      <c r="B318" s="531" t="s">
        <v>1233</v>
      </c>
      <c r="C318" s="309" t="s">
        <v>2111</v>
      </c>
      <c r="D318" s="309"/>
      <c r="E318" s="308"/>
      <c r="F318" s="308"/>
      <c r="G318" s="308"/>
      <c r="H318" s="308"/>
      <c r="I318" s="536"/>
      <c r="J318" s="308"/>
      <c r="K318" s="308"/>
      <c r="L318" s="309">
        <v>2</v>
      </c>
      <c r="M318" s="533"/>
      <c r="N318" s="533"/>
      <c r="O318" s="534">
        <v>108000</v>
      </c>
      <c r="P318" s="855"/>
      <c r="Q318" s="503"/>
    </row>
    <row r="319" spans="1:17" s="425" customFormat="1" ht="28" customHeight="1">
      <c r="A319" s="844">
        <v>307</v>
      </c>
      <c r="B319" s="531" t="s">
        <v>1234</v>
      </c>
      <c r="C319" s="309" t="s">
        <v>2111</v>
      </c>
      <c r="D319" s="309"/>
      <c r="E319" s="308"/>
      <c r="F319" s="308"/>
      <c r="G319" s="308"/>
      <c r="H319" s="308"/>
      <c r="I319" s="536"/>
      <c r="J319" s="308"/>
      <c r="K319" s="308"/>
      <c r="L319" s="309">
        <v>2</v>
      </c>
      <c r="M319" s="533"/>
      <c r="N319" s="533"/>
      <c r="O319" s="534">
        <v>64000</v>
      </c>
      <c r="P319" s="855"/>
      <c r="Q319" s="503"/>
    </row>
    <row r="320" spans="1:17" s="425" customFormat="1" ht="28" customHeight="1">
      <c r="A320" s="844">
        <v>308</v>
      </c>
      <c r="B320" s="531" t="s">
        <v>1235</v>
      </c>
      <c r="C320" s="309" t="s">
        <v>2111</v>
      </c>
      <c r="D320" s="309"/>
      <c r="E320" s="308"/>
      <c r="F320" s="308"/>
      <c r="G320" s="308"/>
      <c r="H320" s="308"/>
      <c r="I320" s="536"/>
      <c r="J320" s="308"/>
      <c r="K320" s="308"/>
      <c r="L320" s="309">
        <v>2</v>
      </c>
      <c r="M320" s="533"/>
      <c r="N320" s="533"/>
      <c r="O320" s="534">
        <v>130000</v>
      </c>
      <c r="P320" s="855"/>
      <c r="Q320" s="503"/>
    </row>
    <row r="321" spans="1:17" s="425" customFormat="1" ht="28" customHeight="1">
      <c r="A321" s="844">
        <v>309</v>
      </c>
      <c r="B321" s="531" t="s">
        <v>1236</v>
      </c>
      <c r="C321" s="309" t="s">
        <v>2109</v>
      </c>
      <c r="D321" s="309"/>
      <c r="E321" s="308"/>
      <c r="F321" s="308"/>
      <c r="G321" s="308"/>
      <c r="H321" s="308"/>
      <c r="I321" s="536"/>
      <c r="J321" s="308"/>
      <c r="K321" s="308"/>
      <c r="L321" s="309">
        <v>2</v>
      </c>
      <c r="M321" s="533"/>
      <c r="N321" s="533"/>
      <c r="O321" s="534">
        <v>76000</v>
      </c>
      <c r="P321" s="855"/>
      <c r="Q321" s="503"/>
    </row>
    <row r="322" spans="1:17" s="425" customFormat="1" ht="28" customHeight="1">
      <c r="A322" s="844">
        <v>310</v>
      </c>
      <c r="B322" s="531" t="s">
        <v>1237</v>
      </c>
      <c r="C322" s="309" t="s">
        <v>2111</v>
      </c>
      <c r="D322" s="309"/>
      <c r="E322" s="308"/>
      <c r="F322" s="308"/>
      <c r="G322" s="308"/>
      <c r="H322" s="308"/>
      <c r="I322" s="536"/>
      <c r="J322" s="308"/>
      <c r="K322" s="308"/>
      <c r="L322" s="309">
        <v>2</v>
      </c>
      <c r="M322" s="533"/>
      <c r="N322" s="533"/>
      <c r="O322" s="534">
        <v>36000</v>
      </c>
      <c r="P322" s="855"/>
      <c r="Q322" s="503"/>
    </row>
    <row r="323" spans="1:17" s="425" customFormat="1" ht="28" customHeight="1">
      <c r="A323" s="844">
        <v>311</v>
      </c>
      <c r="B323" s="531" t="s">
        <v>1238</v>
      </c>
      <c r="C323" s="309" t="s">
        <v>2111</v>
      </c>
      <c r="D323" s="309"/>
      <c r="E323" s="308"/>
      <c r="F323" s="308"/>
      <c r="G323" s="308"/>
      <c r="H323" s="308"/>
      <c r="I323" s="536"/>
      <c r="J323" s="308"/>
      <c r="K323" s="308"/>
      <c r="L323" s="309">
        <v>2</v>
      </c>
      <c r="M323" s="533"/>
      <c r="N323" s="533"/>
      <c r="O323" s="534">
        <v>64000</v>
      </c>
      <c r="P323" s="855"/>
      <c r="Q323" s="503"/>
    </row>
    <row r="324" spans="1:17" s="425" customFormat="1" ht="28" customHeight="1">
      <c r="A324" s="844">
        <v>312</v>
      </c>
      <c r="B324" s="531" t="s">
        <v>1239</v>
      </c>
      <c r="C324" s="309" t="s">
        <v>2111</v>
      </c>
      <c r="D324" s="309"/>
      <c r="E324" s="308"/>
      <c r="F324" s="308"/>
      <c r="G324" s="308"/>
      <c r="H324" s="308"/>
      <c r="I324" s="536"/>
      <c r="J324" s="308"/>
      <c r="K324" s="308"/>
      <c r="L324" s="309">
        <v>1</v>
      </c>
      <c r="M324" s="533"/>
      <c r="N324" s="533"/>
      <c r="O324" s="534">
        <v>36000</v>
      </c>
      <c r="P324" s="855"/>
      <c r="Q324" s="503"/>
    </row>
    <row r="325" spans="1:17" s="425" customFormat="1" ht="28" customHeight="1">
      <c r="A325" s="844">
        <v>313</v>
      </c>
      <c r="B325" s="531" t="s">
        <v>1240</v>
      </c>
      <c r="C325" s="309" t="s">
        <v>2111</v>
      </c>
      <c r="D325" s="309"/>
      <c r="E325" s="308"/>
      <c r="F325" s="308"/>
      <c r="G325" s="308"/>
      <c r="H325" s="308"/>
      <c r="I325" s="536"/>
      <c r="J325" s="308"/>
      <c r="K325" s="308"/>
      <c r="L325" s="309">
        <v>2</v>
      </c>
      <c r="M325" s="533"/>
      <c r="N325" s="533"/>
      <c r="O325" s="534">
        <v>162000</v>
      </c>
      <c r="P325" s="855"/>
      <c r="Q325" s="503"/>
    </row>
    <row r="326" spans="1:17" s="425" customFormat="1" ht="28" customHeight="1">
      <c r="A326" s="844">
        <v>314</v>
      </c>
      <c r="B326" s="531" t="s">
        <v>1241</v>
      </c>
      <c r="C326" s="309" t="s">
        <v>2111</v>
      </c>
      <c r="D326" s="309"/>
      <c r="E326" s="308"/>
      <c r="F326" s="308"/>
      <c r="G326" s="308"/>
      <c r="H326" s="308"/>
      <c r="I326" s="536"/>
      <c r="J326" s="308"/>
      <c r="K326" s="308"/>
      <c r="L326" s="309">
        <v>2</v>
      </c>
      <c r="M326" s="533"/>
      <c r="N326" s="533"/>
      <c r="O326" s="534">
        <v>67000</v>
      </c>
      <c r="P326" s="855"/>
      <c r="Q326" s="503"/>
    </row>
    <row r="327" spans="1:17" s="425" customFormat="1" ht="28" customHeight="1">
      <c r="A327" s="844">
        <v>315</v>
      </c>
      <c r="B327" s="531" t="s">
        <v>1242</v>
      </c>
      <c r="C327" s="309" t="s">
        <v>2109</v>
      </c>
      <c r="D327" s="309"/>
      <c r="E327" s="308"/>
      <c r="F327" s="308"/>
      <c r="G327" s="308"/>
      <c r="H327" s="308"/>
      <c r="I327" s="536"/>
      <c r="J327" s="308"/>
      <c r="K327" s="308"/>
      <c r="L327" s="309">
        <v>2</v>
      </c>
      <c r="M327" s="533"/>
      <c r="N327" s="533"/>
      <c r="O327" s="534">
        <v>63000</v>
      </c>
      <c r="P327" s="855"/>
      <c r="Q327" s="503"/>
    </row>
    <row r="328" spans="1:17" s="425" customFormat="1" ht="28" customHeight="1">
      <c r="A328" s="844">
        <v>316</v>
      </c>
      <c r="B328" s="531" t="s">
        <v>1243</v>
      </c>
      <c r="C328" s="309" t="s">
        <v>2109</v>
      </c>
      <c r="D328" s="309"/>
      <c r="E328" s="308"/>
      <c r="F328" s="308"/>
      <c r="G328" s="308"/>
      <c r="H328" s="308"/>
      <c r="I328" s="536"/>
      <c r="J328" s="308"/>
      <c r="K328" s="308"/>
      <c r="L328" s="309">
        <v>2</v>
      </c>
      <c r="M328" s="533"/>
      <c r="N328" s="533"/>
      <c r="O328" s="534">
        <v>42000</v>
      </c>
      <c r="P328" s="855"/>
      <c r="Q328" s="503"/>
    </row>
    <row r="329" spans="1:17" s="425" customFormat="1" ht="28" customHeight="1">
      <c r="A329" s="844">
        <v>317</v>
      </c>
      <c r="B329" s="531" t="s">
        <v>1244</v>
      </c>
      <c r="C329" s="309" t="s">
        <v>2111</v>
      </c>
      <c r="D329" s="309"/>
      <c r="E329" s="308"/>
      <c r="F329" s="308"/>
      <c r="G329" s="308"/>
      <c r="H329" s="308"/>
      <c r="I329" s="536"/>
      <c r="J329" s="308"/>
      <c r="K329" s="308"/>
      <c r="L329" s="309">
        <v>2</v>
      </c>
      <c r="M329" s="533"/>
      <c r="N329" s="533"/>
      <c r="O329" s="534">
        <v>230000</v>
      </c>
      <c r="P329" s="855"/>
      <c r="Q329" s="503"/>
    </row>
    <row r="330" spans="1:17" s="425" customFormat="1" ht="28" customHeight="1">
      <c r="A330" s="844">
        <v>318</v>
      </c>
      <c r="B330" s="531" t="s">
        <v>1245</v>
      </c>
      <c r="C330" s="309" t="s">
        <v>2111</v>
      </c>
      <c r="D330" s="309"/>
      <c r="E330" s="308"/>
      <c r="F330" s="308"/>
      <c r="G330" s="308"/>
      <c r="H330" s="308"/>
      <c r="I330" s="536"/>
      <c r="J330" s="308"/>
      <c r="K330" s="308"/>
      <c r="L330" s="309">
        <v>2</v>
      </c>
      <c r="M330" s="533"/>
      <c r="N330" s="533"/>
      <c r="O330" s="534">
        <v>79000</v>
      </c>
      <c r="P330" s="855"/>
      <c r="Q330" s="503"/>
    </row>
    <row r="331" spans="1:17" s="425" customFormat="1" ht="28" customHeight="1">
      <c r="A331" s="844">
        <v>319</v>
      </c>
      <c r="B331" s="531" t="s">
        <v>1246</v>
      </c>
      <c r="C331" s="309" t="s">
        <v>2111</v>
      </c>
      <c r="D331" s="309"/>
      <c r="E331" s="308"/>
      <c r="F331" s="308"/>
      <c r="G331" s="308"/>
      <c r="H331" s="308"/>
      <c r="I331" s="536"/>
      <c r="J331" s="308"/>
      <c r="K331" s="308"/>
      <c r="L331" s="309">
        <v>2</v>
      </c>
      <c r="M331" s="533"/>
      <c r="N331" s="533"/>
      <c r="O331" s="534">
        <v>18000</v>
      </c>
      <c r="P331" s="855"/>
      <c r="Q331" s="503"/>
    </row>
    <row r="332" spans="1:17" s="425" customFormat="1" ht="28" customHeight="1">
      <c r="A332" s="844">
        <v>320</v>
      </c>
      <c r="B332" s="531" t="s">
        <v>1247</v>
      </c>
      <c r="C332" s="309" t="s">
        <v>2111</v>
      </c>
      <c r="D332" s="309"/>
      <c r="E332" s="308"/>
      <c r="F332" s="308"/>
      <c r="G332" s="308"/>
      <c r="H332" s="308"/>
      <c r="I332" s="536"/>
      <c r="J332" s="308"/>
      <c r="K332" s="308"/>
      <c r="L332" s="309">
        <v>2</v>
      </c>
      <c r="M332" s="533"/>
      <c r="N332" s="533"/>
      <c r="O332" s="534">
        <v>184000</v>
      </c>
      <c r="P332" s="855"/>
      <c r="Q332" s="503"/>
    </row>
    <row r="333" spans="1:17" s="425" customFormat="1" ht="28" customHeight="1">
      <c r="A333" s="844">
        <v>321</v>
      </c>
      <c r="B333" s="531" t="s">
        <v>1248</v>
      </c>
      <c r="C333" s="309" t="s">
        <v>2111</v>
      </c>
      <c r="D333" s="309"/>
      <c r="E333" s="308"/>
      <c r="F333" s="308"/>
      <c r="G333" s="308"/>
      <c r="H333" s="308"/>
      <c r="I333" s="536"/>
      <c r="J333" s="308"/>
      <c r="K333" s="308"/>
      <c r="L333" s="309">
        <v>2</v>
      </c>
      <c r="M333" s="533"/>
      <c r="N333" s="533"/>
      <c r="O333" s="534">
        <v>170000</v>
      </c>
      <c r="P333" s="855"/>
      <c r="Q333" s="503"/>
    </row>
    <row r="334" spans="1:17" s="425" customFormat="1" ht="28" customHeight="1">
      <c r="A334" s="844">
        <v>322</v>
      </c>
      <c r="B334" s="531" t="s">
        <v>1249</v>
      </c>
      <c r="C334" s="309" t="s">
        <v>2111</v>
      </c>
      <c r="D334" s="309"/>
      <c r="E334" s="308"/>
      <c r="F334" s="308"/>
      <c r="G334" s="308"/>
      <c r="H334" s="308"/>
      <c r="I334" s="536"/>
      <c r="J334" s="308"/>
      <c r="K334" s="308"/>
      <c r="L334" s="309">
        <v>2</v>
      </c>
      <c r="M334" s="533"/>
      <c r="N334" s="533"/>
      <c r="O334" s="534">
        <v>200000</v>
      </c>
      <c r="P334" s="855"/>
      <c r="Q334" s="503"/>
    </row>
    <row r="335" spans="1:17" s="425" customFormat="1" ht="28" customHeight="1">
      <c r="A335" s="844">
        <v>323</v>
      </c>
      <c r="B335" s="531" t="s">
        <v>1250</v>
      </c>
      <c r="C335" s="309" t="s">
        <v>2109</v>
      </c>
      <c r="D335" s="309"/>
      <c r="E335" s="308"/>
      <c r="F335" s="308"/>
      <c r="G335" s="308"/>
      <c r="H335" s="308"/>
      <c r="I335" s="536"/>
      <c r="J335" s="308"/>
      <c r="K335" s="308"/>
      <c r="L335" s="309">
        <v>2</v>
      </c>
      <c r="M335" s="533"/>
      <c r="N335" s="533"/>
      <c r="O335" s="534">
        <v>74000</v>
      </c>
      <c r="P335" s="855"/>
      <c r="Q335" s="503"/>
    </row>
    <row r="336" spans="1:17" s="425" customFormat="1" ht="28" customHeight="1">
      <c r="A336" s="844">
        <v>324</v>
      </c>
      <c r="B336" s="531" t="s">
        <v>1251</v>
      </c>
      <c r="C336" s="309" t="s">
        <v>2109</v>
      </c>
      <c r="D336" s="309"/>
      <c r="E336" s="308"/>
      <c r="F336" s="308"/>
      <c r="G336" s="308"/>
      <c r="H336" s="308"/>
      <c r="I336" s="536"/>
      <c r="J336" s="308"/>
      <c r="K336" s="308"/>
      <c r="L336" s="309">
        <v>2</v>
      </c>
      <c r="M336" s="533"/>
      <c r="N336" s="533"/>
      <c r="O336" s="534">
        <v>76000</v>
      </c>
      <c r="P336" s="855"/>
      <c r="Q336" s="503"/>
    </row>
    <row r="337" spans="1:17" s="425" customFormat="1" ht="28" customHeight="1">
      <c r="A337" s="844">
        <v>325</v>
      </c>
      <c r="B337" s="531" t="s">
        <v>1252</v>
      </c>
      <c r="C337" s="309" t="s">
        <v>2111</v>
      </c>
      <c r="D337" s="309"/>
      <c r="E337" s="308"/>
      <c r="F337" s="308"/>
      <c r="G337" s="308"/>
      <c r="H337" s="308"/>
      <c r="I337" s="536"/>
      <c r="J337" s="308"/>
      <c r="K337" s="308"/>
      <c r="L337" s="309">
        <v>2</v>
      </c>
      <c r="M337" s="533"/>
      <c r="N337" s="533"/>
      <c r="O337" s="534">
        <v>98000</v>
      </c>
      <c r="P337" s="855"/>
      <c r="Q337" s="503"/>
    </row>
    <row r="338" spans="1:17" s="425" customFormat="1" ht="28" customHeight="1">
      <c r="A338" s="844">
        <v>326</v>
      </c>
      <c r="B338" s="531" t="s">
        <v>1253</v>
      </c>
      <c r="C338" s="309" t="s">
        <v>2111</v>
      </c>
      <c r="D338" s="309"/>
      <c r="E338" s="308"/>
      <c r="F338" s="308"/>
      <c r="G338" s="308"/>
      <c r="H338" s="308"/>
      <c r="I338" s="536"/>
      <c r="J338" s="308"/>
      <c r="K338" s="308"/>
      <c r="L338" s="309">
        <v>2</v>
      </c>
      <c r="M338" s="533"/>
      <c r="N338" s="533"/>
      <c r="O338" s="534">
        <v>45000</v>
      </c>
      <c r="P338" s="855"/>
      <c r="Q338" s="503"/>
    </row>
    <row r="339" spans="1:17" s="538" customFormat="1" ht="28" customHeight="1">
      <c r="A339" s="844">
        <v>327</v>
      </c>
      <c r="B339" s="531" t="s">
        <v>1254</v>
      </c>
      <c r="C339" s="309" t="s">
        <v>2111</v>
      </c>
      <c r="D339" s="309"/>
      <c r="E339" s="308"/>
      <c r="F339" s="308"/>
      <c r="G339" s="308"/>
      <c r="H339" s="308"/>
      <c r="I339" s="536"/>
      <c r="J339" s="308"/>
      <c r="K339" s="308"/>
      <c r="L339" s="309">
        <v>2</v>
      </c>
      <c r="M339" s="533"/>
      <c r="N339" s="533"/>
      <c r="O339" s="534">
        <v>124000</v>
      </c>
      <c r="P339" s="855"/>
      <c r="Q339" s="537"/>
    </row>
    <row r="340" spans="1:17" s="425" customFormat="1" ht="28" customHeight="1">
      <c r="A340" s="844">
        <v>328</v>
      </c>
      <c r="B340" s="531" t="s">
        <v>1255</v>
      </c>
      <c r="C340" s="533" t="s">
        <v>2110</v>
      </c>
      <c r="D340" s="309"/>
      <c r="E340" s="308"/>
      <c r="F340" s="308"/>
      <c r="G340" s="308"/>
      <c r="H340" s="308"/>
      <c r="I340" s="536"/>
      <c r="J340" s="308"/>
      <c r="K340" s="308"/>
      <c r="L340" s="309">
        <v>2</v>
      </c>
      <c r="M340" s="533"/>
      <c r="N340" s="533"/>
      <c r="O340" s="534">
        <v>150000</v>
      </c>
      <c r="P340" s="855"/>
      <c r="Q340" s="503"/>
    </row>
    <row r="341" spans="1:17" s="425" customFormat="1" ht="28" customHeight="1">
      <c r="A341" s="844">
        <v>329</v>
      </c>
      <c r="B341" s="531" t="s">
        <v>1256</v>
      </c>
      <c r="C341" s="533" t="s">
        <v>2110</v>
      </c>
      <c r="D341" s="309"/>
      <c r="E341" s="308"/>
      <c r="F341" s="308"/>
      <c r="G341" s="308"/>
      <c r="H341" s="308"/>
      <c r="I341" s="536"/>
      <c r="J341" s="308"/>
      <c r="K341" s="308"/>
      <c r="L341" s="309">
        <v>1</v>
      </c>
      <c r="M341" s="533"/>
      <c r="N341" s="533"/>
      <c r="O341" s="534">
        <v>60000</v>
      </c>
      <c r="P341" s="855"/>
      <c r="Q341" s="503"/>
    </row>
    <row r="342" spans="1:17" s="425" customFormat="1" ht="28" customHeight="1">
      <c r="A342" s="844">
        <v>330</v>
      </c>
      <c r="B342" s="531" t="s">
        <v>1257</v>
      </c>
      <c r="C342" s="309" t="s">
        <v>2111</v>
      </c>
      <c r="D342" s="309"/>
      <c r="E342" s="308"/>
      <c r="F342" s="308"/>
      <c r="G342" s="308"/>
      <c r="H342" s="308"/>
      <c r="I342" s="536"/>
      <c r="J342" s="308"/>
      <c r="K342" s="308"/>
      <c r="L342" s="309">
        <v>2</v>
      </c>
      <c r="M342" s="533"/>
      <c r="N342" s="533"/>
      <c r="O342" s="534">
        <v>250000</v>
      </c>
      <c r="P342" s="855"/>
      <c r="Q342" s="503"/>
    </row>
    <row r="343" spans="1:17" s="425" customFormat="1" ht="28" customHeight="1">
      <c r="A343" s="844">
        <v>331</v>
      </c>
      <c r="B343" s="531" t="s">
        <v>1258</v>
      </c>
      <c r="C343" s="533" t="s">
        <v>2110</v>
      </c>
      <c r="D343" s="309"/>
      <c r="E343" s="308"/>
      <c r="F343" s="308"/>
      <c r="G343" s="308"/>
      <c r="H343" s="308"/>
      <c r="I343" s="536"/>
      <c r="J343" s="308"/>
      <c r="K343" s="308"/>
      <c r="L343" s="309">
        <v>2</v>
      </c>
      <c r="M343" s="533"/>
      <c r="N343" s="533"/>
      <c r="O343" s="534">
        <v>130000</v>
      </c>
      <c r="P343" s="855"/>
      <c r="Q343" s="503"/>
    </row>
    <row r="344" spans="1:17" s="425" customFormat="1" ht="28" customHeight="1">
      <c r="A344" s="844">
        <v>332</v>
      </c>
      <c r="B344" s="531" t="s">
        <v>1259</v>
      </c>
      <c r="C344" s="309" t="s">
        <v>2111</v>
      </c>
      <c r="D344" s="309"/>
      <c r="E344" s="308"/>
      <c r="F344" s="308"/>
      <c r="G344" s="308"/>
      <c r="H344" s="308"/>
      <c r="I344" s="536"/>
      <c r="J344" s="308"/>
      <c r="K344" s="308"/>
      <c r="L344" s="309">
        <v>2</v>
      </c>
      <c r="M344" s="533"/>
      <c r="N344" s="533"/>
      <c r="O344" s="534">
        <v>110000</v>
      </c>
      <c r="P344" s="855"/>
      <c r="Q344" s="503"/>
    </row>
    <row r="345" spans="1:17" s="425" customFormat="1" ht="28" customHeight="1">
      <c r="A345" s="844">
        <v>333</v>
      </c>
      <c r="B345" s="531" t="s">
        <v>1260</v>
      </c>
      <c r="C345" s="309" t="s">
        <v>2111</v>
      </c>
      <c r="D345" s="309"/>
      <c r="E345" s="308"/>
      <c r="F345" s="308"/>
      <c r="G345" s="308"/>
      <c r="H345" s="308"/>
      <c r="I345" s="536"/>
      <c r="J345" s="308"/>
      <c r="K345" s="308"/>
      <c r="L345" s="309">
        <v>2</v>
      </c>
      <c r="M345" s="533"/>
      <c r="N345" s="533"/>
      <c r="O345" s="534">
        <v>70000</v>
      </c>
      <c r="P345" s="855"/>
      <c r="Q345" s="503"/>
    </row>
    <row r="346" spans="1:17" s="425" customFormat="1" ht="28" customHeight="1">
      <c r="A346" s="844">
        <v>334</v>
      </c>
      <c r="B346" s="531" t="s">
        <v>1261</v>
      </c>
      <c r="C346" s="533" t="s">
        <v>2110</v>
      </c>
      <c r="D346" s="309"/>
      <c r="E346" s="308"/>
      <c r="F346" s="308"/>
      <c r="G346" s="308"/>
      <c r="H346" s="308"/>
      <c r="I346" s="536"/>
      <c r="J346" s="308"/>
      <c r="K346" s="308"/>
      <c r="L346" s="309">
        <v>3</v>
      </c>
      <c r="M346" s="533"/>
      <c r="N346" s="533"/>
      <c r="O346" s="534">
        <v>510000</v>
      </c>
      <c r="P346" s="855"/>
      <c r="Q346" s="503"/>
    </row>
    <row r="347" spans="1:17" s="425" customFormat="1" ht="28" customHeight="1">
      <c r="A347" s="844">
        <v>335</v>
      </c>
      <c r="B347" s="531" t="s">
        <v>1262</v>
      </c>
      <c r="C347" s="309" t="s">
        <v>2111</v>
      </c>
      <c r="D347" s="309"/>
      <c r="E347" s="308"/>
      <c r="F347" s="308"/>
      <c r="G347" s="308"/>
      <c r="H347" s="308"/>
      <c r="I347" s="536"/>
      <c r="J347" s="308"/>
      <c r="K347" s="308"/>
      <c r="L347" s="309">
        <v>1</v>
      </c>
      <c r="M347" s="533"/>
      <c r="N347" s="533"/>
      <c r="O347" s="534">
        <v>15000</v>
      </c>
      <c r="P347" s="855"/>
      <c r="Q347" s="503"/>
    </row>
    <row r="348" spans="1:17" s="425" customFormat="1" ht="28" customHeight="1">
      <c r="A348" s="844">
        <v>336</v>
      </c>
      <c r="B348" s="531" t="s">
        <v>1263</v>
      </c>
      <c r="C348" s="309" t="s">
        <v>2111</v>
      </c>
      <c r="D348" s="309"/>
      <c r="E348" s="308"/>
      <c r="F348" s="308"/>
      <c r="G348" s="308"/>
      <c r="H348" s="308"/>
      <c r="I348" s="536"/>
      <c r="J348" s="308"/>
      <c r="K348" s="308"/>
      <c r="L348" s="309">
        <v>3</v>
      </c>
      <c r="M348" s="533"/>
      <c r="N348" s="533"/>
      <c r="O348" s="534">
        <v>135000</v>
      </c>
      <c r="P348" s="855"/>
      <c r="Q348" s="503"/>
    </row>
    <row r="349" spans="1:17" s="425" customFormat="1" ht="28" customHeight="1">
      <c r="A349" s="844">
        <v>337</v>
      </c>
      <c r="B349" s="531" t="s">
        <v>1264</v>
      </c>
      <c r="C349" s="309" t="s">
        <v>2111</v>
      </c>
      <c r="D349" s="309"/>
      <c r="E349" s="308"/>
      <c r="F349" s="308"/>
      <c r="G349" s="308"/>
      <c r="H349" s="308"/>
      <c r="I349" s="536"/>
      <c r="J349" s="308"/>
      <c r="K349" s="308"/>
      <c r="L349" s="309">
        <v>1</v>
      </c>
      <c r="M349" s="533"/>
      <c r="N349" s="533"/>
      <c r="O349" s="534">
        <v>75000</v>
      </c>
      <c r="P349" s="855"/>
      <c r="Q349" s="503"/>
    </row>
    <row r="350" spans="1:17" s="425" customFormat="1" ht="28" customHeight="1">
      <c r="A350" s="844">
        <v>338</v>
      </c>
      <c r="B350" s="531" t="s">
        <v>1265</v>
      </c>
      <c r="C350" s="533" t="s">
        <v>2110</v>
      </c>
      <c r="D350" s="309"/>
      <c r="E350" s="308"/>
      <c r="F350" s="308"/>
      <c r="G350" s="308"/>
      <c r="H350" s="308"/>
      <c r="I350" s="536"/>
      <c r="J350" s="308"/>
      <c r="K350" s="308"/>
      <c r="L350" s="309">
        <v>2</v>
      </c>
      <c r="M350" s="533"/>
      <c r="N350" s="533"/>
      <c r="O350" s="534">
        <v>130000</v>
      </c>
      <c r="P350" s="855"/>
      <c r="Q350" s="503"/>
    </row>
    <row r="351" spans="1:17" s="425" customFormat="1" ht="28" customHeight="1">
      <c r="A351" s="844">
        <v>339</v>
      </c>
      <c r="B351" s="531" t="s">
        <v>1266</v>
      </c>
      <c r="C351" s="309" t="s">
        <v>2111</v>
      </c>
      <c r="D351" s="309"/>
      <c r="E351" s="308"/>
      <c r="F351" s="308"/>
      <c r="G351" s="308"/>
      <c r="H351" s="308"/>
      <c r="I351" s="536"/>
      <c r="J351" s="308"/>
      <c r="K351" s="308"/>
      <c r="L351" s="309">
        <v>2</v>
      </c>
      <c r="M351" s="533"/>
      <c r="N351" s="533"/>
      <c r="O351" s="534">
        <v>180000</v>
      </c>
      <c r="P351" s="855"/>
      <c r="Q351" s="503"/>
    </row>
    <row r="352" spans="1:17" s="425" customFormat="1" ht="28" customHeight="1">
      <c r="A352" s="844">
        <v>340</v>
      </c>
      <c r="B352" s="531" t="s">
        <v>1267</v>
      </c>
      <c r="C352" s="309" t="s">
        <v>2111</v>
      </c>
      <c r="D352" s="309"/>
      <c r="E352" s="308"/>
      <c r="F352" s="308"/>
      <c r="G352" s="308"/>
      <c r="H352" s="308"/>
      <c r="I352" s="536"/>
      <c r="J352" s="308"/>
      <c r="K352" s="308"/>
      <c r="L352" s="309">
        <v>2</v>
      </c>
      <c r="M352" s="533"/>
      <c r="N352" s="533"/>
      <c r="O352" s="534">
        <v>240000</v>
      </c>
      <c r="P352" s="855"/>
      <c r="Q352" s="503"/>
    </row>
    <row r="353" spans="1:17" s="425" customFormat="1" ht="28" customHeight="1">
      <c r="A353" s="844">
        <v>341</v>
      </c>
      <c r="B353" s="531" t="s">
        <v>1268</v>
      </c>
      <c r="C353" s="309" t="s">
        <v>2111</v>
      </c>
      <c r="D353" s="309"/>
      <c r="E353" s="308"/>
      <c r="F353" s="308"/>
      <c r="G353" s="308"/>
      <c r="H353" s="308"/>
      <c r="I353" s="536"/>
      <c r="J353" s="308"/>
      <c r="K353" s="308"/>
      <c r="L353" s="309">
        <v>1</v>
      </c>
      <c r="M353" s="533"/>
      <c r="N353" s="533"/>
      <c r="O353" s="534">
        <v>70000</v>
      </c>
      <c r="P353" s="855"/>
      <c r="Q353" s="503"/>
    </row>
    <row r="354" spans="1:17" s="425" customFormat="1" ht="28" customHeight="1">
      <c r="A354" s="844">
        <v>342</v>
      </c>
      <c r="B354" s="531" t="s">
        <v>1269</v>
      </c>
      <c r="C354" s="309" t="s">
        <v>2111</v>
      </c>
      <c r="D354" s="309"/>
      <c r="E354" s="308"/>
      <c r="F354" s="308"/>
      <c r="G354" s="308"/>
      <c r="H354" s="308"/>
      <c r="I354" s="536"/>
      <c r="J354" s="308"/>
      <c r="K354" s="308"/>
      <c r="L354" s="309">
        <v>1</v>
      </c>
      <c r="M354" s="533"/>
      <c r="N354" s="533"/>
      <c r="O354" s="534">
        <v>65000</v>
      </c>
      <c r="P354" s="855"/>
      <c r="Q354" s="503"/>
    </row>
    <row r="355" spans="1:17" s="425" customFormat="1" ht="28" customHeight="1">
      <c r="A355" s="844">
        <v>343</v>
      </c>
      <c r="B355" s="531" t="s">
        <v>1270</v>
      </c>
      <c r="C355" s="309" t="s">
        <v>2111</v>
      </c>
      <c r="D355" s="309"/>
      <c r="E355" s="308"/>
      <c r="F355" s="308"/>
      <c r="G355" s="308"/>
      <c r="H355" s="308"/>
      <c r="I355" s="536"/>
      <c r="J355" s="308"/>
      <c r="K355" s="308"/>
      <c r="L355" s="309">
        <v>1</v>
      </c>
      <c r="M355" s="533"/>
      <c r="N355" s="533"/>
      <c r="O355" s="534">
        <v>85000</v>
      </c>
      <c r="P355" s="855"/>
      <c r="Q355" s="503"/>
    </row>
    <row r="356" spans="1:17" s="425" customFormat="1" ht="28" customHeight="1">
      <c r="A356" s="844">
        <v>344</v>
      </c>
      <c r="B356" s="531" t="s">
        <v>1271</v>
      </c>
      <c r="C356" s="309" t="s">
        <v>2111</v>
      </c>
      <c r="D356" s="309"/>
      <c r="E356" s="308"/>
      <c r="F356" s="308"/>
      <c r="G356" s="308"/>
      <c r="H356" s="308"/>
      <c r="I356" s="536"/>
      <c r="J356" s="308"/>
      <c r="K356" s="308"/>
      <c r="L356" s="309">
        <v>2</v>
      </c>
      <c r="M356" s="533"/>
      <c r="N356" s="533"/>
      <c r="O356" s="534">
        <v>190000</v>
      </c>
      <c r="P356" s="855"/>
      <c r="Q356" s="503"/>
    </row>
    <row r="357" spans="1:17" s="425" customFormat="1" ht="28" customHeight="1">
      <c r="A357" s="844">
        <v>345</v>
      </c>
      <c r="B357" s="531" t="s">
        <v>1272</v>
      </c>
      <c r="C357" s="533" t="s">
        <v>2110</v>
      </c>
      <c r="D357" s="309"/>
      <c r="E357" s="308"/>
      <c r="F357" s="308"/>
      <c r="G357" s="308"/>
      <c r="H357" s="308"/>
      <c r="I357" s="536"/>
      <c r="J357" s="308"/>
      <c r="K357" s="308"/>
      <c r="L357" s="309">
        <v>2</v>
      </c>
      <c r="M357" s="533"/>
      <c r="N357" s="533"/>
      <c r="O357" s="534">
        <v>374000</v>
      </c>
      <c r="P357" s="855"/>
      <c r="Q357" s="503"/>
    </row>
    <row r="358" spans="1:17" s="425" customFormat="1" ht="28" customHeight="1">
      <c r="A358" s="844">
        <v>346</v>
      </c>
      <c r="B358" s="531" t="s">
        <v>1273</v>
      </c>
      <c r="C358" s="555" t="s">
        <v>2106</v>
      </c>
      <c r="D358" s="309"/>
      <c r="E358" s="308"/>
      <c r="F358" s="308"/>
      <c r="G358" s="308"/>
      <c r="H358" s="308"/>
      <c r="I358" s="536"/>
      <c r="J358" s="308"/>
      <c r="K358" s="308"/>
      <c r="L358" s="309">
        <v>2</v>
      </c>
      <c r="M358" s="533"/>
      <c r="N358" s="533"/>
      <c r="O358" s="534">
        <v>134000</v>
      </c>
      <c r="P358" s="855"/>
      <c r="Q358" s="503"/>
    </row>
    <row r="359" spans="1:17" s="425" customFormat="1" ht="28" customHeight="1">
      <c r="A359" s="844">
        <v>347</v>
      </c>
      <c r="B359" s="531" t="s">
        <v>1274</v>
      </c>
      <c r="C359" s="309" t="s">
        <v>2111</v>
      </c>
      <c r="D359" s="309"/>
      <c r="E359" s="308"/>
      <c r="F359" s="308"/>
      <c r="G359" s="308"/>
      <c r="H359" s="308"/>
      <c r="I359" s="536"/>
      <c r="J359" s="308"/>
      <c r="K359" s="308"/>
      <c r="L359" s="309">
        <v>2</v>
      </c>
      <c r="M359" s="533"/>
      <c r="N359" s="533"/>
      <c r="O359" s="534">
        <v>198000</v>
      </c>
      <c r="P359" s="855"/>
      <c r="Q359" s="503"/>
    </row>
    <row r="360" spans="1:17" s="425" customFormat="1" ht="28" customHeight="1">
      <c r="A360" s="844">
        <v>348</v>
      </c>
      <c r="B360" s="531" t="s">
        <v>1275</v>
      </c>
      <c r="C360" s="309" t="s">
        <v>2111</v>
      </c>
      <c r="D360" s="309"/>
      <c r="E360" s="308"/>
      <c r="F360" s="308"/>
      <c r="G360" s="308"/>
      <c r="H360" s="308"/>
      <c r="I360" s="536"/>
      <c r="J360" s="308"/>
      <c r="K360" s="308"/>
      <c r="L360" s="309">
        <v>1</v>
      </c>
      <c r="M360" s="533"/>
      <c r="N360" s="533"/>
      <c r="O360" s="534">
        <v>85000</v>
      </c>
      <c r="P360" s="855"/>
      <c r="Q360" s="503"/>
    </row>
    <row r="361" spans="1:17" s="425" customFormat="1" ht="28" customHeight="1">
      <c r="A361" s="844">
        <v>349</v>
      </c>
      <c r="B361" s="531" t="s">
        <v>1276</v>
      </c>
      <c r="C361" s="309" t="s">
        <v>2111</v>
      </c>
      <c r="D361" s="309"/>
      <c r="E361" s="308"/>
      <c r="F361" s="308"/>
      <c r="G361" s="308"/>
      <c r="H361" s="308"/>
      <c r="I361" s="536"/>
      <c r="J361" s="308"/>
      <c r="K361" s="308"/>
      <c r="L361" s="309">
        <v>1</v>
      </c>
      <c r="M361" s="533"/>
      <c r="N361" s="533"/>
      <c r="O361" s="534">
        <v>68000</v>
      </c>
      <c r="P361" s="855"/>
      <c r="Q361" s="503"/>
    </row>
    <row r="362" spans="1:17" s="425" customFormat="1" ht="28" customHeight="1">
      <c r="A362" s="844">
        <v>350</v>
      </c>
      <c r="B362" s="531" t="s">
        <v>1277</v>
      </c>
      <c r="C362" s="309" t="s">
        <v>2111</v>
      </c>
      <c r="D362" s="309"/>
      <c r="E362" s="308"/>
      <c r="F362" s="308"/>
      <c r="G362" s="308"/>
      <c r="H362" s="308"/>
      <c r="I362" s="536"/>
      <c r="J362" s="308"/>
      <c r="K362" s="308"/>
      <c r="L362" s="309">
        <v>1</v>
      </c>
      <c r="M362" s="533"/>
      <c r="N362" s="533"/>
      <c r="O362" s="534">
        <v>25000</v>
      </c>
      <c r="P362" s="855"/>
      <c r="Q362" s="503"/>
    </row>
    <row r="363" spans="1:17" s="425" customFormat="1" ht="28" customHeight="1">
      <c r="A363" s="844">
        <v>351</v>
      </c>
      <c r="B363" s="531" t="s">
        <v>1278</v>
      </c>
      <c r="C363" s="309" t="s">
        <v>2111</v>
      </c>
      <c r="D363" s="309"/>
      <c r="E363" s="308"/>
      <c r="F363" s="308"/>
      <c r="G363" s="308"/>
      <c r="H363" s="308"/>
      <c r="I363" s="536"/>
      <c r="J363" s="308"/>
      <c r="K363" s="308"/>
      <c r="L363" s="309">
        <v>1</v>
      </c>
      <c r="M363" s="533"/>
      <c r="N363" s="533"/>
      <c r="O363" s="534">
        <v>75000</v>
      </c>
      <c r="P363" s="855"/>
      <c r="Q363" s="503"/>
    </row>
    <row r="364" spans="1:17" s="425" customFormat="1" ht="28" customHeight="1">
      <c r="A364" s="844">
        <v>352</v>
      </c>
      <c r="B364" s="531" t="s">
        <v>1279</v>
      </c>
      <c r="C364" s="309" t="s">
        <v>2111</v>
      </c>
      <c r="D364" s="309"/>
      <c r="E364" s="308"/>
      <c r="F364" s="308"/>
      <c r="G364" s="308"/>
      <c r="H364" s="308"/>
      <c r="I364" s="536"/>
      <c r="J364" s="308"/>
      <c r="K364" s="308"/>
      <c r="L364" s="309">
        <v>1</v>
      </c>
      <c r="M364" s="533"/>
      <c r="N364" s="533"/>
      <c r="O364" s="534">
        <v>60000</v>
      </c>
      <c r="P364" s="855"/>
      <c r="Q364" s="503"/>
    </row>
    <row r="365" spans="1:17" s="425" customFormat="1" ht="28" customHeight="1">
      <c r="A365" s="844">
        <v>353</v>
      </c>
      <c r="B365" s="531" t="s">
        <v>1280</v>
      </c>
      <c r="C365" s="555" t="s">
        <v>2106</v>
      </c>
      <c r="D365" s="309"/>
      <c r="E365" s="308"/>
      <c r="F365" s="308"/>
      <c r="G365" s="308"/>
      <c r="H365" s="308"/>
      <c r="I365" s="536"/>
      <c r="J365" s="308"/>
      <c r="K365" s="308"/>
      <c r="L365" s="309">
        <v>1</v>
      </c>
      <c r="M365" s="533"/>
      <c r="N365" s="533"/>
      <c r="O365" s="534">
        <v>125000</v>
      </c>
      <c r="P365" s="855"/>
      <c r="Q365" s="503"/>
    </row>
    <row r="366" spans="1:17" s="425" customFormat="1" ht="28" customHeight="1">
      <c r="A366" s="844">
        <v>354</v>
      </c>
      <c r="B366" s="531" t="s">
        <v>1281</v>
      </c>
      <c r="C366" s="309" t="s">
        <v>2111</v>
      </c>
      <c r="D366" s="309"/>
      <c r="E366" s="308"/>
      <c r="F366" s="308"/>
      <c r="G366" s="308"/>
      <c r="H366" s="308"/>
      <c r="I366" s="536"/>
      <c r="J366" s="308"/>
      <c r="K366" s="308"/>
      <c r="L366" s="309">
        <v>2</v>
      </c>
      <c r="M366" s="533"/>
      <c r="N366" s="533"/>
      <c r="O366" s="534">
        <v>180000</v>
      </c>
      <c r="P366" s="855"/>
      <c r="Q366" s="503"/>
    </row>
    <row r="367" spans="1:17" s="425" customFormat="1" ht="28" customHeight="1">
      <c r="A367" s="844">
        <v>355</v>
      </c>
      <c r="B367" s="531" t="s">
        <v>1282</v>
      </c>
      <c r="C367" s="309" t="s">
        <v>2111</v>
      </c>
      <c r="D367" s="309"/>
      <c r="E367" s="308"/>
      <c r="F367" s="308"/>
      <c r="G367" s="308"/>
      <c r="H367" s="308"/>
      <c r="I367" s="536"/>
      <c r="J367" s="308"/>
      <c r="K367" s="308"/>
      <c r="L367" s="309">
        <v>1</v>
      </c>
      <c r="M367" s="533"/>
      <c r="N367" s="533"/>
      <c r="O367" s="534">
        <v>68000</v>
      </c>
      <c r="P367" s="855"/>
      <c r="Q367" s="503"/>
    </row>
    <row r="368" spans="1:17" s="425" customFormat="1" ht="28" customHeight="1">
      <c r="A368" s="844">
        <v>356</v>
      </c>
      <c r="B368" s="531" t="s">
        <v>1283</v>
      </c>
      <c r="C368" s="309" t="s">
        <v>2111</v>
      </c>
      <c r="D368" s="309"/>
      <c r="E368" s="308"/>
      <c r="F368" s="308"/>
      <c r="G368" s="308"/>
      <c r="H368" s="308"/>
      <c r="I368" s="536"/>
      <c r="J368" s="308"/>
      <c r="K368" s="308"/>
      <c r="L368" s="309">
        <v>2</v>
      </c>
      <c r="M368" s="533"/>
      <c r="N368" s="533"/>
      <c r="O368" s="534">
        <v>130000</v>
      </c>
      <c r="P368" s="855"/>
      <c r="Q368" s="503"/>
    </row>
    <row r="369" spans="1:17" s="425" customFormat="1" ht="28" customHeight="1">
      <c r="A369" s="844">
        <v>357</v>
      </c>
      <c r="B369" s="531" t="s">
        <v>1284</v>
      </c>
      <c r="C369" s="309" t="s">
        <v>2111</v>
      </c>
      <c r="D369" s="309"/>
      <c r="E369" s="308"/>
      <c r="F369" s="308"/>
      <c r="G369" s="308"/>
      <c r="H369" s="308"/>
      <c r="I369" s="536"/>
      <c r="J369" s="308"/>
      <c r="K369" s="308"/>
      <c r="L369" s="309">
        <v>1</v>
      </c>
      <c r="M369" s="533"/>
      <c r="N369" s="533"/>
      <c r="O369" s="534">
        <v>75000</v>
      </c>
      <c r="P369" s="855"/>
      <c r="Q369" s="503"/>
    </row>
    <row r="370" spans="1:17" s="425" customFormat="1" ht="28" customHeight="1">
      <c r="A370" s="844">
        <v>358</v>
      </c>
      <c r="B370" s="531" t="s">
        <v>1285</v>
      </c>
      <c r="C370" s="309" t="s">
        <v>2111</v>
      </c>
      <c r="D370" s="309"/>
      <c r="E370" s="308"/>
      <c r="F370" s="308"/>
      <c r="G370" s="308"/>
      <c r="H370" s="308"/>
      <c r="I370" s="536"/>
      <c r="J370" s="308"/>
      <c r="K370" s="308"/>
      <c r="L370" s="309">
        <v>2</v>
      </c>
      <c r="M370" s="533"/>
      <c r="N370" s="533"/>
      <c r="O370" s="534">
        <v>110000</v>
      </c>
      <c r="P370" s="855"/>
      <c r="Q370" s="503"/>
    </row>
    <row r="371" spans="1:17" s="425" customFormat="1" ht="28" customHeight="1">
      <c r="A371" s="844">
        <v>359</v>
      </c>
      <c r="B371" s="531" t="s">
        <v>1286</v>
      </c>
      <c r="C371" s="309" t="s">
        <v>2111</v>
      </c>
      <c r="D371" s="309"/>
      <c r="E371" s="308"/>
      <c r="F371" s="308"/>
      <c r="G371" s="308"/>
      <c r="H371" s="308"/>
      <c r="I371" s="536"/>
      <c r="J371" s="308"/>
      <c r="K371" s="308"/>
      <c r="L371" s="309">
        <v>2</v>
      </c>
      <c r="M371" s="533"/>
      <c r="N371" s="533"/>
      <c r="O371" s="534">
        <v>147000</v>
      </c>
      <c r="P371" s="855"/>
      <c r="Q371" s="503"/>
    </row>
    <row r="372" spans="1:17" s="425" customFormat="1" ht="28" customHeight="1">
      <c r="A372" s="844">
        <v>360</v>
      </c>
      <c r="B372" s="531" t="s">
        <v>1287</v>
      </c>
      <c r="C372" s="309" t="s">
        <v>2111</v>
      </c>
      <c r="D372" s="309"/>
      <c r="E372" s="308"/>
      <c r="F372" s="308"/>
      <c r="G372" s="308"/>
      <c r="H372" s="308"/>
      <c r="I372" s="536"/>
      <c r="J372" s="308"/>
      <c r="K372" s="308"/>
      <c r="L372" s="309">
        <v>2</v>
      </c>
      <c r="M372" s="533"/>
      <c r="N372" s="533"/>
      <c r="O372" s="534">
        <v>174000</v>
      </c>
      <c r="P372" s="855"/>
      <c r="Q372" s="503"/>
    </row>
    <row r="373" spans="1:17" s="425" customFormat="1" ht="28" customHeight="1">
      <c r="A373" s="844">
        <v>361</v>
      </c>
      <c r="B373" s="531" t="s">
        <v>1288</v>
      </c>
      <c r="C373" s="309" t="s">
        <v>2111</v>
      </c>
      <c r="D373" s="309"/>
      <c r="E373" s="308"/>
      <c r="F373" s="308"/>
      <c r="G373" s="308"/>
      <c r="H373" s="308"/>
      <c r="I373" s="536"/>
      <c r="J373" s="308"/>
      <c r="K373" s="308"/>
      <c r="L373" s="309">
        <v>1</v>
      </c>
      <c r="M373" s="533"/>
      <c r="N373" s="533"/>
      <c r="O373" s="534">
        <v>44000</v>
      </c>
      <c r="P373" s="855"/>
      <c r="Q373" s="503"/>
    </row>
    <row r="374" spans="1:17" s="425" customFormat="1" ht="28" customHeight="1">
      <c r="A374" s="844">
        <v>362</v>
      </c>
      <c r="B374" s="531" t="s">
        <v>1289</v>
      </c>
      <c r="C374" s="309" t="s">
        <v>2111</v>
      </c>
      <c r="D374" s="309"/>
      <c r="E374" s="308"/>
      <c r="F374" s="308"/>
      <c r="G374" s="308"/>
      <c r="H374" s="308"/>
      <c r="I374" s="536"/>
      <c r="J374" s="308"/>
      <c r="K374" s="308"/>
      <c r="L374" s="309">
        <v>1</v>
      </c>
      <c r="M374" s="533"/>
      <c r="N374" s="533"/>
      <c r="O374" s="534">
        <v>150000</v>
      </c>
      <c r="P374" s="855"/>
      <c r="Q374" s="503"/>
    </row>
    <row r="375" spans="1:17" s="425" customFormat="1" ht="28" customHeight="1">
      <c r="A375" s="844">
        <v>363</v>
      </c>
      <c r="B375" s="531" t="s">
        <v>1290</v>
      </c>
      <c r="C375" s="309" t="s">
        <v>2111</v>
      </c>
      <c r="D375" s="309"/>
      <c r="E375" s="308"/>
      <c r="F375" s="308"/>
      <c r="G375" s="308"/>
      <c r="H375" s="308"/>
      <c r="I375" s="536"/>
      <c r="J375" s="308"/>
      <c r="K375" s="308"/>
      <c r="L375" s="309">
        <v>1</v>
      </c>
      <c r="M375" s="533"/>
      <c r="N375" s="533"/>
      <c r="O375" s="534">
        <v>19000</v>
      </c>
      <c r="P375" s="855"/>
      <c r="Q375" s="503"/>
    </row>
    <row r="376" spans="1:17" s="425" customFormat="1" ht="28" customHeight="1">
      <c r="A376" s="844">
        <v>364</v>
      </c>
      <c r="B376" s="531" t="s">
        <v>1291</v>
      </c>
      <c r="C376" s="533" t="s">
        <v>2110</v>
      </c>
      <c r="D376" s="309"/>
      <c r="E376" s="308"/>
      <c r="F376" s="308"/>
      <c r="G376" s="308"/>
      <c r="H376" s="308"/>
      <c r="I376" s="536"/>
      <c r="J376" s="308"/>
      <c r="K376" s="308"/>
      <c r="L376" s="309">
        <v>2</v>
      </c>
      <c r="M376" s="533"/>
      <c r="N376" s="533"/>
      <c r="O376" s="534">
        <v>200000</v>
      </c>
      <c r="P376" s="855"/>
      <c r="Q376" s="503"/>
    </row>
    <row r="377" spans="1:17" s="425" customFormat="1" ht="28" customHeight="1">
      <c r="A377" s="844">
        <v>365</v>
      </c>
      <c r="B377" s="531" t="s">
        <v>1292</v>
      </c>
      <c r="C377" s="533" t="s">
        <v>2110</v>
      </c>
      <c r="D377" s="309"/>
      <c r="E377" s="308"/>
      <c r="F377" s="308"/>
      <c r="G377" s="308"/>
      <c r="H377" s="308"/>
      <c r="I377" s="536"/>
      <c r="J377" s="308"/>
      <c r="K377" s="308"/>
      <c r="L377" s="309">
        <v>1</v>
      </c>
      <c r="M377" s="533"/>
      <c r="N377" s="533"/>
      <c r="O377" s="534">
        <v>27000</v>
      </c>
      <c r="P377" s="855"/>
      <c r="Q377" s="503"/>
    </row>
    <row r="378" spans="1:17" s="425" customFormat="1" ht="28" customHeight="1">
      <c r="A378" s="844">
        <v>366</v>
      </c>
      <c r="B378" s="531" t="s">
        <v>1293</v>
      </c>
      <c r="C378" s="309" t="s">
        <v>2111</v>
      </c>
      <c r="D378" s="309"/>
      <c r="E378" s="308"/>
      <c r="F378" s="308"/>
      <c r="G378" s="308"/>
      <c r="H378" s="308"/>
      <c r="I378" s="536"/>
      <c r="J378" s="308"/>
      <c r="K378" s="308"/>
      <c r="L378" s="309">
        <v>2</v>
      </c>
      <c r="M378" s="533"/>
      <c r="N378" s="533"/>
      <c r="O378" s="534">
        <v>104000</v>
      </c>
      <c r="P378" s="855"/>
      <c r="Q378" s="503"/>
    </row>
    <row r="379" spans="1:17" s="425" customFormat="1" ht="28" customHeight="1">
      <c r="A379" s="844">
        <v>367</v>
      </c>
      <c r="B379" s="531" t="s">
        <v>1294</v>
      </c>
      <c r="C379" s="309" t="s">
        <v>2111</v>
      </c>
      <c r="D379" s="309"/>
      <c r="E379" s="308"/>
      <c r="F379" s="308"/>
      <c r="G379" s="308"/>
      <c r="H379" s="308"/>
      <c r="I379" s="536"/>
      <c r="J379" s="308"/>
      <c r="K379" s="308"/>
      <c r="L379" s="309">
        <v>1</v>
      </c>
      <c r="M379" s="533"/>
      <c r="N379" s="533"/>
      <c r="O379" s="534">
        <v>190000</v>
      </c>
      <c r="P379" s="855"/>
      <c r="Q379" s="503"/>
    </row>
    <row r="380" spans="1:17" s="425" customFormat="1" ht="28" customHeight="1">
      <c r="A380" s="844">
        <v>368</v>
      </c>
      <c r="B380" s="531" t="s">
        <v>1295</v>
      </c>
      <c r="C380" s="309" t="s">
        <v>2111</v>
      </c>
      <c r="D380" s="309"/>
      <c r="E380" s="308"/>
      <c r="F380" s="308"/>
      <c r="G380" s="308"/>
      <c r="H380" s="308"/>
      <c r="I380" s="536"/>
      <c r="J380" s="308"/>
      <c r="K380" s="308"/>
      <c r="L380" s="309">
        <v>1</v>
      </c>
      <c r="M380" s="533"/>
      <c r="N380" s="533"/>
      <c r="O380" s="534">
        <v>30000</v>
      </c>
      <c r="P380" s="855"/>
      <c r="Q380" s="503"/>
    </row>
    <row r="381" spans="1:17" s="425" customFormat="1" ht="28" customHeight="1">
      <c r="A381" s="844">
        <v>369</v>
      </c>
      <c r="B381" s="531" t="s">
        <v>1296</v>
      </c>
      <c r="C381" s="309" t="s">
        <v>2111</v>
      </c>
      <c r="D381" s="309"/>
      <c r="E381" s="308"/>
      <c r="F381" s="308"/>
      <c r="G381" s="308"/>
      <c r="H381" s="308"/>
      <c r="I381" s="536"/>
      <c r="J381" s="308"/>
      <c r="K381" s="308"/>
      <c r="L381" s="309">
        <v>2</v>
      </c>
      <c r="M381" s="533"/>
      <c r="N381" s="533"/>
      <c r="O381" s="534">
        <v>104000</v>
      </c>
      <c r="P381" s="855"/>
      <c r="Q381" s="503"/>
    </row>
    <row r="382" spans="1:17" s="425" customFormat="1" ht="28" customHeight="1">
      <c r="A382" s="844">
        <v>370</v>
      </c>
      <c r="B382" s="531" t="s">
        <v>1297</v>
      </c>
      <c r="C382" s="309" t="s">
        <v>2111</v>
      </c>
      <c r="D382" s="309"/>
      <c r="E382" s="308"/>
      <c r="F382" s="308"/>
      <c r="G382" s="308"/>
      <c r="H382" s="308"/>
      <c r="I382" s="536"/>
      <c r="J382" s="308"/>
      <c r="K382" s="308"/>
      <c r="L382" s="309">
        <v>2</v>
      </c>
      <c r="M382" s="533"/>
      <c r="N382" s="533"/>
      <c r="O382" s="534">
        <v>60000</v>
      </c>
      <c r="P382" s="855"/>
      <c r="Q382" s="503"/>
    </row>
    <row r="383" spans="1:17" s="425" customFormat="1" ht="28" customHeight="1">
      <c r="A383" s="844">
        <v>371</v>
      </c>
      <c r="B383" s="531" t="s">
        <v>1298</v>
      </c>
      <c r="C383" s="309" t="s">
        <v>2111</v>
      </c>
      <c r="D383" s="309"/>
      <c r="E383" s="308"/>
      <c r="F383" s="308"/>
      <c r="G383" s="308"/>
      <c r="H383" s="308"/>
      <c r="I383" s="536"/>
      <c r="J383" s="308"/>
      <c r="K383" s="308"/>
      <c r="L383" s="309">
        <v>3</v>
      </c>
      <c r="M383" s="533"/>
      <c r="N383" s="533"/>
      <c r="O383" s="534">
        <v>120000</v>
      </c>
      <c r="P383" s="855"/>
      <c r="Q383" s="503"/>
    </row>
    <row r="384" spans="1:17" s="425" customFormat="1" ht="28" customHeight="1">
      <c r="A384" s="844">
        <v>372</v>
      </c>
      <c r="B384" s="531" t="s">
        <v>1299</v>
      </c>
      <c r="C384" s="309" t="s">
        <v>2111</v>
      </c>
      <c r="D384" s="309"/>
      <c r="E384" s="308"/>
      <c r="F384" s="308"/>
      <c r="G384" s="308"/>
      <c r="H384" s="308"/>
      <c r="I384" s="536"/>
      <c r="J384" s="308"/>
      <c r="K384" s="308"/>
      <c r="L384" s="309">
        <v>2</v>
      </c>
      <c r="M384" s="533"/>
      <c r="N384" s="533"/>
      <c r="O384" s="534">
        <v>140000</v>
      </c>
      <c r="P384" s="855"/>
      <c r="Q384" s="503"/>
    </row>
    <row r="385" spans="1:17" s="425" customFormat="1" ht="28" customHeight="1">
      <c r="A385" s="844">
        <v>373</v>
      </c>
      <c r="B385" s="531" t="s">
        <v>1300</v>
      </c>
      <c r="C385" s="309" t="s">
        <v>2111</v>
      </c>
      <c r="D385" s="309"/>
      <c r="E385" s="308"/>
      <c r="F385" s="308"/>
      <c r="G385" s="308"/>
      <c r="H385" s="308"/>
      <c r="I385" s="536"/>
      <c r="J385" s="308"/>
      <c r="K385" s="308"/>
      <c r="L385" s="309">
        <v>2</v>
      </c>
      <c r="M385" s="533"/>
      <c r="N385" s="533"/>
      <c r="O385" s="534">
        <v>66000</v>
      </c>
      <c r="P385" s="855"/>
      <c r="Q385" s="503"/>
    </row>
    <row r="386" spans="1:17" s="425" customFormat="1" ht="28" customHeight="1">
      <c r="A386" s="844">
        <v>374</v>
      </c>
      <c r="B386" s="531" t="s">
        <v>1301</v>
      </c>
      <c r="C386" s="309" t="s">
        <v>2111</v>
      </c>
      <c r="D386" s="309"/>
      <c r="E386" s="308"/>
      <c r="F386" s="308"/>
      <c r="G386" s="308"/>
      <c r="H386" s="308"/>
      <c r="I386" s="536"/>
      <c r="J386" s="308"/>
      <c r="K386" s="308"/>
      <c r="L386" s="309">
        <v>1</v>
      </c>
      <c r="M386" s="533"/>
      <c r="N386" s="533"/>
      <c r="O386" s="534">
        <v>25000</v>
      </c>
      <c r="P386" s="855"/>
      <c r="Q386" s="503"/>
    </row>
    <row r="387" spans="1:17" s="425" customFormat="1" ht="28" customHeight="1">
      <c r="A387" s="844">
        <v>375</v>
      </c>
      <c r="B387" s="531" t="s">
        <v>1302</v>
      </c>
      <c r="C387" s="309" t="s">
        <v>2111</v>
      </c>
      <c r="D387" s="309"/>
      <c r="E387" s="308"/>
      <c r="F387" s="308"/>
      <c r="G387" s="308"/>
      <c r="H387" s="308"/>
      <c r="I387" s="536"/>
      <c r="J387" s="308"/>
      <c r="K387" s="308"/>
      <c r="L387" s="309">
        <v>1</v>
      </c>
      <c r="M387" s="533"/>
      <c r="N387" s="533"/>
      <c r="O387" s="534">
        <v>70000</v>
      </c>
      <c r="P387" s="855"/>
      <c r="Q387" s="503"/>
    </row>
    <row r="388" spans="1:17" s="425" customFormat="1" ht="28" customHeight="1">
      <c r="A388" s="844">
        <v>376</v>
      </c>
      <c r="B388" s="531" t="s">
        <v>1303</v>
      </c>
      <c r="C388" s="309" t="s">
        <v>2111</v>
      </c>
      <c r="D388" s="309"/>
      <c r="E388" s="308"/>
      <c r="F388" s="308"/>
      <c r="G388" s="308"/>
      <c r="H388" s="308"/>
      <c r="I388" s="536"/>
      <c r="J388" s="308"/>
      <c r="K388" s="308"/>
      <c r="L388" s="309">
        <v>1</v>
      </c>
      <c r="M388" s="533"/>
      <c r="N388" s="533"/>
      <c r="O388" s="534">
        <v>30000</v>
      </c>
      <c r="P388" s="855"/>
      <c r="Q388" s="503"/>
    </row>
    <row r="389" spans="1:17" s="425" customFormat="1" ht="28" customHeight="1">
      <c r="A389" s="844">
        <v>377</v>
      </c>
      <c r="B389" s="531" t="s">
        <v>1304</v>
      </c>
      <c r="C389" s="309" t="s">
        <v>2111</v>
      </c>
      <c r="D389" s="309"/>
      <c r="E389" s="308"/>
      <c r="F389" s="308"/>
      <c r="G389" s="308"/>
      <c r="H389" s="308"/>
      <c r="I389" s="536"/>
      <c r="J389" s="308"/>
      <c r="K389" s="308"/>
      <c r="L389" s="309">
        <v>2</v>
      </c>
      <c r="M389" s="533"/>
      <c r="N389" s="533"/>
      <c r="O389" s="534">
        <v>90000</v>
      </c>
      <c r="P389" s="855"/>
      <c r="Q389" s="503"/>
    </row>
    <row r="390" spans="1:17" s="425" customFormat="1" ht="28" customHeight="1">
      <c r="A390" s="844">
        <v>378</v>
      </c>
      <c r="B390" s="531" t="s">
        <v>1305</v>
      </c>
      <c r="C390" s="309" t="s">
        <v>2111</v>
      </c>
      <c r="D390" s="309"/>
      <c r="E390" s="308"/>
      <c r="F390" s="308"/>
      <c r="G390" s="308"/>
      <c r="H390" s="308"/>
      <c r="I390" s="536"/>
      <c r="J390" s="308"/>
      <c r="K390" s="308"/>
      <c r="L390" s="309">
        <v>1</v>
      </c>
      <c r="M390" s="533"/>
      <c r="N390" s="533"/>
      <c r="O390" s="534">
        <v>10000</v>
      </c>
      <c r="P390" s="855"/>
      <c r="Q390" s="503"/>
    </row>
    <row r="391" spans="1:17" s="425" customFormat="1" ht="28" customHeight="1">
      <c r="A391" s="844">
        <v>379</v>
      </c>
      <c r="B391" s="531" t="s">
        <v>1306</v>
      </c>
      <c r="C391" s="309" t="s">
        <v>2111</v>
      </c>
      <c r="D391" s="309"/>
      <c r="E391" s="308"/>
      <c r="F391" s="308"/>
      <c r="G391" s="308"/>
      <c r="H391" s="308"/>
      <c r="I391" s="536"/>
      <c r="J391" s="308"/>
      <c r="K391" s="308"/>
      <c r="L391" s="309">
        <v>2</v>
      </c>
      <c r="M391" s="533"/>
      <c r="N391" s="533"/>
      <c r="O391" s="534">
        <v>220000</v>
      </c>
      <c r="P391" s="855"/>
      <c r="Q391" s="503"/>
    </row>
    <row r="392" spans="1:17" s="425" customFormat="1" ht="28" customHeight="1">
      <c r="A392" s="844">
        <v>380</v>
      </c>
      <c r="B392" s="531" t="s">
        <v>1307</v>
      </c>
      <c r="C392" s="309" t="s">
        <v>2111</v>
      </c>
      <c r="D392" s="309"/>
      <c r="E392" s="308"/>
      <c r="F392" s="308"/>
      <c r="G392" s="308"/>
      <c r="H392" s="308"/>
      <c r="I392" s="536"/>
      <c r="J392" s="308"/>
      <c r="K392" s="308"/>
      <c r="L392" s="309">
        <v>1</v>
      </c>
      <c r="M392" s="533"/>
      <c r="N392" s="533"/>
      <c r="O392" s="534">
        <v>98000</v>
      </c>
      <c r="P392" s="855"/>
      <c r="Q392" s="503"/>
    </row>
    <row r="393" spans="1:17" s="425" customFormat="1" ht="28" customHeight="1">
      <c r="A393" s="844">
        <v>381</v>
      </c>
      <c r="B393" s="531" t="s">
        <v>1308</v>
      </c>
      <c r="C393" s="309" t="s">
        <v>2111</v>
      </c>
      <c r="D393" s="309"/>
      <c r="E393" s="308"/>
      <c r="F393" s="308"/>
      <c r="G393" s="308"/>
      <c r="H393" s="308"/>
      <c r="I393" s="536"/>
      <c r="J393" s="308"/>
      <c r="K393" s="308"/>
      <c r="L393" s="309">
        <v>1</v>
      </c>
      <c r="M393" s="533"/>
      <c r="N393" s="533"/>
      <c r="O393" s="534">
        <v>40000</v>
      </c>
      <c r="P393" s="855"/>
      <c r="Q393" s="503"/>
    </row>
    <row r="394" spans="1:17" s="425" customFormat="1" ht="28" customHeight="1">
      <c r="A394" s="844">
        <v>382</v>
      </c>
      <c r="B394" s="531" t="s">
        <v>1309</v>
      </c>
      <c r="C394" s="309" t="s">
        <v>2111</v>
      </c>
      <c r="D394" s="309"/>
      <c r="E394" s="308"/>
      <c r="F394" s="308"/>
      <c r="G394" s="308"/>
      <c r="H394" s="308"/>
      <c r="I394" s="536"/>
      <c r="J394" s="308"/>
      <c r="K394" s="308"/>
      <c r="L394" s="309">
        <v>1</v>
      </c>
      <c r="M394" s="533"/>
      <c r="N394" s="533"/>
      <c r="O394" s="534">
        <v>55000</v>
      </c>
      <c r="P394" s="855"/>
      <c r="Q394" s="503"/>
    </row>
    <row r="395" spans="1:17" s="425" customFormat="1" ht="28" customHeight="1">
      <c r="A395" s="844">
        <v>383</v>
      </c>
      <c r="B395" s="531" t="s">
        <v>1310</v>
      </c>
      <c r="C395" s="533" t="s">
        <v>2110</v>
      </c>
      <c r="D395" s="309"/>
      <c r="E395" s="308"/>
      <c r="F395" s="308"/>
      <c r="G395" s="308"/>
      <c r="H395" s="308"/>
      <c r="I395" s="536"/>
      <c r="J395" s="308"/>
      <c r="K395" s="308"/>
      <c r="L395" s="309">
        <v>1</v>
      </c>
      <c r="M395" s="533"/>
      <c r="N395" s="533"/>
      <c r="O395" s="534">
        <v>60000</v>
      </c>
      <c r="P395" s="855"/>
      <c r="Q395" s="503"/>
    </row>
    <row r="396" spans="1:17" s="425" customFormat="1" ht="28" customHeight="1">
      <c r="A396" s="844">
        <v>384</v>
      </c>
      <c r="B396" s="531" t="s">
        <v>1311</v>
      </c>
      <c r="C396" s="533" t="s">
        <v>2110</v>
      </c>
      <c r="D396" s="309"/>
      <c r="E396" s="308"/>
      <c r="F396" s="308"/>
      <c r="G396" s="308"/>
      <c r="H396" s="308"/>
      <c r="I396" s="536"/>
      <c r="J396" s="308"/>
      <c r="K396" s="308"/>
      <c r="L396" s="309">
        <v>2</v>
      </c>
      <c r="M396" s="533"/>
      <c r="N396" s="533"/>
      <c r="O396" s="534">
        <v>60000</v>
      </c>
      <c r="P396" s="855"/>
      <c r="Q396" s="503"/>
    </row>
    <row r="397" spans="1:17" s="425" customFormat="1" ht="28" customHeight="1">
      <c r="A397" s="844">
        <v>385</v>
      </c>
      <c r="B397" s="531" t="s">
        <v>1312</v>
      </c>
      <c r="C397" s="533" t="s">
        <v>2110</v>
      </c>
      <c r="D397" s="309"/>
      <c r="E397" s="308"/>
      <c r="F397" s="308"/>
      <c r="G397" s="308"/>
      <c r="H397" s="308"/>
      <c r="I397" s="536"/>
      <c r="J397" s="308"/>
      <c r="K397" s="308"/>
      <c r="L397" s="309">
        <v>2</v>
      </c>
      <c r="M397" s="533"/>
      <c r="N397" s="533"/>
      <c r="O397" s="534">
        <v>80000</v>
      </c>
      <c r="P397" s="855"/>
      <c r="Q397" s="503"/>
    </row>
    <row r="398" spans="1:17" s="425" customFormat="1" ht="28" customHeight="1">
      <c r="A398" s="844">
        <v>386</v>
      </c>
      <c r="B398" s="531" t="s">
        <v>1313</v>
      </c>
      <c r="C398" s="533" t="s">
        <v>2110</v>
      </c>
      <c r="D398" s="309"/>
      <c r="E398" s="308"/>
      <c r="F398" s="308"/>
      <c r="G398" s="308"/>
      <c r="H398" s="308"/>
      <c r="I398" s="536"/>
      <c r="J398" s="308"/>
      <c r="K398" s="308"/>
      <c r="L398" s="309">
        <v>2</v>
      </c>
      <c r="M398" s="533"/>
      <c r="N398" s="533"/>
      <c r="O398" s="534">
        <v>78000</v>
      </c>
      <c r="P398" s="855"/>
      <c r="Q398" s="503"/>
    </row>
    <row r="399" spans="1:17" s="425" customFormat="1" ht="28" customHeight="1">
      <c r="A399" s="844">
        <v>387</v>
      </c>
      <c r="B399" s="531" t="s">
        <v>1314</v>
      </c>
      <c r="C399" s="309" t="s">
        <v>2111</v>
      </c>
      <c r="D399" s="309"/>
      <c r="E399" s="308"/>
      <c r="F399" s="308"/>
      <c r="G399" s="308"/>
      <c r="H399" s="308"/>
      <c r="I399" s="536"/>
      <c r="J399" s="308"/>
      <c r="K399" s="308"/>
      <c r="L399" s="309">
        <v>2</v>
      </c>
      <c r="M399" s="533"/>
      <c r="N399" s="533"/>
      <c r="O399" s="534">
        <v>136000</v>
      </c>
      <c r="P399" s="855"/>
      <c r="Q399" s="503"/>
    </row>
    <row r="400" spans="1:17" s="425" customFormat="1" ht="28" customHeight="1">
      <c r="A400" s="844">
        <v>388</v>
      </c>
      <c r="B400" s="531" t="s">
        <v>1315</v>
      </c>
      <c r="C400" s="309" t="s">
        <v>2111</v>
      </c>
      <c r="D400" s="309"/>
      <c r="E400" s="308"/>
      <c r="F400" s="308"/>
      <c r="G400" s="308"/>
      <c r="H400" s="308"/>
      <c r="I400" s="536"/>
      <c r="J400" s="308"/>
      <c r="K400" s="308"/>
      <c r="L400" s="309">
        <v>1</v>
      </c>
      <c r="M400" s="533"/>
      <c r="N400" s="533"/>
      <c r="O400" s="534">
        <v>25000</v>
      </c>
      <c r="P400" s="855"/>
      <c r="Q400" s="503"/>
    </row>
    <row r="401" spans="1:17" s="425" customFormat="1" ht="28" customHeight="1">
      <c r="A401" s="844">
        <v>389</v>
      </c>
      <c r="B401" s="531" t="s">
        <v>1316</v>
      </c>
      <c r="C401" s="309" t="s">
        <v>2111</v>
      </c>
      <c r="D401" s="309"/>
      <c r="E401" s="308"/>
      <c r="F401" s="308"/>
      <c r="G401" s="308"/>
      <c r="H401" s="308"/>
      <c r="I401" s="536"/>
      <c r="J401" s="308"/>
      <c r="K401" s="308"/>
      <c r="L401" s="309">
        <v>1</v>
      </c>
      <c r="M401" s="533"/>
      <c r="N401" s="533"/>
      <c r="O401" s="534">
        <v>17000</v>
      </c>
      <c r="P401" s="855"/>
      <c r="Q401" s="503"/>
    </row>
    <row r="402" spans="1:17" s="425" customFormat="1" ht="28" customHeight="1">
      <c r="A402" s="844">
        <v>390</v>
      </c>
      <c r="B402" s="531" t="s">
        <v>1317</v>
      </c>
      <c r="C402" s="309" t="s">
        <v>2111</v>
      </c>
      <c r="D402" s="309"/>
      <c r="E402" s="308"/>
      <c r="F402" s="308"/>
      <c r="G402" s="308"/>
      <c r="H402" s="308"/>
      <c r="I402" s="536"/>
      <c r="J402" s="308"/>
      <c r="K402" s="308"/>
      <c r="L402" s="309">
        <v>1</v>
      </c>
      <c r="M402" s="533"/>
      <c r="N402" s="533"/>
      <c r="O402" s="534">
        <v>40000</v>
      </c>
      <c r="P402" s="855"/>
      <c r="Q402" s="503"/>
    </row>
    <row r="403" spans="1:17" s="425" customFormat="1" ht="28" customHeight="1">
      <c r="A403" s="844">
        <v>391</v>
      </c>
      <c r="B403" s="531" t="s">
        <v>1318</v>
      </c>
      <c r="C403" s="309" t="s">
        <v>2111</v>
      </c>
      <c r="D403" s="309"/>
      <c r="E403" s="308"/>
      <c r="F403" s="308"/>
      <c r="G403" s="308"/>
      <c r="H403" s="308"/>
      <c r="I403" s="536"/>
      <c r="J403" s="308"/>
      <c r="K403" s="308"/>
      <c r="L403" s="309">
        <v>3</v>
      </c>
      <c r="M403" s="533"/>
      <c r="N403" s="533"/>
      <c r="O403" s="534">
        <v>87000</v>
      </c>
      <c r="P403" s="855"/>
      <c r="Q403" s="503"/>
    </row>
    <row r="404" spans="1:17" s="425" customFormat="1" ht="28" customHeight="1">
      <c r="A404" s="844">
        <v>392</v>
      </c>
      <c r="B404" s="531" t="s">
        <v>1319</v>
      </c>
      <c r="C404" s="555" t="s">
        <v>2106</v>
      </c>
      <c r="D404" s="309"/>
      <c r="E404" s="308"/>
      <c r="F404" s="308"/>
      <c r="G404" s="308"/>
      <c r="H404" s="308"/>
      <c r="I404" s="536"/>
      <c r="J404" s="308"/>
      <c r="K404" s="308"/>
      <c r="L404" s="309">
        <v>1</v>
      </c>
      <c r="M404" s="533"/>
      <c r="N404" s="533"/>
      <c r="O404" s="534">
        <v>50000</v>
      </c>
      <c r="P404" s="855"/>
      <c r="Q404" s="503"/>
    </row>
    <row r="405" spans="1:17" s="425" customFormat="1" ht="28" customHeight="1">
      <c r="A405" s="844">
        <v>393</v>
      </c>
      <c r="B405" s="531" t="s">
        <v>1320</v>
      </c>
      <c r="C405" s="555" t="s">
        <v>2106</v>
      </c>
      <c r="D405" s="309"/>
      <c r="E405" s="308"/>
      <c r="F405" s="308"/>
      <c r="G405" s="308"/>
      <c r="H405" s="308"/>
      <c r="I405" s="536"/>
      <c r="J405" s="308"/>
      <c r="K405" s="308"/>
      <c r="L405" s="309">
        <v>2</v>
      </c>
      <c r="M405" s="533"/>
      <c r="N405" s="533"/>
      <c r="O405" s="534">
        <v>120000</v>
      </c>
      <c r="P405" s="855"/>
      <c r="Q405" s="503"/>
    </row>
    <row r="406" spans="1:17" s="425" customFormat="1" ht="28" customHeight="1">
      <c r="A406" s="844">
        <v>394</v>
      </c>
      <c r="B406" s="531" t="s">
        <v>1321</v>
      </c>
      <c r="C406" s="309" t="s">
        <v>2111</v>
      </c>
      <c r="D406" s="309"/>
      <c r="E406" s="308"/>
      <c r="F406" s="308"/>
      <c r="G406" s="308"/>
      <c r="H406" s="308"/>
      <c r="I406" s="536"/>
      <c r="J406" s="308"/>
      <c r="K406" s="308"/>
      <c r="L406" s="309">
        <v>3</v>
      </c>
      <c r="M406" s="533"/>
      <c r="N406" s="533"/>
      <c r="O406" s="534">
        <v>54000</v>
      </c>
      <c r="P406" s="855"/>
      <c r="Q406" s="503"/>
    </row>
    <row r="407" spans="1:17" s="425" customFormat="1" ht="28" customHeight="1">
      <c r="A407" s="844">
        <v>395</v>
      </c>
      <c r="B407" s="531" t="s">
        <v>1322</v>
      </c>
      <c r="C407" s="309" t="s">
        <v>2111</v>
      </c>
      <c r="D407" s="309"/>
      <c r="E407" s="308"/>
      <c r="F407" s="308"/>
      <c r="G407" s="308"/>
      <c r="H407" s="308"/>
      <c r="I407" s="536"/>
      <c r="J407" s="308"/>
      <c r="K407" s="308"/>
      <c r="L407" s="309">
        <v>2</v>
      </c>
      <c r="M407" s="533"/>
      <c r="N407" s="533"/>
      <c r="O407" s="534">
        <v>80000</v>
      </c>
      <c r="P407" s="855"/>
      <c r="Q407" s="503"/>
    </row>
    <row r="408" spans="1:17" s="425" customFormat="1" ht="28" customHeight="1">
      <c r="A408" s="844">
        <v>396</v>
      </c>
      <c r="B408" s="531" t="s">
        <v>1323</v>
      </c>
      <c r="C408" s="309" t="s">
        <v>2111</v>
      </c>
      <c r="D408" s="309"/>
      <c r="E408" s="308"/>
      <c r="F408" s="308"/>
      <c r="G408" s="308"/>
      <c r="H408" s="308"/>
      <c r="I408" s="536"/>
      <c r="J408" s="308"/>
      <c r="K408" s="308"/>
      <c r="L408" s="309">
        <v>2</v>
      </c>
      <c r="M408" s="533"/>
      <c r="N408" s="533"/>
      <c r="O408" s="534">
        <v>84000</v>
      </c>
      <c r="P408" s="855"/>
      <c r="Q408" s="503"/>
    </row>
    <row r="409" spans="1:17" s="425" customFormat="1" ht="28" customHeight="1">
      <c r="A409" s="844">
        <v>397</v>
      </c>
      <c r="B409" s="531" t="s">
        <v>1324</v>
      </c>
      <c r="C409" s="309" t="s">
        <v>2111</v>
      </c>
      <c r="D409" s="309"/>
      <c r="E409" s="308"/>
      <c r="F409" s="308"/>
      <c r="G409" s="308"/>
      <c r="H409" s="308"/>
      <c r="I409" s="536"/>
      <c r="J409" s="308"/>
      <c r="K409" s="308"/>
      <c r="L409" s="309">
        <v>2</v>
      </c>
      <c r="M409" s="533"/>
      <c r="N409" s="533"/>
      <c r="O409" s="534">
        <v>72000</v>
      </c>
      <c r="P409" s="855"/>
      <c r="Q409" s="503"/>
    </row>
    <row r="410" spans="1:17" s="425" customFormat="1" ht="28" customHeight="1">
      <c r="A410" s="844">
        <v>398</v>
      </c>
      <c r="B410" s="531" t="s">
        <v>1325</v>
      </c>
      <c r="C410" s="309" t="s">
        <v>2111</v>
      </c>
      <c r="D410" s="309"/>
      <c r="E410" s="308"/>
      <c r="F410" s="308"/>
      <c r="G410" s="308"/>
      <c r="H410" s="308"/>
      <c r="I410" s="536"/>
      <c r="J410" s="308"/>
      <c r="K410" s="308"/>
      <c r="L410" s="309">
        <v>2</v>
      </c>
      <c r="M410" s="533"/>
      <c r="N410" s="533"/>
      <c r="O410" s="534">
        <v>66000</v>
      </c>
      <c r="P410" s="855"/>
      <c r="Q410" s="503"/>
    </row>
    <row r="411" spans="1:17" s="425" customFormat="1" ht="28" customHeight="1">
      <c r="A411" s="844">
        <v>399</v>
      </c>
      <c r="B411" s="531" t="s">
        <v>1326</v>
      </c>
      <c r="C411" s="309" t="s">
        <v>2111</v>
      </c>
      <c r="D411" s="309"/>
      <c r="E411" s="308"/>
      <c r="F411" s="308"/>
      <c r="G411" s="308"/>
      <c r="H411" s="308"/>
      <c r="I411" s="536"/>
      <c r="J411" s="308"/>
      <c r="K411" s="308"/>
      <c r="L411" s="309">
        <v>1</v>
      </c>
      <c r="M411" s="533"/>
      <c r="N411" s="533"/>
      <c r="O411" s="534">
        <v>42000</v>
      </c>
      <c r="P411" s="855"/>
      <c r="Q411" s="503"/>
    </row>
    <row r="412" spans="1:17" s="425" customFormat="1" ht="28" customHeight="1">
      <c r="A412" s="844">
        <v>400</v>
      </c>
      <c r="B412" s="531" t="s">
        <v>1327</v>
      </c>
      <c r="C412" s="309" t="s">
        <v>2111</v>
      </c>
      <c r="D412" s="309"/>
      <c r="E412" s="308"/>
      <c r="F412" s="308"/>
      <c r="G412" s="308"/>
      <c r="H412" s="308"/>
      <c r="I412" s="536"/>
      <c r="J412" s="308"/>
      <c r="K412" s="308"/>
      <c r="L412" s="309">
        <v>1</v>
      </c>
      <c r="M412" s="533"/>
      <c r="N412" s="533"/>
      <c r="O412" s="534">
        <v>36500</v>
      </c>
      <c r="P412" s="855"/>
      <c r="Q412" s="503"/>
    </row>
    <row r="413" spans="1:17" s="425" customFormat="1" ht="28" customHeight="1">
      <c r="A413" s="844">
        <v>401</v>
      </c>
      <c r="B413" s="531" t="s">
        <v>1328</v>
      </c>
      <c r="C413" s="309" t="s">
        <v>2111</v>
      </c>
      <c r="D413" s="309"/>
      <c r="E413" s="308"/>
      <c r="F413" s="308"/>
      <c r="G413" s="308"/>
      <c r="H413" s="308"/>
      <c r="I413" s="536"/>
      <c r="J413" s="308"/>
      <c r="K413" s="308"/>
      <c r="L413" s="309">
        <v>2</v>
      </c>
      <c r="M413" s="533"/>
      <c r="N413" s="533"/>
      <c r="O413" s="534">
        <v>52000</v>
      </c>
      <c r="P413" s="855"/>
      <c r="Q413" s="503"/>
    </row>
    <row r="414" spans="1:17" s="425" customFormat="1" ht="28" customHeight="1">
      <c r="A414" s="844">
        <v>402</v>
      </c>
      <c r="B414" s="531" t="s">
        <v>1329</v>
      </c>
      <c r="C414" s="309" t="s">
        <v>2111</v>
      </c>
      <c r="D414" s="309"/>
      <c r="E414" s="308"/>
      <c r="F414" s="308"/>
      <c r="G414" s="308"/>
      <c r="H414" s="308"/>
      <c r="I414" s="536"/>
      <c r="J414" s="308"/>
      <c r="K414" s="308"/>
      <c r="L414" s="309">
        <v>2</v>
      </c>
      <c r="M414" s="533"/>
      <c r="N414" s="533"/>
      <c r="O414" s="534">
        <v>118000</v>
      </c>
      <c r="P414" s="855"/>
      <c r="Q414" s="503"/>
    </row>
    <row r="415" spans="1:17" s="425" customFormat="1" ht="28" customHeight="1">
      <c r="A415" s="844">
        <v>403</v>
      </c>
      <c r="B415" s="531" t="s">
        <v>1330</v>
      </c>
      <c r="C415" s="309" t="s">
        <v>2111</v>
      </c>
      <c r="D415" s="309"/>
      <c r="E415" s="308"/>
      <c r="F415" s="308"/>
      <c r="G415" s="308"/>
      <c r="H415" s="308"/>
      <c r="I415" s="536"/>
      <c r="J415" s="308"/>
      <c r="K415" s="308"/>
      <c r="L415" s="309">
        <v>3</v>
      </c>
      <c r="M415" s="533"/>
      <c r="N415" s="533"/>
      <c r="O415" s="534">
        <v>225000</v>
      </c>
      <c r="P415" s="855"/>
      <c r="Q415" s="503"/>
    </row>
    <row r="416" spans="1:17" s="425" customFormat="1" ht="28" customHeight="1">
      <c r="A416" s="844">
        <v>404</v>
      </c>
      <c r="B416" s="531" t="s">
        <v>1331</v>
      </c>
      <c r="C416" s="309" t="s">
        <v>2111</v>
      </c>
      <c r="D416" s="309"/>
      <c r="E416" s="308"/>
      <c r="F416" s="308"/>
      <c r="G416" s="308"/>
      <c r="H416" s="308"/>
      <c r="I416" s="536"/>
      <c r="J416" s="308"/>
      <c r="K416" s="308"/>
      <c r="L416" s="309">
        <v>1</v>
      </c>
      <c r="M416" s="533"/>
      <c r="N416" s="533"/>
      <c r="O416" s="534">
        <v>15000</v>
      </c>
      <c r="P416" s="855"/>
      <c r="Q416" s="503"/>
    </row>
    <row r="417" spans="1:17" s="425" customFormat="1" ht="28" customHeight="1">
      <c r="A417" s="844">
        <v>405</v>
      </c>
      <c r="B417" s="531" t="s">
        <v>1332</v>
      </c>
      <c r="C417" s="309" t="s">
        <v>2111</v>
      </c>
      <c r="D417" s="309"/>
      <c r="E417" s="308"/>
      <c r="F417" s="308"/>
      <c r="G417" s="308"/>
      <c r="H417" s="308"/>
      <c r="I417" s="536"/>
      <c r="J417" s="308"/>
      <c r="K417" s="308"/>
      <c r="L417" s="309">
        <v>2</v>
      </c>
      <c r="M417" s="533"/>
      <c r="N417" s="533"/>
      <c r="O417" s="534">
        <v>70000</v>
      </c>
      <c r="P417" s="855"/>
      <c r="Q417" s="503"/>
    </row>
    <row r="418" spans="1:17" s="425" customFormat="1" ht="28" customHeight="1">
      <c r="A418" s="844">
        <v>406</v>
      </c>
      <c r="B418" s="531" t="s">
        <v>1333</v>
      </c>
      <c r="C418" s="309" t="s">
        <v>2111</v>
      </c>
      <c r="D418" s="309"/>
      <c r="E418" s="308"/>
      <c r="F418" s="308"/>
      <c r="G418" s="308"/>
      <c r="H418" s="308"/>
      <c r="I418" s="536"/>
      <c r="J418" s="308"/>
      <c r="K418" s="308"/>
      <c r="L418" s="309">
        <v>2</v>
      </c>
      <c r="M418" s="533"/>
      <c r="N418" s="533"/>
      <c r="O418" s="534">
        <v>90000</v>
      </c>
      <c r="P418" s="855"/>
      <c r="Q418" s="503"/>
    </row>
    <row r="419" spans="1:17" s="425" customFormat="1" ht="28" customHeight="1">
      <c r="A419" s="844">
        <v>407</v>
      </c>
      <c r="B419" s="531" t="s">
        <v>1334</v>
      </c>
      <c r="C419" s="309" t="s">
        <v>2111</v>
      </c>
      <c r="D419" s="309"/>
      <c r="E419" s="308"/>
      <c r="F419" s="308"/>
      <c r="G419" s="308"/>
      <c r="H419" s="308"/>
      <c r="I419" s="536"/>
      <c r="J419" s="308"/>
      <c r="K419" s="308"/>
      <c r="L419" s="309">
        <v>1</v>
      </c>
      <c r="M419" s="533"/>
      <c r="N419" s="533"/>
      <c r="O419" s="534">
        <v>56500</v>
      </c>
      <c r="P419" s="855"/>
      <c r="Q419" s="503"/>
    </row>
    <row r="420" spans="1:17" s="425" customFormat="1" ht="28" customHeight="1">
      <c r="A420" s="844">
        <v>408</v>
      </c>
      <c r="B420" s="531" t="s">
        <v>1335</v>
      </c>
      <c r="C420" s="309" t="s">
        <v>2111</v>
      </c>
      <c r="D420" s="309"/>
      <c r="E420" s="308"/>
      <c r="F420" s="308"/>
      <c r="G420" s="308"/>
      <c r="H420" s="308"/>
      <c r="I420" s="536"/>
      <c r="J420" s="308"/>
      <c r="K420" s="308"/>
      <c r="L420" s="309">
        <v>2</v>
      </c>
      <c r="M420" s="533"/>
      <c r="N420" s="533"/>
      <c r="O420" s="534">
        <v>114000</v>
      </c>
      <c r="P420" s="855"/>
      <c r="Q420" s="503"/>
    </row>
    <row r="421" spans="1:17" s="425" customFormat="1" ht="28" customHeight="1">
      <c r="A421" s="844">
        <v>409</v>
      </c>
      <c r="B421" s="531" t="s">
        <v>1336</v>
      </c>
      <c r="C421" s="309" t="s">
        <v>2111</v>
      </c>
      <c r="D421" s="309"/>
      <c r="E421" s="308"/>
      <c r="F421" s="308"/>
      <c r="G421" s="308"/>
      <c r="H421" s="308"/>
      <c r="I421" s="536"/>
      <c r="J421" s="308"/>
      <c r="K421" s="308"/>
      <c r="L421" s="309">
        <v>2</v>
      </c>
      <c r="M421" s="533"/>
      <c r="N421" s="533"/>
      <c r="O421" s="534">
        <v>100000</v>
      </c>
      <c r="P421" s="855"/>
      <c r="Q421" s="503"/>
    </row>
    <row r="422" spans="1:17" s="425" customFormat="1" ht="28" customHeight="1">
      <c r="A422" s="844">
        <v>410</v>
      </c>
      <c r="B422" s="531" t="s">
        <v>1337</v>
      </c>
      <c r="C422" s="309" t="s">
        <v>2111</v>
      </c>
      <c r="D422" s="309"/>
      <c r="E422" s="308"/>
      <c r="F422" s="308"/>
      <c r="G422" s="308"/>
      <c r="H422" s="308"/>
      <c r="I422" s="536"/>
      <c r="J422" s="308"/>
      <c r="K422" s="308"/>
      <c r="L422" s="309">
        <v>2</v>
      </c>
      <c r="M422" s="533"/>
      <c r="N422" s="533"/>
      <c r="O422" s="534">
        <v>126000</v>
      </c>
      <c r="P422" s="855"/>
      <c r="Q422" s="503"/>
    </row>
    <row r="423" spans="1:17" s="425" customFormat="1" ht="28" customHeight="1">
      <c r="A423" s="844">
        <v>411</v>
      </c>
      <c r="B423" s="531" t="s">
        <v>1338</v>
      </c>
      <c r="C423" s="309" t="s">
        <v>2111</v>
      </c>
      <c r="D423" s="309"/>
      <c r="E423" s="308"/>
      <c r="F423" s="308"/>
      <c r="G423" s="308"/>
      <c r="H423" s="308"/>
      <c r="I423" s="536"/>
      <c r="J423" s="308"/>
      <c r="K423" s="308"/>
      <c r="L423" s="309">
        <v>2</v>
      </c>
      <c r="M423" s="533"/>
      <c r="N423" s="533"/>
      <c r="O423" s="534">
        <v>118000</v>
      </c>
      <c r="P423" s="855"/>
      <c r="Q423" s="503"/>
    </row>
    <row r="424" spans="1:17" s="425" customFormat="1" ht="28" customHeight="1">
      <c r="A424" s="844">
        <v>412</v>
      </c>
      <c r="B424" s="531" t="s">
        <v>1339</v>
      </c>
      <c r="C424" s="309" t="s">
        <v>2111</v>
      </c>
      <c r="D424" s="309"/>
      <c r="E424" s="308"/>
      <c r="F424" s="308"/>
      <c r="G424" s="308"/>
      <c r="H424" s="308"/>
      <c r="I424" s="536"/>
      <c r="J424" s="308"/>
      <c r="K424" s="308"/>
      <c r="L424" s="309">
        <v>2</v>
      </c>
      <c r="M424" s="533"/>
      <c r="N424" s="533"/>
      <c r="O424" s="534">
        <v>118000</v>
      </c>
      <c r="P424" s="855"/>
      <c r="Q424" s="503"/>
    </row>
    <row r="425" spans="1:17" s="425" customFormat="1" ht="28" customHeight="1">
      <c r="A425" s="844">
        <v>413</v>
      </c>
      <c r="B425" s="531" t="s">
        <v>1340</v>
      </c>
      <c r="C425" s="309" t="s">
        <v>2111</v>
      </c>
      <c r="D425" s="309"/>
      <c r="E425" s="308"/>
      <c r="F425" s="308"/>
      <c r="G425" s="308"/>
      <c r="H425" s="308"/>
      <c r="I425" s="536"/>
      <c r="J425" s="308"/>
      <c r="K425" s="308"/>
      <c r="L425" s="309">
        <v>2</v>
      </c>
      <c r="M425" s="533"/>
      <c r="N425" s="533"/>
      <c r="O425" s="534">
        <v>100000</v>
      </c>
      <c r="P425" s="855"/>
      <c r="Q425" s="503"/>
    </row>
    <row r="426" spans="1:17" s="425" customFormat="1" ht="28" customHeight="1">
      <c r="A426" s="844">
        <v>414</v>
      </c>
      <c r="B426" s="531" t="s">
        <v>1341</v>
      </c>
      <c r="C426" s="309" t="s">
        <v>2111</v>
      </c>
      <c r="D426" s="309"/>
      <c r="E426" s="308"/>
      <c r="F426" s="308"/>
      <c r="G426" s="308"/>
      <c r="H426" s="308"/>
      <c r="I426" s="536"/>
      <c r="J426" s="308"/>
      <c r="K426" s="308"/>
      <c r="L426" s="309">
        <v>1</v>
      </c>
      <c r="M426" s="533"/>
      <c r="N426" s="533"/>
      <c r="O426" s="534">
        <v>44000</v>
      </c>
      <c r="P426" s="855"/>
      <c r="Q426" s="503"/>
    </row>
    <row r="427" spans="1:17" s="425" customFormat="1" ht="28" customHeight="1">
      <c r="A427" s="844">
        <v>415</v>
      </c>
      <c r="B427" s="531" t="s">
        <v>1342</v>
      </c>
      <c r="C427" s="309" t="s">
        <v>2111</v>
      </c>
      <c r="D427" s="309"/>
      <c r="E427" s="308"/>
      <c r="F427" s="308"/>
      <c r="G427" s="308"/>
      <c r="H427" s="308"/>
      <c r="I427" s="536"/>
      <c r="J427" s="308"/>
      <c r="K427" s="308"/>
      <c r="L427" s="309">
        <v>1</v>
      </c>
      <c r="M427" s="533"/>
      <c r="N427" s="533"/>
      <c r="O427" s="534">
        <v>80000</v>
      </c>
      <c r="P427" s="855"/>
      <c r="Q427" s="503"/>
    </row>
    <row r="428" spans="1:17" s="425" customFormat="1" ht="28" customHeight="1">
      <c r="A428" s="844">
        <v>416</v>
      </c>
      <c r="B428" s="531" t="s">
        <v>1343</v>
      </c>
      <c r="C428" s="309" t="s">
        <v>2111</v>
      </c>
      <c r="D428" s="309"/>
      <c r="E428" s="308"/>
      <c r="F428" s="308"/>
      <c r="G428" s="308"/>
      <c r="H428" s="308"/>
      <c r="I428" s="536"/>
      <c r="J428" s="308"/>
      <c r="K428" s="308"/>
      <c r="L428" s="309">
        <v>1</v>
      </c>
      <c r="M428" s="533"/>
      <c r="N428" s="533"/>
      <c r="O428" s="534">
        <v>42500</v>
      </c>
      <c r="P428" s="855"/>
      <c r="Q428" s="503"/>
    </row>
    <row r="429" spans="1:17" s="425" customFormat="1" ht="28" customHeight="1">
      <c r="A429" s="844">
        <v>417</v>
      </c>
      <c r="B429" s="531" t="s">
        <v>1344</v>
      </c>
      <c r="C429" s="309" t="s">
        <v>2111</v>
      </c>
      <c r="D429" s="309"/>
      <c r="E429" s="308"/>
      <c r="F429" s="308"/>
      <c r="G429" s="308"/>
      <c r="H429" s="308"/>
      <c r="I429" s="536"/>
      <c r="J429" s="308"/>
      <c r="K429" s="308"/>
      <c r="L429" s="309">
        <v>1</v>
      </c>
      <c r="M429" s="533"/>
      <c r="N429" s="533"/>
      <c r="O429" s="534">
        <v>27000</v>
      </c>
      <c r="P429" s="855"/>
      <c r="Q429" s="503"/>
    </row>
    <row r="430" spans="1:17" s="425" customFormat="1" ht="28" customHeight="1">
      <c r="A430" s="844">
        <v>418</v>
      </c>
      <c r="B430" s="531" t="s">
        <v>1345</v>
      </c>
      <c r="C430" s="309" t="s">
        <v>2111</v>
      </c>
      <c r="D430" s="309"/>
      <c r="E430" s="308"/>
      <c r="F430" s="308"/>
      <c r="G430" s="308"/>
      <c r="H430" s="308"/>
      <c r="I430" s="536"/>
      <c r="J430" s="308"/>
      <c r="K430" s="308"/>
      <c r="L430" s="309">
        <v>1</v>
      </c>
      <c r="M430" s="533"/>
      <c r="N430" s="533"/>
      <c r="O430" s="534">
        <v>75000</v>
      </c>
      <c r="P430" s="855"/>
      <c r="Q430" s="503"/>
    </row>
    <row r="431" spans="1:17" s="425" customFormat="1" ht="28" customHeight="1">
      <c r="A431" s="844">
        <v>419</v>
      </c>
      <c r="B431" s="531" t="s">
        <v>1346</v>
      </c>
      <c r="C431" s="309" t="s">
        <v>2111</v>
      </c>
      <c r="D431" s="309"/>
      <c r="E431" s="308"/>
      <c r="F431" s="308"/>
      <c r="G431" s="308"/>
      <c r="H431" s="308"/>
      <c r="I431" s="536"/>
      <c r="J431" s="308"/>
      <c r="K431" s="308"/>
      <c r="L431" s="309">
        <v>1</v>
      </c>
      <c r="M431" s="533"/>
      <c r="N431" s="533"/>
      <c r="O431" s="534">
        <v>30000</v>
      </c>
      <c r="P431" s="855"/>
      <c r="Q431" s="503"/>
    </row>
    <row r="432" spans="1:17" s="425" customFormat="1" ht="28" customHeight="1">
      <c r="A432" s="844">
        <v>420</v>
      </c>
      <c r="B432" s="531" t="s">
        <v>1347</v>
      </c>
      <c r="C432" s="309" t="s">
        <v>2111</v>
      </c>
      <c r="D432" s="309"/>
      <c r="E432" s="308"/>
      <c r="F432" s="308"/>
      <c r="G432" s="308"/>
      <c r="H432" s="308"/>
      <c r="I432" s="536"/>
      <c r="J432" s="308"/>
      <c r="K432" s="308"/>
      <c r="L432" s="309">
        <v>1</v>
      </c>
      <c r="M432" s="533"/>
      <c r="N432" s="533"/>
      <c r="O432" s="534">
        <v>27500</v>
      </c>
      <c r="P432" s="855"/>
      <c r="Q432" s="503"/>
    </row>
    <row r="433" spans="1:17" s="425" customFormat="1" ht="28" customHeight="1">
      <c r="A433" s="844">
        <v>421</v>
      </c>
      <c r="B433" s="531" t="s">
        <v>1348</v>
      </c>
      <c r="C433" s="309" t="s">
        <v>2111</v>
      </c>
      <c r="D433" s="309"/>
      <c r="E433" s="308"/>
      <c r="F433" s="308"/>
      <c r="G433" s="308"/>
      <c r="H433" s="308"/>
      <c r="I433" s="536"/>
      <c r="J433" s="308"/>
      <c r="K433" s="308"/>
      <c r="L433" s="309">
        <v>2</v>
      </c>
      <c r="M433" s="533"/>
      <c r="N433" s="533"/>
      <c r="O433" s="534">
        <v>104000</v>
      </c>
      <c r="P433" s="855"/>
      <c r="Q433" s="503"/>
    </row>
    <row r="434" spans="1:17" s="425" customFormat="1" ht="28" customHeight="1">
      <c r="A434" s="844">
        <v>422</v>
      </c>
      <c r="B434" s="531" t="s">
        <v>1349</v>
      </c>
      <c r="C434" s="309" t="s">
        <v>2111</v>
      </c>
      <c r="D434" s="309"/>
      <c r="E434" s="308"/>
      <c r="F434" s="308"/>
      <c r="G434" s="308"/>
      <c r="H434" s="308"/>
      <c r="I434" s="536"/>
      <c r="J434" s="308"/>
      <c r="K434" s="308"/>
      <c r="L434" s="309">
        <v>1</v>
      </c>
      <c r="M434" s="533"/>
      <c r="N434" s="533"/>
      <c r="O434" s="534">
        <v>60000</v>
      </c>
      <c r="P434" s="855"/>
      <c r="Q434" s="503"/>
    </row>
    <row r="435" spans="1:17" s="425" customFormat="1" ht="28" customHeight="1">
      <c r="A435" s="844">
        <v>423</v>
      </c>
      <c r="B435" s="531" t="s">
        <v>1350</v>
      </c>
      <c r="C435" s="309" t="s">
        <v>2111</v>
      </c>
      <c r="D435" s="309"/>
      <c r="E435" s="308"/>
      <c r="F435" s="308"/>
      <c r="G435" s="308"/>
      <c r="H435" s="308"/>
      <c r="I435" s="536"/>
      <c r="J435" s="308"/>
      <c r="K435" s="308"/>
      <c r="L435" s="309">
        <v>1</v>
      </c>
      <c r="M435" s="533"/>
      <c r="N435" s="533"/>
      <c r="O435" s="534">
        <v>6000</v>
      </c>
      <c r="P435" s="855"/>
      <c r="Q435" s="503"/>
    </row>
    <row r="436" spans="1:17" s="425" customFormat="1" ht="28" customHeight="1">
      <c r="A436" s="844">
        <v>424</v>
      </c>
      <c r="B436" s="531" t="s">
        <v>1351</v>
      </c>
      <c r="C436" s="309" t="s">
        <v>2111</v>
      </c>
      <c r="D436" s="309"/>
      <c r="E436" s="308"/>
      <c r="F436" s="308"/>
      <c r="G436" s="308"/>
      <c r="H436" s="308"/>
      <c r="I436" s="536"/>
      <c r="J436" s="308"/>
      <c r="K436" s="308"/>
      <c r="L436" s="309">
        <v>1</v>
      </c>
      <c r="M436" s="533"/>
      <c r="N436" s="533"/>
      <c r="O436" s="534">
        <v>40000</v>
      </c>
      <c r="P436" s="855"/>
      <c r="Q436" s="503"/>
    </row>
    <row r="437" spans="1:17" s="425" customFormat="1" ht="28" customHeight="1">
      <c r="A437" s="844">
        <v>425</v>
      </c>
      <c r="B437" s="531" t="s">
        <v>1352</v>
      </c>
      <c r="C437" s="309" t="s">
        <v>2111</v>
      </c>
      <c r="D437" s="309"/>
      <c r="E437" s="308"/>
      <c r="F437" s="308"/>
      <c r="G437" s="308"/>
      <c r="H437" s="308"/>
      <c r="I437" s="536"/>
      <c r="J437" s="308"/>
      <c r="K437" s="308"/>
      <c r="L437" s="309">
        <v>3</v>
      </c>
      <c r="M437" s="533"/>
      <c r="N437" s="533"/>
      <c r="O437" s="534">
        <v>300000</v>
      </c>
      <c r="P437" s="855"/>
      <c r="Q437" s="503"/>
    </row>
    <row r="438" spans="1:17" s="425" customFormat="1" ht="28" customHeight="1">
      <c r="A438" s="844">
        <v>426</v>
      </c>
      <c r="B438" s="531" t="s">
        <v>1353</v>
      </c>
      <c r="C438" s="309" t="s">
        <v>2111</v>
      </c>
      <c r="D438" s="309"/>
      <c r="E438" s="308"/>
      <c r="F438" s="308"/>
      <c r="G438" s="308"/>
      <c r="H438" s="308"/>
      <c r="I438" s="536"/>
      <c r="J438" s="308"/>
      <c r="K438" s="308"/>
      <c r="L438" s="309">
        <v>3</v>
      </c>
      <c r="M438" s="533"/>
      <c r="N438" s="533"/>
      <c r="O438" s="534">
        <v>30000</v>
      </c>
      <c r="P438" s="855"/>
      <c r="Q438" s="503"/>
    </row>
    <row r="439" spans="1:17" s="425" customFormat="1" ht="28" customHeight="1">
      <c r="A439" s="844">
        <v>427</v>
      </c>
      <c r="B439" s="531" t="s">
        <v>1354</v>
      </c>
      <c r="C439" s="309" t="s">
        <v>2111</v>
      </c>
      <c r="D439" s="309"/>
      <c r="E439" s="308"/>
      <c r="F439" s="308"/>
      <c r="G439" s="308"/>
      <c r="H439" s="308"/>
      <c r="I439" s="536"/>
      <c r="J439" s="308"/>
      <c r="K439" s="308"/>
      <c r="L439" s="309">
        <v>1</v>
      </c>
      <c r="M439" s="533"/>
      <c r="N439" s="533"/>
      <c r="O439" s="534">
        <v>25000</v>
      </c>
      <c r="P439" s="855"/>
      <c r="Q439" s="503"/>
    </row>
    <row r="440" spans="1:17" s="425" customFormat="1" ht="28" customHeight="1">
      <c r="A440" s="844">
        <v>428</v>
      </c>
      <c r="B440" s="531" t="s">
        <v>1355</v>
      </c>
      <c r="C440" s="309" t="s">
        <v>2111</v>
      </c>
      <c r="D440" s="309"/>
      <c r="E440" s="308"/>
      <c r="F440" s="308"/>
      <c r="G440" s="308"/>
      <c r="H440" s="308"/>
      <c r="I440" s="536"/>
      <c r="J440" s="308"/>
      <c r="K440" s="308"/>
      <c r="L440" s="309">
        <v>1</v>
      </c>
      <c r="M440" s="533"/>
      <c r="N440" s="533"/>
      <c r="O440" s="534">
        <v>35000</v>
      </c>
      <c r="P440" s="855"/>
      <c r="Q440" s="503"/>
    </row>
    <row r="441" spans="1:17" s="425" customFormat="1" ht="28" customHeight="1">
      <c r="A441" s="844">
        <v>429</v>
      </c>
      <c r="B441" s="531" t="s">
        <v>1356</v>
      </c>
      <c r="C441" s="309" t="s">
        <v>2111</v>
      </c>
      <c r="D441" s="309"/>
      <c r="E441" s="308"/>
      <c r="F441" s="308"/>
      <c r="G441" s="308"/>
      <c r="H441" s="308"/>
      <c r="I441" s="536"/>
      <c r="J441" s="308"/>
      <c r="K441" s="308"/>
      <c r="L441" s="309">
        <v>2</v>
      </c>
      <c r="M441" s="533"/>
      <c r="N441" s="533"/>
      <c r="O441" s="534">
        <v>164000</v>
      </c>
      <c r="P441" s="855"/>
      <c r="Q441" s="503"/>
    </row>
    <row r="442" spans="1:17" s="425" customFormat="1" ht="28" customHeight="1">
      <c r="A442" s="844">
        <v>430</v>
      </c>
      <c r="B442" s="531" t="s">
        <v>1357</v>
      </c>
      <c r="C442" s="309" t="s">
        <v>2111</v>
      </c>
      <c r="D442" s="309"/>
      <c r="E442" s="308"/>
      <c r="F442" s="308"/>
      <c r="G442" s="308"/>
      <c r="H442" s="308"/>
      <c r="I442" s="536"/>
      <c r="J442" s="308"/>
      <c r="K442" s="308"/>
      <c r="L442" s="309">
        <v>1</v>
      </c>
      <c r="M442" s="533"/>
      <c r="N442" s="533"/>
      <c r="O442" s="534">
        <v>35000</v>
      </c>
      <c r="P442" s="855"/>
      <c r="Q442" s="503"/>
    </row>
    <row r="443" spans="1:17" s="425" customFormat="1" ht="28" customHeight="1">
      <c r="A443" s="844">
        <v>431</v>
      </c>
      <c r="B443" s="531" t="s">
        <v>1358</v>
      </c>
      <c r="C443" s="533" t="s">
        <v>2110</v>
      </c>
      <c r="D443" s="309"/>
      <c r="E443" s="308"/>
      <c r="F443" s="308"/>
      <c r="G443" s="308"/>
      <c r="H443" s="308"/>
      <c r="I443" s="536"/>
      <c r="J443" s="308"/>
      <c r="K443" s="308"/>
      <c r="L443" s="309">
        <v>1</v>
      </c>
      <c r="M443" s="533"/>
      <c r="N443" s="533"/>
      <c r="O443" s="534">
        <v>30000</v>
      </c>
      <c r="P443" s="855"/>
      <c r="Q443" s="503"/>
    </row>
    <row r="444" spans="1:17" s="425" customFormat="1" ht="28" customHeight="1">
      <c r="A444" s="844">
        <v>432</v>
      </c>
      <c r="B444" s="531" t="s">
        <v>1359</v>
      </c>
      <c r="C444" s="533" t="s">
        <v>2110</v>
      </c>
      <c r="D444" s="309"/>
      <c r="E444" s="308"/>
      <c r="F444" s="308"/>
      <c r="G444" s="308"/>
      <c r="H444" s="308"/>
      <c r="I444" s="536"/>
      <c r="J444" s="308"/>
      <c r="K444" s="308"/>
      <c r="L444" s="309">
        <v>2</v>
      </c>
      <c r="M444" s="533"/>
      <c r="N444" s="533"/>
      <c r="O444" s="534">
        <v>50000</v>
      </c>
      <c r="P444" s="855"/>
      <c r="Q444" s="503"/>
    </row>
    <row r="445" spans="1:17" s="425" customFormat="1" ht="28" customHeight="1">
      <c r="A445" s="844">
        <v>433</v>
      </c>
      <c r="B445" s="531" t="s">
        <v>1360</v>
      </c>
      <c r="C445" s="309" t="s">
        <v>2111</v>
      </c>
      <c r="D445" s="309"/>
      <c r="E445" s="308"/>
      <c r="F445" s="308"/>
      <c r="G445" s="308"/>
      <c r="H445" s="308"/>
      <c r="I445" s="536"/>
      <c r="J445" s="308"/>
      <c r="K445" s="308"/>
      <c r="L445" s="309">
        <v>1</v>
      </c>
      <c r="M445" s="533"/>
      <c r="N445" s="533"/>
      <c r="O445" s="534">
        <v>45000</v>
      </c>
      <c r="P445" s="855"/>
      <c r="Q445" s="503"/>
    </row>
    <row r="446" spans="1:17" s="425" customFormat="1" ht="28" customHeight="1">
      <c r="A446" s="844">
        <v>434</v>
      </c>
      <c r="B446" s="531" t="s">
        <v>1361</v>
      </c>
      <c r="C446" s="309" t="s">
        <v>2111</v>
      </c>
      <c r="D446" s="309"/>
      <c r="E446" s="308"/>
      <c r="F446" s="308"/>
      <c r="G446" s="308"/>
      <c r="H446" s="308"/>
      <c r="I446" s="536"/>
      <c r="J446" s="308"/>
      <c r="K446" s="308"/>
      <c r="L446" s="309">
        <v>2</v>
      </c>
      <c r="M446" s="533"/>
      <c r="N446" s="533"/>
      <c r="O446" s="534">
        <v>150000</v>
      </c>
      <c r="P446" s="855"/>
      <c r="Q446" s="503"/>
    </row>
    <row r="447" spans="1:17" s="425" customFormat="1" ht="28" customHeight="1">
      <c r="A447" s="844">
        <v>435</v>
      </c>
      <c r="B447" s="531" t="s">
        <v>1362</v>
      </c>
      <c r="C447" s="309" t="s">
        <v>2111</v>
      </c>
      <c r="D447" s="309"/>
      <c r="E447" s="308"/>
      <c r="F447" s="308"/>
      <c r="G447" s="308"/>
      <c r="H447" s="308"/>
      <c r="I447" s="536"/>
      <c r="J447" s="308"/>
      <c r="K447" s="308"/>
      <c r="L447" s="309">
        <v>1</v>
      </c>
      <c r="M447" s="533"/>
      <c r="N447" s="533"/>
      <c r="O447" s="534">
        <v>35000</v>
      </c>
      <c r="P447" s="855"/>
      <c r="Q447" s="503"/>
    </row>
    <row r="448" spans="1:17" s="425" customFormat="1" ht="28" customHeight="1">
      <c r="A448" s="844">
        <v>436</v>
      </c>
      <c r="B448" s="531" t="s">
        <v>1363</v>
      </c>
      <c r="C448" s="309" t="s">
        <v>2111</v>
      </c>
      <c r="D448" s="309"/>
      <c r="E448" s="308"/>
      <c r="F448" s="308"/>
      <c r="G448" s="308"/>
      <c r="H448" s="308"/>
      <c r="I448" s="536"/>
      <c r="J448" s="308"/>
      <c r="K448" s="308"/>
      <c r="L448" s="309">
        <v>1</v>
      </c>
      <c r="M448" s="533"/>
      <c r="N448" s="533"/>
      <c r="O448" s="534">
        <v>95000</v>
      </c>
      <c r="P448" s="855"/>
      <c r="Q448" s="503"/>
    </row>
    <row r="449" spans="1:17" s="425" customFormat="1" ht="34" customHeight="1">
      <c r="A449" s="844">
        <v>437</v>
      </c>
      <c r="B449" s="531" t="s">
        <v>1364</v>
      </c>
      <c r="C449" s="309" t="s">
        <v>2111</v>
      </c>
      <c r="D449" s="309"/>
      <c r="E449" s="308"/>
      <c r="F449" s="308"/>
      <c r="G449" s="308"/>
      <c r="H449" s="308"/>
      <c r="I449" s="536"/>
      <c r="J449" s="308"/>
      <c r="K449" s="308"/>
      <c r="L449" s="309">
        <v>2</v>
      </c>
      <c r="M449" s="533"/>
      <c r="N449" s="533"/>
      <c r="O449" s="534">
        <v>110000</v>
      </c>
      <c r="P449" s="855"/>
      <c r="Q449" s="503"/>
    </row>
    <row r="450" spans="1:17" s="425" customFormat="1" ht="34" customHeight="1">
      <c r="A450" s="844">
        <v>438</v>
      </c>
      <c r="B450" s="531" t="s">
        <v>1365</v>
      </c>
      <c r="C450" s="309" t="s">
        <v>2111</v>
      </c>
      <c r="D450" s="309"/>
      <c r="E450" s="308"/>
      <c r="F450" s="308"/>
      <c r="G450" s="308"/>
      <c r="H450" s="308"/>
      <c r="I450" s="536"/>
      <c r="J450" s="308"/>
      <c r="K450" s="308"/>
      <c r="L450" s="309">
        <v>1</v>
      </c>
      <c r="M450" s="533"/>
      <c r="N450" s="533"/>
      <c r="O450" s="534">
        <v>75000</v>
      </c>
      <c r="P450" s="855"/>
      <c r="Q450" s="503"/>
    </row>
    <row r="451" spans="1:17" s="425" customFormat="1" ht="34" customHeight="1">
      <c r="A451" s="844">
        <v>439</v>
      </c>
      <c r="B451" s="531" t="s">
        <v>1366</v>
      </c>
      <c r="C451" s="309" t="s">
        <v>2111</v>
      </c>
      <c r="D451" s="309"/>
      <c r="E451" s="308"/>
      <c r="F451" s="308"/>
      <c r="G451" s="308"/>
      <c r="H451" s="308"/>
      <c r="I451" s="536"/>
      <c r="J451" s="308"/>
      <c r="K451" s="308"/>
      <c r="L451" s="309">
        <v>1</v>
      </c>
      <c r="M451" s="533"/>
      <c r="N451" s="533"/>
      <c r="O451" s="534">
        <v>55000</v>
      </c>
      <c r="P451" s="855"/>
      <c r="Q451" s="503"/>
    </row>
    <row r="452" spans="1:17" s="425" customFormat="1" ht="34" customHeight="1">
      <c r="A452" s="844">
        <v>440</v>
      </c>
      <c r="B452" s="531" t="s">
        <v>1367</v>
      </c>
      <c r="C452" s="533" t="s">
        <v>2110</v>
      </c>
      <c r="D452" s="309"/>
      <c r="E452" s="308"/>
      <c r="F452" s="308"/>
      <c r="G452" s="308"/>
      <c r="H452" s="308"/>
      <c r="I452" s="536"/>
      <c r="J452" s="308"/>
      <c r="K452" s="308"/>
      <c r="L452" s="309">
        <v>2</v>
      </c>
      <c r="M452" s="533"/>
      <c r="N452" s="533"/>
      <c r="O452" s="534">
        <v>74000</v>
      </c>
      <c r="P452" s="855"/>
      <c r="Q452" s="503"/>
    </row>
    <row r="453" spans="1:17" s="425" customFormat="1" ht="34" customHeight="1">
      <c r="A453" s="844">
        <v>441</v>
      </c>
      <c r="B453" s="531" t="s">
        <v>1368</v>
      </c>
      <c r="C453" s="309" t="s">
        <v>2111</v>
      </c>
      <c r="D453" s="309"/>
      <c r="E453" s="308"/>
      <c r="F453" s="308"/>
      <c r="G453" s="308"/>
      <c r="H453" s="308"/>
      <c r="I453" s="536"/>
      <c r="J453" s="308"/>
      <c r="K453" s="308"/>
      <c r="L453" s="309">
        <v>1</v>
      </c>
      <c r="M453" s="533"/>
      <c r="N453" s="533"/>
      <c r="O453" s="534">
        <v>35500</v>
      </c>
      <c r="P453" s="855"/>
      <c r="Q453" s="503"/>
    </row>
    <row r="454" spans="1:17" s="425" customFormat="1" ht="34" customHeight="1">
      <c r="A454" s="844">
        <v>442</v>
      </c>
      <c r="B454" s="531" t="s">
        <v>1369</v>
      </c>
      <c r="C454" s="309" t="s">
        <v>2111</v>
      </c>
      <c r="D454" s="309"/>
      <c r="E454" s="308"/>
      <c r="F454" s="308"/>
      <c r="G454" s="308"/>
      <c r="H454" s="308"/>
      <c r="I454" s="536"/>
      <c r="J454" s="308"/>
      <c r="K454" s="308"/>
      <c r="L454" s="309">
        <v>1</v>
      </c>
      <c r="M454" s="533"/>
      <c r="N454" s="533"/>
      <c r="O454" s="534">
        <v>135000</v>
      </c>
      <c r="P454" s="855"/>
      <c r="Q454" s="503"/>
    </row>
    <row r="455" spans="1:17" s="425" customFormat="1" ht="34" customHeight="1">
      <c r="A455" s="844">
        <v>443</v>
      </c>
      <c r="B455" s="531" t="s">
        <v>1370</v>
      </c>
      <c r="C455" s="309" t="s">
        <v>2111</v>
      </c>
      <c r="D455" s="309"/>
      <c r="E455" s="308"/>
      <c r="F455" s="308"/>
      <c r="G455" s="308"/>
      <c r="H455" s="308"/>
      <c r="I455" s="536"/>
      <c r="J455" s="308"/>
      <c r="K455" s="308"/>
      <c r="L455" s="309">
        <v>2</v>
      </c>
      <c r="M455" s="533"/>
      <c r="N455" s="533"/>
      <c r="O455" s="534">
        <v>90000</v>
      </c>
      <c r="P455" s="855"/>
      <c r="Q455" s="503"/>
    </row>
    <row r="456" spans="1:17" s="425" customFormat="1" ht="34" customHeight="1">
      <c r="A456" s="844">
        <v>444</v>
      </c>
      <c r="B456" s="531" t="s">
        <v>1371</v>
      </c>
      <c r="C456" s="309" t="s">
        <v>2111</v>
      </c>
      <c r="D456" s="309"/>
      <c r="E456" s="308"/>
      <c r="F456" s="308"/>
      <c r="G456" s="308"/>
      <c r="H456" s="308"/>
      <c r="I456" s="536"/>
      <c r="J456" s="308"/>
      <c r="K456" s="308"/>
      <c r="L456" s="309">
        <v>2</v>
      </c>
      <c r="M456" s="533"/>
      <c r="N456" s="533"/>
      <c r="O456" s="534">
        <v>228000</v>
      </c>
      <c r="P456" s="855"/>
      <c r="Q456" s="503"/>
    </row>
    <row r="457" spans="1:17" s="425" customFormat="1" ht="34" customHeight="1">
      <c r="A457" s="844">
        <v>445</v>
      </c>
      <c r="B457" s="531" t="s">
        <v>1372</v>
      </c>
      <c r="C457" s="309" t="s">
        <v>2111</v>
      </c>
      <c r="D457" s="309"/>
      <c r="E457" s="308"/>
      <c r="F457" s="308"/>
      <c r="G457" s="308"/>
      <c r="H457" s="308"/>
      <c r="I457" s="536"/>
      <c r="J457" s="308"/>
      <c r="K457" s="308"/>
      <c r="L457" s="309">
        <v>2</v>
      </c>
      <c r="M457" s="533"/>
      <c r="N457" s="533"/>
      <c r="O457" s="534">
        <v>100000</v>
      </c>
      <c r="P457" s="855"/>
      <c r="Q457" s="503"/>
    </row>
    <row r="458" spans="1:17" s="425" customFormat="1" ht="34" customHeight="1">
      <c r="A458" s="844">
        <v>446</v>
      </c>
      <c r="B458" s="531" t="s">
        <v>1373</v>
      </c>
      <c r="C458" s="309" t="s">
        <v>2111</v>
      </c>
      <c r="D458" s="309"/>
      <c r="E458" s="308"/>
      <c r="F458" s="308"/>
      <c r="G458" s="308"/>
      <c r="H458" s="308"/>
      <c r="I458" s="536"/>
      <c r="J458" s="308"/>
      <c r="K458" s="308"/>
      <c r="L458" s="309">
        <v>1</v>
      </c>
      <c r="M458" s="533"/>
      <c r="N458" s="533"/>
      <c r="O458" s="534">
        <v>13000</v>
      </c>
      <c r="P458" s="855"/>
      <c r="Q458" s="503"/>
    </row>
    <row r="459" spans="1:17" s="425" customFormat="1" ht="34" customHeight="1">
      <c r="A459" s="844">
        <v>447</v>
      </c>
      <c r="B459" s="531" t="s">
        <v>1374</v>
      </c>
      <c r="C459" s="309" t="s">
        <v>2111</v>
      </c>
      <c r="D459" s="309"/>
      <c r="E459" s="308"/>
      <c r="F459" s="308"/>
      <c r="G459" s="308"/>
      <c r="H459" s="308"/>
      <c r="I459" s="536"/>
      <c r="J459" s="308"/>
      <c r="K459" s="308"/>
      <c r="L459" s="309">
        <v>2</v>
      </c>
      <c r="M459" s="533"/>
      <c r="N459" s="533"/>
      <c r="O459" s="534">
        <v>90000</v>
      </c>
      <c r="P459" s="855"/>
      <c r="Q459" s="503"/>
    </row>
    <row r="460" spans="1:17" s="425" customFormat="1" ht="34" customHeight="1">
      <c r="A460" s="844">
        <v>448</v>
      </c>
      <c r="B460" s="531" t="s">
        <v>1375</v>
      </c>
      <c r="C460" s="309" t="s">
        <v>2111</v>
      </c>
      <c r="D460" s="309"/>
      <c r="E460" s="308"/>
      <c r="F460" s="308"/>
      <c r="G460" s="308"/>
      <c r="H460" s="308"/>
      <c r="I460" s="536"/>
      <c r="J460" s="308"/>
      <c r="K460" s="308"/>
      <c r="L460" s="309">
        <v>1</v>
      </c>
      <c r="M460" s="533"/>
      <c r="N460" s="533"/>
      <c r="O460" s="534">
        <v>75000</v>
      </c>
      <c r="P460" s="855"/>
      <c r="Q460" s="503"/>
    </row>
    <row r="461" spans="1:17" s="425" customFormat="1" ht="34" customHeight="1">
      <c r="A461" s="844">
        <v>449</v>
      </c>
      <c r="B461" s="531" t="s">
        <v>1376</v>
      </c>
      <c r="C461" s="309" t="s">
        <v>2111</v>
      </c>
      <c r="D461" s="309"/>
      <c r="E461" s="308"/>
      <c r="F461" s="308"/>
      <c r="G461" s="308"/>
      <c r="H461" s="308"/>
      <c r="I461" s="536"/>
      <c r="J461" s="308"/>
      <c r="K461" s="308"/>
      <c r="L461" s="309">
        <v>2</v>
      </c>
      <c r="M461" s="533"/>
      <c r="N461" s="533"/>
      <c r="O461" s="534">
        <v>110000</v>
      </c>
      <c r="P461" s="855"/>
      <c r="Q461" s="503"/>
    </row>
    <row r="462" spans="1:17" s="425" customFormat="1" ht="34" customHeight="1">
      <c r="A462" s="844">
        <v>450</v>
      </c>
      <c r="B462" s="531" t="s">
        <v>1377</v>
      </c>
      <c r="C462" s="309" t="s">
        <v>2111</v>
      </c>
      <c r="D462" s="309"/>
      <c r="E462" s="308"/>
      <c r="F462" s="308"/>
      <c r="G462" s="308"/>
      <c r="H462" s="308"/>
      <c r="I462" s="536"/>
      <c r="J462" s="308"/>
      <c r="K462" s="308"/>
      <c r="L462" s="309">
        <v>2</v>
      </c>
      <c r="M462" s="533"/>
      <c r="N462" s="533"/>
      <c r="O462" s="534">
        <v>120000</v>
      </c>
      <c r="P462" s="855"/>
      <c r="Q462" s="503"/>
    </row>
    <row r="463" spans="1:17" s="425" customFormat="1" ht="34" customHeight="1">
      <c r="A463" s="844">
        <v>451</v>
      </c>
      <c r="B463" s="531" t="s">
        <v>1378</v>
      </c>
      <c r="C463" s="309" t="s">
        <v>2111</v>
      </c>
      <c r="D463" s="309"/>
      <c r="E463" s="308"/>
      <c r="F463" s="308"/>
      <c r="G463" s="308"/>
      <c r="H463" s="308"/>
      <c r="I463" s="536"/>
      <c r="J463" s="308"/>
      <c r="K463" s="308"/>
      <c r="L463" s="309">
        <v>1</v>
      </c>
      <c r="M463" s="533"/>
      <c r="N463" s="533"/>
      <c r="O463" s="534">
        <v>65000</v>
      </c>
      <c r="P463" s="855"/>
      <c r="Q463" s="503"/>
    </row>
    <row r="464" spans="1:17" s="425" customFormat="1" ht="34" customHeight="1">
      <c r="A464" s="844">
        <v>452</v>
      </c>
      <c r="B464" s="531" t="s">
        <v>1379</v>
      </c>
      <c r="C464" s="309" t="s">
        <v>2111</v>
      </c>
      <c r="D464" s="309"/>
      <c r="E464" s="308"/>
      <c r="F464" s="308"/>
      <c r="G464" s="308"/>
      <c r="H464" s="308"/>
      <c r="I464" s="536"/>
      <c r="J464" s="308"/>
      <c r="K464" s="308"/>
      <c r="L464" s="309">
        <v>2</v>
      </c>
      <c r="M464" s="533"/>
      <c r="N464" s="533"/>
      <c r="O464" s="534">
        <v>90000</v>
      </c>
      <c r="P464" s="855"/>
      <c r="Q464" s="503"/>
    </row>
    <row r="465" spans="1:17" s="425" customFormat="1" ht="34" customHeight="1">
      <c r="A465" s="844">
        <v>453</v>
      </c>
      <c r="B465" s="531" t="s">
        <v>1380</v>
      </c>
      <c r="C465" s="309" t="s">
        <v>2111</v>
      </c>
      <c r="D465" s="309"/>
      <c r="E465" s="308"/>
      <c r="F465" s="308"/>
      <c r="G465" s="308"/>
      <c r="H465" s="308"/>
      <c r="I465" s="536"/>
      <c r="J465" s="308"/>
      <c r="K465" s="308"/>
      <c r="L465" s="309">
        <v>2</v>
      </c>
      <c r="M465" s="533"/>
      <c r="N465" s="533"/>
      <c r="O465" s="534">
        <v>160000</v>
      </c>
      <c r="P465" s="855"/>
      <c r="Q465" s="503"/>
    </row>
    <row r="466" spans="1:17" s="425" customFormat="1" ht="34" customHeight="1">
      <c r="A466" s="844">
        <v>454</v>
      </c>
      <c r="B466" s="531" t="s">
        <v>1381</v>
      </c>
      <c r="C466" s="309" t="s">
        <v>2111</v>
      </c>
      <c r="D466" s="309"/>
      <c r="E466" s="308"/>
      <c r="F466" s="308"/>
      <c r="G466" s="308"/>
      <c r="H466" s="308"/>
      <c r="I466" s="536"/>
      <c r="J466" s="308"/>
      <c r="K466" s="308"/>
      <c r="L466" s="309">
        <v>2</v>
      </c>
      <c r="M466" s="533"/>
      <c r="N466" s="533"/>
      <c r="O466" s="534">
        <v>30000</v>
      </c>
      <c r="P466" s="855"/>
      <c r="Q466" s="503"/>
    </row>
    <row r="467" spans="1:17" s="425" customFormat="1" ht="34" customHeight="1">
      <c r="A467" s="844">
        <v>455</v>
      </c>
      <c r="B467" s="531" t="s">
        <v>1382</v>
      </c>
      <c r="C467" s="309" t="s">
        <v>2111</v>
      </c>
      <c r="D467" s="309"/>
      <c r="E467" s="308"/>
      <c r="F467" s="308"/>
      <c r="G467" s="308"/>
      <c r="H467" s="308"/>
      <c r="I467" s="536"/>
      <c r="J467" s="308"/>
      <c r="K467" s="308"/>
      <c r="L467" s="309">
        <v>1</v>
      </c>
      <c r="M467" s="533"/>
      <c r="N467" s="533"/>
      <c r="O467" s="534">
        <v>42500</v>
      </c>
      <c r="P467" s="855"/>
      <c r="Q467" s="503"/>
    </row>
    <row r="468" spans="1:17" s="425" customFormat="1" ht="34" customHeight="1">
      <c r="A468" s="844">
        <v>456</v>
      </c>
      <c r="B468" s="531" t="s">
        <v>1383</v>
      </c>
      <c r="C468" s="533" t="s">
        <v>2110</v>
      </c>
      <c r="D468" s="309"/>
      <c r="E468" s="308"/>
      <c r="F468" s="308"/>
      <c r="G468" s="308"/>
      <c r="H468" s="308"/>
      <c r="I468" s="536"/>
      <c r="J468" s="308"/>
      <c r="K468" s="308"/>
      <c r="L468" s="309">
        <v>2</v>
      </c>
      <c r="M468" s="533"/>
      <c r="N468" s="533"/>
      <c r="O468" s="534">
        <v>56000</v>
      </c>
      <c r="P468" s="855"/>
      <c r="Q468" s="503"/>
    </row>
    <row r="469" spans="1:17" s="425" customFormat="1" ht="34" customHeight="1">
      <c r="A469" s="844">
        <v>457</v>
      </c>
      <c r="B469" s="531" t="s">
        <v>1384</v>
      </c>
      <c r="C469" s="309" t="s">
        <v>2111</v>
      </c>
      <c r="D469" s="309"/>
      <c r="E469" s="308"/>
      <c r="F469" s="308"/>
      <c r="G469" s="308"/>
      <c r="H469" s="308"/>
      <c r="I469" s="536"/>
      <c r="J469" s="308"/>
      <c r="K469" s="308"/>
      <c r="L469" s="309">
        <v>3</v>
      </c>
      <c r="M469" s="533"/>
      <c r="N469" s="533"/>
      <c r="O469" s="534">
        <v>34500</v>
      </c>
      <c r="P469" s="855"/>
      <c r="Q469" s="503"/>
    </row>
    <row r="470" spans="1:17" s="425" customFormat="1" ht="34" customHeight="1">
      <c r="A470" s="844">
        <v>458</v>
      </c>
      <c r="B470" s="531" t="s">
        <v>1385</v>
      </c>
      <c r="C470" s="309" t="s">
        <v>2111</v>
      </c>
      <c r="D470" s="309"/>
      <c r="E470" s="308"/>
      <c r="F470" s="308"/>
      <c r="G470" s="308"/>
      <c r="H470" s="308"/>
      <c r="I470" s="536"/>
      <c r="J470" s="308"/>
      <c r="K470" s="308"/>
      <c r="L470" s="309">
        <v>2</v>
      </c>
      <c r="M470" s="533"/>
      <c r="N470" s="533"/>
      <c r="O470" s="534">
        <v>68000</v>
      </c>
      <c r="P470" s="855"/>
      <c r="Q470" s="503"/>
    </row>
    <row r="471" spans="1:17" s="425" customFormat="1" ht="34" customHeight="1">
      <c r="A471" s="844">
        <v>459</v>
      </c>
      <c r="B471" s="531" t="s">
        <v>1386</v>
      </c>
      <c r="C471" s="309" t="s">
        <v>2111</v>
      </c>
      <c r="D471" s="309"/>
      <c r="E471" s="308"/>
      <c r="F471" s="308"/>
      <c r="G471" s="308"/>
      <c r="H471" s="308"/>
      <c r="I471" s="536"/>
      <c r="J471" s="308"/>
      <c r="K471" s="308"/>
      <c r="L471" s="309">
        <v>2</v>
      </c>
      <c r="M471" s="533"/>
      <c r="N471" s="533"/>
      <c r="O471" s="534">
        <v>174000</v>
      </c>
      <c r="P471" s="855"/>
      <c r="Q471" s="503"/>
    </row>
    <row r="472" spans="1:17" s="425" customFormat="1" ht="34" customHeight="1">
      <c r="A472" s="844">
        <v>460</v>
      </c>
      <c r="B472" s="531" t="s">
        <v>1387</v>
      </c>
      <c r="C472" s="533" t="s">
        <v>2110</v>
      </c>
      <c r="D472" s="309"/>
      <c r="E472" s="308"/>
      <c r="F472" s="308"/>
      <c r="G472" s="308"/>
      <c r="H472" s="308"/>
      <c r="I472" s="536"/>
      <c r="J472" s="308"/>
      <c r="K472" s="308"/>
      <c r="L472" s="309">
        <v>2</v>
      </c>
      <c r="M472" s="533"/>
      <c r="N472" s="533"/>
      <c r="O472" s="534">
        <v>56000</v>
      </c>
      <c r="P472" s="855"/>
      <c r="Q472" s="503"/>
    </row>
    <row r="473" spans="1:17" s="425" customFormat="1" ht="34" customHeight="1">
      <c r="A473" s="844">
        <v>461</v>
      </c>
      <c r="B473" s="531" t="s">
        <v>1388</v>
      </c>
      <c r="C473" s="533" t="s">
        <v>2110</v>
      </c>
      <c r="D473" s="309"/>
      <c r="E473" s="308"/>
      <c r="F473" s="308"/>
      <c r="G473" s="308"/>
      <c r="H473" s="308"/>
      <c r="I473" s="536"/>
      <c r="J473" s="308"/>
      <c r="K473" s="308"/>
      <c r="L473" s="309">
        <v>2</v>
      </c>
      <c r="M473" s="533"/>
      <c r="N473" s="533"/>
      <c r="O473" s="534">
        <v>56000</v>
      </c>
      <c r="P473" s="855"/>
      <c r="Q473" s="503"/>
    </row>
    <row r="474" spans="1:17" s="425" customFormat="1" ht="32" customHeight="1">
      <c r="A474" s="844">
        <v>462</v>
      </c>
      <c r="B474" s="531" t="s">
        <v>1389</v>
      </c>
      <c r="C474" s="309" t="s">
        <v>2111</v>
      </c>
      <c r="D474" s="309"/>
      <c r="E474" s="308"/>
      <c r="F474" s="308"/>
      <c r="G474" s="308"/>
      <c r="H474" s="308"/>
      <c r="I474" s="536"/>
      <c r="J474" s="308"/>
      <c r="K474" s="308"/>
      <c r="L474" s="309">
        <v>3</v>
      </c>
      <c r="M474" s="533"/>
      <c r="N474" s="533"/>
      <c r="O474" s="534">
        <v>300000</v>
      </c>
      <c r="P474" s="855"/>
      <c r="Q474" s="503"/>
    </row>
    <row r="475" spans="1:17" s="425" customFormat="1" ht="32" customHeight="1">
      <c r="A475" s="844">
        <v>463</v>
      </c>
      <c r="B475" s="531" t="s">
        <v>1390</v>
      </c>
      <c r="C475" s="309" t="s">
        <v>2111</v>
      </c>
      <c r="D475" s="309"/>
      <c r="E475" s="308"/>
      <c r="F475" s="308"/>
      <c r="G475" s="308"/>
      <c r="H475" s="308"/>
      <c r="I475" s="536"/>
      <c r="J475" s="308"/>
      <c r="K475" s="308"/>
      <c r="L475" s="309">
        <v>1</v>
      </c>
      <c r="M475" s="533"/>
      <c r="N475" s="533"/>
      <c r="O475" s="534">
        <v>60000</v>
      </c>
      <c r="P475" s="855"/>
      <c r="Q475" s="503"/>
    </row>
    <row r="476" spans="1:17" s="425" customFormat="1" ht="32" customHeight="1">
      <c r="A476" s="844">
        <v>464</v>
      </c>
      <c r="B476" s="531" t="s">
        <v>1391</v>
      </c>
      <c r="C476" s="309" t="s">
        <v>2111</v>
      </c>
      <c r="D476" s="309"/>
      <c r="E476" s="308"/>
      <c r="F476" s="308"/>
      <c r="G476" s="308"/>
      <c r="H476" s="308"/>
      <c r="I476" s="536"/>
      <c r="J476" s="308"/>
      <c r="K476" s="308"/>
      <c r="L476" s="309">
        <v>3</v>
      </c>
      <c r="M476" s="533"/>
      <c r="N476" s="533"/>
      <c r="O476" s="534">
        <v>42000</v>
      </c>
      <c r="P476" s="855"/>
      <c r="Q476" s="503"/>
    </row>
    <row r="477" spans="1:17" s="425" customFormat="1" ht="32" customHeight="1">
      <c r="A477" s="844">
        <v>465</v>
      </c>
      <c r="B477" s="531" t="s">
        <v>1392</v>
      </c>
      <c r="C477" s="309" t="s">
        <v>2111</v>
      </c>
      <c r="D477" s="309"/>
      <c r="E477" s="308"/>
      <c r="F477" s="308"/>
      <c r="G477" s="308"/>
      <c r="H477" s="308"/>
      <c r="I477" s="536"/>
      <c r="J477" s="308"/>
      <c r="K477" s="308"/>
      <c r="L477" s="309">
        <v>2</v>
      </c>
      <c r="M477" s="533"/>
      <c r="N477" s="533"/>
      <c r="O477" s="534">
        <v>100000</v>
      </c>
      <c r="P477" s="855"/>
      <c r="Q477" s="503"/>
    </row>
    <row r="478" spans="1:17" s="425" customFormat="1" ht="32" customHeight="1">
      <c r="A478" s="844">
        <v>466</v>
      </c>
      <c r="B478" s="531" t="s">
        <v>1393</v>
      </c>
      <c r="C478" s="309" t="s">
        <v>2111</v>
      </c>
      <c r="D478" s="309"/>
      <c r="E478" s="308"/>
      <c r="F478" s="308"/>
      <c r="G478" s="308"/>
      <c r="H478" s="308"/>
      <c r="I478" s="536"/>
      <c r="J478" s="308"/>
      <c r="K478" s="308"/>
      <c r="L478" s="309">
        <v>1</v>
      </c>
      <c r="M478" s="533"/>
      <c r="N478" s="533"/>
      <c r="O478" s="534">
        <v>10000</v>
      </c>
      <c r="P478" s="855"/>
      <c r="Q478" s="503"/>
    </row>
    <row r="479" spans="1:17" s="425" customFormat="1" ht="32" customHeight="1">
      <c r="A479" s="844">
        <v>467</v>
      </c>
      <c r="B479" s="531" t="s">
        <v>1394</v>
      </c>
      <c r="C479" s="309" t="s">
        <v>2111</v>
      </c>
      <c r="D479" s="309"/>
      <c r="E479" s="308"/>
      <c r="F479" s="308"/>
      <c r="G479" s="308"/>
      <c r="H479" s="308"/>
      <c r="I479" s="536"/>
      <c r="J479" s="308"/>
      <c r="K479" s="308"/>
      <c r="L479" s="309">
        <v>2</v>
      </c>
      <c r="M479" s="533"/>
      <c r="N479" s="533"/>
      <c r="O479" s="534">
        <v>80000</v>
      </c>
      <c r="P479" s="855"/>
      <c r="Q479" s="503"/>
    </row>
    <row r="480" spans="1:17" s="425" customFormat="1" ht="32" customHeight="1">
      <c r="A480" s="844">
        <v>468</v>
      </c>
      <c r="B480" s="531" t="s">
        <v>1395</v>
      </c>
      <c r="C480" s="309" t="s">
        <v>2111</v>
      </c>
      <c r="D480" s="309"/>
      <c r="E480" s="308"/>
      <c r="F480" s="308"/>
      <c r="G480" s="308"/>
      <c r="H480" s="308"/>
      <c r="I480" s="536"/>
      <c r="J480" s="308"/>
      <c r="K480" s="308"/>
      <c r="L480" s="309">
        <v>2</v>
      </c>
      <c r="M480" s="533"/>
      <c r="N480" s="533"/>
      <c r="O480" s="534">
        <v>45000</v>
      </c>
      <c r="P480" s="855"/>
      <c r="Q480" s="503"/>
    </row>
    <row r="481" spans="1:17" s="425" customFormat="1" ht="32" customHeight="1">
      <c r="A481" s="844">
        <v>469</v>
      </c>
      <c r="B481" s="531" t="s">
        <v>1396</v>
      </c>
      <c r="C481" s="533" t="s">
        <v>2110</v>
      </c>
      <c r="D481" s="309"/>
      <c r="E481" s="308"/>
      <c r="F481" s="308"/>
      <c r="G481" s="308"/>
      <c r="H481" s="308"/>
      <c r="I481" s="536"/>
      <c r="J481" s="308"/>
      <c r="K481" s="308"/>
      <c r="L481" s="309">
        <v>2</v>
      </c>
      <c r="M481" s="533"/>
      <c r="N481" s="533"/>
      <c r="O481" s="534">
        <v>40000</v>
      </c>
      <c r="P481" s="855"/>
      <c r="Q481" s="503"/>
    </row>
    <row r="482" spans="1:17" s="425" customFormat="1" ht="32" customHeight="1">
      <c r="A482" s="844">
        <v>470</v>
      </c>
      <c r="B482" s="531" t="s">
        <v>1397</v>
      </c>
      <c r="C482" s="533" t="s">
        <v>2110</v>
      </c>
      <c r="D482" s="309"/>
      <c r="E482" s="308"/>
      <c r="F482" s="308"/>
      <c r="G482" s="308"/>
      <c r="H482" s="308"/>
      <c r="I482" s="536"/>
      <c r="J482" s="308"/>
      <c r="K482" s="308"/>
      <c r="L482" s="309">
        <v>2</v>
      </c>
      <c r="M482" s="533"/>
      <c r="N482" s="533"/>
      <c r="O482" s="534">
        <v>84000</v>
      </c>
      <c r="P482" s="855"/>
      <c r="Q482" s="503"/>
    </row>
    <row r="483" spans="1:17" s="425" customFormat="1" ht="32" customHeight="1">
      <c r="A483" s="844">
        <v>471</v>
      </c>
      <c r="B483" s="531" t="s">
        <v>1398</v>
      </c>
      <c r="C483" s="533" t="s">
        <v>2110</v>
      </c>
      <c r="D483" s="309"/>
      <c r="E483" s="308"/>
      <c r="F483" s="308"/>
      <c r="G483" s="308"/>
      <c r="H483" s="308"/>
      <c r="I483" s="536"/>
      <c r="J483" s="308"/>
      <c r="K483" s="308"/>
      <c r="L483" s="309">
        <v>2</v>
      </c>
      <c r="M483" s="533"/>
      <c r="N483" s="533"/>
      <c r="O483" s="534">
        <v>120000</v>
      </c>
      <c r="P483" s="855"/>
      <c r="Q483" s="503"/>
    </row>
    <row r="484" spans="1:17" s="425" customFormat="1" ht="32" customHeight="1">
      <c r="A484" s="844">
        <v>472</v>
      </c>
      <c r="B484" s="531" t="s">
        <v>1399</v>
      </c>
      <c r="C484" s="533" t="s">
        <v>2110</v>
      </c>
      <c r="D484" s="309"/>
      <c r="E484" s="308"/>
      <c r="F484" s="308"/>
      <c r="G484" s="308"/>
      <c r="H484" s="308"/>
      <c r="I484" s="536"/>
      <c r="J484" s="308"/>
      <c r="K484" s="308"/>
      <c r="L484" s="309">
        <v>1</v>
      </c>
      <c r="M484" s="533"/>
      <c r="N484" s="533"/>
      <c r="O484" s="534">
        <v>59000</v>
      </c>
      <c r="P484" s="855"/>
      <c r="Q484" s="503"/>
    </row>
    <row r="485" spans="1:17" s="425" customFormat="1" ht="32" customHeight="1">
      <c r="A485" s="844">
        <v>473</v>
      </c>
      <c r="B485" s="531" t="s">
        <v>1400</v>
      </c>
      <c r="C485" s="533" t="s">
        <v>2110</v>
      </c>
      <c r="D485" s="309"/>
      <c r="E485" s="308"/>
      <c r="F485" s="308"/>
      <c r="G485" s="308"/>
      <c r="H485" s="308"/>
      <c r="I485" s="536"/>
      <c r="J485" s="308"/>
      <c r="K485" s="308"/>
      <c r="L485" s="309">
        <v>2</v>
      </c>
      <c r="M485" s="533"/>
      <c r="N485" s="533"/>
      <c r="O485" s="534">
        <v>150000</v>
      </c>
      <c r="P485" s="855"/>
      <c r="Q485" s="503"/>
    </row>
    <row r="486" spans="1:17" s="425" customFormat="1" ht="32" customHeight="1">
      <c r="A486" s="844">
        <v>474</v>
      </c>
      <c r="B486" s="531" t="s">
        <v>1401</v>
      </c>
      <c r="C486" s="533" t="s">
        <v>2110</v>
      </c>
      <c r="D486" s="309"/>
      <c r="E486" s="308"/>
      <c r="F486" s="308"/>
      <c r="G486" s="308"/>
      <c r="H486" s="308"/>
      <c r="I486" s="536"/>
      <c r="J486" s="308"/>
      <c r="K486" s="308"/>
      <c r="L486" s="309">
        <v>1</v>
      </c>
      <c r="M486" s="533"/>
      <c r="N486" s="533"/>
      <c r="O486" s="534">
        <v>26000</v>
      </c>
      <c r="P486" s="855"/>
      <c r="Q486" s="503"/>
    </row>
    <row r="487" spans="1:17" s="425" customFormat="1" ht="32" customHeight="1">
      <c r="A487" s="844">
        <v>475</v>
      </c>
      <c r="B487" s="531" t="s">
        <v>1402</v>
      </c>
      <c r="C487" s="309" t="s">
        <v>2111</v>
      </c>
      <c r="D487" s="309"/>
      <c r="E487" s="308"/>
      <c r="F487" s="308"/>
      <c r="G487" s="308"/>
      <c r="H487" s="308"/>
      <c r="I487" s="536"/>
      <c r="J487" s="308"/>
      <c r="K487" s="308"/>
      <c r="L487" s="309">
        <v>2</v>
      </c>
      <c r="M487" s="533"/>
      <c r="N487" s="533"/>
      <c r="O487" s="534">
        <v>78000</v>
      </c>
      <c r="P487" s="855"/>
      <c r="Q487" s="503"/>
    </row>
    <row r="488" spans="1:17" s="425" customFormat="1" ht="32" customHeight="1">
      <c r="A488" s="844">
        <v>476</v>
      </c>
      <c r="B488" s="531" t="s">
        <v>1403</v>
      </c>
      <c r="C488" s="309" t="s">
        <v>2111</v>
      </c>
      <c r="D488" s="309"/>
      <c r="E488" s="308"/>
      <c r="F488" s="308"/>
      <c r="G488" s="308"/>
      <c r="H488" s="308"/>
      <c r="I488" s="536"/>
      <c r="J488" s="308"/>
      <c r="K488" s="308"/>
      <c r="L488" s="309">
        <v>2</v>
      </c>
      <c r="M488" s="533"/>
      <c r="N488" s="533"/>
      <c r="O488" s="534">
        <v>100000</v>
      </c>
      <c r="P488" s="855"/>
      <c r="Q488" s="503"/>
    </row>
    <row r="489" spans="1:17" s="425" customFormat="1" ht="32" customHeight="1">
      <c r="A489" s="844">
        <v>477</v>
      </c>
      <c r="B489" s="531" t="s">
        <v>1404</v>
      </c>
      <c r="C489" s="309" t="s">
        <v>2111</v>
      </c>
      <c r="D489" s="309"/>
      <c r="E489" s="308"/>
      <c r="F489" s="308"/>
      <c r="G489" s="308"/>
      <c r="H489" s="308"/>
      <c r="I489" s="536"/>
      <c r="J489" s="308"/>
      <c r="K489" s="308"/>
      <c r="L489" s="309">
        <v>1</v>
      </c>
      <c r="M489" s="533"/>
      <c r="N489" s="533"/>
      <c r="O489" s="534">
        <v>68000</v>
      </c>
      <c r="P489" s="855"/>
      <c r="Q489" s="503"/>
    </row>
    <row r="490" spans="1:17" s="425" customFormat="1" ht="32" customHeight="1">
      <c r="A490" s="844">
        <v>478</v>
      </c>
      <c r="B490" s="531" t="s">
        <v>1405</v>
      </c>
      <c r="C490" s="309" t="s">
        <v>2111</v>
      </c>
      <c r="D490" s="309"/>
      <c r="E490" s="308"/>
      <c r="F490" s="308"/>
      <c r="G490" s="308"/>
      <c r="H490" s="308"/>
      <c r="I490" s="536"/>
      <c r="J490" s="308"/>
      <c r="K490" s="308"/>
      <c r="L490" s="309">
        <v>2</v>
      </c>
      <c r="M490" s="533"/>
      <c r="N490" s="533"/>
      <c r="O490" s="534">
        <v>90000</v>
      </c>
      <c r="P490" s="855"/>
      <c r="Q490" s="503"/>
    </row>
    <row r="491" spans="1:17" s="425" customFormat="1" ht="32" customHeight="1">
      <c r="A491" s="844">
        <v>479</v>
      </c>
      <c r="B491" s="531" t="s">
        <v>1406</v>
      </c>
      <c r="C491" s="309" t="s">
        <v>2111</v>
      </c>
      <c r="D491" s="309"/>
      <c r="E491" s="308"/>
      <c r="F491" s="308"/>
      <c r="G491" s="308"/>
      <c r="H491" s="308"/>
      <c r="I491" s="536"/>
      <c r="J491" s="308"/>
      <c r="K491" s="308"/>
      <c r="L491" s="309">
        <v>2</v>
      </c>
      <c r="M491" s="533"/>
      <c r="N491" s="533"/>
      <c r="O491" s="534">
        <v>60000</v>
      </c>
      <c r="P491" s="855"/>
      <c r="Q491" s="503"/>
    </row>
    <row r="492" spans="1:17" s="425" customFormat="1" ht="32" customHeight="1">
      <c r="A492" s="844">
        <v>480</v>
      </c>
      <c r="B492" s="531" t="s">
        <v>1407</v>
      </c>
      <c r="C492" s="309" t="s">
        <v>2111</v>
      </c>
      <c r="D492" s="309"/>
      <c r="E492" s="308"/>
      <c r="F492" s="308"/>
      <c r="G492" s="308"/>
      <c r="H492" s="308"/>
      <c r="I492" s="536"/>
      <c r="J492" s="308"/>
      <c r="K492" s="308"/>
      <c r="L492" s="309">
        <v>1</v>
      </c>
      <c r="M492" s="533"/>
      <c r="N492" s="533"/>
      <c r="O492" s="534">
        <v>75000</v>
      </c>
      <c r="P492" s="855"/>
      <c r="Q492" s="503"/>
    </row>
    <row r="493" spans="1:17" s="425" customFormat="1" ht="32" customHeight="1">
      <c r="A493" s="844">
        <v>481</v>
      </c>
      <c r="B493" s="531" t="s">
        <v>1408</v>
      </c>
      <c r="C493" s="309" t="s">
        <v>2111</v>
      </c>
      <c r="D493" s="309"/>
      <c r="E493" s="308"/>
      <c r="F493" s="308"/>
      <c r="G493" s="308"/>
      <c r="H493" s="308"/>
      <c r="I493" s="536"/>
      <c r="J493" s="308"/>
      <c r="K493" s="308"/>
      <c r="L493" s="309">
        <v>2</v>
      </c>
      <c r="M493" s="533"/>
      <c r="N493" s="533"/>
      <c r="O493" s="534">
        <v>42000</v>
      </c>
      <c r="P493" s="855"/>
      <c r="Q493" s="503"/>
    </row>
    <row r="494" spans="1:17" s="425" customFormat="1" ht="32" customHeight="1">
      <c r="A494" s="844">
        <v>482</v>
      </c>
      <c r="B494" s="531" t="s">
        <v>1409</v>
      </c>
      <c r="C494" s="309" t="s">
        <v>2111</v>
      </c>
      <c r="D494" s="309"/>
      <c r="E494" s="308"/>
      <c r="F494" s="308"/>
      <c r="G494" s="308"/>
      <c r="H494" s="308"/>
      <c r="I494" s="536"/>
      <c r="J494" s="308"/>
      <c r="K494" s="308"/>
      <c r="L494" s="309">
        <v>2</v>
      </c>
      <c r="M494" s="533"/>
      <c r="N494" s="533"/>
      <c r="O494" s="534">
        <v>144000</v>
      </c>
      <c r="P494" s="855"/>
      <c r="Q494" s="503"/>
    </row>
    <row r="495" spans="1:17" s="425" customFormat="1" ht="32" customHeight="1">
      <c r="A495" s="844">
        <v>483</v>
      </c>
      <c r="B495" s="531" t="s">
        <v>1410</v>
      </c>
      <c r="C495" s="309" t="s">
        <v>2111</v>
      </c>
      <c r="D495" s="309"/>
      <c r="E495" s="308"/>
      <c r="F495" s="308"/>
      <c r="G495" s="308"/>
      <c r="H495" s="308"/>
      <c r="I495" s="536"/>
      <c r="J495" s="308"/>
      <c r="K495" s="308"/>
      <c r="L495" s="309">
        <v>1</v>
      </c>
      <c r="M495" s="533"/>
      <c r="N495" s="533"/>
      <c r="O495" s="534">
        <v>61500</v>
      </c>
      <c r="P495" s="855"/>
      <c r="Q495" s="503"/>
    </row>
    <row r="496" spans="1:17" s="425" customFormat="1" ht="32" customHeight="1">
      <c r="A496" s="844">
        <v>484</v>
      </c>
      <c r="B496" s="531" t="s">
        <v>1411</v>
      </c>
      <c r="C496" s="309" t="s">
        <v>2111</v>
      </c>
      <c r="D496" s="309"/>
      <c r="E496" s="308"/>
      <c r="F496" s="308"/>
      <c r="G496" s="308"/>
      <c r="H496" s="308"/>
      <c r="I496" s="536"/>
      <c r="J496" s="308"/>
      <c r="K496" s="308"/>
      <c r="L496" s="309">
        <v>2</v>
      </c>
      <c r="M496" s="533"/>
      <c r="N496" s="533"/>
      <c r="O496" s="534">
        <v>40000</v>
      </c>
      <c r="P496" s="855"/>
      <c r="Q496" s="503"/>
    </row>
    <row r="497" spans="1:17" s="425" customFormat="1" ht="28" customHeight="1">
      <c r="A497" s="844">
        <v>485</v>
      </c>
      <c r="B497" s="531" t="s">
        <v>1412</v>
      </c>
      <c r="C497" s="309" t="s">
        <v>2111</v>
      </c>
      <c r="D497" s="309"/>
      <c r="E497" s="308"/>
      <c r="F497" s="308"/>
      <c r="G497" s="308"/>
      <c r="H497" s="308"/>
      <c r="I497" s="536"/>
      <c r="J497" s="308"/>
      <c r="K497" s="308"/>
      <c r="L497" s="309">
        <v>1</v>
      </c>
      <c r="M497" s="533"/>
      <c r="N497" s="533"/>
      <c r="O497" s="534">
        <v>27500</v>
      </c>
      <c r="P497" s="855"/>
      <c r="Q497" s="503"/>
    </row>
    <row r="498" spans="1:17" s="425" customFormat="1" ht="28" customHeight="1">
      <c r="A498" s="844">
        <v>486</v>
      </c>
      <c r="B498" s="531" t="s">
        <v>1413</v>
      </c>
      <c r="C498" s="309" t="s">
        <v>2111</v>
      </c>
      <c r="D498" s="309"/>
      <c r="E498" s="308"/>
      <c r="F498" s="308"/>
      <c r="G498" s="308"/>
      <c r="H498" s="308"/>
      <c r="I498" s="536"/>
      <c r="J498" s="308"/>
      <c r="K498" s="308"/>
      <c r="L498" s="309">
        <v>2</v>
      </c>
      <c r="M498" s="533"/>
      <c r="N498" s="533"/>
      <c r="O498" s="534">
        <v>50000</v>
      </c>
      <c r="P498" s="855"/>
      <c r="Q498" s="503"/>
    </row>
    <row r="499" spans="1:17" s="425" customFormat="1" ht="28" customHeight="1">
      <c r="A499" s="844">
        <v>487</v>
      </c>
      <c r="B499" s="531" t="s">
        <v>1414</v>
      </c>
      <c r="C499" s="309" t="s">
        <v>2111</v>
      </c>
      <c r="D499" s="309"/>
      <c r="E499" s="308"/>
      <c r="F499" s="308"/>
      <c r="G499" s="308"/>
      <c r="H499" s="308"/>
      <c r="I499" s="536"/>
      <c r="J499" s="308"/>
      <c r="K499" s="308"/>
      <c r="L499" s="309">
        <v>1</v>
      </c>
      <c r="M499" s="533"/>
      <c r="N499" s="533"/>
      <c r="O499" s="534">
        <v>13500</v>
      </c>
      <c r="P499" s="855"/>
      <c r="Q499" s="503"/>
    </row>
    <row r="500" spans="1:17" s="425" customFormat="1" ht="28" customHeight="1">
      <c r="A500" s="844">
        <v>488</v>
      </c>
      <c r="B500" s="531" t="s">
        <v>1415</v>
      </c>
      <c r="C500" s="309" t="s">
        <v>2111</v>
      </c>
      <c r="D500" s="309"/>
      <c r="E500" s="308"/>
      <c r="F500" s="308"/>
      <c r="G500" s="308"/>
      <c r="H500" s="308"/>
      <c r="I500" s="536"/>
      <c r="J500" s="308"/>
      <c r="K500" s="308"/>
      <c r="L500" s="309">
        <v>2</v>
      </c>
      <c r="M500" s="533"/>
      <c r="N500" s="533"/>
      <c r="O500" s="534">
        <v>60000</v>
      </c>
      <c r="P500" s="855"/>
      <c r="Q500" s="503"/>
    </row>
    <row r="501" spans="1:17" s="425" customFormat="1" ht="28" customHeight="1">
      <c r="A501" s="844">
        <v>489</v>
      </c>
      <c r="B501" s="531" t="s">
        <v>1416</v>
      </c>
      <c r="C501" s="309" t="s">
        <v>2111</v>
      </c>
      <c r="D501" s="309"/>
      <c r="E501" s="308"/>
      <c r="F501" s="308"/>
      <c r="G501" s="308"/>
      <c r="H501" s="308"/>
      <c r="I501" s="536"/>
      <c r="J501" s="308"/>
      <c r="K501" s="308"/>
      <c r="L501" s="309">
        <v>2</v>
      </c>
      <c r="M501" s="533"/>
      <c r="N501" s="533"/>
      <c r="O501" s="534">
        <v>29000</v>
      </c>
      <c r="P501" s="855"/>
      <c r="Q501" s="503"/>
    </row>
    <row r="502" spans="1:17" s="425" customFormat="1" ht="28" customHeight="1">
      <c r="A502" s="844">
        <v>490</v>
      </c>
      <c r="B502" s="531" t="s">
        <v>1417</v>
      </c>
      <c r="C502" s="309" t="s">
        <v>2111</v>
      </c>
      <c r="D502" s="309"/>
      <c r="E502" s="308"/>
      <c r="F502" s="308"/>
      <c r="G502" s="308"/>
      <c r="H502" s="308"/>
      <c r="I502" s="536"/>
      <c r="J502" s="308"/>
      <c r="K502" s="308"/>
      <c r="L502" s="309">
        <v>2</v>
      </c>
      <c r="M502" s="533"/>
      <c r="N502" s="533"/>
      <c r="O502" s="534">
        <v>29000</v>
      </c>
      <c r="P502" s="855"/>
      <c r="Q502" s="503"/>
    </row>
    <row r="503" spans="1:17" s="425" customFormat="1" ht="28" customHeight="1">
      <c r="A503" s="844">
        <v>491</v>
      </c>
      <c r="B503" s="531" t="s">
        <v>1418</v>
      </c>
      <c r="C503" s="309" t="s">
        <v>2111</v>
      </c>
      <c r="D503" s="309"/>
      <c r="E503" s="308"/>
      <c r="F503" s="308"/>
      <c r="G503" s="308"/>
      <c r="H503" s="308"/>
      <c r="I503" s="536"/>
      <c r="J503" s="308"/>
      <c r="K503" s="308"/>
      <c r="L503" s="309">
        <v>1</v>
      </c>
      <c r="M503" s="533"/>
      <c r="N503" s="533"/>
      <c r="O503" s="534">
        <v>27000</v>
      </c>
      <c r="P503" s="855"/>
      <c r="Q503" s="503"/>
    </row>
    <row r="504" spans="1:17" s="425" customFormat="1" ht="28" customHeight="1">
      <c r="A504" s="844">
        <v>492</v>
      </c>
      <c r="B504" s="531" t="s">
        <v>1419</v>
      </c>
      <c r="C504" s="309" t="s">
        <v>2111</v>
      </c>
      <c r="D504" s="309"/>
      <c r="E504" s="308"/>
      <c r="F504" s="308"/>
      <c r="G504" s="308"/>
      <c r="H504" s="308"/>
      <c r="I504" s="536"/>
      <c r="J504" s="308"/>
      <c r="K504" s="308"/>
      <c r="L504" s="309">
        <v>2</v>
      </c>
      <c r="M504" s="533"/>
      <c r="N504" s="533"/>
      <c r="O504" s="534">
        <v>78000</v>
      </c>
      <c r="P504" s="855"/>
      <c r="Q504" s="503"/>
    </row>
    <row r="505" spans="1:17" s="425" customFormat="1" ht="28" customHeight="1">
      <c r="A505" s="844">
        <v>493</v>
      </c>
      <c r="B505" s="531" t="s">
        <v>1420</v>
      </c>
      <c r="C505" s="309" t="s">
        <v>2111</v>
      </c>
      <c r="D505" s="309"/>
      <c r="E505" s="308"/>
      <c r="F505" s="308"/>
      <c r="G505" s="308"/>
      <c r="H505" s="308"/>
      <c r="I505" s="536"/>
      <c r="J505" s="308"/>
      <c r="K505" s="308"/>
      <c r="L505" s="309">
        <v>1</v>
      </c>
      <c r="M505" s="533"/>
      <c r="N505" s="533"/>
      <c r="O505" s="534">
        <v>66500</v>
      </c>
      <c r="P505" s="855"/>
      <c r="Q505" s="503"/>
    </row>
    <row r="506" spans="1:17" s="425" customFormat="1" ht="33" customHeight="1">
      <c r="A506" s="844">
        <v>494</v>
      </c>
      <c r="B506" s="531" t="s">
        <v>1421</v>
      </c>
      <c r="C506" s="309" t="s">
        <v>2111</v>
      </c>
      <c r="D506" s="309"/>
      <c r="E506" s="308"/>
      <c r="F506" s="308"/>
      <c r="G506" s="308"/>
      <c r="H506" s="308"/>
      <c r="I506" s="536"/>
      <c r="J506" s="308"/>
      <c r="K506" s="308"/>
      <c r="L506" s="309">
        <v>2</v>
      </c>
      <c r="M506" s="533"/>
      <c r="N506" s="533"/>
      <c r="O506" s="534">
        <v>90000</v>
      </c>
      <c r="P506" s="855"/>
      <c r="Q506" s="503"/>
    </row>
    <row r="507" spans="1:17" s="425" customFormat="1" ht="33" customHeight="1">
      <c r="A507" s="844">
        <v>495</v>
      </c>
      <c r="B507" s="531" t="s">
        <v>1422</v>
      </c>
      <c r="C507" s="309" t="s">
        <v>2111</v>
      </c>
      <c r="D507" s="309"/>
      <c r="E507" s="308"/>
      <c r="F507" s="308"/>
      <c r="G507" s="308"/>
      <c r="H507" s="308"/>
      <c r="I507" s="536"/>
      <c r="J507" s="308"/>
      <c r="K507" s="308"/>
      <c r="L507" s="309">
        <v>2</v>
      </c>
      <c r="M507" s="533"/>
      <c r="N507" s="533"/>
      <c r="O507" s="534">
        <v>80000</v>
      </c>
      <c r="P507" s="855"/>
      <c r="Q507" s="503"/>
    </row>
    <row r="508" spans="1:17" s="425" customFormat="1" ht="33" customHeight="1">
      <c r="A508" s="844">
        <v>496</v>
      </c>
      <c r="B508" s="531" t="s">
        <v>1423</v>
      </c>
      <c r="C508" s="309" t="s">
        <v>2111</v>
      </c>
      <c r="D508" s="309"/>
      <c r="E508" s="308"/>
      <c r="F508" s="308"/>
      <c r="G508" s="308"/>
      <c r="H508" s="308"/>
      <c r="I508" s="536"/>
      <c r="J508" s="308"/>
      <c r="K508" s="308"/>
      <c r="L508" s="309">
        <v>1</v>
      </c>
      <c r="M508" s="533"/>
      <c r="N508" s="533"/>
      <c r="O508" s="534">
        <v>27500</v>
      </c>
      <c r="P508" s="855"/>
      <c r="Q508" s="503"/>
    </row>
    <row r="509" spans="1:17" s="425" customFormat="1" ht="33" customHeight="1">
      <c r="A509" s="844">
        <v>497</v>
      </c>
      <c r="B509" s="531" t="s">
        <v>1424</v>
      </c>
      <c r="C509" s="533" t="s">
        <v>2107</v>
      </c>
      <c r="D509" s="309"/>
      <c r="E509" s="308"/>
      <c r="F509" s="308"/>
      <c r="G509" s="308"/>
      <c r="H509" s="308"/>
      <c r="I509" s="536"/>
      <c r="J509" s="308"/>
      <c r="K509" s="308"/>
      <c r="L509" s="309">
        <v>2</v>
      </c>
      <c r="M509" s="533"/>
      <c r="N509" s="533"/>
      <c r="O509" s="534">
        <v>180000</v>
      </c>
      <c r="P509" s="855"/>
      <c r="Q509" s="503"/>
    </row>
    <row r="510" spans="1:17" s="425" customFormat="1" ht="33" customHeight="1">
      <c r="A510" s="844">
        <v>498</v>
      </c>
      <c r="B510" s="531" t="s">
        <v>1425</v>
      </c>
      <c r="C510" s="533" t="s">
        <v>2107</v>
      </c>
      <c r="D510" s="309"/>
      <c r="E510" s="308"/>
      <c r="F510" s="308"/>
      <c r="G510" s="308"/>
      <c r="H510" s="308"/>
      <c r="I510" s="536"/>
      <c r="J510" s="308"/>
      <c r="K510" s="308"/>
      <c r="L510" s="309">
        <v>1</v>
      </c>
      <c r="M510" s="533"/>
      <c r="N510" s="533"/>
      <c r="O510" s="534">
        <v>45000</v>
      </c>
      <c r="P510" s="855"/>
      <c r="Q510" s="503"/>
    </row>
    <row r="511" spans="1:17" s="425" customFormat="1" ht="33" customHeight="1">
      <c r="A511" s="844">
        <v>499</v>
      </c>
      <c r="B511" s="531" t="s">
        <v>1426</v>
      </c>
      <c r="C511" s="309" t="s">
        <v>2111</v>
      </c>
      <c r="D511" s="309"/>
      <c r="E511" s="308"/>
      <c r="F511" s="308"/>
      <c r="G511" s="308"/>
      <c r="H511" s="308"/>
      <c r="I511" s="536"/>
      <c r="J511" s="308"/>
      <c r="K511" s="308"/>
      <c r="L511" s="309">
        <v>1</v>
      </c>
      <c r="M511" s="533"/>
      <c r="N511" s="533"/>
      <c r="O511" s="534">
        <v>125000</v>
      </c>
      <c r="P511" s="855"/>
      <c r="Q511" s="503"/>
    </row>
    <row r="512" spans="1:17" s="425" customFormat="1" ht="33" customHeight="1">
      <c r="A512" s="844">
        <v>500</v>
      </c>
      <c r="B512" s="531" t="s">
        <v>1427</v>
      </c>
      <c r="C512" s="309" t="s">
        <v>2111</v>
      </c>
      <c r="D512" s="309"/>
      <c r="E512" s="308"/>
      <c r="F512" s="308"/>
      <c r="G512" s="308"/>
      <c r="H512" s="308"/>
      <c r="I512" s="536"/>
      <c r="J512" s="308"/>
      <c r="K512" s="308"/>
      <c r="L512" s="309">
        <v>2</v>
      </c>
      <c r="M512" s="533"/>
      <c r="N512" s="533"/>
      <c r="O512" s="534">
        <v>150000</v>
      </c>
      <c r="P512" s="855"/>
      <c r="Q512" s="503"/>
    </row>
    <row r="513" spans="1:17" s="425" customFormat="1" ht="33" customHeight="1">
      <c r="A513" s="844">
        <v>501</v>
      </c>
      <c r="B513" s="531" t="s">
        <v>1428</v>
      </c>
      <c r="C513" s="309" t="s">
        <v>2111</v>
      </c>
      <c r="D513" s="309"/>
      <c r="E513" s="308"/>
      <c r="F513" s="308"/>
      <c r="G513" s="308"/>
      <c r="H513" s="308"/>
      <c r="I513" s="536"/>
      <c r="J513" s="308"/>
      <c r="K513" s="308"/>
      <c r="L513" s="309">
        <v>2</v>
      </c>
      <c r="M513" s="533"/>
      <c r="N513" s="533"/>
      <c r="O513" s="534">
        <v>140000</v>
      </c>
      <c r="P513" s="855"/>
      <c r="Q513" s="503"/>
    </row>
    <row r="514" spans="1:17" s="425" customFormat="1" ht="33" customHeight="1">
      <c r="A514" s="844">
        <v>502</v>
      </c>
      <c r="B514" s="531" t="s">
        <v>1429</v>
      </c>
      <c r="C514" s="309" t="s">
        <v>2106</v>
      </c>
      <c r="D514" s="309"/>
      <c r="E514" s="308"/>
      <c r="F514" s="308"/>
      <c r="G514" s="308"/>
      <c r="H514" s="308"/>
      <c r="I514" s="536"/>
      <c r="J514" s="308"/>
      <c r="K514" s="308"/>
      <c r="L514" s="309">
        <v>2</v>
      </c>
      <c r="M514" s="533"/>
      <c r="N514" s="533"/>
      <c r="O514" s="534">
        <v>165000</v>
      </c>
      <c r="P514" s="855"/>
      <c r="Q514" s="503"/>
    </row>
    <row r="515" spans="1:17" s="425" customFormat="1" ht="33" customHeight="1">
      <c r="A515" s="844">
        <v>503</v>
      </c>
      <c r="B515" s="531" t="s">
        <v>1430</v>
      </c>
      <c r="C515" s="309" t="s">
        <v>2106</v>
      </c>
      <c r="D515" s="309"/>
      <c r="E515" s="308"/>
      <c r="F515" s="308"/>
      <c r="G515" s="308"/>
      <c r="H515" s="308"/>
      <c r="I515" s="536"/>
      <c r="J515" s="308"/>
      <c r="K515" s="308"/>
      <c r="L515" s="309">
        <v>2</v>
      </c>
      <c r="M515" s="533"/>
      <c r="N515" s="533"/>
      <c r="O515" s="534">
        <v>155000</v>
      </c>
      <c r="P515" s="855"/>
      <c r="Q515" s="503"/>
    </row>
    <row r="516" spans="1:17" s="425" customFormat="1" ht="33" customHeight="1">
      <c r="A516" s="844">
        <v>504</v>
      </c>
      <c r="B516" s="531" t="s">
        <v>1431</v>
      </c>
      <c r="C516" s="309" t="s">
        <v>2111</v>
      </c>
      <c r="D516" s="309"/>
      <c r="E516" s="308"/>
      <c r="F516" s="308"/>
      <c r="G516" s="308"/>
      <c r="H516" s="308"/>
      <c r="I516" s="536"/>
      <c r="J516" s="308"/>
      <c r="K516" s="308"/>
      <c r="L516" s="309">
        <v>2</v>
      </c>
      <c r="M516" s="533"/>
      <c r="N516" s="533"/>
      <c r="O516" s="534">
        <v>120000</v>
      </c>
      <c r="P516" s="855"/>
      <c r="Q516" s="503"/>
    </row>
    <row r="517" spans="1:17" s="425" customFormat="1" ht="33" customHeight="1">
      <c r="A517" s="844">
        <v>505</v>
      </c>
      <c r="B517" s="531" t="s">
        <v>1432</v>
      </c>
      <c r="C517" s="309" t="s">
        <v>2111</v>
      </c>
      <c r="D517" s="309"/>
      <c r="E517" s="308"/>
      <c r="F517" s="308"/>
      <c r="G517" s="308"/>
      <c r="H517" s="308"/>
      <c r="I517" s="536"/>
      <c r="J517" s="308"/>
      <c r="K517" s="308"/>
      <c r="L517" s="309">
        <v>3</v>
      </c>
      <c r="M517" s="533"/>
      <c r="N517" s="533"/>
      <c r="O517" s="534">
        <v>180000</v>
      </c>
      <c r="P517" s="855"/>
      <c r="Q517" s="503"/>
    </row>
    <row r="518" spans="1:17" s="425" customFormat="1" ht="33" customHeight="1">
      <c r="A518" s="844">
        <v>506</v>
      </c>
      <c r="B518" s="531" t="s">
        <v>1433</v>
      </c>
      <c r="C518" s="309" t="s">
        <v>2111</v>
      </c>
      <c r="D518" s="309"/>
      <c r="E518" s="308"/>
      <c r="F518" s="308"/>
      <c r="G518" s="308"/>
      <c r="H518" s="308"/>
      <c r="I518" s="536"/>
      <c r="J518" s="308"/>
      <c r="K518" s="308"/>
      <c r="L518" s="309">
        <v>1</v>
      </c>
      <c r="M518" s="533"/>
      <c r="N518" s="533"/>
      <c r="O518" s="534">
        <v>85000</v>
      </c>
      <c r="P518" s="855"/>
      <c r="Q518" s="503"/>
    </row>
    <row r="519" spans="1:17" s="425" customFormat="1" ht="33" customHeight="1">
      <c r="A519" s="844">
        <v>507</v>
      </c>
      <c r="B519" s="531" t="s">
        <v>1434</v>
      </c>
      <c r="C519" s="309" t="s">
        <v>2111</v>
      </c>
      <c r="D519" s="309"/>
      <c r="E519" s="308"/>
      <c r="F519" s="308"/>
      <c r="G519" s="308"/>
      <c r="H519" s="308"/>
      <c r="I519" s="536"/>
      <c r="J519" s="308"/>
      <c r="K519" s="308"/>
      <c r="L519" s="309">
        <v>2</v>
      </c>
      <c r="M519" s="533"/>
      <c r="N519" s="533"/>
      <c r="O519" s="534">
        <v>112000</v>
      </c>
      <c r="P519" s="855"/>
      <c r="Q519" s="503"/>
    </row>
    <row r="520" spans="1:17" s="425" customFormat="1" ht="33" customHeight="1">
      <c r="A520" s="844">
        <v>508</v>
      </c>
      <c r="B520" s="531" t="s">
        <v>1435</v>
      </c>
      <c r="C520" s="309" t="s">
        <v>2111</v>
      </c>
      <c r="D520" s="309"/>
      <c r="E520" s="308"/>
      <c r="F520" s="308"/>
      <c r="G520" s="308"/>
      <c r="H520" s="308"/>
      <c r="I520" s="536"/>
      <c r="J520" s="308"/>
      <c r="K520" s="308"/>
      <c r="L520" s="309">
        <v>2</v>
      </c>
      <c r="M520" s="533"/>
      <c r="N520" s="533"/>
      <c r="O520" s="534">
        <v>210000</v>
      </c>
      <c r="P520" s="855"/>
      <c r="Q520" s="503"/>
    </row>
    <row r="521" spans="1:17" s="425" customFormat="1" ht="33" customHeight="1">
      <c r="A521" s="844">
        <v>509</v>
      </c>
      <c r="B521" s="531" t="s">
        <v>1436</v>
      </c>
      <c r="C521" s="309" t="s">
        <v>2111</v>
      </c>
      <c r="D521" s="309"/>
      <c r="E521" s="308"/>
      <c r="F521" s="308"/>
      <c r="G521" s="308"/>
      <c r="H521" s="308"/>
      <c r="I521" s="536"/>
      <c r="J521" s="308"/>
      <c r="K521" s="308"/>
      <c r="L521" s="309">
        <v>2</v>
      </c>
      <c r="M521" s="533"/>
      <c r="N521" s="533"/>
      <c r="O521" s="534">
        <v>265000</v>
      </c>
      <c r="P521" s="855"/>
      <c r="Q521" s="503"/>
    </row>
    <row r="522" spans="1:17" s="425" customFormat="1" ht="33" customHeight="1">
      <c r="A522" s="844">
        <v>510</v>
      </c>
      <c r="B522" s="531" t="s">
        <v>1437</v>
      </c>
      <c r="C522" s="533" t="s">
        <v>2110</v>
      </c>
      <c r="D522" s="309"/>
      <c r="E522" s="308"/>
      <c r="F522" s="308"/>
      <c r="G522" s="308"/>
      <c r="H522" s="308"/>
      <c r="I522" s="536"/>
      <c r="J522" s="308"/>
      <c r="K522" s="308"/>
      <c r="L522" s="309">
        <v>2</v>
      </c>
      <c r="M522" s="533"/>
      <c r="N522" s="533"/>
      <c r="O522" s="534">
        <v>140000</v>
      </c>
      <c r="P522" s="855"/>
      <c r="Q522" s="503"/>
    </row>
    <row r="523" spans="1:17" s="425" customFormat="1" ht="28" customHeight="1">
      <c r="A523" s="844">
        <v>511</v>
      </c>
      <c r="B523" s="531" t="s">
        <v>1438</v>
      </c>
      <c r="C523" s="309" t="s">
        <v>2111</v>
      </c>
      <c r="D523" s="309"/>
      <c r="E523" s="308"/>
      <c r="F523" s="308"/>
      <c r="G523" s="308"/>
      <c r="H523" s="308"/>
      <c r="I523" s="536"/>
      <c r="J523" s="308"/>
      <c r="K523" s="308"/>
      <c r="L523" s="309">
        <v>2</v>
      </c>
      <c r="M523" s="533"/>
      <c r="N523" s="533"/>
      <c r="O523" s="534">
        <v>75000</v>
      </c>
      <c r="P523" s="855"/>
      <c r="Q523" s="503"/>
    </row>
    <row r="524" spans="1:17" s="425" customFormat="1" ht="28" customHeight="1">
      <c r="A524" s="844">
        <v>512</v>
      </c>
      <c r="B524" s="531" t="s">
        <v>1439</v>
      </c>
      <c r="C524" s="309" t="s">
        <v>2111</v>
      </c>
      <c r="D524" s="309"/>
      <c r="E524" s="308"/>
      <c r="F524" s="308"/>
      <c r="G524" s="308"/>
      <c r="H524" s="308"/>
      <c r="I524" s="536"/>
      <c r="J524" s="308"/>
      <c r="K524" s="308"/>
      <c r="L524" s="309">
        <v>2</v>
      </c>
      <c r="M524" s="533"/>
      <c r="N524" s="533"/>
      <c r="O524" s="534">
        <v>65000</v>
      </c>
      <c r="P524" s="855"/>
      <c r="Q524" s="503"/>
    </row>
    <row r="525" spans="1:17" s="425" customFormat="1" ht="28" customHeight="1">
      <c r="A525" s="844">
        <v>513</v>
      </c>
      <c r="B525" s="531" t="s">
        <v>1440</v>
      </c>
      <c r="C525" s="309" t="s">
        <v>2111</v>
      </c>
      <c r="D525" s="309"/>
      <c r="E525" s="308"/>
      <c r="F525" s="308"/>
      <c r="G525" s="308"/>
      <c r="H525" s="308"/>
      <c r="I525" s="536"/>
      <c r="J525" s="308"/>
      <c r="K525" s="308"/>
      <c r="L525" s="309">
        <v>2</v>
      </c>
      <c r="M525" s="533"/>
      <c r="N525" s="533"/>
      <c r="O525" s="534">
        <v>90000</v>
      </c>
      <c r="P525" s="855"/>
      <c r="Q525" s="503"/>
    </row>
    <row r="526" spans="1:17" s="425" customFormat="1" ht="28" customHeight="1">
      <c r="A526" s="844">
        <v>514</v>
      </c>
      <c r="B526" s="531" t="s">
        <v>1441</v>
      </c>
      <c r="C526" s="309" t="s">
        <v>2111</v>
      </c>
      <c r="D526" s="309"/>
      <c r="E526" s="308"/>
      <c r="F526" s="308"/>
      <c r="G526" s="308"/>
      <c r="H526" s="308"/>
      <c r="I526" s="536"/>
      <c r="J526" s="308"/>
      <c r="K526" s="308"/>
      <c r="L526" s="309">
        <v>2</v>
      </c>
      <c r="M526" s="533"/>
      <c r="N526" s="533"/>
      <c r="O526" s="534">
        <v>110000</v>
      </c>
      <c r="P526" s="855"/>
      <c r="Q526" s="503"/>
    </row>
    <row r="527" spans="1:17" s="425" customFormat="1" ht="28" customHeight="1">
      <c r="A527" s="844">
        <v>515</v>
      </c>
      <c r="B527" s="531" t="s">
        <v>1442</v>
      </c>
      <c r="C527" s="309" t="s">
        <v>2111</v>
      </c>
      <c r="D527" s="309"/>
      <c r="E527" s="308"/>
      <c r="F527" s="308"/>
      <c r="G527" s="308"/>
      <c r="H527" s="308"/>
      <c r="I527" s="536"/>
      <c r="J527" s="308"/>
      <c r="K527" s="308"/>
      <c r="L527" s="309">
        <v>2</v>
      </c>
      <c r="M527" s="533"/>
      <c r="N527" s="533"/>
      <c r="O527" s="534">
        <v>115000</v>
      </c>
      <c r="P527" s="855"/>
      <c r="Q527" s="503"/>
    </row>
    <row r="528" spans="1:17" s="425" customFormat="1" ht="28" customHeight="1">
      <c r="A528" s="844">
        <v>516</v>
      </c>
      <c r="B528" s="531" t="s">
        <v>1443</v>
      </c>
      <c r="C528" s="555" t="s">
        <v>2106</v>
      </c>
      <c r="D528" s="309"/>
      <c r="E528" s="308"/>
      <c r="F528" s="308"/>
      <c r="G528" s="308"/>
      <c r="H528" s="308"/>
      <c r="I528" s="536"/>
      <c r="J528" s="308"/>
      <c r="K528" s="308"/>
      <c r="L528" s="309">
        <v>1</v>
      </c>
      <c r="M528" s="533"/>
      <c r="N528" s="533"/>
      <c r="O528" s="534">
        <v>120000</v>
      </c>
      <c r="P528" s="855"/>
      <c r="Q528" s="503"/>
    </row>
    <row r="529" spans="1:17" s="425" customFormat="1" ht="28" customHeight="1">
      <c r="A529" s="844">
        <v>517</v>
      </c>
      <c r="B529" s="531" t="s">
        <v>1444</v>
      </c>
      <c r="C529" s="309" t="s">
        <v>2111</v>
      </c>
      <c r="D529" s="309"/>
      <c r="E529" s="308"/>
      <c r="F529" s="308"/>
      <c r="G529" s="308"/>
      <c r="H529" s="308"/>
      <c r="I529" s="536"/>
      <c r="J529" s="308"/>
      <c r="K529" s="308"/>
      <c r="L529" s="309">
        <v>1</v>
      </c>
      <c r="M529" s="533"/>
      <c r="N529" s="533"/>
      <c r="O529" s="534">
        <v>75000</v>
      </c>
      <c r="P529" s="855"/>
      <c r="Q529" s="503"/>
    </row>
    <row r="530" spans="1:17" s="425" customFormat="1" ht="28" customHeight="1">
      <c r="A530" s="844">
        <v>518</v>
      </c>
      <c r="B530" s="531" t="s">
        <v>1445</v>
      </c>
      <c r="C530" s="309" t="s">
        <v>2111</v>
      </c>
      <c r="D530" s="309"/>
      <c r="E530" s="308"/>
      <c r="F530" s="308"/>
      <c r="G530" s="308"/>
      <c r="H530" s="308"/>
      <c r="I530" s="536"/>
      <c r="J530" s="308"/>
      <c r="K530" s="308"/>
      <c r="L530" s="309">
        <v>1</v>
      </c>
      <c r="M530" s="533"/>
      <c r="N530" s="533"/>
      <c r="O530" s="534">
        <v>86000</v>
      </c>
      <c r="P530" s="855"/>
      <c r="Q530" s="503"/>
    </row>
    <row r="531" spans="1:17" s="425" customFormat="1" ht="28" customHeight="1">
      <c r="A531" s="844">
        <v>519</v>
      </c>
      <c r="B531" s="531" t="s">
        <v>1446</v>
      </c>
      <c r="C531" s="309" t="s">
        <v>2111</v>
      </c>
      <c r="D531" s="309"/>
      <c r="E531" s="308"/>
      <c r="F531" s="308"/>
      <c r="G531" s="308"/>
      <c r="H531" s="308"/>
      <c r="I531" s="536"/>
      <c r="J531" s="308"/>
      <c r="K531" s="308"/>
      <c r="L531" s="309">
        <v>2</v>
      </c>
      <c r="M531" s="533"/>
      <c r="N531" s="533"/>
      <c r="O531" s="534">
        <v>145000</v>
      </c>
      <c r="P531" s="855"/>
      <c r="Q531" s="503"/>
    </row>
    <row r="532" spans="1:17" s="425" customFormat="1" ht="28" customHeight="1">
      <c r="A532" s="844">
        <v>520</v>
      </c>
      <c r="B532" s="531" t="s">
        <v>1447</v>
      </c>
      <c r="C532" s="309" t="s">
        <v>2111</v>
      </c>
      <c r="D532" s="309"/>
      <c r="E532" s="308"/>
      <c r="F532" s="308"/>
      <c r="G532" s="308"/>
      <c r="H532" s="308"/>
      <c r="I532" s="536"/>
      <c r="J532" s="308"/>
      <c r="K532" s="308"/>
      <c r="L532" s="309">
        <v>2</v>
      </c>
      <c r="M532" s="533"/>
      <c r="N532" s="533"/>
      <c r="O532" s="534">
        <v>110000</v>
      </c>
      <c r="P532" s="855"/>
      <c r="Q532" s="503"/>
    </row>
    <row r="533" spans="1:17" s="425" customFormat="1" ht="28" customHeight="1">
      <c r="A533" s="844">
        <v>521</v>
      </c>
      <c r="B533" s="531" t="s">
        <v>1448</v>
      </c>
      <c r="C533" s="309" t="s">
        <v>2111</v>
      </c>
      <c r="D533" s="309"/>
      <c r="E533" s="308"/>
      <c r="F533" s="308"/>
      <c r="G533" s="308"/>
      <c r="H533" s="308"/>
      <c r="I533" s="536"/>
      <c r="J533" s="308"/>
      <c r="K533" s="308"/>
      <c r="L533" s="309">
        <v>2</v>
      </c>
      <c r="M533" s="533"/>
      <c r="N533" s="533"/>
      <c r="O533" s="534">
        <v>235000</v>
      </c>
      <c r="P533" s="855"/>
      <c r="Q533" s="503"/>
    </row>
    <row r="534" spans="1:17" s="425" customFormat="1" ht="28" customHeight="1">
      <c r="A534" s="844">
        <v>522</v>
      </c>
      <c r="B534" s="531" t="s">
        <v>1449</v>
      </c>
      <c r="C534" s="309" t="s">
        <v>2111</v>
      </c>
      <c r="D534" s="309"/>
      <c r="E534" s="308"/>
      <c r="F534" s="308"/>
      <c r="G534" s="308"/>
      <c r="H534" s="308"/>
      <c r="I534" s="536"/>
      <c r="J534" s="308"/>
      <c r="K534" s="308"/>
      <c r="L534" s="309">
        <v>1</v>
      </c>
      <c r="M534" s="533"/>
      <c r="N534" s="533"/>
      <c r="O534" s="534">
        <v>90000</v>
      </c>
      <c r="P534" s="855"/>
      <c r="Q534" s="503"/>
    </row>
    <row r="535" spans="1:17" s="425" customFormat="1" ht="28" customHeight="1">
      <c r="A535" s="844">
        <v>523</v>
      </c>
      <c r="B535" s="531" t="s">
        <v>1450</v>
      </c>
      <c r="C535" s="309" t="s">
        <v>2111</v>
      </c>
      <c r="D535" s="309"/>
      <c r="E535" s="308"/>
      <c r="F535" s="308"/>
      <c r="G535" s="308"/>
      <c r="H535" s="308"/>
      <c r="I535" s="536"/>
      <c r="J535" s="308"/>
      <c r="K535" s="308"/>
      <c r="L535" s="309">
        <v>2</v>
      </c>
      <c r="M535" s="533"/>
      <c r="N535" s="533"/>
      <c r="O535" s="534">
        <v>85000</v>
      </c>
      <c r="P535" s="855"/>
      <c r="Q535" s="503"/>
    </row>
    <row r="536" spans="1:17" s="425" customFormat="1" ht="28" customHeight="1">
      <c r="A536" s="844">
        <v>524</v>
      </c>
      <c r="B536" s="531" t="s">
        <v>1451</v>
      </c>
      <c r="C536" s="309" t="s">
        <v>2111</v>
      </c>
      <c r="D536" s="309"/>
      <c r="E536" s="308"/>
      <c r="F536" s="308"/>
      <c r="G536" s="308"/>
      <c r="H536" s="308"/>
      <c r="I536" s="536"/>
      <c r="J536" s="308"/>
      <c r="K536" s="308"/>
      <c r="L536" s="309">
        <v>1</v>
      </c>
      <c r="M536" s="533"/>
      <c r="N536" s="533"/>
      <c r="O536" s="534">
        <v>65000</v>
      </c>
      <c r="P536" s="855"/>
      <c r="Q536" s="503"/>
    </row>
    <row r="537" spans="1:17" s="425" customFormat="1" ht="28" customHeight="1">
      <c r="A537" s="844">
        <v>525</v>
      </c>
      <c r="B537" s="531" t="s">
        <v>1452</v>
      </c>
      <c r="C537" s="309" t="s">
        <v>2111</v>
      </c>
      <c r="D537" s="309"/>
      <c r="E537" s="308"/>
      <c r="F537" s="308"/>
      <c r="G537" s="308"/>
      <c r="H537" s="308"/>
      <c r="I537" s="536"/>
      <c r="J537" s="308"/>
      <c r="K537" s="308"/>
      <c r="L537" s="309">
        <v>2</v>
      </c>
      <c r="M537" s="533"/>
      <c r="N537" s="533"/>
      <c r="O537" s="534">
        <v>250000</v>
      </c>
      <c r="P537" s="855"/>
      <c r="Q537" s="503"/>
    </row>
    <row r="538" spans="1:17" s="425" customFormat="1" ht="28" customHeight="1">
      <c r="A538" s="844">
        <v>526</v>
      </c>
      <c r="B538" s="531" t="s">
        <v>1453</v>
      </c>
      <c r="C538" s="555" t="s">
        <v>2106</v>
      </c>
      <c r="D538" s="309"/>
      <c r="E538" s="308"/>
      <c r="F538" s="308"/>
      <c r="G538" s="308"/>
      <c r="H538" s="308"/>
      <c r="I538" s="536"/>
      <c r="J538" s="308"/>
      <c r="K538" s="308"/>
      <c r="L538" s="309">
        <v>2</v>
      </c>
      <c r="M538" s="533"/>
      <c r="N538" s="533"/>
      <c r="O538" s="534">
        <v>85000</v>
      </c>
      <c r="P538" s="855"/>
      <c r="Q538" s="503"/>
    </row>
    <row r="539" spans="1:17" s="425" customFormat="1" ht="28" customHeight="1">
      <c r="A539" s="844">
        <v>527</v>
      </c>
      <c r="B539" s="531" t="s">
        <v>1454</v>
      </c>
      <c r="C539" s="555" t="s">
        <v>2106</v>
      </c>
      <c r="D539" s="309"/>
      <c r="E539" s="308"/>
      <c r="F539" s="308"/>
      <c r="G539" s="308"/>
      <c r="H539" s="308"/>
      <c r="I539" s="536"/>
      <c r="J539" s="308"/>
      <c r="K539" s="308"/>
      <c r="L539" s="309">
        <v>2</v>
      </c>
      <c r="M539" s="533"/>
      <c r="N539" s="533"/>
      <c r="O539" s="534">
        <v>160000</v>
      </c>
      <c r="P539" s="855"/>
      <c r="Q539" s="503"/>
    </row>
    <row r="540" spans="1:17" s="425" customFormat="1" ht="28" customHeight="1">
      <c r="A540" s="844">
        <v>528</v>
      </c>
      <c r="B540" s="531" t="s">
        <v>1455</v>
      </c>
      <c r="C540" s="555" t="s">
        <v>2106</v>
      </c>
      <c r="D540" s="309"/>
      <c r="E540" s="308"/>
      <c r="F540" s="308"/>
      <c r="G540" s="308"/>
      <c r="H540" s="308"/>
      <c r="I540" s="536"/>
      <c r="J540" s="308"/>
      <c r="K540" s="308"/>
      <c r="L540" s="309">
        <v>2</v>
      </c>
      <c r="M540" s="533"/>
      <c r="N540" s="533"/>
      <c r="O540" s="534">
        <v>145000</v>
      </c>
      <c r="P540" s="855"/>
      <c r="Q540" s="503"/>
    </row>
    <row r="541" spans="1:17" s="425" customFormat="1" ht="28" customHeight="1">
      <c r="A541" s="844">
        <v>529</v>
      </c>
      <c r="B541" s="531" t="s">
        <v>1456</v>
      </c>
      <c r="C541" s="555" t="s">
        <v>2106</v>
      </c>
      <c r="D541" s="309"/>
      <c r="E541" s="308"/>
      <c r="F541" s="308"/>
      <c r="G541" s="308"/>
      <c r="H541" s="308"/>
      <c r="I541" s="536"/>
      <c r="J541" s="308"/>
      <c r="K541" s="308"/>
      <c r="L541" s="309">
        <v>2</v>
      </c>
      <c r="M541" s="533"/>
      <c r="N541" s="533"/>
      <c r="O541" s="534">
        <v>415000</v>
      </c>
      <c r="P541" s="855"/>
      <c r="Q541" s="503"/>
    </row>
    <row r="542" spans="1:17" s="425" customFormat="1" ht="28" customHeight="1">
      <c r="A542" s="844">
        <v>530</v>
      </c>
      <c r="B542" s="531" t="s">
        <v>1457</v>
      </c>
      <c r="C542" s="555" t="s">
        <v>2106</v>
      </c>
      <c r="D542" s="309"/>
      <c r="E542" s="308"/>
      <c r="F542" s="308"/>
      <c r="G542" s="308"/>
      <c r="H542" s="308"/>
      <c r="I542" s="536"/>
      <c r="J542" s="308"/>
      <c r="K542" s="308"/>
      <c r="L542" s="309">
        <v>2</v>
      </c>
      <c r="M542" s="533"/>
      <c r="N542" s="533"/>
      <c r="O542" s="534">
        <v>150000</v>
      </c>
      <c r="P542" s="855"/>
      <c r="Q542" s="503"/>
    </row>
    <row r="543" spans="1:17" s="425" customFormat="1" ht="28" customHeight="1">
      <c r="A543" s="844">
        <v>531</v>
      </c>
      <c r="B543" s="531" t="s">
        <v>1458</v>
      </c>
      <c r="C543" s="555" t="s">
        <v>2106</v>
      </c>
      <c r="D543" s="309"/>
      <c r="E543" s="308"/>
      <c r="F543" s="308"/>
      <c r="G543" s="308"/>
      <c r="H543" s="308"/>
      <c r="I543" s="536"/>
      <c r="J543" s="308"/>
      <c r="K543" s="308"/>
      <c r="L543" s="309">
        <v>2</v>
      </c>
      <c r="M543" s="533"/>
      <c r="N543" s="533"/>
      <c r="O543" s="534">
        <v>110000</v>
      </c>
      <c r="P543" s="855"/>
      <c r="Q543" s="503"/>
    </row>
    <row r="544" spans="1:17" s="425" customFormat="1" ht="28" customHeight="1">
      <c r="A544" s="844">
        <v>532</v>
      </c>
      <c r="B544" s="531" t="s">
        <v>1459</v>
      </c>
      <c r="C544" s="555" t="s">
        <v>2106</v>
      </c>
      <c r="D544" s="309"/>
      <c r="E544" s="308"/>
      <c r="F544" s="308"/>
      <c r="G544" s="308"/>
      <c r="H544" s="308"/>
      <c r="I544" s="536"/>
      <c r="J544" s="308"/>
      <c r="K544" s="308"/>
      <c r="L544" s="309">
        <v>2</v>
      </c>
      <c r="M544" s="533"/>
      <c r="N544" s="533"/>
      <c r="O544" s="534">
        <v>185000</v>
      </c>
      <c r="P544" s="855"/>
      <c r="Q544" s="503"/>
    </row>
    <row r="545" spans="1:17" s="425" customFormat="1" ht="28" customHeight="1">
      <c r="A545" s="844">
        <v>533</v>
      </c>
      <c r="B545" s="531" t="s">
        <v>1460</v>
      </c>
      <c r="C545" s="555" t="s">
        <v>2106</v>
      </c>
      <c r="D545" s="309"/>
      <c r="E545" s="308"/>
      <c r="F545" s="308"/>
      <c r="G545" s="308"/>
      <c r="H545" s="308"/>
      <c r="I545" s="536"/>
      <c r="J545" s="308"/>
      <c r="K545" s="308"/>
      <c r="L545" s="309">
        <v>2</v>
      </c>
      <c r="M545" s="533"/>
      <c r="N545" s="533"/>
      <c r="O545" s="534">
        <v>175000</v>
      </c>
      <c r="P545" s="855"/>
      <c r="Q545" s="503"/>
    </row>
    <row r="546" spans="1:17" s="425" customFormat="1" ht="28" customHeight="1">
      <c r="A546" s="844">
        <v>534</v>
      </c>
      <c r="B546" s="531" t="s">
        <v>1461</v>
      </c>
      <c r="C546" s="555" t="s">
        <v>2106</v>
      </c>
      <c r="D546" s="309"/>
      <c r="E546" s="308"/>
      <c r="F546" s="308"/>
      <c r="G546" s="308"/>
      <c r="H546" s="308"/>
      <c r="I546" s="536"/>
      <c r="J546" s="308"/>
      <c r="K546" s="308"/>
      <c r="L546" s="309">
        <v>2</v>
      </c>
      <c r="M546" s="533"/>
      <c r="N546" s="533"/>
      <c r="O546" s="534">
        <v>210000</v>
      </c>
      <c r="P546" s="855"/>
      <c r="Q546" s="503"/>
    </row>
    <row r="547" spans="1:17" s="425" customFormat="1" ht="34" customHeight="1">
      <c r="A547" s="844">
        <v>535</v>
      </c>
      <c r="B547" s="531" t="s">
        <v>1462</v>
      </c>
      <c r="C547" s="309" t="s">
        <v>2111</v>
      </c>
      <c r="D547" s="309"/>
      <c r="E547" s="308"/>
      <c r="F547" s="308"/>
      <c r="G547" s="308"/>
      <c r="H547" s="308"/>
      <c r="I547" s="536"/>
      <c r="J547" s="308"/>
      <c r="K547" s="308"/>
      <c r="L547" s="309">
        <v>2</v>
      </c>
      <c r="M547" s="533"/>
      <c r="N547" s="533"/>
      <c r="O547" s="534">
        <v>95000</v>
      </c>
      <c r="P547" s="855"/>
      <c r="Q547" s="503"/>
    </row>
    <row r="548" spans="1:17" s="425" customFormat="1" ht="28" customHeight="1">
      <c r="A548" s="844">
        <v>536</v>
      </c>
      <c r="B548" s="531" t="s">
        <v>1463</v>
      </c>
      <c r="C548" s="309" t="s">
        <v>2111</v>
      </c>
      <c r="D548" s="309"/>
      <c r="E548" s="308"/>
      <c r="F548" s="308"/>
      <c r="G548" s="308"/>
      <c r="H548" s="308"/>
      <c r="I548" s="536"/>
      <c r="J548" s="308"/>
      <c r="K548" s="308"/>
      <c r="L548" s="309">
        <v>2</v>
      </c>
      <c r="M548" s="533"/>
      <c r="N548" s="533"/>
      <c r="O548" s="534">
        <v>185000</v>
      </c>
      <c r="P548" s="855"/>
      <c r="Q548" s="503"/>
    </row>
    <row r="549" spans="1:17" s="425" customFormat="1" ht="28" customHeight="1">
      <c r="A549" s="844">
        <v>537</v>
      </c>
      <c r="B549" s="531" t="s">
        <v>1464</v>
      </c>
      <c r="C549" s="309" t="s">
        <v>2109</v>
      </c>
      <c r="D549" s="309"/>
      <c r="E549" s="308"/>
      <c r="F549" s="308"/>
      <c r="G549" s="308"/>
      <c r="H549" s="308"/>
      <c r="I549" s="536"/>
      <c r="J549" s="308"/>
      <c r="K549" s="308"/>
      <c r="L549" s="309">
        <v>2</v>
      </c>
      <c r="M549" s="533"/>
      <c r="N549" s="533"/>
      <c r="O549" s="534">
        <v>65000</v>
      </c>
      <c r="P549" s="855"/>
      <c r="Q549" s="503"/>
    </row>
    <row r="550" spans="1:17" s="425" customFormat="1" ht="28" customHeight="1">
      <c r="A550" s="844">
        <v>538</v>
      </c>
      <c r="B550" s="531" t="s">
        <v>1465</v>
      </c>
      <c r="C550" s="309" t="s">
        <v>2111</v>
      </c>
      <c r="D550" s="309"/>
      <c r="E550" s="308"/>
      <c r="F550" s="308"/>
      <c r="G550" s="308"/>
      <c r="H550" s="308"/>
      <c r="I550" s="536"/>
      <c r="J550" s="308"/>
      <c r="K550" s="308"/>
      <c r="L550" s="309">
        <v>1</v>
      </c>
      <c r="M550" s="533"/>
      <c r="N550" s="533"/>
      <c r="O550" s="534">
        <v>70000</v>
      </c>
      <c r="P550" s="855"/>
      <c r="Q550" s="503"/>
    </row>
    <row r="551" spans="1:17" s="425" customFormat="1" ht="28" customHeight="1">
      <c r="A551" s="844">
        <v>539</v>
      </c>
      <c r="B551" s="531" t="s">
        <v>1466</v>
      </c>
      <c r="C551" s="309" t="s">
        <v>2111</v>
      </c>
      <c r="D551" s="309"/>
      <c r="E551" s="308"/>
      <c r="F551" s="308"/>
      <c r="G551" s="308"/>
      <c r="H551" s="308"/>
      <c r="I551" s="536"/>
      <c r="J551" s="308"/>
      <c r="K551" s="308"/>
      <c r="L551" s="309">
        <v>1</v>
      </c>
      <c r="M551" s="533"/>
      <c r="N551" s="533"/>
      <c r="O551" s="534">
        <v>95000</v>
      </c>
      <c r="P551" s="855"/>
      <c r="Q551" s="503"/>
    </row>
    <row r="552" spans="1:17" s="425" customFormat="1" ht="28" customHeight="1">
      <c r="A552" s="844">
        <v>540</v>
      </c>
      <c r="B552" s="531" t="s">
        <v>1467</v>
      </c>
      <c r="C552" s="309" t="s">
        <v>2111</v>
      </c>
      <c r="D552" s="309"/>
      <c r="E552" s="308"/>
      <c r="F552" s="308"/>
      <c r="G552" s="308"/>
      <c r="H552" s="308"/>
      <c r="I552" s="536"/>
      <c r="J552" s="308"/>
      <c r="K552" s="308"/>
      <c r="L552" s="309">
        <v>1</v>
      </c>
      <c r="M552" s="533"/>
      <c r="N552" s="533"/>
      <c r="O552" s="534">
        <v>65000</v>
      </c>
      <c r="P552" s="855"/>
      <c r="Q552" s="503"/>
    </row>
    <row r="553" spans="1:17" s="425" customFormat="1" ht="28" customHeight="1">
      <c r="A553" s="844">
        <v>541</v>
      </c>
      <c r="B553" s="531" t="s">
        <v>1468</v>
      </c>
      <c r="C553" s="309" t="s">
        <v>2111</v>
      </c>
      <c r="D553" s="309"/>
      <c r="E553" s="308"/>
      <c r="F553" s="308"/>
      <c r="G553" s="308"/>
      <c r="H553" s="308"/>
      <c r="I553" s="536"/>
      <c r="J553" s="308"/>
      <c r="K553" s="308"/>
      <c r="L553" s="309">
        <v>2</v>
      </c>
      <c r="M553" s="533"/>
      <c r="N553" s="533"/>
      <c r="O553" s="534">
        <v>50000</v>
      </c>
      <c r="P553" s="855"/>
      <c r="Q553" s="503"/>
    </row>
    <row r="554" spans="1:17" s="425" customFormat="1" ht="28" customHeight="1">
      <c r="A554" s="844">
        <v>542</v>
      </c>
      <c r="B554" s="531" t="s">
        <v>1469</v>
      </c>
      <c r="C554" s="309" t="s">
        <v>2111</v>
      </c>
      <c r="D554" s="309"/>
      <c r="E554" s="308"/>
      <c r="F554" s="308"/>
      <c r="G554" s="308"/>
      <c r="H554" s="308"/>
      <c r="I554" s="536"/>
      <c r="J554" s="308"/>
      <c r="K554" s="308"/>
      <c r="L554" s="309">
        <v>2</v>
      </c>
      <c r="M554" s="533"/>
      <c r="N554" s="533"/>
      <c r="O554" s="534">
        <v>45000</v>
      </c>
      <c r="P554" s="855"/>
      <c r="Q554" s="503"/>
    </row>
    <row r="555" spans="1:17" s="425" customFormat="1" ht="28" customHeight="1">
      <c r="A555" s="844">
        <v>543</v>
      </c>
      <c r="B555" s="531" t="s">
        <v>1470</v>
      </c>
      <c r="C555" s="309" t="s">
        <v>2111</v>
      </c>
      <c r="D555" s="309"/>
      <c r="E555" s="308"/>
      <c r="F555" s="308"/>
      <c r="G555" s="308"/>
      <c r="H555" s="308"/>
      <c r="I555" s="536"/>
      <c r="J555" s="308"/>
      <c r="K555" s="308"/>
      <c r="L555" s="309">
        <v>2</v>
      </c>
      <c r="M555" s="533"/>
      <c r="N555" s="533"/>
      <c r="O555" s="534">
        <v>170000</v>
      </c>
      <c r="P555" s="855"/>
      <c r="Q555" s="503"/>
    </row>
    <row r="556" spans="1:17" s="425" customFormat="1" ht="28" customHeight="1">
      <c r="A556" s="844">
        <v>544</v>
      </c>
      <c r="B556" s="531" t="s">
        <v>1471</v>
      </c>
      <c r="C556" s="309" t="s">
        <v>2111</v>
      </c>
      <c r="D556" s="309"/>
      <c r="E556" s="308"/>
      <c r="F556" s="308"/>
      <c r="G556" s="308"/>
      <c r="H556" s="308"/>
      <c r="I556" s="536"/>
      <c r="J556" s="308"/>
      <c r="K556" s="308"/>
      <c r="L556" s="309">
        <v>1</v>
      </c>
      <c r="M556" s="533"/>
      <c r="N556" s="533"/>
      <c r="O556" s="534">
        <v>75000</v>
      </c>
      <c r="P556" s="855"/>
      <c r="Q556" s="503"/>
    </row>
    <row r="557" spans="1:17" s="425" customFormat="1" ht="28" customHeight="1">
      <c r="A557" s="844">
        <v>545</v>
      </c>
      <c r="B557" s="531" t="s">
        <v>1472</v>
      </c>
      <c r="C557" s="309" t="s">
        <v>2111</v>
      </c>
      <c r="D557" s="309"/>
      <c r="E557" s="308"/>
      <c r="F557" s="308"/>
      <c r="G557" s="308"/>
      <c r="H557" s="308"/>
      <c r="I557" s="536"/>
      <c r="J557" s="308"/>
      <c r="K557" s="308"/>
      <c r="L557" s="309">
        <v>2</v>
      </c>
      <c r="M557" s="533"/>
      <c r="N557" s="533"/>
      <c r="O557" s="534">
        <v>110000</v>
      </c>
      <c r="P557" s="855"/>
      <c r="Q557" s="503"/>
    </row>
    <row r="558" spans="1:17" s="425" customFormat="1" ht="28" customHeight="1">
      <c r="A558" s="844">
        <v>546</v>
      </c>
      <c r="B558" s="531" t="s">
        <v>1473</v>
      </c>
      <c r="C558" s="309" t="s">
        <v>2111</v>
      </c>
      <c r="D558" s="309"/>
      <c r="E558" s="308"/>
      <c r="F558" s="308"/>
      <c r="G558" s="308"/>
      <c r="H558" s="308"/>
      <c r="I558" s="536"/>
      <c r="J558" s="308"/>
      <c r="K558" s="308"/>
      <c r="L558" s="309">
        <v>1</v>
      </c>
      <c r="M558" s="533"/>
      <c r="N558" s="533"/>
      <c r="O558" s="534">
        <v>75000</v>
      </c>
      <c r="P558" s="855"/>
      <c r="Q558" s="503"/>
    </row>
    <row r="559" spans="1:17" s="425" customFormat="1" ht="28" customHeight="1">
      <c r="A559" s="844">
        <v>547</v>
      </c>
      <c r="B559" s="531" t="s">
        <v>1474</v>
      </c>
      <c r="C559" s="309" t="s">
        <v>2111</v>
      </c>
      <c r="D559" s="309"/>
      <c r="E559" s="308"/>
      <c r="F559" s="308"/>
      <c r="G559" s="308"/>
      <c r="H559" s="308"/>
      <c r="I559" s="536"/>
      <c r="J559" s="308"/>
      <c r="K559" s="308"/>
      <c r="L559" s="309">
        <v>1</v>
      </c>
      <c r="M559" s="533"/>
      <c r="N559" s="533"/>
      <c r="O559" s="534">
        <v>85000</v>
      </c>
      <c r="P559" s="855"/>
      <c r="Q559" s="503"/>
    </row>
    <row r="560" spans="1:17" s="425" customFormat="1" ht="28" customHeight="1">
      <c r="A560" s="844">
        <v>548</v>
      </c>
      <c r="B560" s="531" t="s">
        <v>1475</v>
      </c>
      <c r="C560" s="309" t="s">
        <v>2111</v>
      </c>
      <c r="D560" s="309"/>
      <c r="E560" s="308"/>
      <c r="F560" s="308"/>
      <c r="G560" s="308"/>
      <c r="H560" s="308"/>
      <c r="I560" s="536"/>
      <c r="J560" s="308"/>
      <c r="K560" s="308"/>
      <c r="L560" s="309">
        <v>2</v>
      </c>
      <c r="M560" s="533"/>
      <c r="N560" s="533"/>
      <c r="O560" s="534">
        <v>110000</v>
      </c>
      <c r="P560" s="855"/>
      <c r="Q560" s="503"/>
    </row>
    <row r="561" spans="1:17" s="425" customFormat="1" ht="28" customHeight="1">
      <c r="A561" s="844">
        <v>549</v>
      </c>
      <c r="B561" s="531" t="s">
        <v>1476</v>
      </c>
      <c r="C561" s="309" t="s">
        <v>2111</v>
      </c>
      <c r="D561" s="309"/>
      <c r="E561" s="308"/>
      <c r="F561" s="308"/>
      <c r="G561" s="308"/>
      <c r="H561" s="308"/>
      <c r="I561" s="536"/>
      <c r="J561" s="308"/>
      <c r="K561" s="308"/>
      <c r="L561" s="309">
        <v>2</v>
      </c>
      <c r="M561" s="533"/>
      <c r="N561" s="533"/>
      <c r="O561" s="534">
        <v>125000</v>
      </c>
      <c r="P561" s="855"/>
      <c r="Q561" s="503"/>
    </row>
    <row r="562" spans="1:17" s="425" customFormat="1" ht="28" customHeight="1">
      <c r="A562" s="844">
        <v>550</v>
      </c>
      <c r="B562" s="531" t="s">
        <v>1477</v>
      </c>
      <c r="C562" s="309" t="s">
        <v>2111</v>
      </c>
      <c r="D562" s="309"/>
      <c r="E562" s="308"/>
      <c r="F562" s="308"/>
      <c r="G562" s="308"/>
      <c r="H562" s="308"/>
      <c r="I562" s="536"/>
      <c r="J562" s="308"/>
      <c r="K562" s="308"/>
      <c r="L562" s="309">
        <v>2</v>
      </c>
      <c r="M562" s="533"/>
      <c r="N562" s="533"/>
      <c r="O562" s="534">
        <v>95000</v>
      </c>
      <c r="P562" s="855"/>
      <c r="Q562" s="503"/>
    </row>
    <row r="563" spans="1:17" s="425" customFormat="1" ht="28" customHeight="1">
      <c r="A563" s="844">
        <v>551</v>
      </c>
      <c r="B563" s="531" t="s">
        <v>1478</v>
      </c>
      <c r="C563" s="309" t="s">
        <v>2111</v>
      </c>
      <c r="D563" s="309"/>
      <c r="E563" s="308"/>
      <c r="F563" s="308"/>
      <c r="G563" s="308"/>
      <c r="H563" s="308"/>
      <c r="I563" s="536"/>
      <c r="J563" s="308"/>
      <c r="K563" s="308"/>
      <c r="L563" s="309">
        <v>2</v>
      </c>
      <c r="M563" s="533"/>
      <c r="N563" s="533"/>
      <c r="O563" s="534">
        <v>75000</v>
      </c>
      <c r="P563" s="855"/>
      <c r="Q563" s="503"/>
    </row>
    <row r="564" spans="1:17" s="425" customFormat="1" ht="28" customHeight="1">
      <c r="A564" s="844">
        <v>552</v>
      </c>
      <c r="B564" s="531" t="s">
        <v>1479</v>
      </c>
      <c r="C564" s="309" t="s">
        <v>2111</v>
      </c>
      <c r="D564" s="309"/>
      <c r="E564" s="308"/>
      <c r="F564" s="308"/>
      <c r="G564" s="308"/>
      <c r="H564" s="308"/>
      <c r="I564" s="536"/>
      <c r="J564" s="308"/>
      <c r="K564" s="308"/>
      <c r="L564" s="309">
        <v>2</v>
      </c>
      <c r="M564" s="533"/>
      <c r="N564" s="533"/>
      <c r="O564" s="534">
        <v>175000</v>
      </c>
      <c r="P564" s="855"/>
      <c r="Q564" s="503"/>
    </row>
    <row r="565" spans="1:17" s="425" customFormat="1" ht="28" customHeight="1">
      <c r="A565" s="844">
        <v>553</v>
      </c>
      <c r="B565" s="531" t="s">
        <v>1480</v>
      </c>
      <c r="C565" s="309" t="s">
        <v>2111</v>
      </c>
      <c r="D565" s="309"/>
      <c r="E565" s="308"/>
      <c r="F565" s="308"/>
      <c r="G565" s="308"/>
      <c r="H565" s="308"/>
      <c r="I565" s="536"/>
      <c r="J565" s="308"/>
      <c r="K565" s="308"/>
      <c r="L565" s="309">
        <v>1</v>
      </c>
      <c r="M565" s="533"/>
      <c r="N565" s="533"/>
      <c r="O565" s="534">
        <v>55000</v>
      </c>
      <c r="P565" s="855"/>
      <c r="Q565" s="503"/>
    </row>
    <row r="566" spans="1:17" s="425" customFormat="1" ht="28" customHeight="1">
      <c r="A566" s="844">
        <v>554</v>
      </c>
      <c r="B566" s="531" t="s">
        <v>1481</v>
      </c>
      <c r="C566" s="533" t="s">
        <v>2110</v>
      </c>
      <c r="D566" s="309"/>
      <c r="E566" s="308"/>
      <c r="F566" s="308"/>
      <c r="G566" s="308"/>
      <c r="H566" s="308"/>
      <c r="I566" s="536"/>
      <c r="J566" s="308"/>
      <c r="K566" s="308"/>
      <c r="L566" s="309">
        <v>2</v>
      </c>
      <c r="M566" s="533"/>
      <c r="N566" s="533"/>
      <c r="O566" s="534">
        <v>160000</v>
      </c>
      <c r="P566" s="855"/>
      <c r="Q566" s="503"/>
    </row>
    <row r="567" spans="1:17" s="425" customFormat="1" ht="28" customHeight="1">
      <c r="A567" s="844">
        <v>555</v>
      </c>
      <c r="B567" s="531" t="s">
        <v>1482</v>
      </c>
      <c r="C567" s="533" t="s">
        <v>2110</v>
      </c>
      <c r="D567" s="309"/>
      <c r="E567" s="308"/>
      <c r="F567" s="308"/>
      <c r="G567" s="308"/>
      <c r="H567" s="308"/>
      <c r="I567" s="536"/>
      <c r="J567" s="308"/>
      <c r="K567" s="308"/>
      <c r="L567" s="309">
        <v>2</v>
      </c>
      <c r="M567" s="533"/>
      <c r="N567" s="533"/>
      <c r="O567" s="534">
        <v>115000</v>
      </c>
      <c r="P567" s="855"/>
      <c r="Q567" s="503"/>
    </row>
    <row r="568" spans="1:17" s="425" customFormat="1" ht="28" customHeight="1">
      <c r="A568" s="844">
        <v>556</v>
      </c>
      <c r="B568" s="531" t="s">
        <v>1483</v>
      </c>
      <c r="C568" s="533" t="s">
        <v>2110</v>
      </c>
      <c r="D568" s="309"/>
      <c r="E568" s="308"/>
      <c r="F568" s="308"/>
      <c r="G568" s="308"/>
      <c r="H568" s="308"/>
      <c r="I568" s="536"/>
      <c r="J568" s="308"/>
      <c r="K568" s="308"/>
      <c r="L568" s="309">
        <v>2</v>
      </c>
      <c r="M568" s="533"/>
      <c r="N568" s="533"/>
      <c r="O568" s="534">
        <v>140000</v>
      </c>
      <c r="P568" s="855"/>
      <c r="Q568" s="503"/>
    </row>
    <row r="569" spans="1:17" s="425" customFormat="1" ht="28" customHeight="1">
      <c r="A569" s="844">
        <v>557</v>
      </c>
      <c r="B569" s="531" t="s">
        <v>1484</v>
      </c>
      <c r="C569" s="309" t="s">
        <v>2111</v>
      </c>
      <c r="D569" s="309"/>
      <c r="E569" s="308"/>
      <c r="F569" s="308"/>
      <c r="G569" s="308"/>
      <c r="H569" s="308"/>
      <c r="I569" s="536"/>
      <c r="J569" s="308"/>
      <c r="K569" s="308"/>
      <c r="L569" s="309">
        <v>2</v>
      </c>
      <c r="M569" s="533"/>
      <c r="N569" s="533"/>
      <c r="O569" s="534">
        <v>42500</v>
      </c>
      <c r="P569" s="855"/>
      <c r="Q569" s="503"/>
    </row>
    <row r="570" spans="1:17" s="425" customFormat="1" ht="28" customHeight="1">
      <c r="A570" s="844">
        <v>558</v>
      </c>
      <c r="B570" s="531" t="s">
        <v>1485</v>
      </c>
      <c r="C570" s="309" t="s">
        <v>2111</v>
      </c>
      <c r="D570" s="309"/>
      <c r="E570" s="308"/>
      <c r="F570" s="308"/>
      <c r="G570" s="308"/>
      <c r="H570" s="308"/>
      <c r="I570" s="536"/>
      <c r="J570" s="308"/>
      <c r="K570" s="308"/>
      <c r="L570" s="309">
        <v>2</v>
      </c>
      <c r="M570" s="533"/>
      <c r="N570" s="533"/>
      <c r="O570" s="534">
        <v>110500</v>
      </c>
      <c r="P570" s="855"/>
      <c r="Q570" s="503"/>
    </row>
    <row r="571" spans="1:17" s="425" customFormat="1" ht="28" customHeight="1">
      <c r="A571" s="844">
        <v>559</v>
      </c>
      <c r="B571" s="531" t="s">
        <v>1486</v>
      </c>
      <c r="C571" s="309" t="s">
        <v>2111</v>
      </c>
      <c r="D571" s="309"/>
      <c r="E571" s="308"/>
      <c r="F571" s="308"/>
      <c r="G571" s="308"/>
      <c r="H571" s="308"/>
      <c r="I571" s="536"/>
      <c r="J571" s="308"/>
      <c r="K571" s="308"/>
      <c r="L571" s="309">
        <v>3</v>
      </c>
      <c r="M571" s="533"/>
      <c r="N571" s="533"/>
      <c r="O571" s="534">
        <v>210000</v>
      </c>
      <c r="P571" s="855"/>
      <c r="Q571" s="503"/>
    </row>
    <row r="572" spans="1:17" s="425" customFormat="1" ht="32" customHeight="1">
      <c r="A572" s="844">
        <v>560</v>
      </c>
      <c r="B572" s="531" t="s">
        <v>1487</v>
      </c>
      <c r="C572" s="309" t="s">
        <v>2111</v>
      </c>
      <c r="D572" s="309"/>
      <c r="E572" s="308"/>
      <c r="F572" s="308"/>
      <c r="G572" s="308"/>
      <c r="H572" s="308"/>
      <c r="I572" s="536"/>
      <c r="J572" s="308"/>
      <c r="K572" s="308"/>
      <c r="L572" s="309">
        <v>2</v>
      </c>
      <c r="M572" s="533"/>
      <c r="N572" s="533"/>
      <c r="O572" s="534">
        <v>96000</v>
      </c>
      <c r="P572" s="855"/>
      <c r="Q572" s="503"/>
    </row>
    <row r="573" spans="1:17" s="425" customFormat="1" ht="28" customHeight="1">
      <c r="A573" s="844">
        <v>561</v>
      </c>
      <c r="B573" s="531" t="s">
        <v>1488</v>
      </c>
      <c r="C573" s="309" t="s">
        <v>2111</v>
      </c>
      <c r="D573" s="309"/>
      <c r="E573" s="308"/>
      <c r="F573" s="308"/>
      <c r="G573" s="308"/>
      <c r="H573" s="308"/>
      <c r="I573" s="536"/>
      <c r="J573" s="308"/>
      <c r="K573" s="308"/>
      <c r="L573" s="309">
        <v>1</v>
      </c>
      <c r="M573" s="533"/>
      <c r="N573" s="533"/>
      <c r="O573" s="534">
        <v>15000</v>
      </c>
      <c r="P573" s="855"/>
      <c r="Q573" s="503"/>
    </row>
    <row r="574" spans="1:17" s="425" customFormat="1" ht="28" customHeight="1">
      <c r="A574" s="844">
        <v>562</v>
      </c>
      <c r="B574" s="531" t="s">
        <v>1489</v>
      </c>
      <c r="C574" s="309" t="s">
        <v>2111</v>
      </c>
      <c r="D574" s="309"/>
      <c r="E574" s="308"/>
      <c r="F574" s="308"/>
      <c r="G574" s="308"/>
      <c r="H574" s="308"/>
      <c r="I574" s="536"/>
      <c r="J574" s="308"/>
      <c r="K574" s="308"/>
      <c r="L574" s="309">
        <v>2</v>
      </c>
      <c r="M574" s="533"/>
      <c r="N574" s="533"/>
      <c r="O574" s="534">
        <v>126000</v>
      </c>
      <c r="P574" s="855"/>
      <c r="Q574" s="503"/>
    </row>
    <row r="575" spans="1:17" s="425" customFormat="1" ht="28" customHeight="1">
      <c r="A575" s="844">
        <v>563</v>
      </c>
      <c r="B575" s="531" t="s">
        <v>1490</v>
      </c>
      <c r="C575" s="309" t="s">
        <v>2111</v>
      </c>
      <c r="D575" s="309"/>
      <c r="E575" s="308"/>
      <c r="F575" s="308"/>
      <c r="G575" s="308"/>
      <c r="H575" s="308"/>
      <c r="I575" s="536"/>
      <c r="J575" s="308"/>
      <c r="K575" s="308"/>
      <c r="L575" s="309">
        <v>2</v>
      </c>
      <c r="M575" s="533"/>
      <c r="N575" s="533"/>
      <c r="O575" s="534">
        <v>130000</v>
      </c>
      <c r="P575" s="855"/>
      <c r="Q575" s="503"/>
    </row>
    <row r="576" spans="1:17" s="425" customFormat="1" ht="28" customHeight="1">
      <c r="A576" s="844">
        <v>564</v>
      </c>
      <c r="B576" s="531" t="s">
        <v>1491</v>
      </c>
      <c r="C576" s="309" t="s">
        <v>2111</v>
      </c>
      <c r="D576" s="309"/>
      <c r="E576" s="308"/>
      <c r="F576" s="308"/>
      <c r="G576" s="308"/>
      <c r="H576" s="308"/>
      <c r="I576" s="536"/>
      <c r="J576" s="308"/>
      <c r="K576" s="308"/>
      <c r="L576" s="309">
        <v>1</v>
      </c>
      <c r="M576" s="533"/>
      <c r="N576" s="533"/>
      <c r="O576" s="534">
        <v>28000</v>
      </c>
      <c r="P576" s="855"/>
      <c r="Q576" s="503"/>
    </row>
    <row r="577" spans="1:17" s="425" customFormat="1" ht="28" customHeight="1">
      <c r="A577" s="844">
        <v>565</v>
      </c>
      <c r="B577" s="531" t="s">
        <v>1492</v>
      </c>
      <c r="C577" s="309" t="s">
        <v>2111</v>
      </c>
      <c r="D577" s="309"/>
      <c r="E577" s="308"/>
      <c r="F577" s="308"/>
      <c r="G577" s="308"/>
      <c r="H577" s="308"/>
      <c r="I577" s="536"/>
      <c r="J577" s="308"/>
      <c r="K577" s="308"/>
      <c r="L577" s="309">
        <v>1</v>
      </c>
      <c r="M577" s="533"/>
      <c r="N577" s="533"/>
      <c r="O577" s="534">
        <v>35000</v>
      </c>
      <c r="P577" s="855"/>
      <c r="Q577" s="503"/>
    </row>
    <row r="578" spans="1:17" s="425" customFormat="1" ht="28" customHeight="1">
      <c r="A578" s="844">
        <v>566</v>
      </c>
      <c r="B578" s="531" t="s">
        <v>1493</v>
      </c>
      <c r="C578" s="309" t="s">
        <v>2111</v>
      </c>
      <c r="D578" s="309"/>
      <c r="E578" s="308"/>
      <c r="F578" s="308"/>
      <c r="G578" s="308"/>
      <c r="H578" s="308"/>
      <c r="I578" s="536"/>
      <c r="J578" s="308"/>
      <c r="K578" s="308"/>
      <c r="L578" s="309">
        <v>2</v>
      </c>
      <c r="M578" s="533"/>
      <c r="N578" s="533"/>
      <c r="O578" s="534">
        <v>90000</v>
      </c>
      <c r="P578" s="855"/>
      <c r="Q578" s="503"/>
    </row>
    <row r="579" spans="1:17" s="425" customFormat="1" ht="39" customHeight="1">
      <c r="A579" s="844">
        <v>567</v>
      </c>
      <c r="B579" s="531" t="s">
        <v>1494</v>
      </c>
      <c r="C579" s="309" t="s">
        <v>2111</v>
      </c>
      <c r="D579" s="309"/>
      <c r="E579" s="308"/>
      <c r="F579" s="308"/>
      <c r="G579" s="308"/>
      <c r="H579" s="308"/>
      <c r="I579" s="536"/>
      <c r="J579" s="308"/>
      <c r="K579" s="308"/>
      <c r="L579" s="309">
        <v>2</v>
      </c>
      <c r="M579" s="533"/>
      <c r="N579" s="533"/>
      <c r="O579" s="534">
        <v>52000</v>
      </c>
      <c r="P579" s="855"/>
      <c r="Q579" s="503"/>
    </row>
    <row r="580" spans="1:17" s="425" customFormat="1" ht="28" customHeight="1">
      <c r="A580" s="844">
        <v>568</v>
      </c>
      <c r="B580" s="531" t="s">
        <v>1495</v>
      </c>
      <c r="C580" s="309" t="s">
        <v>2111</v>
      </c>
      <c r="D580" s="309"/>
      <c r="E580" s="308"/>
      <c r="F580" s="308"/>
      <c r="G580" s="308"/>
      <c r="H580" s="308"/>
      <c r="I580" s="536"/>
      <c r="J580" s="308"/>
      <c r="K580" s="308"/>
      <c r="L580" s="309">
        <v>2</v>
      </c>
      <c r="M580" s="533"/>
      <c r="N580" s="533"/>
      <c r="O580" s="534">
        <v>64000</v>
      </c>
      <c r="P580" s="855"/>
      <c r="Q580" s="503"/>
    </row>
    <row r="581" spans="1:17" s="425" customFormat="1" ht="28" customHeight="1">
      <c r="A581" s="844">
        <v>569</v>
      </c>
      <c r="B581" s="531" t="s">
        <v>1496</v>
      </c>
      <c r="C581" s="309" t="s">
        <v>2111</v>
      </c>
      <c r="D581" s="309"/>
      <c r="E581" s="308"/>
      <c r="F581" s="308"/>
      <c r="G581" s="308"/>
      <c r="H581" s="308"/>
      <c r="I581" s="536"/>
      <c r="J581" s="308"/>
      <c r="K581" s="308"/>
      <c r="L581" s="309">
        <v>2</v>
      </c>
      <c r="M581" s="533"/>
      <c r="N581" s="533"/>
      <c r="O581" s="534">
        <v>70000</v>
      </c>
      <c r="P581" s="855"/>
      <c r="Q581" s="503"/>
    </row>
    <row r="582" spans="1:17" s="425" customFormat="1" ht="28" customHeight="1">
      <c r="A582" s="844">
        <v>570</v>
      </c>
      <c r="B582" s="531" t="s">
        <v>1497</v>
      </c>
      <c r="C582" s="309" t="s">
        <v>2111</v>
      </c>
      <c r="D582" s="309"/>
      <c r="E582" s="308"/>
      <c r="F582" s="308"/>
      <c r="G582" s="308"/>
      <c r="H582" s="308"/>
      <c r="I582" s="536"/>
      <c r="J582" s="308"/>
      <c r="K582" s="308"/>
      <c r="L582" s="309">
        <v>2</v>
      </c>
      <c r="M582" s="533"/>
      <c r="N582" s="533"/>
      <c r="O582" s="534">
        <v>92000</v>
      </c>
      <c r="P582" s="855"/>
      <c r="Q582" s="503"/>
    </row>
    <row r="583" spans="1:17" s="425" customFormat="1" ht="28" customHeight="1">
      <c r="A583" s="844">
        <v>571</v>
      </c>
      <c r="B583" s="531" t="s">
        <v>1498</v>
      </c>
      <c r="C583" s="309" t="s">
        <v>2111</v>
      </c>
      <c r="D583" s="309"/>
      <c r="E583" s="308"/>
      <c r="F583" s="308"/>
      <c r="G583" s="308"/>
      <c r="H583" s="308"/>
      <c r="I583" s="536"/>
      <c r="J583" s="308"/>
      <c r="K583" s="308"/>
      <c r="L583" s="309">
        <v>2</v>
      </c>
      <c r="M583" s="533"/>
      <c r="N583" s="533"/>
      <c r="O583" s="534">
        <v>68000</v>
      </c>
      <c r="P583" s="855"/>
      <c r="Q583" s="503"/>
    </row>
    <row r="584" spans="1:17" s="425" customFormat="1" ht="28" customHeight="1">
      <c r="A584" s="844">
        <v>572</v>
      </c>
      <c r="B584" s="531" t="s">
        <v>1499</v>
      </c>
      <c r="C584" s="309" t="s">
        <v>2111</v>
      </c>
      <c r="D584" s="309"/>
      <c r="E584" s="308"/>
      <c r="F584" s="308"/>
      <c r="G584" s="308"/>
      <c r="H584" s="308"/>
      <c r="I584" s="536"/>
      <c r="J584" s="308"/>
      <c r="K584" s="308"/>
      <c r="L584" s="309">
        <v>2</v>
      </c>
      <c r="M584" s="533"/>
      <c r="N584" s="533"/>
      <c r="O584" s="534">
        <v>37000</v>
      </c>
      <c r="P584" s="855"/>
      <c r="Q584" s="503"/>
    </row>
    <row r="585" spans="1:17" s="425" customFormat="1" ht="28" customHeight="1">
      <c r="A585" s="844">
        <v>573</v>
      </c>
      <c r="B585" s="531" t="s">
        <v>1500</v>
      </c>
      <c r="C585" s="309" t="s">
        <v>2111</v>
      </c>
      <c r="D585" s="309"/>
      <c r="E585" s="308"/>
      <c r="F585" s="308"/>
      <c r="G585" s="308"/>
      <c r="H585" s="308"/>
      <c r="I585" s="536"/>
      <c r="J585" s="308"/>
      <c r="K585" s="308"/>
      <c r="L585" s="309">
        <v>2</v>
      </c>
      <c r="M585" s="533"/>
      <c r="N585" s="533"/>
      <c r="O585" s="534">
        <v>66000</v>
      </c>
      <c r="P585" s="855"/>
      <c r="Q585" s="503"/>
    </row>
    <row r="586" spans="1:17" s="425" customFormat="1" ht="28" customHeight="1">
      <c r="A586" s="844">
        <v>574</v>
      </c>
      <c r="B586" s="531" t="s">
        <v>1501</v>
      </c>
      <c r="C586" s="309" t="s">
        <v>2111</v>
      </c>
      <c r="D586" s="309"/>
      <c r="E586" s="308"/>
      <c r="F586" s="308"/>
      <c r="G586" s="308"/>
      <c r="H586" s="308"/>
      <c r="I586" s="536"/>
      <c r="J586" s="308"/>
      <c r="K586" s="308"/>
      <c r="L586" s="309">
        <v>2</v>
      </c>
      <c r="M586" s="533"/>
      <c r="N586" s="533"/>
      <c r="O586" s="534">
        <v>142000</v>
      </c>
      <c r="P586" s="855"/>
      <c r="Q586" s="503"/>
    </row>
    <row r="587" spans="1:17" s="425" customFormat="1" ht="28" customHeight="1">
      <c r="A587" s="844">
        <v>575</v>
      </c>
      <c r="B587" s="531" t="s">
        <v>1502</v>
      </c>
      <c r="C587" s="309" t="s">
        <v>2111</v>
      </c>
      <c r="D587" s="309"/>
      <c r="E587" s="308"/>
      <c r="F587" s="308"/>
      <c r="G587" s="308"/>
      <c r="H587" s="308"/>
      <c r="I587" s="536"/>
      <c r="J587" s="308"/>
      <c r="K587" s="308"/>
      <c r="L587" s="309">
        <v>2</v>
      </c>
      <c r="M587" s="533"/>
      <c r="N587" s="533"/>
      <c r="O587" s="534">
        <v>42000</v>
      </c>
      <c r="P587" s="855"/>
      <c r="Q587" s="503"/>
    </row>
    <row r="588" spans="1:17" s="425" customFormat="1" ht="28" customHeight="1">
      <c r="A588" s="844">
        <v>576</v>
      </c>
      <c r="B588" s="531" t="s">
        <v>1503</v>
      </c>
      <c r="C588" s="309" t="s">
        <v>2111</v>
      </c>
      <c r="D588" s="309"/>
      <c r="E588" s="308"/>
      <c r="F588" s="308"/>
      <c r="G588" s="308"/>
      <c r="H588" s="308"/>
      <c r="I588" s="536"/>
      <c r="J588" s="308"/>
      <c r="K588" s="308"/>
      <c r="L588" s="309">
        <v>2</v>
      </c>
      <c r="M588" s="533"/>
      <c r="N588" s="533"/>
      <c r="O588" s="534">
        <v>120000</v>
      </c>
      <c r="P588" s="855"/>
      <c r="Q588" s="503"/>
    </row>
    <row r="589" spans="1:17" s="425" customFormat="1" ht="28" customHeight="1">
      <c r="A589" s="844">
        <v>577</v>
      </c>
      <c r="B589" s="531" t="s">
        <v>1504</v>
      </c>
      <c r="C589" s="309" t="s">
        <v>2111</v>
      </c>
      <c r="D589" s="309"/>
      <c r="E589" s="308"/>
      <c r="F589" s="308"/>
      <c r="G589" s="308"/>
      <c r="H589" s="308"/>
      <c r="I589" s="536"/>
      <c r="J589" s="308"/>
      <c r="K589" s="308"/>
      <c r="L589" s="309">
        <v>2</v>
      </c>
      <c r="M589" s="533"/>
      <c r="N589" s="533"/>
      <c r="O589" s="534">
        <v>160000</v>
      </c>
      <c r="P589" s="855"/>
      <c r="Q589" s="503"/>
    </row>
    <row r="590" spans="1:17" s="425" customFormat="1" ht="28" customHeight="1">
      <c r="A590" s="844">
        <v>578</v>
      </c>
      <c r="B590" s="531" t="s">
        <v>1505</v>
      </c>
      <c r="C590" s="309" t="s">
        <v>2111</v>
      </c>
      <c r="D590" s="309"/>
      <c r="E590" s="308"/>
      <c r="F590" s="308"/>
      <c r="G590" s="308"/>
      <c r="H590" s="308"/>
      <c r="I590" s="536"/>
      <c r="J590" s="308"/>
      <c r="K590" s="308"/>
      <c r="L590" s="309">
        <v>1</v>
      </c>
      <c r="M590" s="533"/>
      <c r="N590" s="533"/>
      <c r="O590" s="534">
        <v>52500</v>
      </c>
      <c r="P590" s="855"/>
      <c r="Q590" s="503"/>
    </row>
    <row r="591" spans="1:17" s="425" customFormat="1" ht="28" customHeight="1">
      <c r="A591" s="844">
        <v>579</v>
      </c>
      <c r="B591" s="531" t="s">
        <v>1506</v>
      </c>
      <c r="C591" s="533" t="s">
        <v>2110</v>
      </c>
      <c r="D591" s="309"/>
      <c r="E591" s="308"/>
      <c r="F591" s="308"/>
      <c r="G591" s="308"/>
      <c r="H591" s="308"/>
      <c r="I591" s="536"/>
      <c r="J591" s="308"/>
      <c r="K591" s="308"/>
      <c r="L591" s="309">
        <v>2</v>
      </c>
      <c r="M591" s="533"/>
      <c r="N591" s="533"/>
      <c r="O591" s="534">
        <v>80000</v>
      </c>
      <c r="P591" s="855"/>
      <c r="Q591" s="503"/>
    </row>
    <row r="592" spans="1:17" s="425" customFormat="1" ht="28" customHeight="1">
      <c r="A592" s="844">
        <v>580</v>
      </c>
      <c r="B592" s="531" t="s">
        <v>1507</v>
      </c>
      <c r="C592" s="533" t="s">
        <v>2110</v>
      </c>
      <c r="D592" s="309"/>
      <c r="E592" s="308"/>
      <c r="F592" s="308"/>
      <c r="G592" s="308"/>
      <c r="H592" s="308"/>
      <c r="I592" s="536"/>
      <c r="J592" s="308"/>
      <c r="K592" s="308"/>
      <c r="L592" s="309">
        <v>2</v>
      </c>
      <c r="M592" s="533"/>
      <c r="N592" s="533"/>
      <c r="O592" s="534">
        <v>118000</v>
      </c>
      <c r="P592" s="855"/>
      <c r="Q592" s="503"/>
    </row>
    <row r="593" spans="1:17" s="425" customFormat="1" ht="28" customHeight="1">
      <c r="A593" s="844">
        <v>581</v>
      </c>
      <c r="B593" s="531" t="s">
        <v>1508</v>
      </c>
      <c r="C593" s="533" t="s">
        <v>2110</v>
      </c>
      <c r="D593" s="309"/>
      <c r="E593" s="308"/>
      <c r="F593" s="308"/>
      <c r="G593" s="308"/>
      <c r="H593" s="308"/>
      <c r="I593" s="536"/>
      <c r="J593" s="308"/>
      <c r="K593" s="308"/>
      <c r="L593" s="309">
        <v>2</v>
      </c>
      <c r="M593" s="533"/>
      <c r="N593" s="533"/>
      <c r="O593" s="534">
        <v>72000</v>
      </c>
      <c r="P593" s="855"/>
      <c r="Q593" s="503"/>
    </row>
    <row r="594" spans="1:17" s="425" customFormat="1" ht="28" customHeight="1">
      <c r="A594" s="844">
        <v>582</v>
      </c>
      <c r="B594" s="531" t="s">
        <v>1509</v>
      </c>
      <c r="C594" s="309" t="s">
        <v>2111</v>
      </c>
      <c r="D594" s="309"/>
      <c r="E594" s="308"/>
      <c r="F594" s="308"/>
      <c r="G594" s="308"/>
      <c r="H594" s="308"/>
      <c r="I594" s="536"/>
      <c r="J594" s="308"/>
      <c r="K594" s="308"/>
      <c r="L594" s="309">
        <v>2</v>
      </c>
      <c r="M594" s="533"/>
      <c r="N594" s="533"/>
      <c r="O594" s="534">
        <v>196000</v>
      </c>
      <c r="P594" s="855"/>
      <c r="Q594" s="503"/>
    </row>
    <row r="595" spans="1:17" s="425" customFormat="1" ht="28" customHeight="1">
      <c r="A595" s="844">
        <v>583</v>
      </c>
      <c r="B595" s="531" t="s">
        <v>1510</v>
      </c>
      <c r="C595" s="309" t="s">
        <v>2111</v>
      </c>
      <c r="D595" s="309"/>
      <c r="E595" s="308"/>
      <c r="F595" s="308"/>
      <c r="G595" s="308"/>
      <c r="H595" s="308"/>
      <c r="I595" s="536"/>
      <c r="J595" s="308"/>
      <c r="K595" s="308"/>
      <c r="L595" s="309">
        <v>2</v>
      </c>
      <c r="M595" s="533"/>
      <c r="N595" s="533"/>
      <c r="O595" s="534">
        <v>76000</v>
      </c>
      <c r="P595" s="855"/>
      <c r="Q595" s="503"/>
    </row>
    <row r="596" spans="1:17" s="425" customFormat="1" ht="28" customHeight="1">
      <c r="A596" s="844">
        <v>584</v>
      </c>
      <c r="B596" s="531" t="s">
        <v>1511</v>
      </c>
      <c r="C596" s="309" t="s">
        <v>2111</v>
      </c>
      <c r="D596" s="309"/>
      <c r="E596" s="308"/>
      <c r="F596" s="308"/>
      <c r="G596" s="308"/>
      <c r="H596" s="308"/>
      <c r="I596" s="536"/>
      <c r="J596" s="308"/>
      <c r="K596" s="308"/>
      <c r="L596" s="309">
        <v>2</v>
      </c>
      <c r="M596" s="533"/>
      <c r="N596" s="533"/>
      <c r="O596" s="534">
        <v>170000</v>
      </c>
      <c r="P596" s="855"/>
      <c r="Q596" s="503"/>
    </row>
    <row r="597" spans="1:17" s="425" customFormat="1" ht="28" customHeight="1">
      <c r="A597" s="844">
        <v>585</v>
      </c>
      <c r="B597" s="531" t="s">
        <v>1512</v>
      </c>
      <c r="C597" s="309" t="s">
        <v>2111</v>
      </c>
      <c r="D597" s="309"/>
      <c r="E597" s="308"/>
      <c r="F597" s="308"/>
      <c r="G597" s="308"/>
      <c r="H597" s="308"/>
      <c r="I597" s="536"/>
      <c r="J597" s="308"/>
      <c r="K597" s="308"/>
      <c r="L597" s="309">
        <v>1</v>
      </c>
      <c r="M597" s="533"/>
      <c r="N597" s="533"/>
      <c r="O597" s="534">
        <v>55000</v>
      </c>
      <c r="P597" s="855"/>
      <c r="Q597" s="503"/>
    </row>
    <row r="598" spans="1:17" s="425" customFormat="1" ht="28" customHeight="1">
      <c r="A598" s="844">
        <v>586</v>
      </c>
      <c r="B598" s="531" t="s">
        <v>1513</v>
      </c>
      <c r="C598" s="309" t="s">
        <v>2111</v>
      </c>
      <c r="D598" s="309"/>
      <c r="E598" s="308"/>
      <c r="F598" s="308"/>
      <c r="G598" s="308"/>
      <c r="H598" s="308"/>
      <c r="I598" s="536"/>
      <c r="J598" s="308"/>
      <c r="K598" s="308"/>
      <c r="L598" s="309">
        <v>2</v>
      </c>
      <c r="M598" s="533"/>
      <c r="N598" s="533"/>
      <c r="O598" s="534">
        <v>94000</v>
      </c>
      <c r="P598" s="855"/>
      <c r="Q598" s="503"/>
    </row>
    <row r="599" spans="1:17" s="425" customFormat="1" ht="28" customHeight="1">
      <c r="A599" s="844">
        <v>587</v>
      </c>
      <c r="B599" s="531" t="s">
        <v>1514</v>
      </c>
      <c r="C599" s="309" t="s">
        <v>2111</v>
      </c>
      <c r="D599" s="309"/>
      <c r="E599" s="308"/>
      <c r="F599" s="308"/>
      <c r="G599" s="308"/>
      <c r="H599" s="308"/>
      <c r="I599" s="536"/>
      <c r="J599" s="308"/>
      <c r="K599" s="308"/>
      <c r="L599" s="309">
        <v>2</v>
      </c>
      <c r="M599" s="533"/>
      <c r="N599" s="533"/>
      <c r="O599" s="534">
        <v>76000</v>
      </c>
      <c r="P599" s="855"/>
      <c r="Q599" s="503"/>
    </row>
    <row r="600" spans="1:17" s="425" customFormat="1" ht="28" customHeight="1">
      <c r="A600" s="844">
        <v>588</v>
      </c>
      <c r="B600" s="531" t="s">
        <v>1515</v>
      </c>
      <c r="C600" s="309" t="s">
        <v>2111</v>
      </c>
      <c r="D600" s="309"/>
      <c r="E600" s="308"/>
      <c r="F600" s="308"/>
      <c r="G600" s="308"/>
      <c r="H600" s="308"/>
      <c r="I600" s="536"/>
      <c r="J600" s="308"/>
      <c r="K600" s="308"/>
      <c r="L600" s="309">
        <v>2</v>
      </c>
      <c r="M600" s="533"/>
      <c r="N600" s="533"/>
      <c r="O600" s="534">
        <v>134000</v>
      </c>
      <c r="P600" s="855"/>
      <c r="Q600" s="503"/>
    </row>
    <row r="601" spans="1:17" s="425" customFormat="1" ht="28" customHeight="1">
      <c r="A601" s="844">
        <v>589</v>
      </c>
      <c r="B601" s="531" t="s">
        <v>1516</v>
      </c>
      <c r="C601" s="309" t="s">
        <v>2111</v>
      </c>
      <c r="D601" s="309"/>
      <c r="E601" s="308"/>
      <c r="F601" s="308"/>
      <c r="G601" s="308"/>
      <c r="H601" s="308"/>
      <c r="I601" s="536"/>
      <c r="J601" s="308"/>
      <c r="K601" s="308"/>
      <c r="L601" s="309">
        <v>2</v>
      </c>
      <c r="M601" s="533"/>
      <c r="N601" s="533"/>
      <c r="O601" s="534">
        <v>76000</v>
      </c>
      <c r="P601" s="855"/>
      <c r="Q601" s="503"/>
    </row>
    <row r="602" spans="1:17" s="425" customFormat="1" ht="28" customHeight="1">
      <c r="A602" s="844">
        <v>590</v>
      </c>
      <c r="B602" s="531" t="s">
        <v>1517</v>
      </c>
      <c r="C602" s="555" t="s">
        <v>2106</v>
      </c>
      <c r="D602" s="309"/>
      <c r="E602" s="308"/>
      <c r="F602" s="308"/>
      <c r="G602" s="308"/>
      <c r="H602" s="308"/>
      <c r="I602" s="536"/>
      <c r="J602" s="308"/>
      <c r="K602" s="308"/>
      <c r="L602" s="309">
        <v>1</v>
      </c>
      <c r="M602" s="533"/>
      <c r="N602" s="533"/>
      <c r="O602" s="534">
        <v>20000</v>
      </c>
      <c r="P602" s="855"/>
      <c r="Q602" s="503"/>
    </row>
    <row r="603" spans="1:17" s="425" customFormat="1" ht="28" customHeight="1">
      <c r="A603" s="844">
        <v>591</v>
      </c>
      <c r="B603" s="531" t="s">
        <v>1518</v>
      </c>
      <c r="C603" s="309" t="s">
        <v>2111</v>
      </c>
      <c r="D603" s="309"/>
      <c r="E603" s="308"/>
      <c r="F603" s="308"/>
      <c r="G603" s="308"/>
      <c r="H603" s="308"/>
      <c r="I603" s="536"/>
      <c r="J603" s="308"/>
      <c r="K603" s="308"/>
      <c r="L603" s="309">
        <v>2</v>
      </c>
      <c r="M603" s="533"/>
      <c r="N603" s="533"/>
      <c r="O603" s="534">
        <v>314000</v>
      </c>
      <c r="P603" s="855"/>
      <c r="Q603" s="503"/>
    </row>
    <row r="604" spans="1:17" s="425" customFormat="1" ht="28" customHeight="1">
      <c r="A604" s="844">
        <v>592</v>
      </c>
      <c r="B604" s="531" t="s">
        <v>1519</v>
      </c>
      <c r="C604" s="309" t="s">
        <v>2111</v>
      </c>
      <c r="D604" s="309"/>
      <c r="E604" s="308"/>
      <c r="F604" s="308"/>
      <c r="G604" s="308"/>
      <c r="H604" s="308"/>
      <c r="I604" s="536"/>
      <c r="J604" s="308"/>
      <c r="K604" s="308"/>
      <c r="L604" s="309">
        <v>2</v>
      </c>
      <c r="M604" s="533"/>
      <c r="N604" s="533"/>
      <c r="O604" s="534">
        <v>100000</v>
      </c>
      <c r="P604" s="855"/>
      <c r="Q604" s="503"/>
    </row>
    <row r="605" spans="1:17" s="425" customFormat="1" ht="28" customHeight="1">
      <c r="A605" s="844">
        <v>593</v>
      </c>
      <c r="B605" s="531" t="s">
        <v>1520</v>
      </c>
      <c r="C605" s="309" t="s">
        <v>2111</v>
      </c>
      <c r="D605" s="309"/>
      <c r="E605" s="308"/>
      <c r="F605" s="308"/>
      <c r="G605" s="308"/>
      <c r="H605" s="308"/>
      <c r="I605" s="536"/>
      <c r="J605" s="308"/>
      <c r="K605" s="308"/>
      <c r="L605" s="309">
        <v>2</v>
      </c>
      <c r="M605" s="533"/>
      <c r="N605" s="533"/>
      <c r="O605" s="534">
        <v>196000</v>
      </c>
      <c r="P605" s="855"/>
      <c r="Q605" s="503"/>
    </row>
    <row r="606" spans="1:17" s="425" customFormat="1" ht="28" customHeight="1">
      <c r="A606" s="844">
        <v>594</v>
      </c>
      <c r="B606" s="531" t="s">
        <v>1521</v>
      </c>
      <c r="C606" s="309" t="s">
        <v>2111</v>
      </c>
      <c r="D606" s="309"/>
      <c r="E606" s="308"/>
      <c r="F606" s="308"/>
      <c r="G606" s="308"/>
      <c r="H606" s="308"/>
      <c r="I606" s="536"/>
      <c r="J606" s="308"/>
      <c r="K606" s="308"/>
      <c r="L606" s="309">
        <v>1</v>
      </c>
      <c r="M606" s="533"/>
      <c r="N606" s="533"/>
      <c r="O606" s="534">
        <v>60000</v>
      </c>
      <c r="P606" s="855"/>
      <c r="Q606" s="503"/>
    </row>
    <row r="607" spans="1:17" s="425" customFormat="1" ht="28" customHeight="1">
      <c r="A607" s="844">
        <v>595</v>
      </c>
      <c r="B607" s="531" t="s">
        <v>1522</v>
      </c>
      <c r="C607" s="309" t="s">
        <v>2111</v>
      </c>
      <c r="D607" s="309"/>
      <c r="E607" s="308"/>
      <c r="F607" s="308"/>
      <c r="G607" s="308"/>
      <c r="H607" s="308"/>
      <c r="I607" s="536"/>
      <c r="J607" s="308"/>
      <c r="K607" s="308"/>
      <c r="L607" s="309">
        <v>1</v>
      </c>
      <c r="M607" s="533"/>
      <c r="N607" s="533"/>
      <c r="O607" s="534">
        <v>40000</v>
      </c>
      <c r="P607" s="855"/>
      <c r="Q607" s="503"/>
    </row>
    <row r="608" spans="1:17" s="425" customFormat="1" ht="28" customHeight="1">
      <c r="A608" s="844">
        <v>596</v>
      </c>
      <c r="B608" s="531" t="s">
        <v>1523</v>
      </c>
      <c r="C608" s="309" t="s">
        <v>2111</v>
      </c>
      <c r="D608" s="309"/>
      <c r="E608" s="308"/>
      <c r="F608" s="308"/>
      <c r="G608" s="308"/>
      <c r="H608" s="308"/>
      <c r="I608" s="536"/>
      <c r="J608" s="308"/>
      <c r="K608" s="308"/>
      <c r="L608" s="309">
        <v>1</v>
      </c>
      <c r="M608" s="533"/>
      <c r="N608" s="533"/>
      <c r="O608" s="534">
        <v>51000</v>
      </c>
      <c r="P608" s="855"/>
      <c r="Q608" s="503"/>
    </row>
    <row r="609" spans="1:17" s="425" customFormat="1" ht="28" customHeight="1">
      <c r="A609" s="844">
        <v>597</v>
      </c>
      <c r="B609" s="531" t="s">
        <v>1524</v>
      </c>
      <c r="C609" s="533" t="s">
        <v>2108</v>
      </c>
      <c r="D609" s="309"/>
      <c r="E609" s="308"/>
      <c r="F609" s="308"/>
      <c r="G609" s="308"/>
      <c r="H609" s="308"/>
      <c r="I609" s="536"/>
      <c r="J609" s="308"/>
      <c r="K609" s="308"/>
      <c r="L609" s="309">
        <v>1</v>
      </c>
      <c r="M609" s="533"/>
      <c r="N609" s="533"/>
      <c r="O609" s="534">
        <v>55000</v>
      </c>
      <c r="P609" s="855"/>
      <c r="Q609" s="503"/>
    </row>
    <row r="610" spans="1:17" s="425" customFormat="1" ht="28" customHeight="1">
      <c r="A610" s="844">
        <v>598</v>
      </c>
      <c r="B610" s="531" t="s">
        <v>1525</v>
      </c>
      <c r="C610" s="533" t="s">
        <v>2108</v>
      </c>
      <c r="D610" s="309"/>
      <c r="E610" s="308"/>
      <c r="F610" s="308"/>
      <c r="G610" s="308"/>
      <c r="H610" s="308"/>
      <c r="I610" s="536"/>
      <c r="J610" s="308"/>
      <c r="K610" s="308"/>
      <c r="L610" s="309">
        <v>2</v>
      </c>
      <c r="M610" s="533"/>
      <c r="N610" s="533"/>
      <c r="O610" s="534">
        <v>196000</v>
      </c>
      <c r="P610" s="855"/>
      <c r="Q610" s="503"/>
    </row>
    <row r="611" spans="1:17" s="425" customFormat="1" ht="28" customHeight="1">
      <c r="A611" s="844">
        <v>599</v>
      </c>
      <c r="B611" s="531" t="s">
        <v>1526</v>
      </c>
      <c r="C611" s="533" t="s">
        <v>2108</v>
      </c>
      <c r="D611" s="309"/>
      <c r="E611" s="308"/>
      <c r="F611" s="308"/>
      <c r="G611" s="308"/>
      <c r="H611" s="308"/>
      <c r="I611" s="536"/>
      <c r="J611" s="308"/>
      <c r="K611" s="308"/>
      <c r="L611" s="309">
        <v>2</v>
      </c>
      <c r="M611" s="533"/>
      <c r="N611" s="533"/>
      <c r="O611" s="534">
        <v>220000</v>
      </c>
      <c r="P611" s="855"/>
      <c r="Q611" s="503"/>
    </row>
    <row r="612" spans="1:17" s="425" customFormat="1" ht="28" customHeight="1">
      <c r="A612" s="844">
        <v>600</v>
      </c>
      <c r="B612" s="531" t="s">
        <v>1527</v>
      </c>
      <c r="C612" s="533" t="s">
        <v>2108</v>
      </c>
      <c r="D612" s="309"/>
      <c r="E612" s="308"/>
      <c r="F612" s="308"/>
      <c r="G612" s="308"/>
      <c r="H612" s="308"/>
      <c r="I612" s="536"/>
      <c r="J612" s="308"/>
      <c r="K612" s="308"/>
      <c r="L612" s="309">
        <v>1</v>
      </c>
      <c r="M612" s="533"/>
      <c r="N612" s="533"/>
      <c r="O612" s="534">
        <v>88000</v>
      </c>
      <c r="P612" s="855"/>
      <c r="Q612" s="503"/>
    </row>
    <row r="613" spans="1:17" s="425" customFormat="1" ht="28" customHeight="1">
      <c r="A613" s="844">
        <v>601</v>
      </c>
      <c r="B613" s="531" t="s">
        <v>1528</v>
      </c>
      <c r="C613" s="309" t="s">
        <v>2111</v>
      </c>
      <c r="D613" s="309"/>
      <c r="E613" s="308"/>
      <c r="F613" s="308"/>
      <c r="G613" s="308"/>
      <c r="H613" s="308"/>
      <c r="I613" s="536"/>
      <c r="J613" s="308"/>
      <c r="K613" s="308"/>
      <c r="L613" s="309">
        <v>3</v>
      </c>
      <c r="M613" s="533"/>
      <c r="N613" s="533"/>
      <c r="O613" s="534">
        <v>90000</v>
      </c>
      <c r="P613" s="855"/>
      <c r="Q613" s="503"/>
    </row>
    <row r="614" spans="1:17" s="425" customFormat="1" ht="28" customHeight="1">
      <c r="A614" s="844">
        <v>602</v>
      </c>
      <c r="B614" s="531" t="s">
        <v>1529</v>
      </c>
      <c r="C614" s="309" t="s">
        <v>2111</v>
      </c>
      <c r="D614" s="309"/>
      <c r="E614" s="308"/>
      <c r="F614" s="308"/>
      <c r="G614" s="308"/>
      <c r="H614" s="308"/>
      <c r="I614" s="536"/>
      <c r="J614" s="308"/>
      <c r="K614" s="308"/>
      <c r="L614" s="309">
        <v>3</v>
      </c>
      <c r="M614" s="533"/>
      <c r="N614" s="533"/>
      <c r="O614" s="534">
        <v>210000</v>
      </c>
      <c r="P614" s="855"/>
      <c r="Q614" s="503"/>
    </row>
    <row r="615" spans="1:17" s="425" customFormat="1" ht="28" customHeight="1">
      <c r="A615" s="844">
        <v>603</v>
      </c>
      <c r="B615" s="531" t="s">
        <v>1530</v>
      </c>
      <c r="C615" s="309" t="s">
        <v>2111</v>
      </c>
      <c r="D615" s="309"/>
      <c r="E615" s="308"/>
      <c r="F615" s="308"/>
      <c r="G615" s="308"/>
      <c r="H615" s="308"/>
      <c r="I615" s="536"/>
      <c r="J615" s="308"/>
      <c r="K615" s="308"/>
      <c r="L615" s="309">
        <v>1</v>
      </c>
      <c r="M615" s="533"/>
      <c r="N615" s="533"/>
      <c r="O615" s="534">
        <v>40000</v>
      </c>
      <c r="P615" s="855"/>
      <c r="Q615" s="503"/>
    </row>
    <row r="616" spans="1:17" s="425" customFormat="1" ht="28" customHeight="1">
      <c r="A616" s="844">
        <v>604</v>
      </c>
      <c r="B616" s="531" t="s">
        <v>1531</v>
      </c>
      <c r="C616" s="309" t="s">
        <v>2111</v>
      </c>
      <c r="D616" s="309"/>
      <c r="E616" s="308"/>
      <c r="F616" s="308"/>
      <c r="G616" s="308"/>
      <c r="H616" s="308"/>
      <c r="I616" s="536"/>
      <c r="J616" s="308"/>
      <c r="K616" s="308"/>
      <c r="L616" s="309">
        <v>2</v>
      </c>
      <c r="M616" s="533"/>
      <c r="N616" s="533"/>
      <c r="O616" s="534">
        <v>80000</v>
      </c>
      <c r="P616" s="855"/>
      <c r="Q616" s="503"/>
    </row>
    <row r="617" spans="1:17" s="425" customFormat="1" ht="28" customHeight="1">
      <c r="A617" s="844">
        <v>605</v>
      </c>
      <c r="B617" s="531" t="s">
        <v>1532</v>
      </c>
      <c r="C617" s="309" t="s">
        <v>2111</v>
      </c>
      <c r="D617" s="309"/>
      <c r="E617" s="308"/>
      <c r="F617" s="308"/>
      <c r="G617" s="308"/>
      <c r="H617" s="308"/>
      <c r="I617" s="536"/>
      <c r="J617" s="308"/>
      <c r="K617" s="308"/>
      <c r="L617" s="309">
        <v>1</v>
      </c>
      <c r="M617" s="533"/>
      <c r="N617" s="533"/>
      <c r="O617" s="534">
        <v>67000</v>
      </c>
      <c r="P617" s="855"/>
      <c r="Q617" s="503"/>
    </row>
    <row r="618" spans="1:17" s="425" customFormat="1" ht="28" customHeight="1">
      <c r="A618" s="844">
        <v>606</v>
      </c>
      <c r="B618" s="531" t="s">
        <v>1533</v>
      </c>
      <c r="C618" s="309" t="s">
        <v>2111</v>
      </c>
      <c r="D618" s="309"/>
      <c r="E618" s="308"/>
      <c r="F618" s="308"/>
      <c r="G618" s="308"/>
      <c r="H618" s="308"/>
      <c r="I618" s="536"/>
      <c r="J618" s="308"/>
      <c r="K618" s="308"/>
      <c r="L618" s="309">
        <v>2</v>
      </c>
      <c r="M618" s="533"/>
      <c r="N618" s="533"/>
      <c r="O618" s="534">
        <v>100000</v>
      </c>
      <c r="P618" s="855"/>
      <c r="Q618" s="503"/>
    </row>
    <row r="619" spans="1:17" s="425" customFormat="1" ht="28" customHeight="1">
      <c r="A619" s="844">
        <v>607</v>
      </c>
      <c r="B619" s="531" t="s">
        <v>1534</v>
      </c>
      <c r="C619" s="309" t="s">
        <v>2109</v>
      </c>
      <c r="D619" s="309"/>
      <c r="E619" s="308"/>
      <c r="F619" s="308"/>
      <c r="G619" s="308"/>
      <c r="H619" s="308"/>
      <c r="I619" s="536"/>
      <c r="J619" s="308"/>
      <c r="K619" s="308"/>
      <c r="L619" s="309">
        <v>1</v>
      </c>
      <c r="M619" s="533"/>
      <c r="N619" s="533"/>
      <c r="O619" s="534">
        <v>42500</v>
      </c>
      <c r="P619" s="855"/>
      <c r="Q619" s="503"/>
    </row>
    <row r="620" spans="1:17" s="425" customFormat="1" ht="28" customHeight="1">
      <c r="A620" s="844">
        <v>608</v>
      </c>
      <c r="B620" s="531" t="s">
        <v>1535</v>
      </c>
      <c r="C620" s="309" t="s">
        <v>2111</v>
      </c>
      <c r="D620" s="309"/>
      <c r="E620" s="308"/>
      <c r="F620" s="308"/>
      <c r="G620" s="308"/>
      <c r="H620" s="308"/>
      <c r="I620" s="536"/>
      <c r="J620" s="308"/>
      <c r="K620" s="308"/>
      <c r="L620" s="309">
        <v>2</v>
      </c>
      <c r="M620" s="533"/>
      <c r="N620" s="533"/>
      <c r="O620" s="534">
        <v>60000</v>
      </c>
      <c r="P620" s="855"/>
      <c r="Q620" s="503"/>
    </row>
    <row r="621" spans="1:17" s="425" customFormat="1" ht="28" customHeight="1">
      <c r="A621" s="844">
        <v>609</v>
      </c>
      <c r="B621" s="531" t="s">
        <v>1536</v>
      </c>
      <c r="C621" s="309" t="s">
        <v>2111</v>
      </c>
      <c r="D621" s="309"/>
      <c r="E621" s="308"/>
      <c r="F621" s="308"/>
      <c r="G621" s="308"/>
      <c r="H621" s="308"/>
      <c r="I621" s="536"/>
      <c r="J621" s="308"/>
      <c r="K621" s="308"/>
      <c r="L621" s="309">
        <v>1</v>
      </c>
      <c r="M621" s="533"/>
      <c r="N621" s="533"/>
      <c r="O621" s="534">
        <v>59000</v>
      </c>
      <c r="P621" s="855"/>
      <c r="Q621" s="503"/>
    </row>
    <row r="622" spans="1:17" s="425" customFormat="1" ht="28" customHeight="1">
      <c r="A622" s="844">
        <v>610</v>
      </c>
      <c r="B622" s="531" t="s">
        <v>1537</v>
      </c>
      <c r="C622" s="309" t="s">
        <v>2111</v>
      </c>
      <c r="D622" s="309"/>
      <c r="E622" s="308"/>
      <c r="F622" s="308"/>
      <c r="G622" s="308"/>
      <c r="H622" s="308"/>
      <c r="I622" s="536"/>
      <c r="J622" s="308"/>
      <c r="K622" s="308"/>
      <c r="L622" s="309">
        <v>2</v>
      </c>
      <c r="M622" s="533"/>
      <c r="N622" s="533"/>
      <c r="O622" s="534">
        <v>42000</v>
      </c>
      <c r="P622" s="855"/>
      <c r="Q622" s="503"/>
    </row>
    <row r="623" spans="1:17" s="425" customFormat="1" ht="28" customHeight="1">
      <c r="A623" s="844">
        <v>611</v>
      </c>
      <c r="B623" s="531" t="s">
        <v>1538</v>
      </c>
      <c r="C623" s="309" t="s">
        <v>2111</v>
      </c>
      <c r="D623" s="309"/>
      <c r="E623" s="308"/>
      <c r="F623" s="308"/>
      <c r="G623" s="308"/>
      <c r="H623" s="308"/>
      <c r="I623" s="536"/>
      <c r="J623" s="308"/>
      <c r="K623" s="308"/>
      <c r="L623" s="309">
        <v>2</v>
      </c>
      <c r="M623" s="533"/>
      <c r="N623" s="533"/>
      <c r="O623" s="534">
        <v>62000</v>
      </c>
      <c r="P623" s="855"/>
      <c r="Q623" s="503"/>
    </row>
    <row r="624" spans="1:17" s="425" customFormat="1" ht="28" customHeight="1">
      <c r="A624" s="844">
        <v>612</v>
      </c>
      <c r="B624" s="531" t="s">
        <v>1539</v>
      </c>
      <c r="C624" s="309" t="s">
        <v>2111</v>
      </c>
      <c r="D624" s="309"/>
      <c r="E624" s="308"/>
      <c r="F624" s="308"/>
      <c r="G624" s="308"/>
      <c r="H624" s="308"/>
      <c r="I624" s="536"/>
      <c r="J624" s="308"/>
      <c r="K624" s="308"/>
      <c r="L624" s="309">
        <v>3</v>
      </c>
      <c r="M624" s="533"/>
      <c r="N624" s="533"/>
      <c r="O624" s="534">
        <v>300000</v>
      </c>
      <c r="P624" s="855"/>
      <c r="Q624" s="503"/>
    </row>
    <row r="625" spans="1:17" s="425" customFormat="1" ht="28" customHeight="1">
      <c r="A625" s="844">
        <v>613</v>
      </c>
      <c r="B625" s="531" t="s">
        <v>1540</v>
      </c>
      <c r="C625" s="309" t="s">
        <v>2111</v>
      </c>
      <c r="D625" s="309"/>
      <c r="E625" s="308"/>
      <c r="F625" s="308"/>
      <c r="G625" s="308"/>
      <c r="H625" s="308"/>
      <c r="I625" s="536"/>
      <c r="J625" s="308"/>
      <c r="K625" s="308"/>
      <c r="L625" s="309">
        <v>2</v>
      </c>
      <c r="M625" s="533"/>
      <c r="N625" s="533"/>
      <c r="O625" s="534">
        <v>126000</v>
      </c>
      <c r="P625" s="855"/>
      <c r="Q625" s="503"/>
    </row>
    <row r="626" spans="1:17" s="425" customFormat="1" ht="28" customHeight="1">
      <c r="A626" s="844">
        <v>614</v>
      </c>
      <c r="B626" s="531" t="s">
        <v>1541</v>
      </c>
      <c r="C626" s="309" t="s">
        <v>2111</v>
      </c>
      <c r="D626" s="309"/>
      <c r="E626" s="308"/>
      <c r="F626" s="308"/>
      <c r="G626" s="308"/>
      <c r="H626" s="308"/>
      <c r="I626" s="536"/>
      <c r="J626" s="308"/>
      <c r="K626" s="308"/>
      <c r="L626" s="309">
        <v>1</v>
      </c>
      <c r="M626" s="533"/>
      <c r="N626" s="533"/>
      <c r="O626" s="534">
        <v>70000</v>
      </c>
      <c r="P626" s="855"/>
      <c r="Q626" s="503"/>
    </row>
    <row r="627" spans="1:17" s="425" customFormat="1" ht="28" customHeight="1">
      <c r="A627" s="844">
        <v>615</v>
      </c>
      <c r="B627" s="531" t="s">
        <v>1542</v>
      </c>
      <c r="C627" s="309" t="s">
        <v>2111</v>
      </c>
      <c r="D627" s="309"/>
      <c r="E627" s="308"/>
      <c r="F627" s="308"/>
      <c r="G627" s="308"/>
      <c r="H627" s="308"/>
      <c r="I627" s="536"/>
      <c r="J627" s="308"/>
      <c r="K627" s="308"/>
      <c r="L627" s="309">
        <v>2</v>
      </c>
      <c r="M627" s="533"/>
      <c r="N627" s="533"/>
      <c r="O627" s="534">
        <v>100000</v>
      </c>
      <c r="P627" s="855"/>
      <c r="Q627" s="503"/>
    </row>
    <row r="628" spans="1:17" s="425" customFormat="1" ht="28" customHeight="1">
      <c r="A628" s="844">
        <v>616</v>
      </c>
      <c r="B628" s="531" t="s">
        <v>1543</v>
      </c>
      <c r="C628" s="309" t="s">
        <v>2111</v>
      </c>
      <c r="D628" s="309"/>
      <c r="E628" s="308"/>
      <c r="F628" s="308"/>
      <c r="G628" s="308"/>
      <c r="H628" s="308"/>
      <c r="I628" s="536"/>
      <c r="J628" s="308"/>
      <c r="K628" s="308"/>
      <c r="L628" s="309">
        <v>1</v>
      </c>
      <c r="M628" s="533"/>
      <c r="N628" s="533"/>
      <c r="O628" s="534">
        <v>55000</v>
      </c>
      <c r="P628" s="855"/>
      <c r="Q628" s="503"/>
    </row>
    <row r="629" spans="1:17" s="425" customFormat="1" ht="28" customHeight="1">
      <c r="A629" s="844">
        <v>617</v>
      </c>
      <c r="B629" s="531" t="s">
        <v>1544</v>
      </c>
      <c r="C629" s="309" t="s">
        <v>2111</v>
      </c>
      <c r="D629" s="309"/>
      <c r="E629" s="308"/>
      <c r="F629" s="308"/>
      <c r="G629" s="308"/>
      <c r="H629" s="308"/>
      <c r="I629" s="536"/>
      <c r="J629" s="308"/>
      <c r="K629" s="308"/>
      <c r="L629" s="309">
        <v>1</v>
      </c>
      <c r="M629" s="533"/>
      <c r="N629" s="533"/>
      <c r="O629" s="534">
        <v>85000</v>
      </c>
      <c r="P629" s="855"/>
      <c r="Q629" s="503"/>
    </row>
    <row r="630" spans="1:17" s="425" customFormat="1" ht="28" customHeight="1">
      <c r="A630" s="844">
        <v>618</v>
      </c>
      <c r="B630" s="531" t="s">
        <v>1545</v>
      </c>
      <c r="C630" s="309" t="s">
        <v>2111</v>
      </c>
      <c r="D630" s="309"/>
      <c r="E630" s="308"/>
      <c r="F630" s="308"/>
      <c r="G630" s="308"/>
      <c r="H630" s="308"/>
      <c r="I630" s="536"/>
      <c r="J630" s="308"/>
      <c r="K630" s="308"/>
      <c r="L630" s="309">
        <v>2</v>
      </c>
      <c r="M630" s="533"/>
      <c r="N630" s="533"/>
      <c r="O630" s="534">
        <v>70000</v>
      </c>
      <c r="P630" s="855"/>
      <c r="Q630" s="503"/>
    </row>
    <row r="631" spans="1:17" s="425" customFormat="1" ht="28" customHeight="1">
      <c r="A631" s="844">
        <v>619</v>
      </c>
      <c r="B631" s="531" t="s">
        <v>1546</v>
      </c>
      <c r="C631" s="309" t="s">
        <v>2111</v>
      </c>
      <c r="D631" s="309"/>
      <c r="E631" s="308"/>
      <c r="F631" s="308"/>
      <c r="G631" s="308"/>
      <c r="H631" s="308"/>
      <c r="I631" s="536"/>
      <c r="J631" s="308"/>
      <c r="K631" s="308"/>
      <c r="L631" s="309">
        <v>2</v>
      </c>
      <c r="M631" s="533"/>
      <c r="N631" s="533"/>
      <c r="O631" s="534">
        <v>144000</v>
      </c>
      <c r="P631" s="855"/>
      <c r="Q631" s="503"/>
    </row>
    <row r="632" spans="1:17" s="425" customFormat="1" ht="28" customHeight="1">
      <c r="A632" s="844">
        <v>620</v>
      </c>
      <c r="B632" s="531" t="s">
        <v>1547</v>
      </c>
      <c r="C632" s="555" t="s">
        <v>2106</v>
      </c>
      <c r="D632" s="309"/>
      <c r="E632" s="308"/>
      <c r="F632" s="308"/>
      <c r="G632" s="308"/>
      <c r="H632" s="308"/>
      <c r="I632" s="536"/>
      <c r="J632" s="308"/>
      <c r="K632" s="308"/>
      <c r="L632" s="309">
        <v>2</v>
      </c>
      <c r="M632" s="533"/>
      <c r="N632" s="533"/>
      <c r="O632" s="534">
        <v>110000</v>
      </c>
      <c r="P632" s="855"/>
      <c r="Q632" s="503"/>
    </row>
    <row r="633" spans="1:17" s="425" customFormat="1" ht="28" customHeight="1">
      <c r="A633" s="844">
        <v>621</v>
      </c>
      <c r="B633" s="531" t="s">
        <v>1548</v>
      </c>
      <c r="C633" s="309" t="s">
        <v>2111</v>
      </c>
      <c r="D633" s="309"/>
      <c r="E633" s="308"/>
      <c r="F633" s="308"/>
      <c r="G633" s="308"/>
      <c r="H633" s="308"/>
      <c r="I633" s="536"/>
      <c r="J633" s="308"/>
      <c r="K633" s="308"/>
      <c r="L633" s="309">
        <v>2</v>
      </c>
      <c r="M633" s="533"/>
      <c r="N633" s="533"/>
      <c r="O633" s="534">
        <v>98000</v>
      </c>
      <c r="P633" s="855"/>
      <c r="Q633" s="503"/>
    </row>
    <row r="634" spans="1:17" s="425" customFormat="1" ht="28" customHeight="1">
      <c r="A634" s="844">
        <v>622</v>
      </c>
      <c r="B634" s="531" t="s">
        <v>1549</v>
      </c>
      <c r="C634" s="309" t="s">
        <v>2111</v>
      </c>
      <c r="D634" s="309"/>
      <c r="E634" s="308"/>
      <c r="F634" s="308"/>
      <c r="G634" s="308"/>
      <c r="H634" s="308"/>
      <c r="I634" s="536"/>
      <c r="J634" s="308"/>
      <c r="K634" s="308"/>
      <c r="L634" s="309">
        <v>2</v>
      </c>
      <c r="M634" s="533"/>
      <c r="N634" s="533"/>
      <c r="O634" s="534">
        <v>300000</v>
      </c>
      <c r="P634" s="855"/>
      <c r="Q634" s="503"/>
    </row>
    <row r="635" spans="1:17" s="425" customFormat="1" ht="28" customHeight="1">
      <c r="A635" s="844">
        <v>623</v>
      </c>
      <c r="B635" s="531" t="s">
        <v>1550</v>
      </c>
      <c r="C635" s="309" t="s">
        <v>2111</v>
      </c>
      <c r="D635" s="309"/>
      <c r="E635" s="308"/>
      <c r="F635" s="308"/>
      <c r="G635" s="308"/>
      <c r="H635" s="308"/>
      <c r="I635" s="536"/>
      <c r="J635" s="308"/>
      <c r="K635" s="308"/>
      <c r="L635" s="309">
        <v>2</v>
      </c>
      <c r="M635" s="533"/>
      <c r="N635" s="533"/>
      <c r="O635" s="534">
        <v>152000</v>
      </c>
      <c r="P635" s="855"/>
      <c r="Q635" s="503"/>
    </row>
    <row r="636" spans="1:17" s="425" customFormat="1" ht="28" customHeight="1">
      <c r="A636" s="844">
        <v>624</v>
      </c>
      <c r="B636" s="531" t="s">
        <v>1551</v>
      </c>
      <c r="C636" s="309" t="s">
        <v>2111</v>
      </c>
      <c r="D636" s="309"/>
      <c r="E636" s="308"/>
      <c r="F636" s="308"/>
      <c r="G636" s="308"/>
      <c r="H636" s="308"/>
      <c r="I636" s="536"/>
      <c r="J636" s="308"/>
      <c r="K636" s="308"/>
      <c r="L636" s="309">
        <v>2</v>
      </c>
      <c r="M636" s="533"/>
      <c r="N636" s="533"/>
      <c r="O636" s="534">
        <v>110000</v>
      </c>
      <c r="P636" s="855"/>
      <c r="Q636" s="503"/>
    </row>
    <row r="637" spans="1:17" s="425" customFormat="1" ht="28" customHeight="1">
      <c r="A637" s="844">
        <v>625</v>
      </c>
      <c r="B637" s="531" t="s">
        <v>1552</v>
      </c>
      <c r="C637" s="555" t="s">
        <v>2106</v>
      </c>
      <c r="D637" s="309"/>
      <c r="E637" s="308"/>
      <c r="F637" s="308"/>
      <c r="G637" s="308"/>
      <c r="H637" s="308"/>
      <c r="I637" s="536"/>
      <c r="J637" s="308"/>
      <c r="K637" s="308"/>
      <c r="L637" s="309">
        <v>2</v>
      </c>
      <c r="M637" s="533"/>
      <c r="N637" s="533"/>
      <c r="O637" s="534">
        <v>14000</v>
      </c>
      <c r="P637" s="855"/>
      <c r="Q637" s="503"/>
    </row>
    <row r="638" spans="1:17" s="425" customFormat="1" ht="28" customHeight="1">
      <c r="A638" s="844">
        <v>626</v>
      </c>
      <c r="B638" s="531" t="s">
        <v>1553</v>
      </c>
      <c r="C638" s="555" t="s">
        <v>2106</v>
      </c>
      <c r="D638" s="309"/>
      <c r="E638" s="308"/>
      <c r="F638" s="308"/>
      <c r="G638" s="308"/>
      <c r="H638" s="308"/>
      <c r="I638" s="536"/>
      <c r="J638" s="308"/>
      <c r="K638" s="308"/>
      <c r="L638" s="309">
        <v>1</v>
      </c>
      <c r="M638" s="533"/>
      <c r="N638" s="533"/>
      <c r="O638" s="534">
        <v>15000</v>
      </c>
      <c r="P638" s="855"/>
      <c r="Q638" s="503"/>
    </row>
    <row r="639" spans="1:17" s="425" customFormat="1" ht="28" customHeight="1">
      <c r="A639" s="844">
        <v>627</v>
      </c>
      <c r="B639" s="531" t="s">
        <v>1554</v>
      </c>
      <c r="C639" s="555" t="s">
        <v>2106</v>
      </c>
      <c r="D639" s="309"/>
      <c r="E639" s="308"/>
      <c r="F639" s="308"/>
      <c r="G639" s="308"/>
      <c r="H639" s="308"/>
      <c r="I639" s="536"/>
      <c r="J639" s="308"/>
      <c r="K639" s="308"/>
      <c r="L639" s="309">
        <v>1</v>
      </c>
      <c r="M639" s="533"/>
      <c r="N639" s="533"/>
      <c r="O639" s="534">
        <v>15000</v>
      </c>
      <c r="P639" s="855"/>
      <c r="Q639" s="503"/>
    </row>
    <row r="640" spans="1:17" s="425" customFormat="1" ht="28" customHeight="1">
      <c r="A640" s="844">
        <v>628</v>
      </c>
      <c r="B640" s="531" t="s">
        <v>1555</v>
      </c>
      <c r="C640" s="555" t="s">
        <v>2106</v>
      </c>
      <c r="D640" s="309"/>
      <c r="E640" s="308"/>
      <c r="F640" s="308"/>
      <c r="G640" s="308"/>
      <c r="H640" s="308"/>
      <c r="I640" s="536"/>
      <c r="J640" s="308"/>
      <c r="K640" s="308"/>
      <c r="L640" s="309">
        <v>1</v>
      </c>
      <c r="M640" s="533"/>
      <c r="N640" s="533"/>
      <c r="O640" s="534">
        <v>20000</v>
      </c>
      <c r="P640" s="855"/>
      <c r="Q640" s="503"/>
    </row>
    <row r="641" spans="1:17" s="425" customFormat="1" ht="28" customHeight="1">
      <c r="A641" s="844">
        <v>629</v>
      </c>
      <c r="B641" s="531" t="s">
        <v>1556</v>
      </c>
      <c r="C641" s="555" t="s">
        <v>2106</v>
      </c>
      <c r="D641" s="309"/>
      <c r="E641" s="308"/>
      <c r="F641" s="308"/>
      <c r="G641" s="308"/>
      <c r="H641" s="308"/>
      <c r="I641" s="536"/>
      <c r="J641" s="308"/>
      <c r="K641" s="308"/>
      <c r="L641" s="309">
        <v>1</v>
      </c>
      <c r="M641" s="533"/>
      <c r="N641" s="533"/>
      <c r="O641" s="534">
        <v>15000</v>
      </c>
      <c r="P641" s="855"/>
      <c r="Q641" s="503"/>
    </row>
    <row r="642" spans="1:17" s="425" customFormat="1" ht="28" customHeight="1">
      <c r="A642" s="844">
        <v>630</v>
      </c>
      <c r="B642" s="531" t="s">
        <v>1557</v>
      </c>
      <c r="C642" s="555" t="s">
        <v>2106</v>
      </c>
      <c r="D642" s="309"/>
      <c r="E642" s="308"/>
      <c r="F642" s="308"/>
      <c r="G642" s="308"/>
      <c r="H642" s="308"/>
      <c r="I642" s="536"/>
      <c r="J642" s="308"/>
      <c r="K642" s="308"/>
      <c r="L642" s="309">
        <v>1</v>
      </c>
      <c r="M642" s="533"/>
      <c r="N642" s="533"/>
      <c r="O642" s="534">
        <v>15000</v>
      </c>
      <c r="P642" s="855"/>
      <c r="Q642" s="503"/>
    </row>
    <row r="643" spans="1:17" s="425" customFormat="1" ht="28" customHeight="1">
      <c r="A643" s="844">
        <v>631</v>
      </c>
      <c r="B643" s="531" t="s">
        <v>1558</v>
      </c>
      <c r="C643" s="555" t="s">
        <v>2106</v>
      </c>
      <c r="D643" s="309"/>
      <c r="E643" s="308"/>
      <c r="F643" s="308"/>
      <c r="G643" s="308"/>
      <c r="H643" s="308"/>
      <c r="I643" s="536"/>
      <c r="J643" s="308"/>
      <c r="K643" s="308"/>
      <c r="L643" s="309">
        <v>1</v>
      </c>
      <c r="M643" s="533"/>
      <c r="N643" s="533"/>
      <c r="O643" s="534">
        <v>20000</v>
      </c>
      <c r="P643" s="855"/>
      <c r="Q643" s="503"/>
    </row>
    <row r="644" spans="1:17" s="425" customFormat="1" ht="28" customHeight="1">
      <c r="A644" s="844">
        <v>632</v>
      </c>
      <c r="B644" s="531" t="s">
        <v>1559</v>
      </c>
      <c r="C644" s="555" t="s">
        <v>2106</v>
      </c>
      <c r="D644" s="309"/>
      <c r="E644" s="308"/>
      <c r="F644" s="308"/>
      <c r="G644" s="308"/>
      <c r="H644" s="308"/>
      <c r="I644" s="536"/>
      <c r="J644" s="308"/>
      <c r="K644" s="308"/>
      <c r="L644" s="309">
        <v>1</v>
      </c>
      <c r="M644" s="533"/>
      <c r="N644" s="533"/>
      <c r="O644" s="534">
        <v>20000</v>
      </c>
      <c r="P644" s="855"/>
      <c r="Q644" s="503"/>
    </row>
    <row r="645" spans="1:17" s="425" customFormat="1" ht="28" customHeight="1">
      <c r="A645" s="844">
        <v>633</v>
      </c>
      <c r="B645" s="531" t="s">
        <v>1560</v>
      </c>
      <c r="C645" s="555" t="s">
        <v>2106</v>
      </c>
      <c r="D645" s="309"/>
      <c r="E645" s="308"/>
      <c r="F645" s="308"/>
      <c r="G645" s="308"/>
      <c r="H645" s="308"/>
      <c r="I645" s="536"/>
      <c r="J645" s="308"/>
      <c r="K645" s="308"/>
      <c r="L645" s="309">
        <v>1</v>
      </c>
      <c r="M645" s="533"/>
      <c r="N645" s="533"/>
      <c r="O645" s="534">
        <v>25000</v>
      </c>
      <c r="P645" s="855"/>
      <c r="Q645" s="503"/>
    </row>
    <row r="646" spans="1:17" s="425" customFormat="1" ht="28" customHeight="1">
      <c r="A646" s="844">
        <v>634</v>
      </c>
      <c r="B646" s="531" t="s">
        <v>1561</v>
      </c>
      <c r="C646" s="309" t="s">
        <v>2111</v>
      </c>
      <c r="D646" s="309"/>
      <c r="E646" s="308"/>
      <c r="F646" s="308"/>
      <c r="G646" s="308"/>
      <c r="H646" s="308"/>
      <c r="I646" s="536"/>
      <c r="J646" s="308"/>
      <c r="K646" s="308"/>
      <c r="L646" s="309">
        <v>1</v>
      </c>
      <c r="M646" s="533"/>
      <c r="N646" s="533"/>
      <c r="O646" s="534">
        <v>25000</v>
      </c>
      <c r="P646" s="855"/>
      <c r="Q646" s="503"/>
    </row>
    <row r="647" spans="1:17" s="425" customFormat="1" ht="28" customHeight="1">
      <c r="A647" s="844">
        <v>635</v>
      </c>
      <c r="B647" s="531" t="s">
        <v>1562</v>
      </c>
      <c r="C647" s="309" t="s">
        <v>2111</v>
      </c>
      <c r="D647" s="309"/>
      <c r="E647" s="308"/>
      <c r="F647" s="308"/>
      <c r="G647" s="308"/>
      <c r="H647" s="308"/>
      <c r="I647" s="536"/>
      <c r="J647" s="308"/>
      <c r="K647" s="308"/>
      <c r="L647" s="309">
        <v>2</v>
      </c>
      <c r="M647" s="533"/>
      <c r="N647" s="533"/>
      <c r="O647" s="534">
        <v>250000</v>
      </c>
      <c r="P647" s="855"/>
      <c r="Q647" s="503"/>
    </row>
    <row r="648" spans="1:17" s="425" customFormat="1" ht="28" customHeight="1">
      <c r="A648" s="844">
        <v>636</v>
      </c>
      <c r="B648" s="531" t="s">
        <v>1563</v>
      </c>
      <c r="C648" s="533" t="s">
        <v>2110</v>
      </c>
      <c r="D648" s="309"/>
      <c r="E648" s="308"/>
      <c r="F648" s="308"/>
      <c r="G648" s="308"/>
      <c r="H648" s="308"/>
      <c r="I648" s="536"/>
      <c r="J648" s="308"/>
      <c r="K648" s="308"/>
      <c r="L648" s="309">
        <v>1</v>
      </c>
      <c r="M648" s="533"/>
      <c r="N648" s="533"/>
      <c r="O648" s="534">
        <v>40000</v>
      </c>
      <c r="P648" s="855"/>
      <c r="Q648" s="503"/>
    </row>
    <row r="649" spans="1:17" s="425" customFormat="1" ht="28" customHeight="1">
      <c r="A649" s="844">
        <v>637</v>
      </c>
      <c r="B649" s="531" t="s">
        <v>1564</v>
      </c>
      <c r="C649" s="533" t="s">
        <v>2110</v>
      </c>
      <c r="D649" s="309"/>
      <c r="E649" s="308"/>
      <c r="F649" s="308"/>
      <c r="G649" s="308"/>
      <c r="H649" s="308"/>
      <c r="I649" s="536"/>
      <c r="J649" s="308"/>
      <c r="K649" s="308"/>
      <c r="L649" s="309">
        <v>2</v>
      </c>
      <c r="M649" s="533"/>
      <c r="N649" s="533"/>
      <c r="O649" s="534">
        <v>115000</v>
      </c>
      <c r="P649" s="855"/>
      <c r="Q649" s="503"/>
    </row>
    <row r="650" spans="1:17" s="425" customFormat="1" ht="28" customHeight="1">
      <c r="A650" s="844">
        <v>638</v>
      </c>
      <c r="B650" s="531" t="s">
        <v>1565</v>
      </c>
      <c r="C650" s="533" t="s">
        <v>2110</v>
      </c>
      <c r="D650" s="309"/>
      <c r="E650" s="308"/>
      <c r="F650" s="308"/>
      <c r="G650" s="308"/>
      <c r="H650" s="308"/>
      <c r="I650" s="536"/>
      <c r="J650" s="308"/>
      <c r="K650" s="308"/>
      <c r="L650" s="309">
        <v>2</v>
      </c>
      <c r="M650" s="533"/>
      <c r="N650" s="533"/>
      <c r="O650" s="534">
        <v>150000</v>
      </c>
      <c r="P650" s="855"/>
      <c r="Q650" s="503"/>
    </row>
    <row r="651" spans="1:17" s="425" customFormat="1" ht="28" customHeight="1">
      <c r="A651" s="844">
        <v>639</v>
      </c>
      <c r="B651" s="531" t="s">
        <v>1566</v>
      </c>
      <c r="C651" s="533" t="s">
        <v>2110</v>
      </c>
      <c r="D651" s="309"/>
      <c r="E651" s="308"/>
      <c r="F651" s="308"/>
      <c r="G651" s="308"/>
      <c r="H651" s="308"/>
      <c r="I651" s="536"/>
      <c r="J651" s="308"/>
      <c r="K651" s="308"/>
      <c r="L651" s="309">
        <v>2</v>
      </c>
      <c r="M651" s="533"/>
      <c r="N651" s="533"/>
      <c r="O651" s="534">
        <v>95000</v>
      </c>
      <c r="P651" s="855"/>
      <c r="Q651" s="503"/>
    </row>
    <row r="652" spans="1:17" s="425" customFormat="1" ht="28" customHeight="1">
      <c r="A652" s="844">
        <v>640</v>
      </c>
      <c r="B652" s="531" t="s">
        <v>1567</v>
      </c>
      <c r="C652" s="309" t="s">
        <v>2111</v>
      </c>
      <c r="D652" s="309"/>
      <c r="E652" s="308"/>
      <c r="F652" s="308"/>
      <c r="G652" s="308"/>
      <c r="H652" s="308"/>
      <c r="I652" s="536"/>
      <c r="J652" s="308"/>
      <c r="K652" s="308"/>
      <c r="L652" s="309">
        <v>2</v>
      </c>
      <c r="M652" s="533"/>
      <c r="N652" s="533"/>
      <c r="O652" s="534">
        <v>95000</v>
      </c>
      <c r="P652" s="855"/>
      <c r="Q652" s="503"/>
    </row>
    <row r="653" spans="1:17" s="425" customFormat="1" ht="28" customHeight="1">
      <c r="A653" s="844">
        <v>641</v>
      </c>
      <c r="B653" s="531" t="s">
        <v>1568</v>
      </c>
      <c r="C653" s="309" t="s">
        <v>2111</v>
      </c>
      <c r="D653" s="309"/>
      <c r="E653" s="308"/>
      <c r="F653" s="308"/>
      <c r="G653" s="308"/>
      <c r="H653" s="308"/>
      <c r="I653" s="536"/>
      <c r="J653" s="308"/>
      <c r="K653" s="308"/>
      <c r="L653" s="309">
        <v>2</v>
      </c>
      <c r="M653" s="533"/>
      <c r="N653" s="533"/>
      <c r="O653" s="534">
        <v>175000</v>
      </c>
      <c r="P653" s="855"/>
      <c r="Q653" s="503"/>
    </row>
    <row r="654" spans="1:17" s="425" customFormat="1" ht="28" customHeight="1">
      <c r="A654" s="844">
        <v>642</v>
      </c>
      <c r="B654" s="531" t="s">
        <v>1569</v>
      </c>
      <c r="C654" s="309" t="s">
        <v>2111</v>
      </c>
      <c r="D654" s="309"/>
      <c r="E654" s="308"/>
      <c r="F654" s="308"/>
      <c r="G654" s="308"/>
      <c r="H654" s="308"/>
      <c r="I654" s="536"/>
      <c r="J654" s="308"/>
      <c r="K654" s="308"/>
      <c r="L654" s="309">
        <v>2</v>
      </c>
      <c r="M654" s="533"/>
      <c r="N654" s="533"/>
      <c r="O654" s="534">
        <v>75000</v>
      </c>
      <c r="P654" s="855"/>
      <c r="Q654" s="503"/>
    </row>
    <row r="655" spans="1:17" s="425" customFormat="1" ht="28" customHeight="1">
      <c r="A655" s="844">
        <v>643</v>
      </c>
      <c r="B655" s="531" t="s">
        <v>1570</v>
      </c>
      <c r="C655" s="533" t="s">
        <v>2110</v>
      </c>
      <c r="D655" s="309"/>
      <c r="E655" s="308"/>
      <c r="F655" s="308"/>
      <c r="G655" s="308"/>
      <c r="H655" s="308"/>
      <c r="I655" s="536"/>
      <c r="J655" s="308"/>
      <c r="K655" s="308"/>
      <c r="L655" s="309">
        <v>2</v>
      </c>
      <c r="M655" s="533"/>
      <c r="N655" s="533"/>
      <c r="O655" s="534">
        <v>196000</v>
      </c>
      <c r="P655" s="855"/>
      <c r="Q655" s="503"/>
    </row>
    <row r="656" spans="1:17" s="425" customFormat="1" ht="28" customHeight="1">
      <c r="A656" s="844">
        <v>644</v>
      </c>
      <c r="B656" s="531" t="s">
        <v>1571</v>
      </c>
      <c r="C656" s="533" t="s">
        <v>2110</v>
      </c>
      <c r="D656" s="309"/>
      <c r="E656" s="308"/>
      <c r="F656" s="308"/>
      <c r="G656" s="308"/>
      <c r="H656" s="308"/>
      <c r="I656" s="536"/>
      <c r="J656" s="308"/>
      <c r="K656" s="308"/>
      <c r="L656" s="309">
        <v>1</v>
      </c>
      <c r="M656" s="533"/>
      <c r="N656" s="533"/>
      <c r="O656" s="534">
        <v>350000</v>
      </c>
      <c r="P656" s="855"/>
      <c r="Q656" s="503"/>
    </row>
    <row r="657" spans="1:17" s="425" customFormat="1" ht="28" customHeight="1">
      <c r="A657" s="844">
        <v>645</v>
      </c>
      <c r="B657" s="531" t="s">
        <v>1572</v>
      </c>
      <c r="C657" s="533" t="s">
        <v>2110</v>
      </c>
      <c r="D657" s="309"/>
      <c r="E657" s="308"/>
      <c r="F657" s="308"/>
      <c r="G657" s="308"/>
      <c r="H657" s="308"/>
      <c r="I657" s="536"/>
      <c r="J657" s="308"/>
      <c r="K657" s="308"/>
      <c r="L657" s="309">
        <v>2</v>
      </c>
      <c r="M657" s="533"/>
      <c r="N657" s="533"/>
      <c r="O657" s="534">
        <v>350000</v>
      </c>
      <c r="P657" s="855"/>
      <c r="Q657" s="503"/>
    </row>
    <row r="658" spans="1:17" s="425" customFormat="1" ht="28" customHeight="1">
      <c r="A658" s="844">
        <v>646</v>
      </c>
      <c r="B658" s="531" t="s">
        <v>1573</v>
      </c>
      <c r="C658" s="533" t="s">
        <v>2110</v>
      </c>
      <c r="D658" s="309"/>
      <c r="E658" s="308"/>
      <c r="F658" s="308"/>
      <c r="G658" s="308"/>
      <c r="H658" s="308"/>
      <c r="I658" s="536"/>
      <c r="J658" s="308"/>
      <c r="K658" s="308"/>
      <c r="L658" s="309">
        <v>2</v>
      </c>
      <c r="M658" s="533"/>
      <c r="N658" s="533"/>
      <c r="O658" s="534">
        <v>275000</v>
      </c>
      <c r="P658" s="855"/>
      <c r="Q658" s="503"/>
    </row>
    <row r="659" spans="1:17" s="425" customFormat="1" ht="28" customHeight="1">
      <c r="A659" s="844">
        <v>647</v>
      </c>
      <c r="B659" s="531" t="s">
        <v>1574</v>
      </c>
      <c r="C659" s="533" t="s">
        <v>2110</v>
      </c>
      <c r="D659" s="309"/>
      <c r="E659" s="308"/>
      <c r="F659" s="308"/>
      <c r="G659" s="308"/>
      <c r="H659" s="308"/>
      <c r="I659" s="536"/>
      <c r="J659" s="308"/>
      <c r="K659" s="308"/>
      <c r="L659" s="309">
        <v>2</v>
      </c>
      <c r="M659" s="533"/>
      <c r="N659" s="533"/>
      <c r="O659" s="534">
        <v>265000</v>
      </c>
      <c r="P659" s="855"/>
      <c r="Q659" s="503"/>
    </row>
    <row r="660" spans="1:17" s="425" customFormat="1" ht="28" customHeight="1">
      <c r="A660" s="844">
        <v>648</v>
      </c>
      <c r="B660" s="531" t="s">
        <v>1575</v>
      </c>
      <c r="C660" s="533" t="s">
        <v>2110</v>
      </c>
      <c r="D660" s="309"/>
      <c r="E660" s="308"/>
      <c r="F660" s="308"/>
      <c r="G660" s="308"/>
      <c r="H660" s="308"/>
      <c r="I660" s="536"/>
      <c r="J660" s="308"/>
      <c r="K660" s="308"/>
      <c r="L660" s="309">
        <v>1</v>
      </c>
      <c r="M660" s="533"/>
      <c r="N660" s="533"/>
      <c r="O660" s="534">
        <v>90000</v>
      </c>
      <c r="P660" s="855"/>
      <c r="Q660" s="503"/>
    </row>
    <row r="661" spans="1:17" s="425" customFormat="1" ht="28" customHeight="1">
      <c r="A661" s="844">
        <v>649</v>
      </c>
      <c r="B661" s="531" t="s">
        <v>1576</v>
      </c>
      <c r="C661" s="533" t="s">
        <v>2110</v>
      </c>
      <c r="D661" s="309"/>
      <c r="E661" s="308"/>
      <c r="F661" s="308"/>
      <c r="G661" s="308"/>
      <c r="H661" s="308"/>
      <c r="I661" s="536"/>
      <c r="J661" s="308"/>
      <c r="K661" s="308"/>
      <c r="L661" s="309">
        <v>2</v>
      </c>
      <c r="M661" s="533"/>
      <c r="N661" s="533"/>
      <c r="O661" s="534">
        <v>85000</v>
      </c>
      <c r="P661" s="855"/>
      <c r="Q661" s="503"/>
    </row>
    <row r="662" spans="1:17" s="425" customFormat="1" ht="28" customHeight="1">
      <c r="A662" s="844">
        <v>650</v>
      </c>
      <c r="B662" s="531" t="s">
        <v>1577</v>
      </c>
      <c r="C662" s="533" t="s">
        <v>2110</v>
      </c>
      <c r="D662" s="309"/>
      <c r="E662" s="308"/>
      <c r="F662" s="308"/>
      <c r="G662" s="308"/>
      <c r="H662" s="308"/>
      <c r="I662" s="536"/>
      <c r="J662" s="308"/>
      <c r="K662" s="308"/>
      <c r="L662" s="309">
        <v>2</v>
      </c>
      <c r="M662" s="533"/>
      <c r="N662" s="533"/>
      <c r="O662" s="534">
        <v>75000</v>
      </c>
      <c r="P662" s="855"/>
      <c r="Q662" s="503"/>
    </row>
    <row r="663" spans="1:17" s="425" customFormat="1" ht="28" customHeight="1">
      <c r="A663" s="844">
        <v>651</v>
      </c>
      <c r="B663" s="531" t="s">
        <v>1578</v>
      </c>
      <c r="C663" s="533" t="s">
        <v>2110</v>
      </c>
      <c r="D663" s="309"/>
      <c r="E663" s="308"/>
      <c r="F663" s="308"/>
      <c r="G663" s="308"/>
      <c r="H663" s="308"/>
      <c r="I663" s="536"/>
      <c r="J663" s="308"/>
      <c r="K663" s="308"/>
      <c r="L663" s="309">
        <v>2</v>
      </c>
      <c r="M663" s="533"/>
      <c r="N663" s="533"/>
      <c r="O663" s="534">
        <v>115000</v>
      </c>
      <c r="P663" s="855"/>
      <c r="Q663" s="503"/>
    </row>
    <row r="664" spans="1:17" s="425" customFormat="1" ht="28" customHeight="1">
      <c r="A664" s="844">
        <v>652</v>
      </c>
      <c r="B664" s="531" t="s">
        <v>1579</v>
      </c>
      <c r="C664" s="533" t="s">
        <v>2110</v>
      </c>
      <c r="D664" s="309"/>
      <c r="E664" s="308"/>
      <c r="F664" s="308"/>
      <c r="G664" s="308"/>
      <c r="H664" s="308"/>
      <c r="I664" s="536"/>
      <c r="J664" s="308"/>
      <c r="K664" s="308"/>
      <c r="L664" s="309">
        <v>2</v>
      </c>
      <c r="M664" s="533"/>
      <c r="N664" s="533"/>
      <c r="O664" s="534">
        <v>95000</v>
      </c>
      <c r="P664" s="855"/>
      <c r="Q664" s="503"/>
    </row>
    <row r="665" spans="1:17" s="425" customFormat="1" ht="28" customHeight="1">
      <c r="A665" s="844">
        <v>653</v>
      </c>
      <c r="B665" s="531" t="s">
        <v>1580</v>
      </c>
      <c r="C665" s="533" t="s">
        <v>2110</v>
      </c>
      <c r="D665" s="309"/>
      <c r="E665" s="308"/>
      <c r="F665" s="308"/>
      <c r="G665" s="308"/>
      <c r="H665" s="308"/>
      <c r="I665" s="536"/>
      <c r="J665" s="308"/>
      <c r="K665" s="308"/>
      <c r="L665" s="309">
        <v>2</v>
      </c>
      <c r="M665" s="533"/>
      <c r="N665" s="533"/>
      <c r="O665" s="534">
        <v>280000</v>
      </c>
      <c r="P665" s="855"/>
      <c r="Q665" s="503"/>
    </row>
    <row r="666" spans="1:17" s="425" customFormat="1" ht="28" customHeight="1">
      <c r="A666" s="844">
        <v>654</v>
      </c>
      <c r="B666" s="531" t="s">
        <v>1581</v>
      </c>
      <c r="C666" s="533" t="s">
        <v>2110</v>
      </c>
      <c r="D666" s="309"/>
      <c r="E666" s="308"/>
      <c r="F666" s="308"/>
      <c r="G666" s="308"/>
      <c r="H666" s="308"/>
      <c r="I666" s="536"/>
      <c r="J666" s="308"/>
      <c r="K666" s="308"/>
      <c r="L666" s="309">
        <v>1</v>
      </c>
      <c r="M666" s="533"/>
      <c r="N666" s="533"/>
      <c r="O666" s="534">
        <v>210000</v>
      </c>
      <c r="P666" s="855"/>
      <c r="Q666" s="503"/>
    </row>
    <row r="667" spans="1:17" s="425" customFormat="1" ht="28" customHeight="1">
      <c r="A667" s="844">
        <v>655</v>
      </c>
      <c r="B667" s="531" t="s">
        <v>1582</v>
      </c>
      <c r="C667" s="533" t="s">
        <v>2110</v>
      </c>
      <c r="D667" s="309"/>
      <c r="E667" s="308"/>
      <c r="F667" s="308"/>
      <c r="G667" s="308"/>
      <c r="H667" s="308"/>
      <c r="I667" s="536"/>
      <c r="J667" s="308"/>
      <c r="K667" s="308"/>
      <c r="L667" s="309">
        <v>2</v>
      </c>
      <c r="M667" s="533"/>
      <c r="N667" s="533"/>
      <c r="O667" s="534">
        <v>85000</v>
      </c>
      <c r="P667" s="855"/>
      <c r="Q667" s="503"/>
    </row>
    <row r="668" spans="1:17" s="425" customFormat="1" ht="28" customHeight="1">
      <c r="A668" s="844">
        <v>656</v>
      </c>
      <c r="B668" s="531" t="s">
        <v>1583</v>
      </c>
      <c r="C668" s="533" t="s">
        <v>2110</v>
      </c>
      <c r="D668" s="309"/>
      <c r="E668" s="308"/>
      <c r="F668" s="308"/>
      <c r="G668" s="308"/>
      <c r="H668" s="308"/>
      <c r="I668" s="536"/>
      <c r="J668" s="308"/>
      <c r="K668" s="308"/>
      <c r="L668" s="309">
        <v>2</v>
      </c>
      <c r="M668" s="533"/>
      <c r="N668" s="533"/>
      <c r="O668" s="534">
        <v>55000</v>
      </c>
      <c r="P668" s="855"/>
      <c r="Q668" s="503"/>
    </row>
    <row r="669" spans="1:17" s="425" customFormat="1" ht="28" customHeight="1">
      <c r="A669" s="844">
        <v>657</v>
      </c>
      <c r="B669" s="531" t="s">
        <v>1584</v>
      </c>
      <c r="C669" s="533" t="s">
        <v>2110</v>
      </c>
      <c r="D669" s="309"/>
      <c r="E669" s="308"/>
      <c r="F669" s="308"/>
      <c r="G669" s="308"/>
      <c r="H669" s="308"/>
      <c r="I669" s="536"/>
      <c r="J669" s="308"/>
      <c r="K669" s="308"/>
      <c r="L669" s="309">
        <v>2</v>
      </c>
      <c r="M669" s="533"/>
      <c r="N669" s="533"/>
      <c r="O669" s="534">
        <v>114000</v>
      </c>
      <c r="P669" s="855"/>
      <c r="Q669" s="503"/>
    </row>
    <row r="670" spans="1:17" s="425" customFormat="1" ht="28" customHeight="1">
      <c r="A670" s="844">
        <v>658</v>
      </c>
      <c r="B670" s="531" t="s">
        <v>1585</v>
      </c>
      <c r="C670" s="533" t="s">
        <v>2110</v>
      </c>
      <c r="D670" s="309"/>
      <c r="E670" s="308"/>
      <c r="F670" s="308"/>
      <c r="G670" s="308"/>
      <c r="H670" s="308"/>
      <c r="I670" s="536"/>
      <c r="J670" s="308"/>
      <c r="K670" s="308"/>
      <c r="L670" s="309">
        <v>2</v>
      </c>
      <c r="M670" s="533"/>
      <c r="N670" s="533"/>
      <c r="O670" s="534">
        <v>220000</v>
      </c>
      <c r="P670" s="855"/>
      <c r="Q670" s="503"/>
    </row>
    <row r="671" spans="1:17" s="425" customFormat="1" ht="28" customHeight="1">
      <c r="A671" s="844">
        <v>659</v>
      </c>
      <c r="B671" s="531" t="s">
        <v>1586</v>
      </c>
      <c r="C671" s="533" t="s">
        <v>2110</v>
      </c>
      <c r="D671" s="309"/>
      <c r="E671" s="308"/>
      <c r="F671" s="308"/>
      <c r="G671" s="308"/>
      <c r="H671" s="308"/>
      <c r="I671" s="536"/>
      <c r="J671" s="308"/>
      <c r="K671" s="308"/>
      <c r="L671" s="309">
        <v>2</v>
      </c>
      <c r="M671" s="533"/>
      <c r="N671" s="533"/>
      <c r="O671" s="534">
        <v>70000</v>
      </c>
      <c r="P671" s="855"/>
      <c r="Q671" s="503"/>
    </row>
    <row r="672" spans="1:17" s="425" customFormat="1" ht="28" customHeight="1">
      <c r="A672" s="844">
        <v>660</v>
      </c>
      <c r="B672" s="531" t="s">
        <v>1587</v>
      </c>
      <c r="C672" s="533" t="s">
        <v>2110</v>
      </c>
      <c r="D672" s="309"/>
      <c r="E672" s="308"/>
      <c r="F672" s="308"/>
      <c r="G672" s="308"/>
      <c r="H672" s="308"/>
      <c r="I672" s="536"/>
      <c r="J672" s="308"/>
      <c r="K672" s="308"/>
      <c r="L672" s="309">
        <v>2</v>
      </c>
      <c r="M672" s="533"/>
      <c r="N672" s="533"/>
      <c r="O672" s="534">
        <v>100000</v>
      </c>
      <c r="P672" s="855"/>
      <c r="Q672" s="503"/>
    </row>
    <row r="673" spans="1:17" s="425" customFormat="1" ht="28" customHeight="1">
      <c r="A673" s="844">
        <v>661</v>
      </c>
      <c r="B673" s="531" t="s">
        <v>1588</v>
      </c>
      <c r="C673" s="533" t="s">
        <v>2110</v>
      </c>
      <c r="D673" s="309"/>
      <c r="E673" s="308"/>
      <c r="F673" s="308"/>
      <c r="G673" s="308"/>
      <c r="H673" s="308"/>
      <c r="I673" s="536"/>
      <c r="J673" s="308"/>
      <c r="K673" s="308"/>
      <c r="L673" s="309">
        <v>2</v>
      </c>
      <c r="M673" s="533"/>
      <c r="N673" s="533"/>
      <c r="O673" s="534">
        <v>150000</v>
      </c>
      <c r="P673" s="855"/>
      <c r="Q673" s="503"/>
    </row>
    <row r="674" spans="1:17" s="425" customFormat="1" ht="28" customHeight="1">
      <c r="A674" s="844">
        <v>662</v>
      </c>
      <c r="B674" s="531" t="s">
        <v>1589</v>
      </c>
      <c r="C674" s="533" t="s">
        <v>2110</v>
      </c>
      <c r="D674" s="309"/>
      <c r="E674" s="308"/>
      <c r="F674" s="308"/>
      <c r="G674" s="308"/>
      <c r="H674" s="308"/>
      <c r="I674" s="536"/>
      <c r="J674" s="308"/>
      <c r="K674" s="308"/>
      <c r="L674" s="309">
        <v>1</v>
      </c>
      <c r="M674" s="533"/>
      <c r="N674" s="533"/>
      <c r="O674" s="534">
        <v>175000</v>
      </c>
      <c r="P674" s="855"/>
      <c r="Q674" s="503"/>
    </row>
    <row r="675" spans="1:17" s="425" customFormat="1" ht="28" customHeight="1">
      <c r="A675" s="844">
        <v>663</v>
      </c>
      <c r="B675" s="531" t="s">
        <v>1590</v>
      </c>
      <c r="C675" s="309" t="s">
        <v>2111</v>
      </c>
      <c r="D675" s="309"/>
      <c r="E675" s="308"/>
      <c r="F675" s="308"/>
      <c r="G675" s="308"/>
      <c r="H675" s="308"/>
      <c r="I675" s="536"/>
      <c r="J675" s="308"/>
      <c r="K675" s="308"/>
      <c r="L675" s="309">
        <v>2</v>
      </c>
      <c r="M675" s="533"/>
      <c r="N675" s="533"/>
      <c r="O675" s="534">
        <v>162000</v>
      </c>
      <c r="P675" s="855"/>
      <c r="Q675" s="503"/>
    </row>
    <row r="676" spans="1:17" s="425" customFormat="1" ht="28" customHeight="1">
      <c r="A676" s="844">
        <v>664</v>
      </c>
      <c r="B676" s="531" t="s">
        <v>1591</v>
      </c>
      <c r="C676" s="309" t="s">
        <v>2111</v>
      </c>
      <c r="D676" s="309"/>
      <c r="E676" s="308"/>
      <c r="F676" s="308"/>
      <c r="G676" s="308"/>
      <c r="H676" s="308"/>
      <c r="I676" s="536"/>
      <c r="J676" s="308"/>
      <c r="K676" s="308"/>
      <c r="L676" s="309">
        <v>2</v>
      </c>
      <c r="M676" s="533"/>
      <c r="N676" s="533"/>
      <c r="O676" s="534">
        <v>56000</v>
      </c>
      <c r="P676" s="855"/>
      <c r="Q676" s="503"/>
    </row>
    <row r="677" spans="1:17" s="425" customFormat="1" ht="28" customHeight="1">
      <c r="A677" s="844">
        <v>665</v>
      </c>
      <c r="B677" s="531" t="s">
        <v>1592</v>
      </c>
      <c r="C677" s="309" t="s">
        <v>2111</v>
      </c>
      <c r="D677" s="309"/>
      <c r="E677" s="308"/>
      <c r="F677" s="308"/>
      <c r="G677" s="308"/>
      <c r="H677" s="308"/>
      <c r="I677" s="536"/>
      <c r="J677" s="308"/>
      <c r="K677" s="308"/>
      <c r="L677" s="309">
        <v>2</v>
      </c>
      <c r="M677" s="533"/>
      <c r="N677" s="533"/>
      <c r="O677" s="534">
        <v>77000</v>
      </c>
      <c r="P677" s="855"/>
      <c r="Q677" s="503"/>
    </row>
    <row r="678" spans="1:17" s="425" customFormat="1" ht="28" customHeight="1">
      <c r="A678" s="844">
        <v>666</v>
      </c>
      <c r="B678" s="531" t="s">
        <v>1593</v>
      </c>
      <c r="C678" s="533" t="s">
        <v>2110</v>
      </c>
      <c r="D678" s="309"/>
      <c r="E678" s="308"/>
      <c r="F678" s="308"/>
      <c r="G678" s="308"/>
      <c r="H678" s="308"/>
      <c r="I678" s="536"/>
      <c r="J678" s="308"/>
      <c r="K678" s="308"/>
      <c r="L678" s="309">
        <v>2</v>
      </c>
      <c r="M678" s="533"/>
      <c r="N678" s="533"/>
      <c r="O678" s="534">
        <v>150000</v>
      </c>
      <c r="P678" s="855"/>
      <c r="Q678" s="503"/>
    </row>
    <row r="679" spans="1:17" s="425" customFormat="1" ht="28" customHeight="1">
      <c r="A679" s="844">
        <v>667</v>
      </c>
      <c r="B679" s="531" t="s">
        <v>1594</v>
      </c>
      <c r="C679" s="309" t="s">
        <v>2111</v>
      </c>
      <c r="D679" s="309"/>
      <c r="E679" s="308"/>
      <c r="F679" s="308"/>
      <c r="G679" s="308"/>
      <c r="H679" s="308"/>
      <c r="I679" s="536"/>
      <c r="J679" s="308"/>
      <c r="K679" s="308"/>
      <c r="L679" s="309">
        <v>1</v>
      </c>
      <c r="M679" s="533"/>
      <c r="N679" s="533"/>
      <c r="O679" s="534">
        <v>149000</v>
      </c>
      <c r="P679" s="855"/>
      <c r="Q679" s="503"/>
    </row>
    <row r="680" spans="1:17" s="425" customFormat="1" ht="28" customHeight="1">
      <c r="A680" s="844">
        <v>668</v>
      </c>
      <c r="B680" s="531" t="s">
        <v>1595</v>
      </c>
      <c r="C680" s="309" t="s">
        <v>2111</v>
      </c>
      <c r="D680" s="309"/>
      <c r="E680" s="308"/>
      <c r="F680" s="308"/>
      <c r="G680" s="308"/>
      <c r="H680" s="308"/>
      <c r="I680" s="536"/>
      <c r="J680" s="308"/>
      <c r="K680" s="308"/>
      <c r="L680" s="309">
        <v>1</v>
      </c>
      <c r="M680" s="533"/>
      <c r="N680" s="533"/>
      <c r="O680" s="534">
        <v>70000</v>
      </c>
      <c r="P680" s="855"/>
      <c r="Q680" s="503"/>
    </row>
    <row r="681" spans="1:17" s="425" customFormat="1" ht="28" customHeight="1">
      <c r="A681" s="844">
        <v>669</v>
      </c>
      <c r="B681" s="531" t="s">
        <v>1596</v>
      </c>
      <c r="C681" s="309" t="s">
        <v>2111</v>
      </c>
      <c r="D681" s="309"/>
      <c r="E681" s="308"/>
      <c r="F681" s="308"/>
      <c r="G681" s="308"/>
      <c r="H681" s="308"/>
      <c r="I681" s="536"/>
      <c r="J681" s="308"/>
      <c r="K681" s="308"/>
      <c r="L681" s="309">
        <v>2</v>
      </c>
      <c r="M681" s="533"/>
      <c r="N681" s="533"/>
      <c r="O681" s="534">
        <v>90000</v>
      </c>
      <c r="P681" s="855"/>
      <c r="Q681" s="503"/>
    </row>
    <row r="682" spans="1:17" s="425" customFormat="1" ht="28" customHeight="1">
      <c r="A682" s="844">
        <v>670</v>
      </c>
      <c r="B682" s="531" t="s">
        <v>1597</v>
      </c>
      <c r="C682" s="309" t="s">
        <v>2111</v>
      </c>
      <c r="D682" s="309"/>
      <c r="E682" s="308"/>
      <c r="F682" s="308"/>
      <c r="G682" s="308"/>
      <c r="H682" s="308"/>
      <c r="I682" s="536"/>
      <c r="J682" s="308"/>
      <c r="K682" s="308"/>
      <c r="L682" s="309">
        <v>2</v>
      </c>
      <c r="M682" s="533"/>
      <c r="N682" s="533"/>
      <c r="O682" s="534">
        <v>146000</v>
      </c>
      <c r="P682" s="855"/>
      <c r="Q682" s="503"/>
    </row>
    <row r="683" spans="1:17" s="425" customFormat="1" ht="28" customHeight="1">
      <c r="A683" s="844">
        <v>671</v>
      </c>
      <c r="B683" s="531" t="s">
        <v>1598</v>
      </c>
      <c r="C683" s="533" t="s">
        <v>2110</v>
      </c>
      <c r="D683" s="309"/>
      <c r="E683" s="308"/>
      <c r="F683" s="308"/>
      <c r="G683" s="308"/>
      <c r="H683" s="308"/>
      <c r="I683" s="536"/>
      <c r="J683" s="308"/>
      <c r="K683" s="308"/>
      <c r="L683" s="309">
        <v>3</v>
      </c>
      <c r="M683" s="533"/>
      <c r="N683" s="533"/>
      <c r="O683" s="534">
        <v>550000</v>
      </c>
      <c r="P683" s="855"/>
      <c r="Q683" s="503"/>
    </row>
    <row r="684" spans="1:17" s="425" customFormat="1" ht="28" customHeight="1">
      <c r="A684" s="844">
        <v>672</v>
      </c>
      <c r="B684" s="531" t="s">
        <v>1599</v>
      </c>
      <c r="C684" s="533" t="s">
        <v>2110</v>
      </c>
      <c r="D684" s="309"/>
      <c r="E684" s="308"/>
      <c r="F684" s="308"/>
      <c r="G684" s="308"/>
      <c r="H684" s="308"/>
      <c r="I684" s="536"/>
      <c r="J684" s="308"/>
      <c r="K684" s="308"/>
      <c r="L684" s="309">
        <v>2</v>
      </c>
      <c r="M684" s="533"/>
      <c r="N684" s="533"/>
      <c r="O684" s="534">
        <v>315000</v>
      </c>
      <c r="P684" s="855"/>
      <c r="Q684" s="503"/>
    </row>
    <row r="685" spans="1:17" s="425" customFormat="1" ht="28" customHeight="1">
      <c r="A685" s="844">
        <v>673</v>
      </c>
      <c r="B685" s="531" t="s">
        <v>1600</v>
      </c>
      <c r="C685" s="533" t="s">
        <v>2110</v>
      </c>
      <c r="D685" s="309"/>
      <c r="E685" s="308"/>
      <c r="F685" s="308"/>
      <c r="G685" s="308"/>
      <c r="H685" s="308"/>
      <c r="I685" s="536"/>
      <c r="J685" s="308"/>
      <c r="K685" s="308"/>
      <c r="L685" s="309">
        <v>2</v>
      </c>
      <c r="M685" s="533"/>
      <c r="N685" s="533"/>
      <c r="O685" s="534">
        <v>265000</v>
      </c>
      <c r="P685" s="855"/>
      <c r="Q685" s="503"/>
    </row>
    <row r="686" spans="1:17" s="425" customFormat="1" ht="28" customHeight="1">
      <c r="A686" s="844">
        <v>674</v>
      </c>
      <c r="B686" s="531" t="s">
        <v>1601</v>
      </c>
      <c r="C686" s="533" t="s">
        <v>2110</v>
      </c>
      <c r="D686" s="309"/>
      <c r="E686" s="308"/>
      <c r="F686" s="308"/>
      <c r="G686" s="308"/>
      <c r="H686" s="308"/>
      <c r="I686" s="536"/>
      <c r="J686" s="308"/>
      <c r="K686" s="308"/>
      <c r="L686" s="309">
        <v>2</v>
      </c>
      <c r="M686" s="533"/>
      <c r="N686" s="533"/>
      <c r="O686" s="534">
        <v>315000</v>
      </c>
      <c r="P686" s="855"/>
      <c r="Q686" s="503"/>
    </row>
    <row r="687" spans="1:17" s="425" customFormat="1" ht="28" customHeight="1">
      <c r="A687" s="844">
        <v>675</v>
      </c>
      <c r="B687" s="531" t="s">
        <v>1602</v>
      </c>
      <c r="C687" s="533" t="s">
        <v>2110</v>
      </c>
      <c r="D687" s="309"/>
      <c r="E687" s="308"/>
      <c r="F687" s="308"/>
      <c r="G687" s="308"/>
      <c r="H687" s="308"/>
      <c r="I687" s="536"/>
      <c r="J687" s="308"/>
      <c r="K687" s="308"/>
      <c r="L687" s="309">
        <v>2</v>
      </c>
      <c r="M687" s="533"/>
      <c r="N687" s="533"/>
      <c r="O687" s="534">
        <v>285000</v>
      </c>
      <c r="P687" s="855"/>
      <c r="Q687" s="503"/>
    </row>
    <row r="688" spans="1:17" s="425" customFormat="1" ht="28" customHeight="1">
      <c r="A688" s="844">
        <v>676</v>
      </c>
      <c r="B688" s="531" t="s">
        <v>1603</v>
      </c>
      <c r="C688" s="533" t="s">
        <v>2110</v>
      </c>
      <c r="D688" s="309"/>
      <c r="E688" s="308"/>
      <c r="F688" s="308"/>
      <c r="G688" s="308"/>
      <c r="H688" s="308"/>
      <c r="I688" s="536"/>
      <c r="J688" s="308"/>
      <c r="K688" s="308"/>
      <c r="L688" s="309">
        <v>2</v>
      </c>
      <c r="M688" s="533"/>
      <c r="N688" s="533"/>
      <c r="O688" s="534">
        <v>375000</v>
      </c>
      <c r="P688" s="855"/>
      <c r="Q688" s="503"/>
    </row>
    <row r="689" spans="1:17" s="425" customFormat="1" ht="28" customHeight="1">
      <c r="A689" s="844">
        <v>677</v>
      </c>
      <c r="B689" s="531" t="s">
        <v>1604</v>
      </c>
      <c r="C689" s="533" t="s">
        <v>2110</v>
      </c>
      <c r="D689" s="309"/>
      <c r="E689" s="308"/>
      <c r="F689" s="308"/>
      <c r="G689" s="308"/>
      <c r="H689" s="308"/>
      <c r="I689" s="536"/>
      <c r="J689" s="308"/>
      <c r="K689" s="308"/>
      <c r="L689" s="309">
        <v>1</v>
      </c>
      <c r="M689" s="533"/>
      <c r="N689" s="533"/>
      <c r="O689" s="534">
        <v>65000</v>
      </c>
      <c r="P689" s="855"/>
      <c r="Q689" s="503"/>
    </row>
    <row r="690" spans="1:17" s="425" customFormat="1" ht="28" customHeight="1">
      <c r="A690" s="844">
        <v>678</v>
      </c>
      <c r="B690" s="531" t="s">
        <v>1605</v>
      </c>
      <c r="C690" s="533" t="s">
        <v>2110</v>
      </c>
      <c r="D690" s="309"/>
      <c r="E690" s="308"/>
      <c r="F690" s="308"/>
      <c r="G690" s="308"/>
      <c r="H690" s="308"/>
      <c r="I690" s="536"/>
      <c r="J690" s="308"/>
      <c r="K690" s="308"/>
      <c r="L690" s="309">
        <v>2</v>
      </c>
      <c r="M690" s="533"/>
      <c r="N690" s="533"/>
      <c r="O690" s="534">
        <v>245000</v>
      </c>
      <c r="P690" s="855"/>
      <c r="Q690" s="503"/>
    </row>
    <row r="691" spans="1:17" s="425" customFormat="1" ht="28" customHeight="1">
      <c r="A691" s="844">
        <v>679</v>
      </c>
      <c r="B691" s="531" t="s">
        <v>1606</v>
      </c>
      <c r="C691" s="533" t="s">
        <v>2110</v>
      </c>
      <c r="D691" s="309"/>
      <c r="E691" s="308"/>
      <c r="F691" s="308"/>
      <c r="G691" s="308"/>
      <c r="H691" s="308"/>
      <c r="I691" s="536"/>
      <c r="J691" s="308"/>
      <c r="K691" s="308"/>
      <c r="L691" s="309">
        <v>2</v>
      </c>
      <c r="M691" s="533"/>
      <c r="N691" s="533"/>
      <c r="O691" s="534">
        <v>265000</v>
      </c>
      <c r="P691" s="855"/>
      <c r="Q691" s="503"/>
    </row>
    <row r="692" spans="1:17" s="425" customFormat="1" ht="28" customHeight="1">
      <c r="A692" s="844">
        <v>680</v>
      </c>
      <c r="B692" s="531" t="s">
        <v>1607</v>
      </c>
      <c r="C692" s="533" t="s">
        <v>2110</v>
      </c>
      <c r="D692" s="309"/>
      <c r="E692" s="308"/>
      <c r="F692" s="308"/>
      <c r="G692" s="308"/>
      <c r="H692" s="308"/>
      <c r="I692" s="536"/>
      <c r="J692" s="308"/>
      <c r="K692" s="308"/>
      <c r="L692" s="309">
        <v>1</v>
      </c>
      <c r="M692" s="533"/>
      <c r="N692" s="533"/>
      <c r="O692" s="534">
        <v>75000</v>
      </c>
      <c r="P692" s="855"/>
      <c r="Q692" s="503"/>
    </row>
    <row r="693" spans="1:17" s="425" customFormat="1" ht="28" customHeight="1">
      <c r="A693" s="844">
        <v>681</v>
      </c>
      <c r="B693" s="531" t="s">
        <v>1608</v>
      </c>
      <c r="C693" s="309" t="s">
        <v>2111</v>
      </c>
      <c r="D693" s="309"/>
      <c r="E693" s="308"/>
      <c r="F693" s="308"/>
      <c r="G693" s="308"/>
      <c r="H693" s="308"/>
      <c r="I693" s="536"/>
      <c r="J693" s="308"/>
      <c r="K693" s="308"/>
      <c r="L693" s="309">
        <v>1</v>
      </c>
      <c r="M693" s="533"/>
      <c r="N693" s="533"/>
      <c r="O693" s="534">
        <v>65000</v>
      </c>
      <c r="P693" s="855"/>
      <c r="Q693" s="503"/>
    </row>
    <row r="694" spans="1:17" s="425" customFormat="1" ht="28" customHeight="1">
      <c r="A694" s="844">
        <v>682</v>
      </c>
      <c r="B694" s="531" t="s">
        <v>1609</v>
      </c>
      <c r="C694" s="309" t="s">
        <v>2111</v>
      </c>
      <c r="D694" s="309"/>
      <c r="E694" s="308"/>
      <c r="F694" s="308"/>
      <c r="G694" s="308"/>
      <c r="H694" s="308"/>
      <c r="I694" s="536"/>
      <c r="J694" s="308"/>
      <c r="K694" s="308"/>
      <c r="L694" s="309">
        <v>1</v>
      </c>
      <c r="M694" s="533"/>
      <c r="N694" s="533"/>
      <c r="O694" s="534">
        <v>45000</v>
      </c>
      <c r="P694" s="855"/>
      <c r="Q694" s="503"/>
    </row>
    <row r="695" spans="1:17" s="425" customFormat="1" ht="28" customHeight="1">
      <c r="A695" s="844">
        <v>683</v>
      </c>
      <c r="B695" s="531" t="s">
        <v>1610</v>
      </c>
      <c r="C695" s="309" t="s">
        <v>2111</v>
      </c>
      <c r="D695" s="309"/>
      <c r="E695" s="308"/>
      <c r="F695" s="308"/>
      <c r="G695" s="308"/>
      <c r="H695" s="308"/>
      <c r="I695" s="536"/>
      <c r="J695" s="308"/>
      <c r="K695" s="308"/>
      <c r="L695" s="309">
        <v>2</v>
      </c>
      <c r="M695" s="533"/>
      <c r="N695" s="533"/>
      <c r="O695" s="534">
        <v>375000</v>
      </c>
      <c r="P695" s="855"/>
      <c r="Q695" s="503"/>
    </row>
    <row r="696" spans="1:17" s="425" customFormat="1" ht="28" customHeight="1">
      <c r="A696" s="844">
        <v>684</v>
      </c>
      <c r="B696" s="531" t="s">
        <v>1611</v>
      </c>
      <c r="C696" s="309" t="s">
        <v>2111</v>
      </c>
      <c r="D696" s="309"/>
      <c r="E696" s="308"/>
      <c r="F696" s="308"/>
      <c r="G696" s="308"/>
      <c r="H696" s="308"/>
      <c r="I696" s="536"/>
      <c r="J696" s="308"/>
      <c r="K696" s="308"/>
      <c r="L696" s="309">
        <v>2</v>
      </c>
      <c r="M696" s="533"/>
      <c r="N696" s="533"/>
      <c r="O696" s="534">
        <v>110000</v>
      </c>
      <c r="P696" s="855"/>
      <c r="Q696" s="503"/>
    </row>
    <row r="697" spans="1:17" s="425" customFormat="1" ht="28" customHeight="1">
      <c r="A697" s="844">
        <v>685</v>
      </c>
      <c r="B697" s="531" t="s">
        <v>1612</v>
      </c>
      <c r="C697" s="309" t="s">
        <v>2111</v>
      </c>
      <c r="D697" s="309"/>
      <c r="E697" s="308"/>
      <c r="F697" s="308"/>
      <c r="G697" s="308"/>
      <c r="H697" s="308"/>
      <c r="I697" s="536"/>
      <c r="J697" s="308"/>
      <c r="K697" s="308"/>
      <c r="L697" s="309">
        <v>2</v>
      </c>
      <c r="M697" s="533"/>
      <c r="N697" s="533"/>
      <c r="O697" s="534">
        <v>110000</v>
      </c>
      <c r="P697" s="855"/>
      <c r="Q697" s="503"/>
    </row>
    <row r="698" spans="1:17" s="425" customFormat="1" ht="28" customHeight="1">
      <c r="A698" s="844">
        <v>686</v>
      </c>
      <c r="B698" s="531" t="s">
        <v>1613</v>
      </c>
      <c r="C698" s="309" t="s">
        <v>2111</v>
      </c>
      <c r="D698" s="309"/>
      <c r="E698" s="308"/>
      <c r="F698" s="308"/>
      <c r="G698" s="308"/>
      <c r="H698" s="308"/>
      <c r="I698" s="536"/>
      <c r="J698" s="308"/>
      <c r="K698" s="308"/>
      <c r="L698" s="309">
        <v>2</v>
      </c>
      <c r="M698" s="533"/>
      <c r="N698" s="533"/>
      <c r="O698" s="534">
        <v>135000</v>
      </c>
      <c r="P698" s="855"/>
      <c r="Q698" s="503"/>
    </row>
    <row r="699" spans="1:17" s="425" customFormat="1" ht="28" customHeight="1">
      <c r="A699" s="844">
        <v>687</v>
      </c>
      <c r="B699" s="531" t="s">
        <v>1614</v>
      </c>
      <c r="C699" s="309" t="s">
        <v>2111</v>
      </c>
      <c r="D699" s="309"/>
      <c r="E699" s="308"/>
      <c r="F699" s="308"/>
      <c r="G699" s="308"/>
      <c r="H699" s="308"/>
      <c r="I699" s="536"/>
      <c r="J699" s="308"/>
      <c r="K699" s="308"/>
      <c r="L699" s="309">
        <v>1</v>
      </c>
      <c r="M699" s="533"/>
      <c r="N699" s="533"/>
      <c r="O699" s="534">
        <v>85000</v>
      </c>
      <c r="P699" s="855"/>
      <c r="Q699" s="503"/>
    </row>
    <row r="700" spans="1:17" s="425" customFormat="1" ht="28" customHeight="1">
      <c r="A700" s="844">
        <v>688</v>
      </c>
      <c r="B700" s="531" t="s">
        <v>1615</v>
      </c>
      <c r="C700" s="309" t="s">
        <v>2111</v>
      </c>
      <c r="D700" s="309"/>
      <c r="E700" s="308"/>
      <c r="F700" s="308"/>
      <c r="G700" s="308"/>
      <c r="H700" s="308"/>
      <c r="I700" s="536"/>
      <c r="J700" s="308"/>
      <c r="K700" s="308"/>
      <c r="L700" s="309">
        <v>2</v>
      </c>
      <c r="M700" s="533"/>
      <c r="N700" s="533"/>
      <c r="O700" s="534">
        <v>170000</v>
      </c>
      <c r="P700" s="855"/>
      <c r="Q700" s="503"/>
    </row>
    <row r="701" spans="1:17" s="425" customFormat="1" ht="28" customHeight="1">
      <c r="A701" s="844">
        <v>689</v>
      </c>
      <c r="B701" s="531" t="s">
        <v>1616</v>
      </c>
      <c r="C701" s="309" t="s">
        <v>2111</v>
      </c>
      <c r="D701" s="309"/>
      <c r="E701" s="308"/>
      <c r="F701" s="308"/>
      <c r="G701" s="308"/>
      <c r="H701" s="308"/>
      <c r="I701" s="536"/>
      <c r="J701" s="308"/>
      <c r="K701" s="308"/>
      <c r="L701" s="309">
        <v>2</v>
      </c>
      <c r="M701" s="533"/>
      <c r="N701" s="533"/>
      <c r="O701" s="534">
        <v>125000</v>
      </c>
      <c r="P701" s="855"/>
      <c r="Q701" s="503"/>
    </row>
    <row r="702" spans="1:17" s="425" customFormat="1" ht="28" customHeight="1">
      <c r="A702" s="844">
        <v>690</v>
      </c>
      <c r="B702" s="531" t="s">
        <v>1617</v>
      </c>
      <c r="C702" s="309" t="s">
        <v>2111</v>
      </c>
      <c r="D702" s="309"/>
      <c r="E702" s="308"/>
      <c r="F702" s="308"/>
      <c r="G702" s="308"/>
      <c r="H702" s="308"/>
      <c r="I702" s="536"/>
      <c r="J702" s="308"/>
      <c r="K702" s="308"/>
      <c r="L702" s="309">
        <v>1</v>
      </c>
      <c r="M702" s="533"/>
      <c r="N702" s="533"/>
      <c r="O702" s="534">
        <v>85000</v>
      </c>
      <c r="P702" s="855"/>
      <c r="Q702" s="503"/>
    </row>
    <row r="703" spans="1:17" s="425" customFormat="1" ht="28" customHeight="1">
      <c r="A703" s="844">
        <v>691</v>
      </c>
      <c r="B703" s="531" t="s">
        <v>1618</v>
      </c>
      <c r="C703" s="309" t="s">
        <v>2111</v>
      </c>
      <c r="D703" s="309"/>
      <c r="E703" s="308"/>
      <c r="F703" s="308"/>
      <c r="G703" s="308"/>
      <c r="H703" s="308"/>
      <c r="I703" s="536"/>
      <c r="J703" s="308"/>
      <c r="K703" s="308"/>
      <c r="L703" s="309">
        <v>3</v>
      </c>
      <c r="M703" s="533"/>
      <c r="N703" s="533"/>
      <c r="O703" s="534">
        <v>210000</v>
      </c>
      <c r="P703" s="855"/>
      <c r="Q703" s="503"/>
    </row>
    <row r="704" spans="1:17" s="425" customFormat="1" ht="28" customHeight="1">
      <c r="A704" s="844">
        <v>692</v>
      </c>
      <c r="B704" s="531" t="s">
        <v>1619</v>
      </c>
      <c r="C704" s="309" t="s">
        <v>2111</v>
      </c>
      <c r="D704" s="309"/>
      <c r="E704" s="308"/>
      <c r="F704" s="308"/>
      <c r="G704" s="308"/>
      <c r="H704" s="308"/>
      <c r="I704" s="536"/>
      <c r="J704" s="308"/>
      <c r="K704" s="308"/>
      <c r="L704" s="309">
        <v>1</v>
      </c>
      <c r="M704" s="533"/>
      <c r="N704" s="533"/>
      <c r="O704" s="534">
        <v>110000</v>
      </c>
      <c r="P704" s="855"/>
      <c r="Q704" s="503"/>
    </row>
    <row r="705" spans="1:17" s="425" customFormat="1" ht="28" customHeight="1">
      <c r="A705" s="844">
        <v>693</v>
      </c>
      <c r="B705" s="531" t="s">
        <v>1620</v>
      </c>
      <c r="C705" s="309" t="s">
        <v>2111</v>
      </c>
      <c r="D705" s="309"/>
      <c r="E705" s="308"/>
      <c r="F705" s="308"/>
      <c r="G705" s="308"/>
      <c r="H705" s="308"/>
      <c r="I705" s="536"/>
      <c r="J705" s="308"/>
      <c r="K705" s="308"/>
      <c r="L705" s="309">
        <v>1</v>
      </c>
      <c r="M705" s="533"/>
      <c r="N705" s="533"/>
      <c r="O705" s="534">
        <v>175000</v>
      </c>
      <c r="P705" s="855"/>
      <c r="Q705" s="503"/>
    </row>
    <row r="706" spans="1:17" s="425" customFormat="1" ht="28" customHeight="1">
      <c r="A706" s="844">
        <v>694</v>
      </c>
      <c r="B706" s="531" t="s">
        <v>1621</v>
      </c>
      <c r="C706" s="533" t="s">
        <v>2110</v>
      </c>
      <c r="D706" s="309"/>
      <c r="E706" s="308"/>
      <c r="F706" s="308"/>
      <c r="G706" s="308"/>
      <c r="H706" s="308"/>
      <c r="I706" s="536"/>
      <c r="J706" s="308"/>
      <c r="K706" s="308"/>
      <c r="L706" s="309">
        <v>2</v>
      </c>
      <c r="M706" s="533"/>
      <c r="N706" s="533"/>
      <c r="O706" s="534">
        <v>230000</v>
      </c>
      <c r="P706" s="855"/>
      <c r="Q706" s="503"/>
    </row>
    <row r="707" spans="1:17" s="425" customFormat="1" ht="28" customHeight="1">
      <c r="A707" s="844">
        <v>695</v>
      </c>
      <c r="B707" s="531" t="s">
        <v>1622</v>
      </c>
      <c r="C707" s="533" t="s">
        <v>2110</v>
      </c>
      <c r="D707" s="309"/>
      <c r="E707" s="308"/>
      <c r="F707" s="308"/>
      <c r="G707" s="308"/>
      <c r="H707" s="308"/>
      <c r="I707" s="536"/>
      <c r="J707" s="308"/>
      <c r="K707" s="308"/>
      <c r="L707" s="309">
        <v>1</v>
      </c>
      <c r="M707" s="533"/>
      <c r="N707" s="533"/>
      <c r="O707" s="534">
        <v>70000</v>
      </c>
      <c r="P707" s="855"/>
      <c r="Q707" s="503"/>
    </row>
    <row r="708" spans="1:17" s="425" customFormat="1" ht="28" customHeight="1">
      <c r="A708" s="844">
        <v>696</v>
      </c>
      <c r="B708" s="531" t="s">
        <v>1623</v>
      </c>
      <c r="C708" s="309" t="s">
        <v>2111</v>
      </c>
      <c r="D708" s="309"/>
      <c r="E708" s="308"/>
      <c r="F708" s="308"/>
      <c r="G708" s="308"/>
      <c r="H708" s="308"/>
      <c r="I708" s="536"/>
      <c r="J708" s="308"/>
      <c r="K708" s="308"/>
      <c r="L708" s="309">
        <v>1</v>
      </c>
      <c r="M708" s="533"/>
      <c r="N708" s="533"/>
      <c r="O708" s="534">
        <v>90000</v>
      </c>
      <c r="P708" s="855"/>
      <c r="Q708" s="503"/>
    </row>
    <row r="709" spans="1:17" s="425" customFormat="1" ht="28" customHeight="1">
      <c r="A709" s="844">
        <v>697</v>
      </c>
      <c r="B709" s="531" t="s">
        <v>1624</v>
      </c>
      <c r="C709" s="309" t="s">
        <v>2111</v>
      </c>
      <c r="D709" s="309"/>
      <c r="E709" s="308"/>
      <c r="F709" s="308"/>
      <c r="G709" s="308"/>
      <c r="H709" s="308"/>
      <c r="I709" s="536"/>
      <c r="J709" s="308"/>
      <c r="K709" s="308"/>
      <c r="L709" s="309">
        <v>1</v>
      </c>
      <c r="M709" s="533"/>
      <c r="N709" s="533"/>
      <c r="O709" s="534">
        <v>120000</v>
      </c>
      <c r="P709" s="855"/>
      <c r="Q709" s="503"/>
    </row>
    <row r="710" spans="1:17" s="425" customFormat="1" ht="28" customHeight="1">
      <c r="A710" s="844">
        <v>698</v>
      </c>
      <c r="B710" s="531" t="s">
        <v>1625</v>
      </c>
      <c r="C710" s="309" t="s">
        <v>2111</v>
      </c>
      <c r="D710" s="309"/>
      <c r="E710" s="308"/>
      <c r="F710" s="308"/>
      <c r="G710" s="308"/>
      <c r="H710" s="308"/>
      <c r="I710" s="536"/>
      <c r="J710" s="308"/>
      <c r="K710" s="308"/>
      <c r="L710" s="309">
        <v>1</v>
      </c>
      <c r="M710" s="533"/>
      <c r="N710" s="533"/>
      <c r="O710" s="534">
        <v>85000</v>
      </c>
      <c r="P710" s="855"/>
      <c r="Q710" s="503"/>
    </row>
    <row r="711" spans="1:17" s="425" customFormat="1" ht="28" customHeight="1">
      <c r="A711" s="844">
        <v>699</v>
      </c>
      <c r="B711" s="531" t="s">
        <v>1626</v>
      </c>
      <c r="C711" s="309" t="s">
        <v>2111</v>
      </c>
      <c r="D711" s="309"/>
      <c r="E711" s="308"/>
      <c r="F711" s="308"/>
      <c r="G711" s="308"/>
      <c r="H711" s="308"/>
      <c r="I711" s="536"/>
      <c r="J711" s="308"/>
      <c r="K711" s="308"/>
      <c r="L711" s="309">
        <v>1</v>
      </c>
      <c r="M711" s="533"/>
      <c r="N711" s="533"/>
      <c r="O711" s="534">
        <v>45000</v>
      </c>
      <c r="P711" s="855"/>
      <c r="Q711" s="503"/>
    </row>
    <row r="712" spans="1:17" s="425" customFormat="1" ht="28" customHeight="1">
      <c r="A712" s="844">
        <v>700</v>
      </c>
      <c r="B712" s="531" t="s">
        <v>1627</v>
      </c>
      <c r="C712" s="309" t="s">
        <v>2111</v>
      </c>
      <c r="D712" s="309"/>
      <c r="E712" s="308"/>
      <c r="F712" s="308"/>
      <c r="G712" s="308"/>
      <c r="H712" s="308"/>
      <c r="I712" s="536"/>
      <c r="J712" s="308"/>
      <c r="K712" s="308"/>
      <c r="L712" s="309">
        <v>1</v>
      </c>
      <c r="M712" s="533"/>
      <c r="N712" s="533"/>
      <c r="O712" s="534">
        <v>75000</v>
      </c>
      <c r="P712" s="855"/>
      <c r="Q712" s="503"/>
    </row>
    <row r="713" spans="1:17" s="425" customFormat="1" ht="28" customHeight="1">
      <c r="A713" s="844">
        <v>701</v>
      </c>
      <c r="B713" s="531" t="s">
        <v>1628</v>
      </c>
      <c r="C713" s="309" t="s">
        <v>2111</v>
      </c>
      <c r="D713" s="309"/>
      <c r="E713" s="308"/>
      <c r="F713" s="308"/>
      <c r="G713" s="308"/>
      <c r="H713" s="308"/>
      <c r="I713" s="536"/>
      <c r="J713" s="308"/>
      <c r="K713" s="308"/>
      <c r="L713" s="309">
        <v>1</v>
      </c>
      <c r="M713" s="533"/>
      <c r="N713" s="533"/>
      <c r="O713" s="534">
        <v>44000</v>
      </c>
      <c r="P713" s="855"/>
      <c r="Q713" s="503"/>
    </row>
    <row r="714" spans="1:17" s="425" customFormat="1" ht="28" customHeight="1">
      <c r="A714" s="844">
        <v>702</v>
      </c>
      <c r="B714" s="531" t="s">
        <v>1629</v>
      </c>
      <c r="C714" s="309" t="s">
        <v>2111</v>
      </c>
      <c r="D714" s="309"/>
      <c r="E714" s="308"/>
      <c r="F714" s="308"/>
      <c r="G714" s="308"/>
      <c r="H714" s="308"/>
      <c r="I714" s="536"/>
      <c r="J714" s="308"/>
      <c r="K714" s="308"/>
      <c r="L714" s="309">
        <v>2</v>
      </c>
      <c r="M714" s="533"/>
      <c r="N714" s="533"/>
      <c r="O714" s="534">
        <v>70000</v>
      </c>
      <c r="P714" s="855"/>
      <c r="Q714" s="503"/>
    </row>
    <row r="715" spans="1:17" s="425" customFormat="1" ht="28" customHeight="1">
      <c r="A715" s="844">
        <v>703</v>
      </c>
      <c r="B715" s="531" t="s">
        <v>1630</v>
      </c>
      <c r="C715" s="309" t="s">
        <v>2111</v>
      </c>
      <c r="D715" s="309"/>
      <c r="E715" s="308"/>
      <c r="F715" s="308"/>
      <c r="G715" s="308"/>
      <c r="H715" s="308"/>
      <c r="I715" s="536"/>
      <c r="J715" s="308"/>
      <c r="K715" s="308"/>
      <c r="L715" s="309">
        <v>1</v>
      </c>
      <c r="M715" s="533"/>
      <c r="N715" s="533"/>
      <c r="O715" s="534">
        <v>65000</v>
      </c>
      <c r="P715" s="855"/>
      <c r="Q715" s="503"/>
    </row>
    <row r="716" spans="1:17" s="425" customFormat="1" ht="28" customHeight="1">
      <c r="A716" s="844">
        <v>704</v>
      </c>
      <c r="B716" s="531" t="s">
        <v>1631</v>
      </c>
      <c r="C716" s="309" t="s">
        <v>2111</v>
      </c>
      <c r="D716" s="309"/>
      <c r="E716" s="308"/>
      <c r="F716" s="308"/>
      <c r="G716" s="308"/>
      <c r="H716" s="308"/>
      <c r="I716" s="536"/>
      <c r="J716" s="308"/>
      <c r="K716" s="308"/>
      <c r="L716" s="309">
        <v>2</v>
      </c>
      <c r="M716" s="533"/>
      <c r="N716" s="533"/>
      <c r="O716" s="534">
        <v>78000</v>
      </c>
      <c r="P716" s="855"/>
      <c r="Q716" s="503"/>
    </row>
    <row r="717" spans="1:17" s="425" customFormat="1" ht="28" customHeight="1">
      <c r="A717" s="844">
        <v>705</v>
      </c>
      <c r="B717" s="531" t="s">
        <v>1632</v>
      </c>
      <c r="C717" s="309" t="s">
        <v>2111</v>
      </c>
      <c r="D717" s="309"/>
      <c r="E717" s="308"/>
      <c r="F717" s="308"/>
      <c r="G717" s="308"/>
      <c r="H717" s="308"/>
      <c r="I717" s="536"/>
      <c r="J717" s="308"/>
      <c r="K717" s="308"/>
      <c r="L717" s="309">
        <v>3</v>
      </c>
      <c r="M717" s="533"/>
      <c r="N717" s="533"/>
      <c r="O717" s="534">
        <v>63000</v>
      </c>
      <c r="P717" s="855"/>
      <c r="Q717" s="503"/>
    </row>
    <row r="718" spans="1:17" s="425" customFormat="1" ht="28" customHeight="1">
      <c r="A718" s="844">
        <v>706</v>
      </c>
      <c r="B718" s="531" t="s">
        <v>1633</v>
      </c>
      <c r="C718" s="309" t="s">
        <v>2111</v>
      </c>
      <c r="D718" s="309"/>
      <c r="E718" s="308"/>
      <c r="F718" s="308"/>
      <c r="G718" s="308"/>
      <c r="H718" s="308"/>
      <c r="I718" s="536"/>
      <c r="J718" s="308"/>
      <c r="K718" s="308"/>
      <c r="L718" s="309">
        <v>3</v>
      </c>
      <c r="M718" s="533"/>
      <c r="N718" s="533"/>
      <c r="O718" s="534">
        <v>900000</v>
      </c>
      <c r="P718" s="855"/>
      <c r="Q718" s="503"/>
    </row>
    <row r="719" spans="1:17" s="425" customFormat="1" ht="28" customHeight="1">
      <c r="A719" s="844">
        <v>707</v>
      </c>
      <c r="B719" s="531" t="s">
        <v>1634</v>
      </c>
      <c r="C719" s="309" t="s">
        <v>2111</v>
      </c>
      <c r="D719" s="309"/>
      <c r="E719" s="308"/>
      <c r="F719" s="308"/>
      <c r="G719" s="308"/>
      <c r="H719" s="308"/>
      <c r="I719" s="536"/>
      <c r="J719" s="308"/>
      <c r="K719" s="308"/>
      <c r="L719" s="309">
        <v>1</v>
      </c>
      <c r="M719" s="533"/>
      <c r="N719" s="533"/>
      <c r="O719" s="534">
        <v>59000</v>
      </c>
      <c r="P719" s="855"/>
      <c r="Q719" s="503"/>
    </row>
    <row r="720" spans="1:17" s="425" customFormat="1" ht="28" customHeight="1">
      <c r="A720" s="844">
        <v>708</v>
      </c>
      <c r="B720" s="531" t="s">
        <v>1635</v>
      </c>
      <c r="C720" s="309" t="s">
        <v>2111</v>
      </c>
      <c r="D720" s="309"/>
      <c r="E720" s="308"/>
      <c r="F720" s="308"/>
      <c r="G720" s="308"/>
      <c r="H720" s="308"/>
      <c r="I720" s="536"/>
      <c r="J720" s="308"/>
      <c r="K720" s="308"/>
      <c r="L720" s="309">
        <v>1</v>
      </c>
      <c r="M720" s="533"/>
      <c r="N720" s="533"/>
      <c r="O720" s="534">
        <v>45000</v>
      </c>
      <c r="P720" s="855"/>
      <c r="Q720" s="503"/>
    </row>
    <row r="721" spans="1:17" s="425" customFormat="1" ht="28" customHeight="1">
      <c r="A721" s="844">
        <v>709</v>
      </c>
      <c r="B721" s="531" t="s">
        <v>1636</v>
      </c>
      <c r="C721" s="309" t="s">
        <v>2111</v>
      </c>
      <c r="D721" s="309"/>
      <c r="E721" s="308"/>
      <c r="F721" s="308"/>
      <c r="G721" s="308"/>
      <c r="H721" s="308"/>
      <c r="I721" s="536"/>
      <c r="J721" s="308"/>
      <c r="K721" s="308"/>
      <c r="L721" s="309">
        <v>1</v>
      </c>
      <c r="M721" s="533"/>
      <c r="N721" s="533"/>
      <c r="O721" s="534">
        <v>66000</v>
      </c>
      <c r="P721" s="855"/>
      <c r="Q721" s="503"/>
    </row>
    <row r="722" spans="1:17" s="425" customFormat="1" ht="28" customHeight="1">
      <c r="A722" s="844">
        <v>710</v>
      </c>
      <c r="B722" s="531" t="s">
        <v>1637</v>
      </c>
      <c r="C722" s="555" t="s">
        <v>2106</v>
      </c>
      <c r="D722" s="309"/>
      <c r="E722" s="308"/>
      <c r="F722" s="308"/>
      <c r="G722" s="308"/>
      <c r="H722" s="308"/>
      <c r="I722" s="536"/>
      <c r="J722" s="308"/>
      <c r="K722" s="308"/>
      <c r="L722" s="309">
        <v>1</v>
      </c>
      <c r="M722" s="533"/>
      <c r="N722" s="533"/>
      <c r="O722" s="534">
        <v>22000</v>
      </c>
      <c r="P722" s="855"/>
      <c r="Q722" s="503"/>
    </row>
    <row r="723" spans="1:17" s="425" customFormat="1" ht="28" customHeight="1">
      <c r="A723" s="844">
        <v>711</v>
      </c>
      <c r="B723" s="531" t="s">
        <v>1638</v>
      </c>
      <c r="C723" s="309" t="s">
        <v>2111</v>
      </c>
      <c r="D723" s="309"/>
      <c r="E723" s="308"/>
      <c r="F723" s="308"/>
      <c r="G723" s="308"/>
      <c r="H723" s="308"/>
      <c r="I723" s="536"/>
      <c r="J723" s="308"/>
      <c r="K723" s="308"/>
      <c r="L723" s="309">
        <v>1</v>
      </c>
      <c r="M723" s="533"/>
      <c r="N723" s="533"/>
      <c r="O723" s="534">
        <v>73000</v>
      </c>
      <c r="P723" s="855"/>
      <c r="Q723" s="503"/>
    </row>
    <row r="724" spans="1:17" s="425" customFormat="1" ht="28" customHeight="1">
      <c r="A724" s="844">
        <v>712</v>
      </c>
      <c r="B724" s="531" t="s">
        <v>1639</v>
      </c>
      <c r="C724" s="309" t="s">
        <v>2111</v>
      </c>
      <c r="D724" s="309"/>
      <c r="E724" s="308"/>
      <c r="F724" s="308"/>
      <c r="G724" s="308"/>
      <c r="H724" s="308"/>
      <c r="I724" s="536"/>
      <c r="J724" s="308"/>
      <c r="K724" s="308"/>
      <c r="L724" s="309">
        <v>1</v>
      </c>
      <c r="M724" s="533"/>
      <c r="N724" s="533"/>
      <c r="O724" s="534">
        <v>75000</v>
      </c>
      <c r="P724" s="855"/>
      <c r="Q724" s="503"/>
    </row>
    <row r="725" spans="1:17" s="425" customFormat="1" ht="28" customHeight="1">
      <c r="A725" s="844">
        <v>713</v>
      </c>
      <c r="B725" s="531" t="s">
        <v>1640</v>
      </c>
      <c r="C725" s="309" t="s">
        <v>2111</v>
      </c>
      <c r="D725" s="309"/>
      <c r="E725" s="308"/>
      <c r="F725" s="308"/>
      <c r="G725" s="308"/>
      <c r="H725" s="308"/>
      <c r="I725" s="536"/>
      <c r="J725" s="308"/>
      <c r="K725" s="308"/>
      <c r="L725" s="309">
        <v>1</v>
      </c>
      <c r="M725" s="533"/>
      <c r="N725" s="533"/>
      <c r="O725" s="534">
        <v>48000</v>
      </c>
      <c r="P725" s="855"/>
      <c r="Q725" s="503"/>
    </row>
    <row r="726" spans="1:17" s="425" customFormat="1" ht="28" customHeight="1">
      <c r="A726" s="844">
        <v>714</v>
      </c>
      <c r="B726" s="531" t="s">
        <v>1641</v>
      </c>
      <c r="C726" s="309" t="s">
        <v>2111</v>
      </c>
      <c r="D726" s="309"/>
      <c r="E726" s="308"/>
      <c r="F726" s="308"/>
      <c r="G726" s="308"/>
      <c r="H726" s="308"/>
      <c r="I726" s="536"/>
      <c r="J726" s="308"/>
      <c r="K726" s="308"/>
      <c r="L726" s="309">
        <v>1</v>
      </c>
      <c r="M726" s="533"/>
      <c r="N726" s="533"/>
      <c r="O726" s="534">
        <v>70000</v>
      </c>
      <c r="P726" s="855"/>
      <c r="Q726" s="503"/>
    </row>
    <row r="727" spans="1:17" s="425" customFormat="1" ht="28" customHeight="1">
      <c r="A727" s="844">
        <v>715</v>
      </c>
      <c r="B727" s="531" t="s">
        <v>1642</v>
      </c>
      <c r="C727" s="309" t="s">
        <v>2111</v>
      </c>
      <c r="D727" s="309"/>
      <c r="E727" s="308"/>
      <c r="F727" s="308"/>
      <c r="G727" s="308"/>
      <c r="H727" s="308"/>
      <c r="I727" s="536"/>
      <c r="J727" s="308"/>
      <c r="K727" s="308"/>
      <c r="L727" s="309">
        <v>1</v>
      </c>
      <c r="M727" s="533"/>
      <c r="N727" s="533"/>
      <c r="O727" s="534">
        <v>50000</v>
      </c>
      <c r="P727" s="855"/>
      <c r="Q727" s="503"/>
    </row>
    <row r="728" spans="1:17" s="425" customFormat="1" ht="28" customHeight="1">
      <c r="A728" s="844">
        <v>716</v>
      </c>
      <c r="B728" s="531" t="s">
        <v>1643</v>
      </c>
      <c r="C728" s="533" t="s">
        <v>2110</v>
      </c>
      <c r="D728" s="309"/>
      <c r="E728" s="308"/>
      <c r="F728" s="308"/>
      <c r="G728" s="308"/>
      <c r="H728" s="308"/>
      <c r="I728" s="536"/>
      <c r="J728" s="308"/>
      <c r="K728" s="308"/>
      <c r="L728" s="309">
        <v>2</v>
      </c>
      <c r="M728" s="533"/>
      <c r="N728" s="533"/>
      <c r="O728" s="534">
        <v>76000</v>
      </c>
      <c r="P728" s="855"/>
      <c r="Q728" s="503"/>
    </row>
    <row r="729" spans="1:17" s="425" customFormat="1" ht="28" customHeight="1">
      <c r="A729" s="844">
        <v>717</v>
      </c>
      <c r="B729" s="531" t="s">
        <v>1644</v>
      </c>
      <c r="C729" s="533" t="s">
        <v>2110</v>
      </c>
      <c r="D729" s="309"/>
      <c r="E729" s="308"/>
      <c r="F729" s="308"/>
      <c r="G729" s="308"/>
      <c r="H729" s="308"/>
      <c r="I729" s="536"/>
      <c r="J729" s="308"/>
      <c r="K729" s="308"/>
      <c r="L729" s="309">
        <v>3</v>
      </c>
      <c r="M729" s="533"/>
      <c r="N729" s="533"/>
      <c r="O729" s="534">
        <v>375000</v>
      </c>
      <c r="P729" s="855"/>
      <c r="Q729" s="503"/>
    </row>
    <row r="730" spans="1:17" s="425" customFormat="1" ht="28" customHeight="1">
      <c r="A730" s="844">
        <v>718</v>
      </c>
      <c r="B730" s="531" t="s">
        <v>1645</v>
      </c>
      <c r="C730" s="533" t="s">
        <v>2110</v>
      </c>
      <c r="D730" s="309"/>
      <c r="E730" s="308"/>
      <c r="F730" s="308"/>
      <c r="G730" s="308"/>
      <c r="H730" s="308"/>
      <c r="I730" s="536"/>
      <c r="J730" s="308"/>
      <c r="K730" s="308"/>
      <c r="L730" s="309">
        <v>1</v>
      </c>
      <c r="M730" s="533"/>
      <c r="N730" s="533"/>
      <c r="O730" s="534">
        <v>75000</v>
      </c>
      <c r="P730" s="855"/>
      <c r="Q730" s="503"/>
    </row>
    <row r="731" spans="1:17" s="425" customFormat="1" ht="28" customHeight="1">
      <c r="A731" s="844">
        <v>719</v>
      </c>
      <c r="B731" s="531" t="s">
        <v>1646</v>
      </c>
      <c r="C731" s="533" t="s">
        <v>2110</v>
      </c>
      <c r="D731" s="309"/>
      <c r="E731" s="308"/>
      <c r="F731" s="308"/>
      <c r="G731" s="308"/>
      <c r="H731" s="308"/>
      <c r="I731" s="536"/>
      <c r="J731" s="308"/>
      <c r="K731" s="308"/>
      <c r="L731" s="309">
        <v>2</v>
      </c>
      <c r="M731" s="533"/>
      <c r="N731" s="533"/>
      <c r="O731" s="534">
        <v>100000</v>
      </c>
      <c r="P731" s="855"/>
      <c r="Q731" s="503"/>
    </row>
    <row r="732" spans="1:17" s="425" customFormat="1" ht="28" customHeight="1">
      <c r="A732" s="844">
        <v>720</v>
      </c>
      <c r="B732" s="531" t="s">
        <v>1647</v>
      </c>
      <c r="C732" s="309" t="s">
        <v>2111</v>
      </c>
      <c r="D732" s="309"/>
      <c r="E732" s="308"/>
      <c r="F732" s="308"/>
      <c r="G732" s="308"/>
      <c r="H732" s="308"/>
      <c r="I732" s="536"/>
      <c r="J732" s="308"/>
      <c r="K732" s="308"/>
      <c r="L732" s="309">
        <v>3</v>
      </c>
      <c r="M732" s="533"/>
      <c r="N732" s="533"/>
      <c r="O732" s="534">
        <v>210000</v>
      </c>
      <c r="P732" s="855"/>
      <c r="Q732" s="503"/>
    </row>
    <row r="733" spans="1:17" s="425" customFormat="1" ht="28" customHeight="1">
      <c r="A733" s="844">
        <v>721</v>
      </c>
      <c r="B733" s="531" t="s">
        <v>1648</v>
      </c>
      <c r="C733" s="309" t="s">
        <v>2111</v>
      </c>
      <c r="D733" s="309"/>
      <c r="E733" s="308"/>
      <c r="F733" s="308"/>
      <c r="G733" s="308"/>
      <c r="H733" s="308"/>
      <c r="I733" s="536"/>
      <c r="J733" s="308"/>
      <c r="K733" s="308"/>
      <c r="L733" s="309">
        <v>2</v>
      </c>
      <c r="M733" s="533"/>
      <c r="N733" s="533"/>
      <c r="O733" s="534">
        <v>30000</v>
      </c>
      <c r="P733" s="855"/>
      <c r="Q733" s="503"/>
    </row>
    <row r="734" spans="1:17" s="425" customFormat="1" ht="28" customHeight="1">
      <c r="A734" s="844">
        <v>722</v>
      </c>
      <c r="B734" s="531" t="s">
        <v>1649</v>
      </c>
      <c r="C734" s="309" t="s">
        <v>2111</v>
      </c>
      <c r="D734" s="309"/>
      <c r="E734" s="308"/>
      <c r="F734" s="308"/>
      <c r="G734" s="308"/>
      <c r="H734" s="308"/>
      <c r="I734" s="536"/>
      <c r="J734" s="308"/>
      <c r="K734" s="308"/>
      <c r="L734" s="309">
        <v>1</v>
      </c>
      <c r="M734" s="533"/>
      <c r="N734" s="533"/>
      <c r="O734" s="534">
        <v>12000</v>
      </c>
      <c r="P734" s="855"/>
      <c r="Q734" s="503"/>
    </row>
    <row r="735" spans="1:17" s="425" customFormat="1" ht="28" customHeight="1">
      <c r="A735" s="844">
        <v>723</v>
      </c>
      <c r="B735" s="531" t="s">
        <v>1650</v>
      </c>
      <c r="C735" s="309" t="s">
        <v>2111</v>
      </c>
      <c r="D735" s="309"/>
      <c r="E735" s="308"/>
      <c r="F735" s="308"/>
      <c r="G735" s="308"/>
      <c r="H735" s="308"/>
      <c r="I735" s="536"/>
      <c r="J735" s="308"/>
      <c r="K735" s="308"/>
      <c r="L735" s="309">
        <v>2</v>
      </c>
      <c r="M735" s="533"/>
      <c r="N735" s="533"/>
      <c r="O735" s="534">
        <v>96000</v>
      </c>
      <c r="P735" s="855"/>
      <c r="Q735" s="503"/>
    </row>
    <row r="736" spans="1:17" s="425" customFormat="1" ht="28" customHeight="1">
      <c r="A736" s="844">
        <v>724</v>
      </c>
      <c r="B736" s="531" t="s">
        <v>1651</v>
      </c>
      <c r="C736" s="309" t="s">
        <v>2111</v>
      </c>
      <c r="D736" s="309"/>
      <c r="E736" s="308"/>
      <c r="F736" s="308"/>
      <c r="G736" s="308"/>
      <c r="H736" s="308"/>
      <c r="I736" s="536"/>
      <c r="J736" s="308"/>
      <c r="K736" s="308"/>
      <c r="L736" s="309">
        <v>2</v>
      </c>
      <c r="M736" s="533"/>
      <c r="N736" s="533"/>
      <c r="O736" s="534">
        <v>70000</v>
      </c>
      <c r="P736" s="855"/>
      <c r="Q736" s="503"/>
    </row>
    <row r="737" spans="1:17" s="425" customFormat="1" ht="28" customHeight="1">
      <c r="A737" s="844">
        <v>725</v>
      </c>
      <c r="B737" s="531" t="s">
        <v>1652</v>
      </c>
      <c r="C737" s="309" t="s">
        <v>2111</v>
      </c>
      <c r="D737" s="309"/>
      <c r="E737" s="308"/>
      <c r="F737" s="308"/>
      <c r="G737" s="308"/>
      <c r="H737" s="308"/>
      <c r="I737" s="536"/>
      <c r="J737" s="308"/>
      <c r="K737" s="308"/>
      <c r="L737" s="309">
        <v>1</v>
      </c>
      <c r="M737" s="533"/>
      <c r="N737" s="533"/>
      <c r="O737" s="534">
        <v>45000</v>
      </c>
      <c r="P737" s="855"/>
      <c r="Q737" s="503"/>
    </row>
    <row r="738" spans="1:17" s="425" customFormat="1" ht="28" customHeight="1">
      <c r="A738" s="844">
        <v>726</v>
      </c>
      <c r="B738" s="531" t="s">
        <v>1653</v>
      </c>
      <c r="C738" s="309" t="s">
        <v>2111</v>
      </c>
      <c r="D738" s="309"/>
      <c r="E738" s="308"/>
      <c r="F738" s="308"/>
      <c r="G738" s="308"/>
      <c r="H738" s="308"/>
      <c r="I738" s="536"/>
      <c r="J738" s="308"/>
      <c r="K738" s="308"/>
      <c r="L738" s="309">
        <v>3</v>
      </c>
      <c r="M738" s="533"/>
      <c r="N738" s="533"/>
      <c r="O738" s="534">
        <v>297000</v>
      </c>
      <c r="P738" s="855"/>
      <c r="Q738" s="503"/>
    </row>
    <row r="739" spans="1:17" s="425" customFormat="1" ht="28" customHeight="1">
      <c r="A739" s="844">
        <v>727</v>
      </c>
      <c r="B739" s="531" t="s">
        <v>1654</v>
      </c>
      <c r="C739" s="309" t="s">
        <v>2111</v>
      </c>
      <c r="D739" s="309"/>
      <c r="E739" s="308"/>
      <c r="F739" s="308"/>
      <c r="G739" s="308"/>
      <c r="H739" s="308"/>
      <c r="I739" s="536"/>
      <c r="J739" s="308"/>
      <c r="K739" s="308"/>
      <c r="L739" s="309">
        <v>2</v>
      </c>
      <c r="M739" s="533"/>
      <c r="N739" s="533"/>
      <c r="O739" s="534">
        <v>76000</v>
      </c>
      <c r="P739" s="855"/>
      <c r="Q739" s="503"/>
    </row>
    <row r="740" spans="1:17" s="425" customFormat="1" ht="28" customHeight="1">
      <c r="A740" s="844">
        <v>728</v>
      </c>
      <c r="B740" s="531" t="s">
        <v>1655</v>
      </c>
      <c r="C740" s="309" t="s">
        <v>2111</v>
      </c>
      <c r="D740" s="309"/>
      <c r="E740" s="308"/>
      <c r="F740" s="308"/>
      <c r="G740" s="308"/>
      <c r="H740" s="308"/>
      <c r="I740" s="536"/>
      <c r="J740" s="308"/>
      <c r="K740" s="308"/>
      <c r="L740" s="309">
        <v>1</v>
      </c>
      <c r="M740" s="533"/>
      <c r="N740" s="533"/>
      <c r="O740" s="534">
        <v>15000</v>
      </c>
      <c r="P740" s="855"/>
      <c r="Q740" s="503"/>
    </row>
    <row r="741" spans="1:17" s="425" customFormat="1" ht="28" customHeight="1">
      <c r="A741" s="844">
        <v>729</v>
      </c>
      <c r="B741" s="531" t="s">
        <v>1656</v>
      </c>
      <c r="C741" s="309" t="s">
        <v>2111</v>
      </c>
      <c r="D741" s="309"/>
      <c r="E741" s="308"/>
      <c r="F741" s="308"/>
      <c r="G741" s="308"/>
      <c r="H741" s="308"/>
      <c r="I741" s="536"/>
      <c r="J741" s="308"/>
      <c r="K741" s="308"/>
      <c r="L741" s="309">
        <v>1</v>
      </c>
      <c r="M741" s="533"/>
      <c r="N741" s="533"/>
      <c r="O741" s="534">
        <v>27000</v>
      </c>
      <c r="P741" s="855"/>
      <c r="Q741" s="503"/>
    </row>
    <row r="742" spans="1:17" s="425" customFormat="1" ht="28" customHeight="1">
      <c r="A742" s="844">
        <v>730</v>
      </c>
      <c r="B742" s="531" t="s">
        <v>1657</v>
      </c>
      <c r="C742" s="309" t="s">
        <v>2111</v>
      </c>
      <c r="D742" s="309"/>
      <c r="E742" s="308"/>
      <c r="F742" s="308"/>
      <c r="G742" s="308"/>
      <c r="H742" s="308"/>
      <c r="I742" s="536"/>
      <c r="J742" s="308"/>
      <c r="K742" s="308"/>
      <c r="L742" s="309">
        <v>1</v>
      </c>
      <c r="M742" s="533"/>
      <c r="N742" s="533"/>
      <c r="O742" s="534">
        <v>27000</v>
      </c>
      <c r="P742" s="855"/>
      <c r="Q742" s="503"/>
    </row>
    <row r="743" spans="1:17" s="425" customFormat="1" ht="28" customHeight="1">
      <c r="A743" s="844">
        <v>731</v>
      </c>
      <c r="B743" s="531" t="s">
        <v>1658</v>
      </c>
      <c r="C743" s="309" t="s">
        <v>2111</v>
      </c>
      <c r="D743" s="309"/>
      <c r="E743" s="308"/>
      <c r="F743" s="308"/>
      <c r="G743" s="308"/>
      <c r="H743" s="308"/>
      <c r="I743" s="536"/>
      <c r="J743" s="308"/>
      <c r="K743" s="308"/>
      <c r="L743" s="309">
        <v>1</v>
      </c>
      <c r="M743" s="533"/>
      <c r="N743" s="533"/>
      <c r="O743" s="534">
        <v>45000</v>
      </c>
      <c r="P743" s="855"/>
      <c r="Q743" s="503"/>
    </row>
    <row r="744" spans="1:17" s="425" customFormat="1" ht="28" customHeight="1">
      <c r="A744" s="844">
        <v>732</v>
      </c>
      <c r="B744" s="531" t="s">
        <v>1659</v>
      </c>
      <c r="C744" s="309" t="s">
        <v>2111</v>
      </c>
      <c r="D744" s="309"/>
      <c r="E744" s="308"/>
      <c r="F744" s="308"/>
      <c r="G744" s="308"/>
      <c r="H744" s="308"/>
      <c r="I744" s="536"/>
      <c r="J744" s="308"/>
      <c r="K744" s="308"/>
      <c r="L744" s="309">
        <v>2</v>
      </c>
      <c r="M744" s="533"/>
      <c r="N744" s="533"/>
      <c r="O744" s="534">
        <v>76000</v>
      </c>
      <c r="P744" s="855"/>
      <c r="Q744" s="503"/>
    </row>
    <row r="745" spans="1:17" s="425" customFormat="1" ht="33" customHeight="1">
      <c r="A745" s="844">
        <v>733</v>
      </c>
      <c r="B745" s="531" t="s">
        <v>1660</v>
      </c>
      <c r="C745" s="309" t="s">
        <v>2111</v>
      </c>
      <c r="D745" s="309"/>
      <c r="E745" s="308"/>
      <c r="F745" s="308"/>
      <c r="G745" s="308"/>
      <c r="H745" s="308"/>
      <c r="I745" s="536"/>
      <c r="J745" s="308"/>
      <c r="K745" s="308"/>
      <c r="L745" s="309">
        <v>2</v>
      </c>
      <c r="M745" s="533"/>
      <c r="N745" s="533"/>
      <c r="O745" s="534">
        <v>90000</v>
      </c>
      <c r="P745" s="855"/>
      <c r="Q745" s="503"/>
    </row>
    <row r="746" spans="1:17" s="425" customFormat="1" ht="28" customHeight="1">
      <c r="A746" s="844">
        <v>734</v>
      </c>
      <c r="B746" s="531" t="s">
        <v>1661</v>
      </c>
      <c r="C746" s="309" t="s">
        <v>2111</v>
      </c>
      <c r="D746" s="309"/>
      <c r="E746" s="308"/>
      <c r="F746" s="308"/>
      <c r="G746" s="308"/>
      <c r="H746" s="308"/>
      <c r="I746" s="536"/>
      <c r="J746" s="308"/>
      <c r="K746" s="308"/>
      <c r="L746" s="309">
        <v>1</v>
      </c>
      <c r="M746" s="533"/>
      <c r="N746" s="533"/>
      <c r="O746" s="534">
        <v>60000</v>
      </c>
      <c r="P746" s="855"/>
      <c r="Q746" s="503"/>
    </row>
    <row r="747" spans="1:17" s="425" customFormat="1" ht="28" customHeight="1">
      <c r="A747" s="844">
        <v>735</v>
      </c>
      <c r="B747" s="531" t="s">
        <v>1662</v>
      </c>
      <c r="C747" s="309" t="s">
        <v>2111</v>
      </c>
      <c r="D747" s="309"/>
      <c r="E747" s="308"/>
      <c r="F747" s="308"/>
      <c r="G747" s="308"/>
      <c r="H747" s="308"/>
      <c r="I747" s="536"/>
      <c r="J747" s="308"/>
      <c r="K747" s="308"/>
      <c r="L747" s="309">
        <v>1</v>
      </c>
      <c r="M747" s="533"/>
      <c r="N747" s="533"/>
      <c r="O747" s="534">
        <v>75000</v>
      </c>
      <c r="P747" s="855"/>
      <c r="Q747" s="503"/>
    </row>
    <row r="748" spans="1:17" s="425" customFormat="1" ht="28" customHeight="1">
      <c r="A748" s="844">
        <v>736</v>
      </c>
      <c r="B748" s="531" t="s">
        <v>1663</v>
      </c>
      <c r="C748" s="309" t="s">
        <v>2111</v>
      </c>
      <c r="D748" s="309"/>
      <c r="E748" s="308"/>
      <c r="F748" s="308"/>
      <c r="G748" s="308"/>
      <c r="H748" s="308"/>
      <c r="I748" s="536"/>
      <c r="J748" s="308"/>
      <c r="K748" s="308"/>
      <c r="L748" s="309">
        <v>1</v>
      </c>
      <c r="M748" s="533"/>
      <c r="N748" s="533"/>
      <c r="O748" s="534">
        <v>30000</v>
      </c>
      <c r="P748" s="855"/>
      <c r="Q748" s="503"/>
    </row>
    <row r="749" spans="1:17" s="425" customFormat="1" ht="28" customHeight="1">
      <c r="A749" s="844">
        <v>737</v>
      </c>
      <c r="B749" s="531" t="s">
        <v>1664</v>
      </c>
      <c r="C749" s="309" t="s">
        <v>2111</v>
      </c>
      <c r="D749" s="309"/>
      <c r="E749" s="308"/>
      <c r="F749" s="308"/>
      <c r="G749" s="308"/>
      <c r="H749" s="308"/>
      <c r="I749" s="536"/>
      <c r="J749" s="308"/>
      <c r="K749" s="308"/>
      <c r="L749" s="309">
        <v>3</v>
      </c>
      <c r="M749" s="533"/>
      <c r="N749" s="533"/>
      <c r="O749" s="534">
        <v>300000</v>
      </c>
      <c r="P749" s="855"/>
      <c r="Q749" s="503"/>
    </row>
    <row r="750" spans="1:17" s="425" customFormat="1" ht="28" customHeight="1">
      <c r="A750" s="844">
        <v>738</v>
      </c>
      <c r="B750" s="531" t="s">
        <v>1665</v>
      </c>
      <c r="C750" s="309" t="s">
        <v>2111</v>
      </c>
      <c r="D750" s="309"/>
      <c r="E750" s="308"/>
      <c r="F750" s="308"/>
      <c r="G750" s="308"/>
      <c r="H750" s="308"/>
      <c r="I750" s="536"/>
      <c r="J750" s="308"/>
      <c r="K750" s="308"/>
      <c r="L750" s="309">
        <v>3</v>
      </c>
      <c r="M750" s="533"/>
      <c r="N750" s="533"/>
      <c r="O750" s="534">
        <v>216000</v>
      </c>
      <c r="P750" s="855"/>
      <c r="Q750" s="503"/>
    </row>
    <row r="751" spans="1:17" s="425" customFormat="1" ht="28" customHeight="1">
      <c r="A751" s="844">
        <v>739</v>
      </c>
      <c r="B751" s="531" t="s">
        <v>1666</v>
      </c>
      <c r="C751" s="309" t="s">
        <v>2111</v>
      </c>
      <c r="D751" s="309"/>
      <c r="E751" s="308"/>
      <c r="F751" s="308"/>
      <c r="G751" s="308"/>
      <c r="H751" s="308"/>
      <c r="I751" s="536"/>
      <c r="J751" s="308"/>
      <c r="K751" s="308"/>
      <c r="L751" s="309">
        <v>2</v>
      </c>
      <c r="M751" s="533"/>
      <c r="N751" s="533"/>
      <c r="O751" s="534">
        <v>114000</v>
      </c>
      <c r="P751" s="855"/>
      <c r="Q751" s="503"/>
    </row>
    <row r="752" spans="1:17" s="425" customFormat="1" ht="28" customHeight="1">
      <c r="A752" s="844">
        <v>740</v>
      </c>
      <c r="B752" s="531" t="s">
        <v>1667</v>
      </c>
      <c r="C752" s="309" t="s">
        <v>2111</v>
      </c>
      <c r="D752" s="309"/>
      <c r="E752" s="308"/>
      <c r="F752" s="308"/>
      <c r="G752" s="308"/>
      <c r="H752" s="308"/>
      <c r="I752" s="536"/>
      <c r="J752" s="308"/>
      <c r="K752" s="308"/>
      <c r="L752" s="309">
        <v>2</v>
      </c>
      <c r="M752" s="533"/>
      <c r="N752" s="533"/>
      <c r="O752" s="534">
        <v>50000</v>
      </c>
      <c r="P752" s="855"/>
      <c r="Q752" s="503"/>
    </row>
    <row r="753" spans="1:17" s="425" customFormat="1" ht="28" customHeight="1">
      <c r="A753" s="844">
        <v>741</v>
      </c>
      <c r="B753" s="531" t="s">
        <v>1668</v>
      </c>
      <c r="C753" s="309" t="s">
        <v>2111</v>
      </c>
      <c r="D753" s="309"/>
      <c r="E753" s="308"/>
      <c r="F753" s="308"/>
      <c r="G753" s="308"/>
      <c r="H753" s="308"/>
      <c r="I753" s="536"/>
      <c r="J753" s="308"/>
      <c r="K753" s="308"/>
      <c r="L753" s="309">
        <v>1</v>
      </c>
      <c r="M753" s="533"/>
      <c r="N753" s="533"/>
      <c r="O753" s="534">
        <v>69000</v>
      </c>
      <c r="P753" s="855"/>
      <c r="Q753" s="503"/>
    </row>
    <row r="754" spans="1:17" s="425" customFormat="1" ht="28" customHeight="1">
      <c r="A754" s="844">
        <v>742</v>
      </c>
      <c r="B754" s="531" t="s">
        <v>1669</v>
      </c>
      <c r="C754" s="309" t="s">
        <v>2111</v>
      </c>
      <c r="D754" s="309"/>
      <c r="E754" s="308"/>
      <c r="F754" s="308"/>
      <c r="G754" s="308"/>
      <c r="H754" s="308"/>
      <c r="I754" s="536"/>
      <c r="J754" s="308"/>
      <c r="K754" s="308"/>
      <c r="L754" s="309">
        <v>1</v>
      </c>
      <c r="M754" s="533"/>
      <c r="N754" s="533"/>
      <c r="O754" s="534">
        <v>12000</v>
      </c>
      <c r="P754" s="855"/>
      <c r="Q754" s="503"/>
    </row>
    <row r="755" spans="1:17" s="425" customFormat="1" ht="28" customHeight="1">
      <c r="A755" s="844">
        <v>743</v>
      </c>
      <c r="B755" s="531" t="s">
        <v>1670</v>
      </c>
      <c r="C755" s="309" t="s">
        <v>2111</v>
      </c>
      <c r="D755" s="309"/>
      <c r="E755" s="308"/>
      <c r="F755" s="308"/>
      <c r="G755" s="308"/>
      <c r="H755" s="308"/>
      <c r="I755" s="536"/>
      <c r="J755" s="308"/>
      <c r="K755" s="308"/>
      <c r="L755" s="309">
        <v>2</v>
      </c>
      <c r="M755" s="533"/>
      <c r="N755" s="533"/>
      <c r="O755" s="534">
        <v>50000</v>
      </c>
      <c r="P755" s="855"/>
      <c r="Q755" s="503"/>
    </row>
    <row r="756" spans="1:17" s="425" customFormat="1" ht="28" customHeight="1">
      <c r="A756" s="844">
        <v>744</v>
      </c>
      <c r="B756" s="531" t="s">
        <v>1671</v>
      </c>
      <c r="C756" s="309" t="s">
        <v>2111</v>
      </c>
      <c r="D756" s="309"/>
      <c r="E756" s="308"/>
      <c r="F756" s="308"/>
      <c r="G756" s="308"/>
      <c r="H756" s="308"/>
      <c r="I756" s="536"/>
      <c r="J756" s="308"/>
      <c r="K756" s="308"/>
      <c r="L756" s="309">
        <v>1</v>
      </c>
      <c r="M756" s="533"/>
      <c r="N756" s="533"/>
      <c r="O756" s="534">
        <v>20000</v>
      </c>
      <c r="P756" s="855"/>
      <c r="Q756" s="503"/>
    </row>
    <row r="757" spans="1:17" s="425" customFormat="1" ht="28" customHeight="1">
      <c r="A757" s="844">
        <v>745</v>
      </c>
      <c r="B757" s="531" t="s">
        <v>1672</v>
      </c>
      <c r="C757" s="309" t="s">
        <v>2111</v>
      </c>
      <c r="D757" s="309"/>
      <c r="E757" s="308"/>
      <c r="F757" s="308"/>
      <c r="G757" s="308"/>
      <c r="H757" s="308"/>
      <c r="I757" s="536"/>
      <c r="J757" s="308"/>
      <c r="K757" s="308"/>
      <c r="L757" s="309">
        <v>1</v>
      </c>
      <c r="M757" s="533"/>
      <c r="N757" s="533"/>
      <c r="O757" s="534">
        <v>30000</v>
      </c>
      <c r="P757" s="855"/>
      <c r="Q757" s="503"/>
    </row>
    <row r="758" spans="1:17" s="425" customFormat="1" ht="28" customHeight="1">
      <c r="A758" s="844">
        <v>746</v>
      </c>
      <c r="B758" s="531" t="s">
        <v>1673</v>
      </c>
      <c r="C758" s="309" t="s">
        <v>2111</v>
      </c>
      <c r="D758" s="309"/>
      <c r="E758" s="308"/>
      <c r="F758" s="308"/>
      <c r="G758" s="308"/>
      <c r="H758" s="308"/>
      <c r="I758" s="536"/>
      <c r="J758" s="308"/>
      <c r="K758" s="308"/>
      <c r="L758" s="309">
        <v>2</v>
      </c>
      <c r="M758" s="533"/>
      <c r="N758" s="533"/>
      <c r="O758" s="534">
        <v>96000</v>
      </c>
      <c r="P758" s="855"/>
      <c r="Q758" s="503"/>
    </row>
    <row r="759" spans="1:17" s="425" customFormat="1" ht="28" customHeight="1">
      <c r="A759" s="844">
        <v>747</v>
      </c>
      <c r="B759" s="531" t="s">
        <v>1674</v>
      </c>
      <c r="C759" s="309" t="s">
        <v>2111</v>
      </c>
      <c r="D759" s="309"/>
      <c r="E759" s="308"/>
      <c r="F759" s="308"/>
      <c r="G759" s="308"/>
      <c r="H759" s="308"/>
      <c r="I759" s="536"/>
      <c r="J759" s="308"/>
      <c r="K759" s="308"/>
      <c r="L759" s="309">
        <v>2</v>
      </c>
      <c r="M759" s="533"/>
      <c r="N759" s="533"/>
      <c r="O759" s="534">
        <v>44000</v>
      </c>
      <c r="P759" s="855"/>
      <c r="Q759" s="503"/>
    </row>
    <row r="760" spans="1:17" s="425" customFormat="1" ht="28" customHeight="1">
      <c r="A760" s="844">
        <v>748</v>
      </c>
      <c r="B760" s="531" t="s">
        <v>1675</v>
      </c>
      <c r="C760" s="309" t="s">
        <v>2111</v>
      </c>
      <c r="D760" s="309"/>
      <c r="E760" s="308"/>
      <c r="F760" s="308"/>
      <c r="G760" s="308"/>
      <c r="H760" s="308"/>
      <c r="I760" s="536"/>
      <c r="J760" s="308"/>
      <c r="K760" s="308"/>
      <c r="L760" s="309">
        <v>1</v>
      </c>
      <c r="M760" s="533"/>
      <c r="N760" s="533"/>
      <c r="O760" s="534">
        <v>35000</v>
      </c>
      <c r="P760" s="855"/>
      <c r="Q760" s="503"/>
    </row>
    <row r="761" spans="1:17" s="425" customFormat="1" ht="28" customHeight="1">
      <c r="A761" s="844">
        <v>749</v>
      </c>
      <c r="B761" s="531" t="s">
        <v>1676</v>
      </c>
      <c r="C761" s="309" t="s">
        <v>2111</v>
      </c>
      <c r="D761" s="309"/>
      <c r="E761" s="308"/>
      <c r="F761" s="308"/>
      <c r="G761" s="308"/>
      <c r="H761" s="308"/>
      <c r="I761" s="536"/>
      <c r="J761" s="308"/>
      <c r="K761" s="308"/>
      <c r="L761" s="309">
        <v>1</v>
      </c>
      <c r="M761" s="533"/>
      <c r="N761" s="533"/>
      <c r="O761" s="534">
        <v>59000</v>
      </c>
      <c r="P761" s="855"/>
      <c r="Q761" s="503"/>
    </row>
    <row r="762" spans="1:17" s="425" customFormat="1" ht="28" customHeight="1">
      <c r="A762" s="844">
        <v>750</v>
      </c>
      <c r="B762" s="539" t="s">
        <v>1677</v>
      </c>
      <c r="C762" s="309" t="s">
        <v>2111</v>
      </c>
      <c r="D762" s="309"/>
      <c r="E762" s="308"/>
      <c r="F762" s="308"/>
      <c r="G762" s="308"/>
      <c r="H762" s="308"/>
      <c r="I762" s="536"/>
      <c r="J762" s="308"/>
      <c r="K762" s="308"/>
      <c r="L762" s="309">
        <v>1</v>
      </c>
      <c r="M762" s="533"/>
      <c r="N762" s="533"/>
      <c r="O762" s="534">
        <v>65000</v>
      </c>
      <c r="P762" s="855"/>
      <c r="Q762" s="503"/>
    </row>
    <row r="763" spans="1:17" s="425" customFormat="1" ht="28" customHeight="1">
      <c r="A763" s="844">
        <v>751</v>
      </c>
      <c r="B763" s="539" t="s">
        <v>1678</v>
      </c>
      <c r="C763" s="533" t="s">
        <v>2107</v>
      </c>
      <c r="D763" s="309"/>
      <c r="E763" s="308"/>
      <c r="F763" s="308"/>
      <c r="G763" s="308"/>
      <c r="H763" s="308"/>
      <c r="I763" s="536"/>
      <c r="J763" s="308"/>
      <c r="K763" s="308"/>
      <c r="L763" s="309">
        <v>2</v>
      </c>
      <c r="M763" s="533"/>
      <c r="N763" s="533"/>
      <c r="O763" s="534">
        <v>70000</v>
      </c>
      <c r="P763" s="855"/>
      <c r="Q763" s="503"/>
    </row>
    <row r="764" spans="1:17" s="425" customFormat="1" ht="28" customHeight="1">
      <c r="A764" s="844">
        <v>752</v>
      </c>
      <c r="B764" s="539" t="s">
        <v>1679</v>
      </c>
      <c r="C764" s="533" t="s">
        <v>2110</v>
      </c>
      <c r="D764" s="309"/>
      <c r="E764" s="308"/>
      <c r="F764" s="308"/>
      <c r="G764" s="308"/>
      <c r="H764" s="308"/>
      <c r="I764" s="536"/>
      <c r="J764" s="308"/>
      <c r="K764" s="308"/>
      <c r="L764" s="309">
        <v>2</v>
      </c>
      <c r="M764" s="533"/>
      <c r="N764" s="533"/>
      <c r="O764" s="534">
        <v>76000</v>
      </c>
      <c r="P764" s="855"/>
      <c r="Q764" s="503"/>
    </row>
    <row r="765" spans="1:17" s="425" customFormat="1" ht="28" customHeight="1">
      <c r="A765" s="844">
        <v>753</v>
      </c>
      <c r="B765" s="539" t="s">
        <v>1680</v>
      </c>
      <c r="C765" s="309" t="s">
        <v>2111</v>
      </c>
      <c r="D765" s="309"/>
      <c r="E765" s="308"/>
      <c r="F765" s="308"/>
      <c r="G765" s="308"/>
      <c r="H765" s="308"/>
      <c r="I765" s="536"/>
      <c r="J765" s="308"/>
      <c r="K765" s="308"/>
      <c r="L765" s="309">
        <v>1</v>
      </c>
      <c r="M765" s="533"/>
      <c r="N765" s="533"/>
      <c r="O765" s="534">
        <v>85000</v>
      </c>
      <c r="P765" s="855"/>
      <c r="Q765" s="503"/>
    </row>
    <row r="766" spans="1:17" s="425" customFormat="1" ht="28" customHeight="1">
      <c r="A766" s="844">
        <v>754</v>
      </c>
      <c r="B766" s="539" t="s">
        <v>1681</v>
      </c>
      <c r="C766" s="309" t="s">
        <v>2111</v>
      </c>
      <c r="D766" s="309"/>
      <c r="E766" s="308"/>
      <c r="F766" s="308"/>
      <c r="G766" s="308"/>
      <c r="H766" s="308"/>
      <c r="I766" s="536"/>
      <c r="J766" s="308"/>
      <c r="K766" s="308"/>
      <c r="L766" s="309">
        <v>1</v>
      </c>
      <c r="M766" s="533"/>
      <c r="N766" s="533"/>
      <c r="O766" s="534">
        <v>19000</v>
      </c>
      <c r="P766" s="855"/>
      <c r="Q766" s="503"/>
    </row>
    <row r="767" spans="1:17" s="425" customFormat="1" ht="28" customHeight="1">
      <c r="A767" s="844">
        <v>755</v>
      </c>
      <c r="B767" s="539" t="s">
        <v>1682</v>
      </c>
      <c r="C767" s="309" t="s">
        <v>2111</v>
      </c>
      <c r="D767" s="309"/>
      <c r="E767" s="308"/>
      <c r="F767" s="308"/>
      <c r="G767" s="308"/>
      <c r="H767" s="308"/>
      <c r="I767" s="536"/>
      <c r="J767" s="308"/>
      <c r="K767" s="308"/>
      <c r="L767" s="309">
        <v>1</v>
      </c>
      <c r="M767" s="533"/>
      <c r="N767" s="533"/>
      <c r="O767" s="534">
        <v>32500</v>
      </c>
      <c r="P767" s="855"/>
      <c r="Q767" s="503"/>
    </row>
    <row r="768" spans="1:17" s="425" customFormat="1" ht="28" customHeight="1">
      <c r="A768" s="844">
        <v>756</v>
      </c>
      <c r="B768" s="539" t="s">
        <v>1683</v>
      </c>
      <c r="C768" s="309" t="s">
        <v>2111</v>
      </c>
      <c r="D768" s="309"/>
      <c r="E768" s="308"/>
      <c r="F768" s="308"/>
      <c r="G768" s="308"/>
      <c r="H768" s="308"/>
      <c r="I768" s="536"/>
      <c r="J768" s="308"/>
      <c r="K768" s="308"/>
      <c r="L768" s="309">
        <v>2</v>
      </c>
      <c r="M768" s="533"/>
      <c r="N768" s="533"/>
      <c r="O768" s="534">
        <v>50000</v>
      </c>
      <c r="P768" s="855"/>
      <c r="Q768" s="503"/>
    </row>
    <row r="769" spans="1:17" s="425" customFormat="1" ht="28" customHeight="1">
      <c r="A769" s="844">
        <v>757</v>
      </c>
      <c r="B769" s="539" t="s">
        <v>1684</v>
      </c>
      <c r="C769" s="309" t="s">
        <v>2111</v>
      </c>
      <c r="D769" s="309"/>
      <c r="E769" s="308"/>
      <c r="F769" s="308"/>
      <c r="G769" s="308"/>
      <c r="H769" s="308"/>
      <c r="I769" s="536"/>
      <c r="J769" s="308"/>
      <c r="K769" s="308"/>
      <c r="L769" s="309">
        <v>2</v>
      </c>
      <c r="M769" s="533"/>
      <c r="N769" s="533"/>
      <c r="O769" s="534">
        <v>78000</v>
      </c>
      <c r="P769" s="855"/>
      <c r="Q769" s="503"/>
    </row>
    <row r="770" spans="1:17" s="425" customFormat="1" ht="28" customHeight="1">
      <c r="A770" s="844">
        <v>758</v>
      </c>
      <c r="B770" s="539" t="s">
        <v>1685</v>
      </c>
      <c r="C770" s="309" t="s">
        <v>2111</v>
      </c>
      <c r="D770" s="309"/>
      <c r="E770" s="308"/>
      <c r="F770" s="308"/>
      <c r="G770" s="308"/>
      <c r="H770" s="308"/>
      <c r="I770" s="536"/>
      <c r="J770" s="308"/>
      <c r="K770" s="308"/>
      <c r="L770" s="309">
        <v>2</v>
      </c>
      <c r="M770" s="533"/>
      <c r="N770" s="533"/>
      <c r="O770" s="534">
        <v>82000</v>
      </c>
      <c r="P770" s="855"/>
      <c r="Q770" s="503"/>
    </row>
    <row r="771" spans="1:17" s="425" customFormat="1" ht="28" customHeight="1">
      <c r="A771" s="844">
        <v>759</v>
      </c>
      <c r="B771" s="539" t="s">
        <v>1686</v>
      </c>
      <c r="C771" s="309" t="s">
        <v>2111</v>
      </c>
      <c r="D771" s="309"/>
      <c r="E771" s="308"/>
      <c r="F771" s="308"/>
      <c r="G771" s="308"/>
      <c r="H771" s="308"/>
      <c r="I771" s="536"/>
      <c r="J771" s="308"/>
      <c r="K771" s="308"/>
      <c r="L771" s="309">
        <v>1</v>
      </c>
      <c r="M771" s="533"/>
      <c r="N771" s="533"/>
      <c r="O771" s="534">
        <v>77500</v>
      </c>
      <c r="P771" s="855"/>
      <c r="Q771" s="503"/>
    </row>
    <row r="772" spans="1:17" s="425" customFormat="1" ht="28" customHeight="1">
      <c r="A772" s="844">
        <v>760</v>
      </c>
      <c r="B772" s="539" t="s">
        <v>1687</v>
      </c>
      <c r="C772" s="309" t="s">
        <v>2111</v>
      </c>
      <c r="D772" s="309"/>
      <c r="E772" s="308"/>
      <c r="F772" s="308"/>
      <c r="G772" s="308"/>
      <c r="H772" s="308"/>
      <c r="I772" s="536"/>
      <c r="J772" s="308"/>
      <c r="K772" s="308"/>
      <c r="L772" s="309">
        <v>1</v>
      </c>
      <c r="M772" s="533"/>
      <c r="N772" s="533"/>
      <c r="O772" s="534">
        <v>47000</v>
      </c>
      <c r="P772" s="855"/>
      <c r="Q772" s="503"/>
    </row>
    <row r="773" spans="1:17" s="425" customFormat="1" ht="28" customHeight="1">
      <c r="A773" s="844">
        <v>761</v>
      </c>
      <c r="B773" s="539" t="s">
        <v>1688</v>
      </c>
      <c r="C773" s="309" t="s">
        <v>2111</v>
      </c>
      <c r="D773" s="309"/>
      <c r="E773" s="308"/>
      <c r="F773" s="308"/>
      <c r="G773" s="308"/>
      <c r="H773" s="308"/>
      <c r="I773" s="536"/>
      <c r="J773" s="308"/>
      <c r="K773" s="308"/>
      <c r="L773" s="309">
        <v>1</v>
      </c>
      <c r="M773" s="533"/>
      <c r="N773" s="533"/>
      <c r="O773" s="534">
        <v>55000</v>
      </c>
      <c r="P773" s="855"/>
      <c r="Q773" s="503"/>
    </row>
    <row r="774" spans="1:17" s="425" customFormat="1" ht="28" customHeight="1">
      <c r="A774" s="844">
        <v>762</v>
      </c>
      <c r="B774" s="539" t="s">
        <v>1689</v>
      </c>
      <c r="C774" s="533" t="s">
        <v>2110</v>
      </c>
      <c r="D774" s="309"/>
      <c r="E774" s="308"/>
      <c r="F774" s="308"/>
      <c r="G774" s="308"/>
      <c r="H774" s="308"/>
      <c r="I774" s="536"/>
      <c r="J774" s="308"/>
      <c r="K774" s="308"/>
      <c r="L774" s="309">
        <v>1</v>
      </c>
      <c r="M774" s="533"/>
      <c r="N774" s="533"/>
      <c r="O774" s="534">
        <v>25000</v>
      </c>
      <c r="P774" s="855"/>
      <c r="Q774" s="503"/>
    </row>
    <row r="775" spans="1:17" s="425" customFormat="1" ht="28" customHeight="1">
      <c r="A775" s="844">
        <v>763</v>
      </c>
      <c r="B775" s="539" t="s">
        <v>1690</v>
      </c>
      <c r="C775" s="309" t="s">
        <v>2111</v>
      </c>
      <c r="D775" s="309"/>
      <c r="E775" s="308"/>
      <c r="F775" s="308"/>
      <c r="G775" s="308"/>
      <c r="H775" s="308"/>
      <c r="I775" s="536"/>
      <c r="J775" s="308"/>
      <c r="K775" s="308"/>
      <c r="L775" s="309">
        <v>2</v>
      </c>
      <c r="M775" s="533"/>
      <c r="N775" s="533"/>
      <c r="O775" s="534">
        <v>45000</v>
      </c>
      <c r="P775" s="855"/>
      <c r="Q775" s="503"/>
    </row>
    <row r="776" spans="1:17" s="425" customFormat="1" ht="28" customHeight="1">
      <c r="A776" s="844">
        <v>764</v>
      </c>
      <c r="B776" s="539" t="s">
        <v>1691</v>
      </c>
      <c r="C776" s="309" t="s">
        <v>2111</v>
      </c>
      <c r="D776" s="309"/>
      <c r="E776" s="308"/>
      <c r="F776" s="308"/>
      <c r="G776" s="308"/>
      <c r="H776" s="308"/>
      <c r="I776" s="536"/>
      <c r="J776" s="308"/>
      <c r="K776" s="308"/>
      <c r="L776" s="309">
        <v>2</v>
      </c>
      <c r="M776" s="533"/>
      <c r="N776" s="533"/>
      <c r="O776" s="534">
        <v>56000</v>
      </c>
      <c r="P776" s="855"/>
      <c r="Q776" s="503"/>
    </row>
    <row r="777" spans="1:17" s="425" customFormat="1" ht="28" customHeight="1">
      <c r="A777" s="844">
        <v>765</v>
      </c>
      <c r="B777" s="539" t="s">
        <v>1692</v>
      </c>
      <c r="C777" s="309" t="s">
        <v>2111</v>
      </c>
      <c r="D777" s="309"/>
      <c r="E777" s="308"/>
      <c r="F777" s="308"/>
      <c r="G777" s="308"/>
      <c r="H777" s="308"/>
      <c r="I777" s="536"/>
      <c r="J777" s="308"/>
      <c r="K777" s="308"/>
      <c r="L777" s="309">
        <v>1</v>
      </c>
      <c r="M777" s="533"/>
      <c r="N777" s="533"/>
      <c r="O777" s="534">
        <v>90000</v>
      </c>
      <c r="P777" s="855"/>
      <c r="Q777" s="503"/>
    </row>
    <row r="778" spans="1:17" s="425" customFormat="1" ht="28" customHeight="1">
      <c r="A778" s="844">
        <v>766</v>
      </c>
      <c r="B778" s="539" t="s">
        <v>1693</v>
      </c>
      <c r="C778" s="533" t="s">
        <v>2110</v>
      </c>
      <c r="D778" s="309"/>
      <c r="E778" s="308"/>
      <c r="F778" s="308"/>
      <c r="G778" s="308"/>
      <c r="H778" s="308"/>
      <c r="I778" s="536"/>
      <c r="J778" s="308"/>
      <c r="K778" s="308"/>
      <c r="L778" s="309">
        <v>2</v>
      </c>
      <c r="M778" s="533"/>
      <c r="N778" s="533"/>
      <c r="O778" s="534">
        <v>96000</v>
      </c>
      <c r="P778" s="855"/>
      <c r="Q778" s="503"/>
    </row>
    <row r="779" spans="1:17" s="425" customFormat="1" ht="28" customHeight="1">
      <c r="A779" s="844">
        <v>767</v>
      </c>
      <c r="B779" s="539" t="s">
        <v>1694</v>
      </c>
      <c r="C779" s="533" t="s">
        <v>2110</v>
      </c>
      <c r="D779" s="309"/>
      <c r="E779" s="308"/>
      <c r="F779" s="308"/>
      <c r="G779" s="308"/>
      <c r="H779" s="308"/>
      <c r="I779" s="536"/>
      <c r="J779" s="308"/>
      <c r="K779" s="308"/>
      <c r="L779" s="309">
        <v>2</v>
      </c>
      <c r="M779" s="533"/>
      <c r="N779" s="533"/>
      <c r="O779" s="534">
        <v>210000</v>
      </c>
      <c r="P779" s="855"/>
      <c r="Q779" s="503"/>
    </row>
    <row r="780" spans="1:17" s="425" customFormat="1" ht="28" customHeight="1">
      <c r="A780" s="844">
        <v>768</v>
      </c>
      <c r="B780" s="539" t="s">
        <v>1695</v>
      </c>
      <c r="C780" s="533" t="s">
        <v>2110</v>
      </c>
      <c r="D780" s="309"/>
      <c r="E780" s="308"/>
      <c r="F780" s="308"/>
      <c r="G780" s="308"/>
      <c r="H780" s="308"/>
      <c r="I780" s="536"/>
      <c r="J780" s="308"/>
      <c r="K780" s="308"/>
      <c r="L780" s="309">
        <v>1</v>
      </c>
      <c r="M780" s="533"/>
      <c r="N780" s="533"/>
      <c r="O780" s="534">
        <v>73000</v>
      </c>
      <c r="P780" s="855"/>
      <c r="Q780" s="503"/>
    </row>
    <row r="781" spans="1:17" s="425" customFormat="1" ht="28" customHeight="1">
      <c r="A781" s="844">
        <v>769</v>
      </c>
      <c r="B781" s="539" t="s">
        <v>1696</v>
      </c>
      <c r="C781" s="533" t="s">
        <v>2110</v>
      </c>
      <c r="D781" s="309"/>
      <c r="E781" s="308"/>
      <c r="F781" s="308"/>
      <c r="G781" s="308"/>
      <c r="H781" s="308"/>
      <c r="I781" s="536"/>
      <c r="J781" s="308"/>
      <c r="K781" s="308"/>
      <c r="L781" s="309">
        <v>2</v>
      </c>
      <c r="M781" s="533"/>
      <c r="N781" s="533"/>
      <c r="O781" s="534">
        <v>65000</v>
      </c>
      <c r="P781" s="855"/>
      <c r="Q781" s="503"/>
    </row>
    <row r="782" spans="1:17" s="425" customFormat="1" ht="28" customHeight="1">
      <c r="A782" s="844">
        <v>770</v>
      </c>
      <c r="B782" s="539" t="s">
        <v>1697</v>
      </c>
      <c r="C782" s="309" t="s">
        <v>2111</v>
      </c>
      <c r="D782" s="309"/>
      <c r="E782" s="308"/>
      <c r="F782" s="308"/>
      <c r="G782" s="308"/>
      <c r="H782" s="308"/>
      <c r="I782" s="536"/>
      <c r="J782" s="308"/>
      <c r="K782" s="308"/>
      <c r="L782" s="309">
        <v>2</v>
      </c>
      <c r="M782" s="533"/>
      <c r="N782" s="533"/>
      <c r="O782" s="534">
        <v>75000</v>
      </c>
      <c r="P782" s="855"/>
      <c r="Q782" s="503"/>
    </row>
    <row r="783" spans="1:17" s="425" customFormat="1" ht="28" customHeight="1">
      <c r="A783" s="844">
        <v>771</v>
      </c>
      <c r="B783" s="539" t="s">
        <v>1698</v>
      </c>
      <c r="C783" s="533" t="s">
        <v>2110</v>
      </c>
      <c r="D783" s="309"/>
      <c r="E783" s="308"/>
      <c r="F783" s="308"/>
      <c r="G783" s="308"/>
      <c r="H783" s="308"/>
      <c r="I783" s="536"/>
      <c r="J783" s="308"/>
      <c r="K783" s="308"/>
      <c r="L783" s="309">
        <v>2</v>
      </c>
      <c r="M783" s="533"/>
      <c r="N783" s="533"/>
      <c r="O783" s="534">
        <v>65000</v>
      </c>
      <c r="P783" s="855"/>
      <c r="Q783" s="503"/>
    </row>
    <row r="784" spans="1:17" s="425" customFormat="1" ht="28" customHeight="1">
      <c r="A784" s="844">
        <v>772</v>
      </c>
      <c r="B784" s="539" t="s">
        <v>1699</v>
      </c>
      <c r="C784" s="309" t="s">
        <v>2111</v>
      </c>
      <c r="D784" s="309"/>
      <c r="E784" s="308"/>
      <c r="F784" s="308"/>
      <c r="G784" s="308"/>
      <c r="H784" s="308"/>
      <c r="I784" s="536"/>
      <c r="J784" s="308"/>
      <c r="K784" s="308"/>
      <c r="L784" s="309">
        <v>2</v>
      </c>
      <c r="M784" s="533"/>
      <c r="N784" s="533"/>
      <c r="O784" s="534">
        <v>150000</v>
      </c>
      <c r="P784" s="855"/>
      <c r="Q784" s="503"/>
    </row>
    <row r="785" spans="1:17" s="425" customFormat="1" ht="28" customHeight="1">
      <c r="A785" s="844">
        <v>773</v>
      </c>
      <c r="B785" s="539" t="s">
        <v>1700</v>
      </c>
      <c r="C785" s="309" t="s">
        <v>2111</v>
      </c>
      <c r="D785" s="309"/>
      <c r="E785" s="308"/>
      <c r="F785" s="308"/>
      <c r="G785" s="308"/>
      <c r="H785" s="308"/>
      <c r="I785" s="536"/>
      <c r="J785" s="308"/>
      <c r="K785" s="308"/>
      <c r="L785" s="309">
        <v>2</v>
      </c>
      <c r="M785" s="533"/>
      <c r="N785" s="533"/>
      <c r="O785" s="534">
        <v>170000</v>
      </c>
      <c r="P785" s="855"/>
      <c r="Q785" s="503"/>
    </row>
    <row r="786" spans="1:17" s="425" customFormat="1" ht="28" customHeight="1">
      <c r="A786" s="844">
        <v>774</v>
      </c>
      <c r="B786" s="539" t="s">
        <v>1701</v>
      </c>
      <c r="C786" s="309" t="s">
        <v>2111</v>
      </c>
      <c r="D786" s="309"/>
      <c r="E786" s="308"/>
      <c r="F786" s="308"/>
      <c r="G786" s="308"/>
      <c r="H786" s="308"/>
      <c r="I786" s="536"/>
      <c r="J786" s="308"/>
      <c r="K786" s="308"/>
      <c r="L786" s="309">
        <v>3</v>
      </c>
      <c r="M786" s="533"/>
      <c r="N786" s="533"/>
      <c r="O786" s="534">
        <v>150000</v>
      </c>
      <c r="P786" s="855"/>
      <c r="Q786" s="503"/>
    </row>
    <row r="787" spans="1:17" s="425" customFormat="1" ht="28" customHeight="1">
      <c r="A787" s="844">
        <v>775</v>
      </c>
      <c r="B787" s="539" t="s">
        <v>1702</v>
      </c>
      <c r="C787" s="309" t="s">
        <v>2111</v>
      </c>
      <c r="D787" s="309"/>
      <c r="E787" s="308"/>
      <c r="F787" s="308"/>
      <c r="G787" s="308"/>
      <c r="H787" s="308"/>
      <c r="I787" s="536"/>
      <c r="J787" s="308"/>
      <c r="K787" s="308"/>
      <c r="L787" s="309">
        <v>1</v>
      </c>
      <c r="M787" s="533"/>
      <c r="N787" s="533"/>
      <c r="O787" s="534">
        <v>85000</v>
      </c>
      <c r="P787" s="855"/>
      <c r="Q787" s="503"/>
    </row>
    <row r="788" spans="1:17" s="425" customFormat="1" ht="28" customHeight="1">
      <c r="A788" s="844">
        <v>776</v>
      </c>
      <c r="B788" s="539" t="s">
        <v>1703</v>
      </c>
      <c r="C788" s="533" t="s">
        <v>2110</v>
      </c>
      <c r="D788" s="309"/>
      <c r="E788" s="308"/>
      <c r="F788" s="308"/>
      <c r="G788" s="308"/>
      <c r="H788" s="308"/>
      <c r="I788" s="536"/>
      <c r="J788" s="308"/>
      <c r="K788" s="308"/>
      <c r="L788" s="309">
        <v>1</v>
      </c>
      <c r="M788" s="533"/>
      <c r="N788" s="533"/>
      <c r="O788" s="534">
        <v>66500</v>
      </c>
      <c r="P788" s="855"/>
      <c r="Q788" s="503"/>
    </row>
    <row r="789" spans="1:17" s="425" customFormat="1" ht="28" customHeight="1">
      <c r="A789" s="844">
        <v>777</v>
      </c>
      <c r="B789" s="539" t="s">
        <v>1704</v>
      </c>
      <c r="C789" s="533" t="s">
        <v>2110</v>
      </c>
      <c r="D789" s="309"/>
      <c r="E789" s="308"/>
      <c r="F789" s="308"/>
      <c r="G789" s="308"/>
      <c r="H789" s="308"/>
      <c r="I789" s="536"/>
      <c r="J789" s="308"/>
      <c r="K789" s="308"/>
      <c r="L789" s="309">
        <v>1</v>
      </c>
      <c r="M789" s="533"/>
      <c r="N789" s="533"/>
      <c r="O789" s="534">
        <v>45000</v>
      </c>
      <c r="P789" s="855"/>
      <c r="Q789" s="503"/>
    </row>
    <row r="790" spans="1:17" s="425" customFormat="1" ht="28" customHeight="1">
      <c r="A790" s="844">
        <v>778</v>
      </c>
      <c r="B790" s="539" t="s">
        <v>1705</v>
      </c>
      <c r="C790" s="533" t="s">
        <v>2110</v>
      </c>
      <c r="D790" s="309"/>
      <c r="E790" s="308"/>
      <c r="F790" s="308"/>
      <c r="G790" s="308"/>
      <c r="H790" s="308"/>
      <c r="I790" s="536"/>
      <c r="J790" s="308"/>
      <c r="K790" s="308"/>
      <c r="L790" s="309">
        <v>1</v>
      </c>
      <c r="M790" s="533"/>
      <c r="N790" s="533"/>
      <c r="O790" s="534">
        <v>40000</v>
      </c>
      <c r="P790" s="855"/>
      <c r="Q790" s="503"/>
    </row>
    <row r="791" spans="1:17" s="425" customFormat="1" ht="28" customHeight="1">
      <c r="A791" s="844">
        <v>779</v>
      </c>
      <c r="B791" s="539" t="s">
        <v>1706</v>
      </c>
      <c r="C791" s="309" t="s">
        <v>2111</v>
      </c>
      <c r="D791" s="309"/>
      <c r="E791" s="308"/>
      <c r="F791" s="308"/>
      <c r="G791" s="308"/>
      <c r="H791" s="308"/>
      <c r="I791" s="536"/>
      <c r="J791" s="308"/>
      <c r="K791" s="308"/>
      <c r="L791" s="309">
        <v>3</v>
      </c>
      <c r="M791" s="533"/>
      <c r="N791" s="533"/>
      <c r="O791" s="534">
        <v>157500</v>
      </c>
      <c r="P791" s="855"/>
      <c r="Q791" s="503"/>
    </row>
    <row r="792" spans="1:17" s="425" customFormat="1" ht="28" customHeight="1">
      <c r="A792" s="844">
        <v>780</v>
      </c>
      <c r="B792" s="539" t="s">
        <v>1707</v>
      </c>
      <c r="C792" s="309" t="s">
        <v>2111</v>
      </c>
      <c r="D792" s="309"/>
      <c r="E792" s="308"/>
      <c r="F792" s="308"/>
      <c r="G792" s="308"/>
      <c r="H792" s="308"/>
      <c r="I792" s="536"/>
      <c r="J792" s="308"/>
      <c r="K792" s="308"/>
      <c r="L792" s="309">
        <v>1</v>
      </c>
      <c r="M792" s="533"/>
      <c r="N792" s="533"/>
      <c r="O792" s="534">
        <v>15000</v>
      </c>
      <c r="P792" s="855"/>
      <c r="Q792" s="503"/>
    </row>
    <row r="793" spans="1:17" s="425" customFormat="1" ht="28" customHeight="1">
      <c r="A793" s="844">
        <v>781</v>
      </c>
      <c r="B793" s="539" t="s">
        <v>1708</v>
      </c>
      <c r="C793" s="309" t="s">
        <v>2111</v>
      </c>
      <c r="D793" s="309"/>
      <c r="E793" s="308"/>
      <c r="F793" s="308"/>
      <c r="G793" s="308"/>
      <c r="H793" s="308"/>
      <c r="I793" s="536"/>
      <c r="J793" s="308"/>
      <c r="K793" s="308"/>
      <c r="L793" s="309">
        <v>1</v>
      </c>
      <c r="M793" s="533"/>
      <c r="N793" s="533"/>
      <c r="O793" s="534">
        <v>75000</v>
      </c>
      <c r="P793" s="855"/>
      <c r="Q793" s="503"/>
    </row>
    <row r="794" spans="1:17" s="425" customFormat="1" ht="28" customHeight="1">
      <c r="A794" s="844">
        <v>782</v>
      </c>
      <c r="B794" s="539" t="s">
        <v>1709</v>
      </c>
      <c r="C794" s="309" t="s">
        <v>2111</v>
      </c>
      <c r="D794" s="309"/>
      <c r="E794" s="308"/>
      <c r="F794" s="308"/>
      <c r="G794" s="308"/>
      <c r="H794" s="308"/>
      <c r="I794" s="536"/>
      <c r="J794" s="308"/>
      <c r="K794" s="308"/>
      <c r="L794" s="309">
        <v>2</v>
      </c>
      <c r="M794" s="533"/>
      <c r="N794" s="533"/>
      <c r="O794" s="534">
        <v>50000</v>
      </c>
      <c r="P794" s="855"/>
      <c r="Q794" s="503"/>
    </row>
    <row r="795" spans="1:17" s="425" customFormat="1" ht="28" customHeight="1">
      <c r="A795" s="844">
        <v>783</v>
      </c>
      <c r="B795" s="539" t="s">
        <v>1710</v>
      </c>
      <c r="C795" s="309" t="s">
        <v>2111</v>
      </c>
      <c r="D795" s="309"/>
      <c r="E795" s="308"/>
      <c r="F795" s="308"/>
      <c r="G795" s="308"/>
      <c r="H795" s="308"/>
      <c r="I795" s="536"/>
      <c r="J795" s="308"/>
      <c r="K795" s="308"/>
      <c r="L795" s="309">
        <v>1</v>
      </c>
      <c r="M795" s="533"/>
      <c r="N795" s="533"/>
      <c r="O795" s="534">
        <v>72500</v>
      </c>
      <c r="P795" s="855"/>
      <c r="Q795" s="503"/>
    </row>
    <row r="796" spans="1:17" s="425" customFormat="1" ht="28" customHeight="1">
      <c r="A796" s="844">
        <v>784</v>
      </c>
      <c r="B796" s="539" t="s">
        <v>1711</v>
      </c>
      <c r="C796" s="309" t="s">
        <v>2111</v>
      </c>
      <c r="D796" s="309"/>
      <c r="E796" s="308"/>
      <c r="F796" s="308"/>
      <c r="G796" s="308"/>
      <c r="H796" s="308"/>
      <c r="I796" s="536"/>
      <c r="J796" s="308"/>
      <c r="K796" s="308"/>
      <c r="L796" s="309">
        <v>2</v>
      </c>
      <c r="M796" s="533"/>
      <c r="N796" s="533"/>
      <c r="O796" s="534">
        <v>166000</v>
      </c>
      <c r="P796" s="855"/>
      <c r="Q796" s="503"/>
    </row>
    <row r="797" spans="1:17" s="425" customFormat="1" ht="28" customHeight="1">
      <c r="A797" s="844">
        <v>785</v>
      </c>
      <c r="B797" s="539" t="s">
        <v>1712</v>
      </c>
      <c r="C797" s="309" t="s">
        <v>2111</v>
      </c>
      <c r="D797" s="309"/>
      <c r="E797" s="308"/>
      <c r="F797" s="308"/>
      <c r="G797" s="308"/>
      <c r="H797" s="308"/>
      <c r="I797" s="536"/>
      <c r="J797" s="308"/>
      <c r="K797" s="308"/>
      <c r="L797" s="309">
        <v>1</v>
      </c>
      <c r="M797" s="533"/>
      <c r="N797" s="533"/>
      <c r="O797" s="534">
        <v>110000</v>
      </c>
      <c r="P797" s="855"/>
      <c r="Q797" s="503"/>
    </row>
    <row r="798" spans="1:17" s="425" customFormat="1" ht="28" customHeight="1">
      <c r="A798" s="844">
        <v>786</v>
      </c>
      <c r="B798" s="539" t="s">
        <v>1713</v>
      </c>
      <c r="C798" s="309" t="s">
        <v>2111</v>
      </c>
      <c r="D798" s="309"/>
      <c r="E798" s="308"/>
      <c r="F798" s="308"/>
      <c r="G798" s="308"/>
      <c r="H798" s="308"/>
      <c r="I798" s="536"/>
      <c r="J798" s="308"/>
      <c r="K798" s="308"/>
      <c r="L798" s="309">
        <v>1</v>
      </c>
      <c r="M798" s="533"/>
      <c r="N798" s="533"/>
      <c r="O798" s="534">
        <v>65000</v>
      </c>
      <c r="P798" s="855"/>
      <c r="Q798" s="503"/>
    </row>
    <row r="799" spans="1:17" s="425" customFormat="1" ht="28" customHeight="1">
      <c r="A799" s="844">
        <v>787</v>
      </c>
      <c r="B799" s="539" t="s">
        <v>1714</v>
      </c>
      <c r="C799" s="309" t="s">
        <v>2111</v>
      </c>
      <c r="D799" s="309"/>
      <c r="E799" s="308"/>
      <c r="F799" s="308"/>
      <c r="G799" s="308"/>
      <c r="H799" s="308"/>
      <c r="I799" s="536"/>
      <c r="J799" s="308"/>
      <c r="K799" s="308"/>
      <c r="L799" s="309">
        <v>1</v>
      </c>
      <c r="M799" s="533"/>
      <c r="N799" s="533"/>
      <c r="O799" s="534">
        <v>55000</v>
      </c>
      <c r="P799" s="855"/>
      <c r="Q799" s="503"/>
    </row>
    <row r="800" spans="1:17" s="425" customFormat="1" ht="28" customHeight="1">
      <c r="A800" s="844">
        <v>788</v>
      </c>
      <c r="B800" s="539" t="s">
        <v>1715</v>
      </c>
      <c r="C800" s="309" t="s">
        <v>2111</v>
      </c>
      <c r="D800" s="309"/>
      <c r="E800" s="308"/>
      <c r="F800" s="308"/>
      <c r="G800" s="308"/>
      <c r="H800" s="308"/>
      <c r="I800" s="536"/>
      <c r="J800" s="308"/>
      <c r="K800" s="308"/>
      <c r="L800" s="309">
        <v>2</v>
      </c>
      <c r="M800" s="533"/>
      <c r="N800" s="533"/>
      <c r="O800" s="534">
        <v>210000</v>
      </c>
      <c r="P800" s="855"/>
      <c r="Q800" s="503"/>
    </row>
    <row r="801" spans="1:17" s="425" customFormat="1" ht="28" customHeight="1">
      <c r="A801" s="844">
        <v>789</v>
      </c>
      <c r="B801" s="539" t="s">
        <v>1716</v>
      </c>
      <c r="C801" s="309" t="s">
        <v>2111</v>
      </c>
      <c r="D801" s="309"/>
      <c r="E801" s="308"/>
      <c r="F801" s="308"/>
      <c r="G801" s="308"/>
      <c r="H801" s="308"/>
      <c r="I801" s="536"/>
      <c r="J801" s="308"/>
      <c r="K801" s="308"/>
      <c r="L801" s="309">
        <v>1</v>
      </c>
      <c r="M801" s="533"/>
      <c r="N801" s="533"/>
      <c r="O801" s="534">
        <v>55000</v>
      </c>
      <c r="P801" s="855"/>
      <c r="Q801" s="503"/>
    </row>
    <row r="802" spans="1:17" s="425" customFormat="1" ht="28" customHeight="1">
      <c r="A802" s="844">
        <v>790</v>
      </c>
      <c r="B802" s="539" t="s">
        <v>1717</v>
      </c>
      <c r="C802" s="309" t="s">
        <v>2111</v>
      </c>
      <c r="D802" s="309"/>
      <c r="E802" s="308"/>
      <c r="F802" s="308"/>
      <c r="G802" s="308"/>
      <c r="H802" s="308"/>
      <c r="I802" s="536"/>
      <c r="J802" s="308"/>
      <c r="K802" s="308"/>
      <c r="L802" s="309">
        <v>1</v>
      </c>
      <c r="M802" s="533"/>
      <c r="N802" s="533"/>
      <c r="O802" s="534">
        <v>45000</v>
      </c>
      <c r="P802" s="855"/>
      <c r="Q802" s="503"/>
    </row>
    <row r="803" spans="1:17" s="425" customFormat="1" ht="28" customHeight="1">
      <c r="A803" s="844">
        <v>791</v>
      </c>
      <c r="B803" s="539" t="s">
        <v>1718</v>
      </c>
      <c r="C803" s="309" t="s">
        <v>2111</v>
      </c>
      <c r="D803" s="309"/>
      <c r="E803" s="308"/>
      <c r="F803" s="308"/>
      <c r="G803" s="308"/>
      <c r="H803" s="308"/>
      <c r="I803" s="536"/>
      <c r="J803" s="308"/>
      <c r="K803" s="308"/>
      <c r="L803" s="309">
        <v>2</v>
      </c>
      <c r="M803" s="533"/>
      <c r="N803" s="533"/>
      <c r="O803" s="534">
        <v>110000</v>
      </c>
      <c r="P803" s="855"/>
      <c r="Q803" s="503"/>
    </row>
    <row r="804" spans="1:17" s="425" customFormat="1" ht="28" customHeight="1">
      <c r="A804" s="844">
        <v>792</v>
      </c>
      <c r="B804" s="539" t="s">
        <v>1719</v>
      </c>
      <c r="C804" s="309" t="s">
        <v>2111</v>
      </c>
      <c r="D804" s="309"/>
      <c r="E804" s="308"/>
      <c r="F804" s="308"/>
      <c r="G804" s="308"/>
      <c r="H804" s="308"/>
      <c r="I804" s="536"/>
      <c r="J804" s="308"/>
      <c r="K804" s="308"/>
      <c r="L804" s="309">
        <v>2</v>
      </c>
      <c r="M804" s="533"/>
      <c r="N804" s="533"/>
      <c r="O804" s="534">
        <v>65000</v>
      </c>
      <c r="P804" s="855"/>
      <c r="Q804" s="503"/>
    </row>
    <row r="805" spans="1:17" s="425" customFormat="1" ht="28" customHeight="1">
      <c r="A805" s="844">
        <v>793</v>
      </c>
      <c r="B805" s="539" t="s">
        <v>1720</v>
      </c>
      <c r="C805" s="309" t="s">
        <v>2111</v>
      </c>
      <c r="D805" s="309"/>
      <c r="E805" s="308"/>
      <c r="F805" s="308"/>
      <c r="G805" s="308"/>
      <c r="H805" s="308"/>
      <c r="I805" s="536"/>
      <c r="J805" s="308"/>
      <c r="K805" s="308"/>
      <c r="L805" s="309">
        <v>1</v>
      </c>
      <c r="M805" s="533"/>
      <c r="N805" s="533"/>
      <c r="O805" s="534">
        <v>45000</v>
      </c>
      <c r="P805" s="855"/>
      <c r="Q805" s="503"/>
    </row>
    <row r="806" spans="1:17" s="425" customFormat="1" ht="28" customHeight="1">
      <c r="A806" s="844">
        <v>794</v>
      </c>
      <c r="B806" s="539" t="s">
        <v>1721</v>
      </c>
      <c r="C806" s="309" t="s">
        <v>2111</v>
      </c>
      <c r="D806" s="309"/>
      <c r="E806" s="308"/>
      <c r="F806" s="308"/>
      <c r="G806" s="308"/>
      <c r="H806" s="308"/>
      <c r="I806" s="536"/>
      <c r="J806" s="308"/>
      <c r="K806" s="308"/>
      <c r="L806" s="309">
        <v>3</v>
      </c>
      <c r="M806" s="533"/>
      <c r="N806" s="533"/>
      <c r="O806" s="534">
        <v>90000</v>
      </c>
      <c r="P806" s="855"/>
      <c r="Q806" s="503"/>
    </row>
    <row r="807" spans="1:17" s="425" customFormat="1" ht="28" customHeight="1">
      <c r="A807" s="844">
        <v>795</v>
      </c>
      <c r="B807" s="539" t="s">
        <v>1722</v>
      </c>
      <c r="C807" s="309" t="s">
        <v>2111</v>
      </c>
      <c r="D807" s="309"/>
      <c r="E807" s="308"/>
      <c r="F807" s="308"/>
      <c r="G807" s="308"/>
      <c r="H807" s="308"/>
      <c r="I807" s="536"/>
      <c r="J807" s="308"/>
      <c r="K807" s="308"/>
      <c r="L807" s="309">
        <v>1</v>
      </c>
      <c r="M807" s="533"/>
      <c r="N807" s="533"/>
      <c r="O807" s="534">
        <v>95000</v>
      </c>
      <c r="P807" s="855"/>
      <c r="Q807" s="503"/>
    </row>
    <row r="808" spans="1:17" s="425" customFormat="1" ht="28" customHeight="1">
      <c r="A808" s="844">
        <v>796</v>
      </c>
      <c r="B808" s="539" t="s">
        <v>1723</v>
      </c>
      <c r="C808" s="309" t="s">
        <v>2111</v>
      </c>
      <c r="D808" s="309"/>
      <c r="E808" s="308"/>
      <c r="F808" s="308"/>
      <c r="G808" s="308"/>
      <c r="H808" s="308"/>
      <c r="I808" s="536"/>
      <c r="J808" s="308"/>
      <c r="K808" s="308"/>
      <c r="L808" s="309">
        <v>3</v>
      </c>
      <c r="M808" s="533"/>
      <c r="N808" s="533"/>
      <c r="O808" s="534">
        <v>216000</v>
      </c>
      <c r="P808" s="855"/>
      <c r="Q808" s="503"/>
    </row>
    <row r="809" spans="1:17" s="425" customFormat="1" ht="28" customHeight="1">
      <c r="A809" s="844">
        <v>797</v>
      </c>
      <c r="B809" s="539" t="s">
        <v>1724</v>
      </c>
      <c r="C809" s="309" t="s">
        <v>2111</v>
      </c>
      <c r="D809" s="309"/>
      <c r="E809" s="308"/>
      <c r="F809" s="308"/>
      <c r="G809" s="308"/>
      <c r="H809" s="308"/>
      <c r="I809" s="536"/>
      <c r="J809" s="308"/>
      <c r="K809" s="308"/>
      <c r="L809" s="309">
        <v>1</v>
      </c>
      <c r="M809" s="533"/>
      <c r="N809" s="533"/>
      <c r="O809" s="534">
        <v>75000</v>
      </c>
      <c r="P809" s="855"/>
      <c r="Q809" s="503"/>
    </row>
    <row r="810" spans="1:17" s="425" customFormat="1" ht="28" customHeight="1">
      <c r="A810" s="844">
        <v>798</v>
      </c>
      <c r="B810" s="539" t="s">
        <v>1725</v>
      </c>
      <c r="C810" s="309" t="s">
        <v>2111</v>
      </c>
      <c r="D810" s="309"/>
      <c r="E810" s="308"/>
      <c r="F810" s="308"/>
      <c r="G810" s="308"/>
      <c r="H810" s="308"/>
      <c r="I810" s="536"/>
      <c r="J810" s="308"/>
      <c r="K810" s="308"/>
      <c r="L810" s="309">
        <v>3</v>
      </c>
      <c r="M810" s="533"/>
      <c r="N810" s="533"/>
      <c r="O810" s="534">
        <v>125000</v>
      </c>
      <c r="P810" s="855"/>
      <c r="Q810" s="503"/>
    </row>
    <row r="811" spans="1:17" s="425" customFormat="1" ht="28" customHeight="1">
      <c r="A811" s="844">
        <v>799</v>
      </c>
      <c r="B811" s="539" t="s">
        <v>1726</v>
      </c>
      <c r="C811" s="309" t="s">
        <v>2111</v>
      </c>
      <c r="D811" s="309"/>
      <c r="E811" s="308"/>
      <c r="F811" s="308"/>
      <c r="G811" s="308"/>
      <c r="H811" s="308"/>
      <c r="I811" s="536"/>
      <c r="J811" s="308"/>
      <c r="K811" s="308"/>
      <c r="L811" s="309">
        <v>2</v>
      </c>
      <c r="M811" s="533"/>
      <c r="N811" s="533"/>
      <c r="O811" s="534">
        <v>125000</v>
      </c>
      <c r="P811" s="855"/>
      <c r="Q811" s="503"/>
    </row>
    <row r="812" spans="1:17" s="425" customFormat="1" ht="28" customHeight="1">
      <c r="A812" s="844">
        <v>800</v>
      </c>
      <c r="B812" s="539" t="s">
        <v>1727</v>
      </c>
      <c r="C812" s="309" t="s">
        <v>2111</v>
      </c>
      <c r="D812" s="309"/>
      <c r="E812" s="308"/>
      <c r="F812" s="308"/>
      <c r="G812" s="308"/>
      <c r="H812" s="308"/>
      <c r="I812" s="536"/>
      <c r="J812" s="308"/>
      <c r="K812" s="308"/>
      <c r="L812" s="309">
        <v>2</v>
      </c>
      <c r="M812" s="533"/>
      <c r="N812" s="533"/>
      <c r="O812" s="534">
        <v>145000</v>
      </c>
      <c r="P812" s="855"/>
      <c r="Q812" s="503"/>
    </row>
    <row r="813" spans="1:17" s="425" customFormat="1" ht="28" customHeight="1">
      <c r="A813" s="844">
        <v>801</v>
      </c>
      <c r="B813" s="539" t="s">
        <v>1728</v>
      </c>
      <c r="C813" s="309" t="s">
        <v>2111</v>
      </c>
      <c r="D813" s="309"/>
      <c r="E813" s="308"/>
      <c r="F813" s="308"/>
      <c r="G813" s="308"/>
      <c r="H813" s="308"/>
      <c r="I813" s="536"/>
      <c r="J813" s="308"/>
      <c r="K813" s="308"/>
      <c r="L813" s="309">
        <v>3</v>
      </c>
      <c r="M813" s="533"/>
      <c r="N813" s="533"/>
      <c r="O813" s="534">
        <v>202500</v>
      </c>
      <c r="P813" s="855"/>
      <c r="Q813" s="503"/>
    </row>
    <row r="814" spans="1:17" s="425" customFormat="1" ht="28" customHeight="1">
      <c r="A814" s="844">
        <v>802</v>
      </c>
      <c r="B814" s="539" t="s">
        <v>1729</v>
      </c>
      <c r="C814" s="309" t="s">
        <v>2111</v>
      </c>
      <c r="D814" s="309"/>
      <c r="E814" s="308"/>
      <c r="F814" s="308"/>
      <c r="G814" s="308"/>
      <c r="H814" s="308"/>
      <c r="I814" s="536"/>
      <c r="J814" s="308"/>
      <c r="K814" s="308"/>
      <c r="L814" s="309">
        <v>3</v>
      </c>
      <c r="M814" s="533"/>
      <c r="N814" s="533"/>
      <c r="O814" s="534">
        <v>387000</v>
      </c>
      <c r="P814" s="855"/>
      <c r="Q814" s="503"/>
    </row>
    <row r="815" spans="1:17" s="425" customFormat="1" ht="28" customHeight="1">
      <c r="A815" s="844">
        <v>803</v>
      </c>
      <c r="B815" s="539" t="s">
        <v>1730</v>
      </c>
      <c r="C815" s="555" t="s">
        <v>2106</v>
      </c>
      <c r="D815" s="309"/>
      <c r="E815" s="308"/>
      <c r="F815" s="308"/>
      <c r="G815" s="308"/>
      <c r="H815" s="308"/>
      <c r="I815" s="536"/>
      <c r="J815" s="308"/>
      <c r="K815" s="308"/>
      <c r="L815" s="309">
        <v>5</v>
      </c>
      <c r="M815" s="533"/>
      <c r="N815" s="533"/>
      <c r="O815" s="534">
        <v>300000</v>
      </c>
      <c r="P815" s="855"/>
      <c r="Q815" s="503"/>
    </row>
    <row r="816" spans="1:17" s="425" customFormat="1" ht="28" customHeight="1">
      <c r="A816" s="844">
        <v>804</v>
      </c>
      <c r="B816" s="539" t="s">
        <v>1731</v>
      </c>
      <c r="C816" s="555" t="s">
        <v>2106</v>
      </c>
      <c r="D816" s="309"/>
      <c r="E816" s="308"/>
      <c r="F816" s="308"/>
      <c r="G816" s="308"/>
      <c r="H816" s="308"/>
      <c r="I816" s="536"/>
      <c r="J816" s="308"/>
      <c r="K816" s="308"/>
      <c r="L816" s="309">
        <v>5</v>
      </c>
      <c r="M816" s="533"/>
      <c r="N816" s="533"/>
      <c r="O816" s="534">
        <v>1350000</v>
      </c>
      <c r="P816" s="855"/>
      <c r="Q816" s="503"/>
    </row>
    <row r="817" spans="1:17" s="425" customFormat="1" ht="28" customHeight="1">
      <c r="A817" s="844">
        <v>805</v>
      </c>
      <c r="B817" s="539" t="s">
        <v>1732</v>
      </c>
      <c r="C817" s="555" t="s">
        <v>2106</v>
      </c>
      <c r="D817" s="309"/>
      <c r="E817" s="308"/>
      <c r="F817" s="308"/>
      <c r="G817" s="308"/>
      <c r="H817" s="308"/>
      <c r="I817" s="536"/>
      <c r="J817" s="308"/>
      <c r="K817" s="308"/>
      <c r="L817" s="309">
        <v>5</v>
      </c>
      <c r="M817" s="533"/>
      <c r="N817" s="533"/>
      <c r="O817" s="534">
        <v>1100000</v>
      </c>
      <c r="P817" s="855"/>
      <c r="Q817" s="503"/>
    </row>
    <row r="818" spans="1:17" s="425" customFormat="1" ht="28" customHeight="1">
      <c r="A818" s="844">
        <v>806</v>
      </c>
      <c r="B818" s="539" t="s">
        <v>1733</v>
      </c>
      <c r="C818" s="555" t="s">
        <v>2106</v>
      </c>
      <c r="D818" s="309"/>
      <c r="E818" s="308"/>
      <c r="F818" s="308"/>
      <c r="G818" s="308"/>
      <c r="H818" s="308"/>
      <c r="I818" s="536"/>
      <c r="J818" s="308"/>
      <c r="K818" s="308"/>
      <c r="L818" s="309">
        <v>5</v>
      </c>
      <c r="M818" s="533"/>
      <c r="N818" s="533"/>
      <c r="O818" s="534">
        <v>450000</v>
      </c>
      <c r="P818" s="855"/>
      <c r="Q818" s="503"/>
    </row>
    <row r="819" spans="1:17" s="425" customFormat="1" ht="28" customHeight="1">
      <c r="A819" s="844">
        <v>807</v>
      </c>
      <c r="B819" s="539" t="s">
        <v>1734</v>
      </c>
      <c r="C819" s="555" t="s">
        <v>2106</v>
      </c>
      <c r="D819" s="309"/>
      <c r="E819" s="308"/>
      <c r="F819" s="308"/>
      <c r="G819" s="308"/>
      <c r="H819" s="308"/>
      <c r="I819" s="536"/>
      <c r="J819" s="308"/>
      <c r="K819" s="308"/>
      <c r="L819" s="309">
        <v>5</v>
      </c>
      <c r="M819" s="533"/>
      <c r="N819" s="533"/>
      <c r="O819" s="534">
        <v>525000</v>
      </c>
      <c r="P819" s="855"/>
      <c r="Q819" s="503"/>
    </row>
    <row r="820" spans="1:17" s="425" customFormat="1" ht="28" customHeight="1">
      <c r="A820" s="844">
        <v>808</v>
      </c>
      <c r="B820" s="539" t="s">
        <v>1735</v>
      </c>
      <c r="C820" s="555" t="s">
        <v>2106</v>
      </c>
      <c r="D820" s="309"/>
      <c r="E820" s="308"/>
      <c r="F820" s="308"/>
      <c r="G820" s="308"/>
      <c r="H820" s="308"/>
      <c r="I820" s="536"/>
      <c r="J820" s="308"/>
      <c r="K820" s="308"/>
      <c r="L820" s="309">
        <v>5</v>
      </c>
      <c r="M820" s="533"/>
      <c r="N820" s="533"/>
      <c r="O820" s="534">
        <v>525000</v>
      </c>
      <c r="P820" s="855"/>
      <c r="Q820" s="503"/>
    </row>
    <row r="821" spans="1:17" s="425" customFormat="1" ht="28" customHeight="1">
      <c r="A821" s="844">
        <v>809</v>
      </c>
      <c r="B821" s="539" t="s">
        <v>1736</v>
      </c>
      <c r="C821" s="555" t="s">
        <v>2106</v>
      </c>
      <c r="D821" s="309"/>
      <c r="E821" s="308"/>
      <c r="F821" s="308"/>
      <c r="G821" s="308"/>
      <c r="H821" s="308"/>
      <c r="I821" s="536"/>
      <c r="J821" s="308"/>
      <c r="K821" s="308"/>
      <c r="L821" s="309">
        <v>5</v>
      </c>
      <c r="M821" s="533"/>
      <c r="N821" s="533"/>
      <c r="O821" s="534">
        <v>450000</v>
      </c>
      <c r="P821" s="855"/>
      <c r="Q821" s="503"/>
    </row>
    <row r="822" spans="1:17" s="425" customFormat="1" ht="41" customHeight="1">
      <c r="A822" s="844">
        <v>810</v>
      </c>
      <c r="B822" s="539" t="s">
        <v>1737</v>
      </c>
      <c r="C822" s="555" t="s">
        <v>2106</v>
      </c>
      <c r="D822" s="309"/>
      <c r="E822" s="308"/>
      <c r="F822" s="308"/>
      <c r="G822" s="308"/>
      <c r="H822" s="308"/>
      <c r="I822" s="536"/>
      <c r="J822" s="308"/>
      <c r="K822" s="308"/>
      <c r="L822" s="309">
        <v>5</v>
      </c>
      <c r="M822" s="533"/>
      <c r="N822" s="533"/>
      <c r="O822" s="534">
        <v>550000</v>
      </c>
      <c r="P822" s="855"/>
      <c r="Q822" s="503"/>
    </row>
    <row r="823" spans="1:17" s="425" customFormat="1" ht="28" customHeight="1">
      <c r="A823" s="844">
        <v>811</v>
      </c>
      <c r="B823" s="539" t="s">
        <v>1738</v>
      </c>
      <c r="C823" s="555" t="s">
        <v>2106</v>
      </c>
      <c r="D823" s="309"/>
      <c r="E823" s="308"/>
      <c r="F823" s="308"/>
      <c r="G823" s="308"/>
      <c r="H823" s="308"/>
      <c r="I823" s="536"/>
      <c r="J823" s="308"/>
      <c r="K823" s="308"/>
      <c r="L823" s="309">
        <v>5</v>
      </c>
      <c r="M823" s="533"/>
      <c r="N823" s="533"/>
      <c r="O823" s="534">
        <v>525000</v>
      </c>
      <c r="P823" s="855"/>
      <c r="Q823" s="503"/>
    </row>
    <row r="824" spans="1:17" s="425" customFormat="1" ht="28" customHeight="1">
      <c r="A824" s="844">
        <v>812</v>
      </c>
      <c r="B824" s="539" t="s">
        <v>1739</v>
      </c>
      <c r="C824" s="555" t="s">
        <v>2106</v>
      </c>
      <c r="D824" s="309"/>
      <c r="E824" s="308"/>
      <c r="F824" s="308"/>
      <c r="G824" s="308"/>
      <c r="H824" s="308"/>
      <c r="I824" s="536"/>
      <c r="J824" s="308"/>
      <c r="K824" s="308"/>
      <c r="L824" s="309">
        <v>5</v>
      </c>
      <c r="M824" s="533"/>
      <c r="N824" s="533"/>
      <c r="O824" s="534">
        <v>550000</v>
      </c>
      <c r="P824" s="855"/>
      <c r="Q824" s="503"/>
    </row>
    <row r="825" spans="1:17" s="425" customFormat="1" ht="46" customHeight="1">
      <c r="A825" s="844">
        <v>813</v>
      </c>
      <c r="B825" s="539" t="s">
        <v>1740</v>
      </c>
      <c r="C825" s="555" t="s">
        <v>2106</v>
      </c>
      <c r="D825" s="309"/>
      <c r="E825" s="308"/>
      <c r="F825" s="308"/>
      <c r="G825" s="308"/>
      <c r="H825" s="308"/>
      <c r="I825" s="536"/>
      <c r="J825" s="308"/>
      <c r="K825" s="308"/>
      <c r="L825" s="309">
        <v>5</v>
      </c>
      <c r="M825" s="533"/>
      <c r="N825" s="533"/>
      <c r="O825" s="534">
        <v>675000</v>
      </c>
      <c r="P825" s="855"/>
      <c r="Q825" s="503"/>
    </row>
    <row r="826" spans="1:17" s="425" customFormat="1" ht="28" customHeight="1">
      <c r="A826" s="844">
        <v>814</v>
      </c>
      <c r="B826" s="539" t="s">
        <v>1741</v>
      </c>
      <c r="C826" s="555" t="s">
        <v>2106</v>
      </c>
      <c r="D826" s="309"/>
      <c r="E826" s="308"/>
      <c r="F826" s="308"/>
      <c r="G826" s="308"/>
      <c r="H826" s="308"/>
      <c r="I826" s="536"/>
      <c r="J826" s="308"/>
      <c r="K826" s="308"/>
      <c r="L826" s="309">
        <v>5</v>
      </c>
      <c r="M826" s="533"/>
      <c r="N826" s="533"/>
      <c r="O826" s="534">
        <v>545000</v>
      </c>
      <c r="P826" s="855"/>
      <c r="Q826" s="503"/>
    </row>
    <row r="827" spans="1:17" s="425" customFormat="1" ht="28" customHeight="1">
      <c r="A827" s="844">
        <v>815</v>
      </c>
      <c r="B827" s="539" t="s">
        <v>1742</v>
      </c>
      <c r="C827" s="555" t="s">
        <v>2106</v>
      </c>
      <c r="D827" s="309"/>
      <c r="E827" s="308"/>
      <c r="F827" s="308"/>
      <c r="G827" s="308"/>
      <c r="H827" s="308"/>
      <c r="I827" s="536"/>
      <c r="J827" s="308"/>
      <c r="K827" s="308"/>
      <c r="L827" s="309">
        <v>5</v>
      </c>
      <c r="M827" s="533"/>
      <c r="N827" s="533"/>
      <c r="O827" s="534">
        <v>575000</v>
      </c>
      <c r="P827" s="855"/>
      <c r="Q827" s="503"/>
    </row>
    <row r="828" spans="1:17" s="425" customFormat="1" ht="41" customHeight="1">
      <c r="A828" s="844">
        <v>816</v>
      </c>
      <c r="B828" s="539" t="s">
        <v>1743</v>
      </c>
      <c r="C828" s="555" t="s">
        <v>2106</v>
      </c>
      <c r="D828" s="309"/>
      <c r="E828" s="308"/>
      <c r="F828" s="308"/>
      <c r="G828" s="308"/>
      <c r="H828" s="308"/>
      <c r="I828" s="536"/>
      <c r="J828" s="308"/>
      <c r="K828" s="308"/>
      <c r="L828" s="309">
        <v>5</v>
      </c>
      <c r="M828" s="533"/>
      <c r="N828" s="533"/>
      <c r="O828" s="534">
        <v>560000</v>
      </c>
      <c r="P828" s="855"/>
      <c r="Q828" s="503"/>
    </row>
    <row r="829" spans="1:17" s="425" customFormat="1" ht="41" customHeight="1">
      <c r="A829" s="844">
        <v>817</v>
      </c>
      <c r="B829" s="539" t="s">
        <v>1744</v>
      </c>
      <c r="C829" s="555" t="s">
        <v>2106</v>
      </c>
      <c r="D829" s="309"/>
      <c r="E829" s="308"/>
      <c r="F829" s="308"/>
      <c r="G829" s="308"/>
      <c r="H829" s="308"/>
      <c r="I829" s="536"/>
      <c r="J829" s="308"/>
      <c r="K829" s="308"/>
      <c r="L829" s="309">
        <v>5</v>
      </c>
      <c r="M829" s="533"/>
      <c r="N829" s="533"/>
      <c r="O829" s="534">
        <v>580000</v>
      </c>
      <c r="P829" s="855"/>
      <c r="Q829" s="503"/>
    </row>
    <row r="830" spans="1:17" s="425" customFormat="1" ht="41" customHeight="1">
      <c r="A830" s="844">
        <v>818</v>
      </c>
      <c r="B830" s="539" t="s">
        <v>1745</v>
      </c>
      <c r="C830" s="555" t="s">
        <v>2106</v>
      </c>
      <c r="D830" s="309"/>
      <c r="E830" s="308"/>
      <c r="F830" s="308"/>
      <c r="G830" s="308"/>
      <c r="H830" s="308"/>
      <c r="I830" s="536"/>
      <c r="J830" s="308"/>
      <c r="K830" s="308"/>
      <c r="L830" s="309">
        <v>5</v>
      </c>
      <c r="M830" s="533"/>
      <c r="N830" s="533"/>
      <c r="O830" s="534">
        <v>580000</v>
      </c>
      <c r="P830" s="855"/>
      <c r="Q830" s="503"/>
    </row>
    <row r="831" spans="1:17" s="425" customFormat="1" ht="41" customHeight="1">
      <c r="A831" s="844">
        <v>819</v>
      </c>
      <c r="B831" s="539" t="s">
        <v>1746</v>
      </c>
      <c r="C831" s="555" t="s">
        <v>2106</v>
      </c>
      <c r="D831" s="309"/>
      <c r="E831" s="308"/>
      <c r="F831" s="308"/>
      <c r="G831" s="308"/>
      <c r="H831" s="308"/>
      <c r="I831" s="536"/>
      <c r="J831" s="308"/>
      <c r="K831" s="308"/>
      <c r="L831" s="309">
        <v>5</v>
      </c>
      <c r="M831" s="533"/>
      <c r="N831" s="533"/>
      <c r="O831" s="534">
        <v>850000</v>
      </c>
      <c r="P831" s="855"/>
      <c r="Q831" s="503"/>
    </row>
    <row r="832" spans="1:17" s="425" customFormat="1" ht="41" customHeight="1">
      <c r="A832" s="844">
        <v>820</v>
      </c>
      <c r="B832" s="539" t="s">
        <v>1747</v>
      </c>
      <c r="C832" s="555" t="s">
        <v>2106</v>
      </c>
      <c r="D832" s="309"/>
      <c r="E832" s="308"/>
      <c r="F832" s="308"/>
      <c r="G832" s="308"/>
      <c r="H832" s="308"/>
      <c r="I832" s="536"/>
      <c r="J832" s="308"/>
      <c r="K832" s="308"/>
      <c r="L832" s="309">
        <v>5</v>
      </c>
      <c r="M832" s="533"/>
      <c r="N832" s="533"/>
      <c r="O832" s="534">
        <v>510000</v>
      </c>
      <c r="P832" s="855"/>
      <c r="Q832" s="503"/>
    </row>
    <row r="833" spans="1:17" s="425" customFormat="1" ht="41" customHeight="1">
      <c r="A833" s="844">
        <v>821</v>
      </c>
      <c r="B833" s="539" t="s">
        <v>1748</v>
      </c>
      <c r="C833" s="555" t="s">
        <v>2106</v>
      </c>
      <c r="D833" s="309"/>
      <c r="E833" s="308"/>
      <c r="F833" s="308"/>
      <c r="G833" s="308"/>
      <c r="H833" s="308"/>
      <c r="I833" s="536"/>
      <c r="J833" s="308"/>
      <c r="K833" s="308"/>
      <c r="L833" s="309">
        <v>5</v>
      </c>
      <c r="M833" s="533"/>
      <c r="N833" s="533"/>
      <c r="O833" s="534">
        <v>300000</v>
      </c>
      <c r="P833" s="855"/>
      <c r="Q833" s="503"/>
    </row>
    <row r="834" spans="1:17" s="425" customFormat="1" ht="41" customHeight="1">
      <c r="A834" s="844">
        <v>822</v>
      </c>
      <c r="B834" s="539" t="s">
        <v>1749</v>
      </c>
      <c r="C834" s="555" t="s">
        <v>2106</v>
      </c>
      <c r="D834" s="309"/>
      <c r="E834" s="308"/>
      <c r="F834" s="308"/>
      <c r="G834" s="308"/>
      <c r="H834" s="308"/>
      <c r="I834" s="536"/>
      <c r="J834" s="308"/>
      <c r="K834" s="308"/>
      <c r="L834" s="309">
        <v>5</v>
      </c>
      <c r="M834" s="533"/>
      <c r="N834" s="533"/>
      <c r="O834" s="534">
        <v>500000</v>
      </c>
      <c r="P834" s="855"/>
      <c r="Q834" s="503"/>
    </row>
    <row r="835" spans="1:17" s="425" customFormat="1" ht="41" customHeight="1">
      <c r="A835" s="844">
        <v>823</v>
      </c>
      <c r="B835" s="539" t="s">
        <v>1750</v>
      </c>
      <c r="C835" s="555" t="s">
        <v>2106</v>
      </c>
      <c r="D835" s="309"/>
      <c r="E835" s="308"/>
      <c r="F835" s="308"/>
      <c r="G835" s="308"/>
      <c r="H835" s="308"/>
      <c r="I835" s="536"/>
      <c r="J835" s="308"/>
      <c r="K835" s="308"/>
      <c r="L835" s="309">
        <v>5</v>
      </c>
      <c r="M835" s="533"/>
      <c r="N835" s="533"/>
      <c r="O835" s="534">
        <v>1250000</v>
      </c>
      <c r="P835" s="855"/>
      <c r="Q835" s="503"/>
    </row>
    <row r="836" spans="1:17" s="425" customFormat="1" ht="41" customHeight="1">
      <c r="A836" s="844">
        <v>824</v>
      </c>
      <c r="B836" s="539" t="s">
        <v>1751</v>
      </c>
      <c r="C836" s="555" t="s">
        <v>2106</v>
      </c>
      <c r="D836" s="309"/>
      <c r="E836" s="308"/>
      <c r="F836" s="308"/>
      <c r="G836" s="308"/>
      <c r="H836" s="308"/>
      <c r="I836" s="536"/>
      <c r="J836" s="308"/>
      <c r="K836" s="308"/>
      <c r="L836" s="309">
        <v>5</v>
      </c>
      <c r="M836" s="533"/>
      <c r="N836" s="533"/>
      <c r="O836" s="534">
        <v>2500000</v>
      </c>
      <c r="P836" s="855"/>
      <c r="Q836" s="503"/>
    </row>
    <row r="837" spans="1:17" s="425" customFormat="1" ht="41" customHeight="1">
      <c r="A837" s="844">
        <v>825</v>
      </c>
      <c r="B837" s="539" t="s">
        <v>1752</v>
      </c>
      <c r="C837" s="309" t="s">
        <v>2111</v>
      </c>
      <c r="D837" s="309"/>
      <c r="E837" s="308"/>
      <c r="F837" s="308"/>
      <c r="G837" s="308"/>
      <c r="H837" s="308"/>
      <c r="I837" s="536"/>
      <c r="J837" s="308"/>
      <c r="K837" s="308"/>
      <c r="L837" s="309">
        <v>5</v>
      </c>
      <c r="M837" s="533"/>
      <c r="N837" s="533"/>
      <c r="O837" s="534">
        <v>625000</v>
      </c>
      <c r="P837" s="855"/>
      <c r="Q837" s="503"/>
    </row>
    <row r="838" spans="1:17" s="425" customFormat="1" ht="41" customHeight="1">
      <c r="A838" s="844">
        <v>826</v>
      </c>
      <c r="B838" s="539" t="s">
        <v>1753</v>
      </c>
      <c r="C838" s="555" t="s">
        <v>2106</v>
      </c>
      <c r="D838" s="309"/>
      <c r="E838" s="308"/>
      <c r="F838" s="308"/>
      <c r="G838" s="308"/>
      <c r="H838" s="308"/>
      <c r="I838" s="536"/>
      <c r="J838" s="308"/>
      <c r="K838" s="308"/>
      <c r="L838" s="309">
        <v>5</v>
      </c>
      <c r="M838" s="533"/>
      <c r="N838" s="533"/>
      <c r="O838" s="534">
        <v>300000</v>
      </c>
      <c r="P838" s="855"/>
      <c r="Q838" s="503"/>
    </row>
    <row r="839" spans="1:17" s="425" customFormat="1" ht="41" customHeight="1">
      <c r="A839" s="844">
        <v>827</v>
      </c>
      <c r="B839" s="539" t="s">
        <v>1754</v>
      </c>
      <c r="C839" s="555" t="s">
        <v>2106</v>
      </c>
      <c r="D839" s="309"/>
      <c r="E839" s="308"/>
      <c r="F839" s="308"/>
      <c r="G839" s="308"/>
      <c r="H839" s="308"/>
      <c r="I839" s="536"/>
      <c r="J839" s="308"/>
      <c r="K839" s="308"/>
      <c r="L839" s="309">
        <v>5</v>
      </c>
      <c r="M839" s="533"/>
      <c r="N839" s="533"/>
      <c r="O839" s="534">
        <v>300000</v>
      </c>
      <c r="P839" s="855"/>
      <c r="Q839" s="503"/>
    </row>
    <row r="840" spans="1:17" s="425" customFormat="1" ht="41" customHeight="1">
      <c r="A840" s="844">
        <v>828</v>
      </c>
      <c r="B840" s="539" t="s">
        <v>1755</v>
      </c>
      <c r="C840" s="555" t="s">
        <v>2106</v>
      </c>
      <c r="D840" s="309"/>
      <c r="E840" s="308"/>
      <c r="F840" s="308"/>
      <c r="G840" s="308"/>
      <c r="H840" s="308"/>
      <c r="I840" s="536"/>
      <c r="J840" s="308"/>
      <c r="K840" s="308"/>
      <c r="L840" s="309">
        <v>5</v>
      </c>
      <c r="M840" s="533"/>
      <c r="N840" s="533"/>
      <c r="O840" s="534">
        <v>300000</v>
      </c>
      <c r="P840" s="855"/>
      <c r="Q840" s="503"/>
    </row>
    <row r="841" spans="1:17" s="425" customFormat="1" ht="41" customHeight="1">
      <c r="A841" s="844">
        <v>829</v>
      </c>
      <c r="B841" s="539" t="s">
        <v>1756</v>
      </c>
      <c r="C841" s="309" t="s">
        <v>2111</v>
      </c>
      <c r="D841" s="309"/>
      <c r="E841" s="308"/>
      <c r="F841" s="308"/>
      <c r="G841" s="308"/>
      <c r="H841" s="308"/>
      <c r="I841" s="536"/>
      <c r="J841" s="308"/>
      <c r="K841" s="308"/>
      <c r="L841" s="309">
        <v>5</v>
      </c>
      <c r="M841" s="533"/>
      <c r="N841" s="533"/>
      <c r="O841" s="534">
        <v>250000</v>
      </c>
      <c r="P841" s="855"/>
      <c r="Q841" s="503"/>
    </row>
    <row r="842" spans="1:17" s="425" customFormat="1" ht="41" customHeight="1">
      <c r="A842" s="844">
        <v>830</v>
      </c>
      <c r="B842" s="539" t="s">
        <v>1757</v>
      </c>
      <c r="C842" s="555" t="s">
        <v>2106</v>
      </c>
      <c r="D842" s="309"/>
      <c r="E842" s="308"/>
      <c r="F842" s="308"/>
      <c r="G842" s="308"/>
      <c r="H842" s="308"/>
      <c r="I842" s="536"/>
      <c r="J842" s="308"/>
      <c r="K842" s="308"/>
      <c r="L842" s="309">
        <v>5</v>
      </c>
      <c r="M842" s="533"/>
      <c r="N842" s="533"/>
      <c r="O842" s="534">
        <v>5000000</v>
      </c>
      <c r="P842" s="855"/>
      <c r="Q842" s="503"/>
    </row>
    <row r="843" spans="1:17" s="425" customFormat="1" ht="41" customHeight="1">
      <c r="A843" s="844">
        <v>831</v>
      </c>
      <c r="B843" s="539" t="s">
        <v>1758</v>
      </c>
      <c r="C843" s="555" t="s">
        <v>2106</v>
      </c>
      <c r="D843" s="309"/>
      <c r="E843" s="308"/>
      <c r="F843" s="308"/>
      <c r="G843" s="308"/>
      <c r="H843" s="308"/>
      <c r="I843" s="536"/>
      <c r="J843" s="308"/>
      <c r="K843" s="308"/>
      <c r="L843" s="309">
        <v>5</v>
      </c>
      <c r="M843" s="533"/>
      <c r="N843" s="533"/>
      <c r="O843" s="534">
        <v>300000</v>
      </c>
      <c r="P843" s="855"/>
      <c r="Q843" s="503"/>
    </row>
    <row r="844" spans="1:17" s="425" customFormat="1" ht="41" customHeight="1">
      <c r="A844" s="844">
        <v>832</v>
      </c>
      <c r="B844" s="539" t="s">
        <v>1759</v>
      </c>
      <c r="C844" s="555" t="s">
        <v>2106</v>
      </c>
      <c r="D844" s="309"/>
      <c r="E844" s="308"/>
      <c r="F844" s="308"/>
      <c r="G844" s="308"/>
      <c r="H844" s="308"/>
      <c r="I844" s="536"/>
      <c r="J844" s="308"/>
      <c r="K844" s="308"/>
      <c r="L844" s="309">
        <v>5</v>
      </c>
      <c r="M844" s="533"/>
      <c r="N844" s="533"/>
      <c r="O844" s="534">
        <v>300000</v>
      </c>
      <c r="P844" s="855"/>
      <c r="Q844" s="503"/>
    </row>
    <row r="845" spans="1:17" s="425" customFormat="1" ht="41" customHeight="1">
      <c r="A845" s="844">
        <v>833</v>
      </c>
      <c r="B845" s="539" t="s">
        <v>1760</v>
      </c>
      <c r="C845" s="555" t="s">
        <v>2106</v>
      </c>
      <c r="D845" s="309"/>
      <c r="E845" s="308"/>
      <c r="F845" s="308"/>
      <c r="G845" s="308"/>
      <c r="H845" s="308"/>
      <c r="I845" s="536"/>
      <c r="J845" s="308"/>
      <c r="K845" s="308"/>
      <c r="L845" s="309">
        <v>5</v>
      </c>
      <c r="M845" s="533"/>
      <c r="N845" s="533"/>
      <c r="O845" s="534">
        <v>300000</v>
      </c>
      <c r="P845" s="855"/>
      <c r="Q845" s="503"/>
    </row>
    <row r="846" spans="1:17" s="425" customFormat="1" ht="41" customHeight="1">
      <c r="A846" s="844">
        <v>834</v>
      </c>
      <c r="B846" s="539" t="s">
        <v>1761</v>
      </c>
      <c r="C846" s="555" t="s">
        <v>2106</v>
      </c>
      <c r="D846" s="309"/>
      <c r="E846" s="308"/>
      <c r="F846" s="308"/>
      <c r="G846" s="308"/>
      <c r="H846" s="308"/>
      <c r="I846" s="536"/>
      <c r="J846" s="308"/>
      <c r="K846" s="308"/>
      <c r="L846" s="309">
        <v>5</v>
      </c>
      <c r="M846" s="533"/>
      <c r="N846" s="533"/>
      <c r="O846" s="534">
        <v>250000</v>
      </c>
      <c r="P846" s="855"/>
      <c r="Q846" s="503"/>
    </row>
    <row r="847" spans="1:17" s="425" customFormat="1" ht="41" customHeight="1">
      <c r="A847" s="844">
        <v>835</v>
      </c>
      <c r="B847" s="539" t="s">
        <v>1762</v>
      </c>
      <c r="C847" s="555" t="s">
        <v>2106</v>
      </c>
      <c r="D847" s="309"/>
      <c r="E847" s="308"/>
      <c r="F847" s="308"/>
      <c r="G847" s="308"/>
      <c r="H847" s="308"/>
      <c r="I847" s="536"/>
      <c r="J847" s="308"/>
      <c r="K847" s="308"/>
      <c r="L847" s="309">
        <v>5</v>
      </c>
      <c r="M847" s="533"/>
      <c r="N847" s="533"/>
      <c r="O847" s="534">
        <v>250000</v>
      </c>
      <c r="P847" s="855"/>
      <c r="Q847" s="503"/>
    </row>
    <row r="848" spans="1:17" s="425" customFormat="1" ht="41" customHeight="1">
      <c r="A848" s="844">
        <v>836</v>
      </c>
      <c r="B848" s="539" t="s">
        <v>1763</v>
      </c>
      <c r="C848" s="309" t="s">
        <v>2111</v>
      </c>
      <c r="D848" s="309"/>
      <c r="E848" s="308"/>
      <c r="F848" s="308"/>
      <c r="G848" s="308"/>
      <c r="H848" s="308"/>
      <c r="I848" s="536"/>
      <c r="J848" s="308"/>
      <c r="K848" s="308"/>
      <c r="L848" s="309">
        <v>5</v>
      </c>
      <c r="M848" s="533"/>
      <c r="N848" s="533"/>
      <c r="O848" s="534">
        <v>300000</v>
      </c>
      <c r="P848" s="855"/>
      <c r="Q848" s="503"/>
    </row>
    <row r="849" spans="1:17" s="425" customFormat="1" ht="41" customHeight="1">
      <c r="A849" s="844">
        <v>837</v>
      </c>
      <c r="B849" s="539" t="s">
        <v>1764</v>
      </c>
      <c r="C849" s="555" t="s">
        <v>2106</v>
      </c>
      <c r="D849" s="309"/>
      <c r="E849" s="308"/>
      <c r="F849" s="308"/>
      <c r="G849" s="308"/>
      <c r="H849" s="308"/>
      <c r="I849" s="536"/>
      <c r="J849" s="308"/>
      <c r="K849" s="308"/>
      <c r="L849" s="309">
        <v>5</v>
      </c>
      <c r="M849" s="533"/>
      <c r="N849" s="533"/>
      <c r="O849" s="534">
        <v>300000</v>
      </c>
      <c r="P849" s="855"/>
      <c r="Q849" s="503"/>
    </row>
    <row r="850" spans="1:17" s="425" customFormat="1" ht="54" customHeight="1">
      <c r="A850" s="844">
        <v>838</v>
      </c>
      <c r="B850" s="539" t="s">
        <v>1765</v>
      </c>
      <c r="C850" s="309" t="s">
        <v>2111</v>
      </c>
      <c r="D850" s="309"/>
      <c r="E850" s="308"/>
      <c r="F850" s="308"/>
      <c r="G850" s="308"/>
      <c r="H850" s="308"/>
      <c r="I850" s="536"/>
      <c r="J850" s="308"/>
      <c r="K850" s="308"/>
      <c r="L850" s="309">
        <v>5</v>
      </c>
      <c r="M850" s="533"/>
      <c r="N850" s="533"/>
      <c r="O850" s="534">
        <v>250000</v>
      </c>
      <c r="P850" s="855"/>
      <c r="Q850" s="503"/>
    </row>
    <row r="851" spans="1:17" s="425" customFormat="1" ht="41" customHeight="1">
      <c r="A851" s="844">
        <v>839</v>
      </c>
      <c r="B851" s="539" t="s">
        <v>1766</v>
      </c>
      <c r="C851" s="555" t="s">
        <v>2106</v>
      </c>
      <c r="D851" s="309"/>
      <c r="E851" s="308"/>
      <c r="F851" s="308"/>
      <c r="G851" s="308"/>
      <c r="H851" s="308"/>
      <c r="I851" s="536"/>
      <c r="J851" s="308"/>
      <c r="K851" s="308"/>
      <c r="L851" s="309">
        <v>5</v>
      </c>
      <c r="M851" s="533"/>
      <c r="N851" s="533"/>
      <c r="O851" s="534">
        <v>350000</v>
      </c>
      <c r="P851" s="855"/>
      <c r="Q851" s="503"/>
    </row>
    <row r="852" spans="1:17" s="425" customFormat="1" ht="41" customHeight="1">
      <c r="A852" s="844">
        <v>840</v>
      </c>
      <c r="B852" s="539" t="s">
        <v>1767</v>
      </c>
      <c r="C852" s="555" t="s">
        <v>2106</v>
      </c>
      <c r="D852" s="309"/>
      <c r="E852" s="308"/>
      <c r="F852" s="308"/>
      <c r="G852" s="308"/>
      <c r="H852" s="308"/>
      <c r="I852" s="536"/>
      <c r="J852" s="308"/>
      <c r="K852" s="308"/>
      <c r="L852" s="309">
        <v>5</v>
      </c>
      <c r="M852" s="533"/>
      <c r="N852" s="533"/>
      <c r="O852" s="534">
        <v>300000</v>
      </c>
      <c r="P852" s="855"/>
      <c r="Q852" s="503"/>
    </row>
    <row r="853" spans="1:17" s="425" customFormat="1" ht="41" customHeight="1">
      <c r="A853" s="844">
        <v>841</v>
      </c>
      <c r="B853" s="539" t="s">
        <v>1768</v>
      </c>
      <c r="C853" s="309" t="s">
        <v>2106</v>
      </c>
      <c r="D853" s="309"/>
      <c r="E853" s="308"/>
      <c r="F853" s="308"/>
      <c r="G853" s="308"/>
      <c r="H853" s="308"/>
      <c r="I853" s="536"/>
      <c r="J853" s="308"/>
      <c r="K853" s="308"/>
      <c r="L853" s="309">
        <v>5</v>
      </c>
      <c r="M853" s="533"/>
      <c r="N853" s="533"/>
      <c r="O853" s="534">
        <v>250000</v>
      </c>
      <c r="P853" s="855"/>
      <c r="Q853" s="503"/>
    </row>
    <row r="854" spans="1:17" s="425" customFormat="1" ht="41" customHeight="1">
      <c r="A854" s="844">
        <v>842</v>
      </c>
      <c r="B854" s="539" t="s">
        <v>1769</v>
      </c>
      <c r="C854" s="309" t="s">
        <v>2106</v>
      </c>
      <c r="D854" s="309"/>
      <c r="E854" s="308"/>
      <c r="F854" s="308"/>
      <c r="G854" s="308"/>
      <c r="H854" s="308"/>
      <c r="I854" s="536"/>
      <c r="J854" s="308"/>
      <c r="K854" s="308"/>
      <c r="L854" s="309">
        <v>5</v>
      </c>
      <c r="M854" s="533"/>
      <c r="N854" s="533"/>
      <c r="O854" s="534">
        <v>250000</v>
      </c>
      <c r="P854" s="855"/>
      <c r="Q854" s="503"/>
    </row>
    <row r="855" spans="1:17" s="425" customFormat="1" ht="41" customHeight="1">
      <c r="A855" s="844">
        <v>843</v>
      </c>
      <c r="B855" s="539" t="s">
        <v>1770</v>
      </c>
      <c r="C855" s="555" t="s">
        <v>2106</v>
      </c>
      <c r="D855" s="309"/>
      <c r="E855" s="308"/>
      <c r="F855" s="308"/>
      <c r="G855" s="308"/>
      <c r="H855" s="308"/>
      <c r="I855" s="536"/>
      <c r="J855" s="308"/>
      <c r="K855" s="308"/>
      <c r="L855" s="309">
        <v>5</v>
      </c>
      <c r="M855" s="533"/>
      <c r="N855" s="533"/>
      <c r="O855" s="534">
        <v>350000</v>
      </c>
      <c r="P855" s="855"/>
      <c r="Q855" s="503"/>
    </row>
    <row r="856" spans="1:17" s="425" customFormat="1" ht="41" customHeight="1">
      <c r="A856" s="844">
        <v>844</v>
      </c>
      <c r="B856" s="539" t="s">
        <v>1771</v>
      </c>
      <c r="C856" s="555" t="s">
        <v>2106</v>
      </c>
      <c r="D856" s="309"/>
      <c r="E856" s="308"/>
      <c r="F856" s="308"/>
      <c r="G856" s="308"/>
      <c r="H856" s="308"/>
      <c r="I856" s="536"/>
      <c r="J856" s="308"/>
      <c r="K856" s="308"/>
      <c r="L856" s="309">
        <v>5</v>
      </c>
      <c r="M856" s="533"/>
      <c r="N856" s="533"/>
      <c r="O856" s="534">
        <v>250000</v>
      </c>
      <c r="P856" s="855"/>
      <c r="Q856" s="503"/>
    </row>
    <row r="857" spans="1:17" s="425" customFormat="1" ht="41" customHeight="1">
      <c r="A857" s="844">
        <v>845</v>
      </c>
      <c r="B857" s="539" t="s">
        <v>1772</v>
      </c>
      <c r="C857" s="555" t="s">
        <v>2106</v>
      </c>
      <c r="D857" s="309"/>
      <c r="E857" s="308"/>
      <c r="F857" s="308"/>
      <c r="G857" s="308"/>
      <c r="H857" s="308"/>
      <c r="I857" s="536"/>
      <c r="J857" s="308"/>
      <c r="K857" s="308"/>
      <c r="L857" s="309">
        <v>5</v>
      </c>
      <c r="M857" s="533"/>
      <c r="N857" s="533"/>
      <c r="O857" s="534">
        <v>250000</v>
      </c>
      <c r="P857" s="855"/>
      <c r="Q857" s="503"/>
    </row>
    <row r="858" spans="1:17" s="425" customFormat="1" ht="41" customHeight="1">
      <c r="A858" s="844">
        <v>846</v>
      </c>
      <c r="B858" s="539" t="s">
        <v>1773</v>
      </c>
      <c r="C858" s="555" t="s">
        <v>2106</v>
      </c>
      <c r="D858" s="309"/>
      <c r="E858" s="308"/>
      <c r="F858" s="308"/>
      <c r="G858" s="308"/>
      <c r="H858" s="308"/>
      <c r="I858" s="536"/>
      <c r="J858" s="308"/>
      <c r="K858" s="308"/>
      <c r="L858" s="309">
        <v>5</v>
      </c>
      <c r="M858" s="533"/>
      <c r="N858" s="533"/>
      <c r="O858" s="534">
        <v>500000</v>
      </c>
      <c r="P858" s="855"/>
      <c r="Q858" s="503"/>
    </row>
    <row r="859" spans="1:17" s="425" customFormat="1" ht="41" customHeight="1">
      <c r="A859" s="844">
        <v>847</v>
      </c>
      <c r="B859" s="539" t="s">
        <v>1774</v>
      </c>
      <c r="C859" s="555" t="s">
        <v>2106</v>
      </c>
      <c r="D859" s="309"/>
      <c r="E859" s="308"/>
      <c r="F859" s="308"/>
      <c r="G859" s="308"/>
      <c r="H859" s="308"/>
      <c r="I859" s="536"/>
      <c r="J859" s="308"/>
      <c r="K859" s="308"/>
      <c r="L859" s="309">
        <v>5</v>
      </c>
      <c r="M859" s="533"/>
      <c r="N859" s="533"/>
      <c r="O859" s="534">
        <v>300000</v>
      </c>
      <c r="P859" s="855"/>
      <c r="Q859" s="503"/>
    </row>
    <row r="860" spans="1:17" s="425" customFormat="1" ht="41" customHeight="1">
      <c r="A860" s="844">
        <v>848</v>
      </c>
      <c r="B860" s="539" t="s">
        <v>1775</v>
      </c>
      <c r="C860" s="309" t="s">
        <v>2111</v>
      </c>
      <c r="D860" s="309"/>
      <c r="E860" s="308"/>
      <c r="F860" s="308"/>
      <c r="G860" s="308"/>
      <c r="H860" s="308"/>
      <c r="I860" s="536"/>
      <c r="J860" s="308"/>
      <c r="K860" s="308"/>
      <c r="L860" s="309">
        <v>5</v>
      </c>
      <c r="M860" s="533"/>
      <c r="N860" s="533"/>
      <c r="O860" s="534">
        <v>300000</v>
      </c>
      <c r="P860" s="855"/>
      <c r="Q860" s="503"/>
    </row>
    <row r="861" spans="1:17" s="425" customFormat="1" ht="41" customHeight="1">
      <c r="A861" s="844">
        <v>849</v>
      </c>
      <c r="B861" s="539" t="s">
        <v>1776</v>
      </c>
      <c r="C861" s="309" t="s">
        <v>2111</v>
      </c>
      <c r="D861" s="309"/>
      <c r="E861" s="308"/>
      <c r="F861" s="308"/>
      <c r="G861" s="308"/>
      <c r="H861" s="308"/>
      <c r="I861" s="536"/>
      <c r="J861" s="308"/>
      <c r="K861" s="308"/>
      <c r="L861" s="309">
        <v>5</v>
      </c>
      <c r="M861" s="533"/>
      <c r="N861" s="533"/>
      <c r="O861" s="534">
        <v>250000</v>
      </c>
      <c r="P861" s="855"/>
      <c r="Q861" s="503"/>
    </row>
    <row r="862" spans="1:17" s="425" customFormat="1" ht="45" customHeight="1">
      <c r="A862" s="844">
        <v>850</v>
      </c>
      <c r="B862" s="539" t="s">
        <v>1777</v>
      </c>
      <c r="C862" s="555" t="s">
        <v>2106</v>
      </c>
      <c r="D862" s="309"/>
      <c r="E862" s="308"/>
      <c r="F862" s="308"/>
      <c r="G862" s="308"/>
      <c r="H862" s="308"/>
      <c r="I862" s="536"/>
      <c r="J862" s="308"/>
      <c r="K862" s="308"/>
      <c r="L862" s="309">
        <v>5</v>
      </c>
      <c r="M862" s="533"/>
      <c r="N862" s="533"/>
      <c r="O862" s="534">
        <v>400000</v>
      </c>
      <c r="P862" s="855"/>
      <c r="Q862" s="503"/>
    </row>
    <row r="863" spans="1:17" s="425" customFormat="1" ht="41" customHeight="1">
      <c r="A863" s="844">
        <v>851</v>
      </c>
      <c r="B863" s="539" t="s">
        <v>1778</v>
      </c>
      <c r="C863" s="555" t="s">
        <v>2106</v>
      </c>
      <c r="D863" s="309"/>
      <c r="E863" s="308"/>
      <c r="F863" s="308"/>
      <c r="G863" s="308"/>
      <c r="H863" s="308"/>
      <c r="I863" s="536"/>
      <c r="J863" s="308"/>
      <c r="K863" s="308"/>
      <c r="L863" s="309">
        <v>5</v>
      </c>
      <c r="M863" s="533"/>
      <c r="N863" s="533"/>
      <c r="O863" s="534">
        <v>250000</v>
      </c>
      <c r="P863" s="855"/>
      <c r="Q863" s="503"/>
    </row>
    <row r="864" spans="1:17" s="425" customFormat="1" ht="41" customHeight="1">
      <c r="A864" s="844">
        <v>852</v>
      </c>
      <c r="B864" s="539" t="s">
        <v>1779</v>
      </c>
      <c r="C864" s="309" t="s">
        <v>2111</v>
      </c>
      <c r="D864" s="309"/>
      <c r="E864" s="308"/>
      <c r="F864" s="308"/>
      <c r="G864" s="308"/>
      <c r="H864" s="308"/>
      <c r="I864" s="536"/>
      <c r="J864" s="308"/>
      <c r="K864" s="308"/>
      <c r="L864" s="309">
        <v>5</v>
      </c>
      <c r="M864" s="533"/>
      <c r="N864" s="533"/>
      <c r="O864" s="534">
        <v>250000</v>
      </c>
      <c r="P864" s="855"/>
      <c r="Q864" s="503"/>
    </row>
    <row r="865" spans="1:17" s="425" customFormat="1" ht="41" customHeight="1">
      <c r="A865" s="844">
        <v>853</v>
      </c>
      <c r="B865" s="539" t="s">
        <v>1780</v>
      </c>
      <c r="C865" s="309" t="s">
        <v>2111</v>
      </c>
      <c r="D865" s="309"/>
      <c r="E865" s="308"/>
      <c r="F865" s="308"/>
      <c r="G865" s="308"/>
      <c r="H865" s="308"/>
      <c r="I865" s="536"/>
      <c r="J865" s="308"/>
      <c r="K865" s="308"/>
      <c r="L865" s="309">
        <v>5</v>
      </c>
      <c r="M865" s="533"/>
      <c r="N865" s="533"/>
      <c r="O865" s="534">
        <v>300000</v>
      </c>
      <c r="P865" s="855"/>
      <c r="Q865" s="503"/>
    </row>
    <row r="866" spans="1:17" s="425" customFormat="1" ht="41" customHeight="1">
      <c r="A866" s="844">
        <v>854</v>
      </c>
      <c r="B866" s="539" t="s">
        <v>1781</v>
      </c>
      <c r="C866" s="555" t="s">
        <v>2106</v>
      </c>
      <c r="D866" s="309"/>
      <c r="E866" s="308"/>
      <c r="F866" s="308"/>
      <c r="G866" s="308"/>
      <c r="H866" s="308"/>
      <c r="I866" s="536"/>
      <c r="J866" s="308"/>
      <c r="K866" s="308"/>
      <c r="L866" s="309">
        <v>5</v>
      </c>
      <c r="M866" s="533"/>
      <c r="N866" s="533"/>
      <c r="O866" s="534">
        <v>10000000</v>
      </c>
      <c r="P866" s="855"/>
      <c r="Q866" s="503"/>
    </row>
    <row r="867" spans="1:17" s="425" customFormat="1" ht="57" customHeight="1">
      <c r="A867" s="844">
        <v>855</v>
      </c>
      <c r="B867" s="539" t="s">
        <v>1782</v>
      </c>
      <c r="C867" s="555" t="s">
        <v>2106</v>
      </c>
      <c r="D867" s="309"/>
      <c r="E867" s="308"/>
      <c r="F867" s="308"/>
      <c r="G867" s="308"/>
      <c r="H867" s="308"/>
      <c r="I867" s="536"/>
      <c r="J867" s="308"/>
      <c r="K867" s="308"/>
      <c r="L867" s="309">
        <v>5</v>
      </c>
      <c r="M867" s="533"/>
      <c r="N867" s="533"/>
      <c r="O867" s="534">
        <v>2250000</v>
      </c>
      <c r="P867" s="855"/>
      <c r="Q867" s="503"/>
    </row>
    <row r="868" spans="1:17" s="425" customFormat="1" ht="41" customHeight="1">
      <c r="A868" s="844">
        <v>856</v>
      </c>
      <c r="B868" s="539" t="s">
        <v>1783</v>
      </c>
      <c r="C868" s="555" t="s">
        <v>2106</v>
      </c>
      <c r="D868" s="309"/>
      <c r="E868" s="308"/>
      <c r="F868" s="308"/>
      <c r="G868" s="308"/>
      <c r="H868" s="308"/>
      <c r="I868" s="536"/>
      <c r="J868" s="308"/>
      <c r="K868" s="308"/>
      <c r="L868" s="309">
        <v>5</v>
      </c>
      <c r="M868" s="533"/>
      <c r="N868" s="533"/>
      <c r="O868" s="534">
        <v>600000</v>
      </c>
      <c r="P868" s="855"/>
      <c r="Q868" s="503"/>
    </row>
    <row r="869" spans="1:17" s="425" customFormat="1" ht="41" customHeight="1">
      <c r="A869" s="844">
        <v>857</v>
      </c>
      <c r="B869" s="539" t="s">
        <v>1784</v>
      </c>
      <c r="C869" s="309" t="s">
        <v>2111</v>
      </c>
      <c r="D869" s="309"/>
      <c r="E869" s="308"/>
      <c r="F869" s="308"/>
      <c r="G869" s="308"/>
      <c r="H869" s="308"/>
      <c r="I869" s="536"/>
      <c r="J869" s="308"/>
      <c r="K869" s="308"/>
      <c r="L869" s="309">
        <v>5</v>
      </c>
      <c r="M869" s="533"/>
      <c r="N869" s="533"/>
      <c r="O869" s="534">
        <v>900000</v>
      </c>
      <c r="P869" s="855"/>
      <c r="Q869" s="503"/>
    </row>
    <row r="870" spans="1:17" s="425" customFormat="1" ht="41" customHeight="1">
      <c r="A870" s="844">
        <v>858</v>
      </c>
      <c r="B870" s="539" t="s">
        <v>1785</v>
      </c>
      <c r="C870" s="555" t="s">
        <v>2106</v>
      </c>
      <c r="D870" s="309"/>
      <c r="E870" s="308"/>
      <c r="F870" s="308"/>
      <c r="G870" s="308"/>
      <c r="H870" s="308"/>
      <c r="I870" s="536"/>
      <c r="J870" s="308"/>
      <c r="K870" s="308"/>
      <c r="L870" s="309">
        <v>5</v>
      </c>
      <c r="M870" s="533"/>
      <c r="N870" s="533"/>
      <c r="O870" s="534">
        <v>800000</v>
      </c>
      <c r="P870" s="855"/>
      <c r="Q870" s="503"/>
    </row>
    <row r="871" spans="1:17" s="425" customFormat="1" ht="41" customHeight="1">
      <c r="A871" s="844">
        <v>859</v>
      </c>
      <c r="B871" s="539" t="s">
        <v>1786</v>
      </c>
      <c r="C871" s="555" t="s">
        <v>2106</v>
      </c>
      <c r="D871" s="309"/>
      <c r="E871" s="308"/>
      <c r="F871" s="308"/>
      <c r="G871" s="308"/>
      <c r="H871" s="308"/>
      <c r="I871" s="536"/>
      <c r="J871" s="308"/>
      <c r="K871" s="308"/>
      <c r="L871" s="309">
        <v>5</v>
      </c>
      <c r="M871" s="533"/>
      <c r="N871" s="533"/>
      <c r="O871" s="534">
        <v>350000</v>
      </c>
      <c r="P871" s="855"/>
      <c r="Q871" s="503"/>
    </row>
    <row r="872" spans="1:17" s="425" customFormat="1" ht="41" customHeight="1">
      <c r="A872" s="844">
        <v>860</v>
      </c>
      <c r="B872" s="539" t="s">
        <v>1787</v>
      </c>
      <c r="C872" s="555" t="s">
        <v>2106</v>
      </c>
      <c r="D872" s="309"/>
      <c r="E872" s="308"/>
      <c r="F872" s="308"/>
      <c r="G872" s="308"/>
      <c r="H872" s="308"/>
      <c r="I872" s="536"/>
      <c r="J872" s="308"/>
      <c r="K872" s="308"/>
      <c r="L872" s="309">
        <v>5</v>
      </c>
      <c r="M872" s="533"/>
      <c r="N872" s="533"/>
      <c r="O872" s="534">
        <v>350000</v>
      </c>
      <c r="P872" s="855"/>
      <c r="Q872" s="503"/>
    </row>
    <row r="873" spans="1:17" s="425" customFormat="1" ht="41" customHeight="1">
      <c r="A873" s="844">
        <v>861</v>
      </c>
      <c r="B873" s="539" t="s">
        <v>1788</v>
      </c>
      <c r="C873" s="555" t="s">
        <v>2106</v>
      </c>
      <c r="D873" s="309"/>
      <c r="E873" s="308"/>
      <c r="F873" s="308"/>
      <c r="G873" s="308"/>
      <c r="H873" s="308"/>
      <c r="I873" s="536"/>
      <c r="J873" s="308"/>
      <c r="K873" s="308"/>
      <c r="L873" s="309">
        <v>5</v>
      </c>
      <c r="M873" s="533"/>
      <c r="N873" s="533"/>
      <c r="O873" s="534">
        <v>300000</v>
      </c>
      <c r="P873" s="855"/>
      <c r="Q873" s="503"/>
    </row>
    <row r="874" spans="1:17" s="425" customFormat="1" ht="41" customHeight="1">
      <c r="A874" s="844">
        <v>862</v>
      </c>
      <c r="B874" s="539" t="s">
        <v>1789</v>
      </c>
      <c r="C874" s="555" t="s">
        <v>2106</v>
      </c>
      <c r="D874" s="309"/>
      <c r="E874" s="308"/>
      <c r="F874" s="308"/>
      <c r="G874" s="308"/>
      <c r="H874" s="308"/>
      <c r="I874" s="536"/>
      <c r="J874" s="308"/>
      <c r="K874" s="308"/>
      <c r="L874" s="309">
        <v>5</v>
      </c>
      <c r="M874" s="533"/>
      <c r="N874" s="533"/>
      <c r="O874" s="534">
        <v>300000</v>
      </c>
      <c r="P874" s="855"/>
      <c r="Q874" s="503"/>
    </row>
    <row r="875" spans="1:17" s="425" customFormat="1" ht="41" customHeight="1">
      <c r="A875" s="844">
        <v>863</v>
      </c>
      <c r="B875" s="539" t="s">
        <v>1790</v>
      </c>
      <c r="C875" s="555" t="s">
        <v>2106</v>
      </c>
      <c r="D875" s="309"/>
      <c r="E875" s="308"/>
      <c r="F875" s="308"/>
      <c r="G875" s="308"/>
      <c r="H875" s="308"/>
      <c r="I875" s="536"/>
      <c r="J875" s="308"/>
      <c r="K875" s="308"/>
      <c r="L875" s="309">
        <v>5</v>
      </c>
      <c r="M875" s="533"/>
      <c r="N875" s="533"/>
      <c r="O875" s="534">
        <v>300000</v>
      </c>
      <c r="P875" s="855"/>
      <c r="Q875" s="503"/>
    </row>
    <row r="876" spans="1:17" s="425" customFormat="1" ht="41" customHeight="1">
      <c r="A876" s="844">
        <v>864</v>
      </c>
      <c r="B876" s="539" t="s">
        <v>1791</v>
      </c>
      <c r="C876" s="555" t="s">
        <v>2106</v>
      </c>
      <c r="D876" s="309"/>
      <c r="E876" s="308"/>
      <c r="F876" s="308"/>
      <c r="G876" s="308"/>
      <c r="H876" s="308"/>
      <c r="I876" s="536"/>
      <c r="J876" s="308"/>
      <c r="K876" s="308"/>
      <c r="L876" s="309">
        <v>5</v>
      </c>
      <c r="M876" s="533"/>
      <c r="N876" s="533"/>
      <c r="O876" s="534">
        <v>300000</v>
      </c>
      <c r="P876" s="855"/>
      <c r="Q876" s="503"/>
    </row>
    <row r="877" spans="1:17" s="425" customFormat="1" ht="41" customHeight="1">
      <c r="A877" s="844">
        <v>865</v>
      </c>
      <c r="B877" s="539" t="s">
        <v>1792</v>
      </c>
      <c r="C877" s="555" t="s">
        <v>2106</v>
      </c>
      <c r="D877" s="309"/>
      <c r="E877" s="308"/>
      <c r="F877" s="308"/>
      <c r="G877" s="308"/>
      <c r="H877" s="308"/>
      <c r="I877" s="536"/>
      <c r="J877" s="308"/>
      <c r="K877" s="308"/>
      <c r="L877" s="309">
        <v>5</v>
      </c>
      <c r="M877" s="533"/>
      <c r="N877" s="533"/>
      <c r="O877" s="534">
        <v>300000</v>
      </c>
      <c r="P877" s="855"/>
      <c r="Q877" s="503"/>
    </row>
    <row r="878" spans="1:17" s="425" customFormat="1" ht="41" customHeight="1">
      <c r="A878" s="844">
        <v>866</v>
      </c>
      <c r="B878" s="539" t="s">
        <v>1793</v>
      </c>
      <c r="C878" s="555" t="s">
        <v>2106</v>
      </c>
      <c r="D878" s="309"/>
      <c r="E878" s="308"/>
      <c r="F878" s="308"/>
      <c r="G878" s="308"/>
      <c r="H878" s="308"/>
      <c r="I878" s="536"/>
      <c r="J878" s="308"/>
      <c r="K878" s="308"/>
      <c r="L878" s="309">
        <v>5</v>
      </c>
      <c r="M878" s="533"/>
      <c r="N878" s="533"/>
      <c r="O878" s="534">
        <v>300000</v>
      </c>
      <c r="P878" s="855"/>
      <c r="Q878" s="503"/>
    </row>
    <row r="879" spans="1:17" s="425" customFormat="1" ht="41" customHeight="1">
      <c r="A879" s="844">
        <v>867</v>
      </c>
      <c r="B879" s="539" t="s">
        <v>1794</v>
      </c>
      <c r="C879" s="309" t="s">
        <v>2111</v>
      </c>
      <c r="D879" s="309"/>
      <c r="E879" s="308"/>
      <c r="F879" s="308"/>
      <c r="G879" s="308"/>
      <c r="H879" s="308"/>
      <c r="I879" s="536"/>
      <c r="J879" s="308"/>
      <c r="K879" s="308"/>
      <c r="L879" s="309">
        <v>5</v>
      </c>
      <c r="M879" s="533"/>
      <c r="N879" s="533"/>
      <c r="O879" s="534">
        <v>300000</v>
      </c>
      <c r="P879" s="855"/>
      <c r="Q879" s="503"/>
    </row>
    <row r="880" spans="1:17" s="425" customFormat="1" ht="41" customHeight="1">
      <c r="A880" s="844">
        <v>868</v>
      </c>
      <c r="B880" s="539" t="s">
        <v>1795</v>
      </c>
      <c r="C880" s="309" t="s">
        <v>2111</v>
      </c>
      <c r="D880" s="309"/>
      <c r="E880" s="308"/>
      <c r="F880" s="308"/>
      <c r="G880" s="308"/>
      <c r="H880" s="308"/>
      <c r="I880" s="536"/>
      <c r="J880" s="308"/>
      <c r="K880" s="308"/>
      <c r="L880" s="309">
        <v>5</v>
      </c>
      <c r="M880" s="533"/>
      <c r="N880" s="533"/>
      <c r="O880" s="534">
        <v>250000</v>
      </c>
      <c r="P880" s="855"/>
      <c r="Q880" s="503"/>
    </row>
    <row r="881" spans="1:17" s="425" customFormat="1" ht="41" customHeight="1">
      <c r="A881" s="844">
        <v>869</v>
      </c>
      <c r="B881" s="539" t="s">
        <v>1796</v>
      </c>
      <c r="C881" s="309" t="s">
        <v>2111</v>
      </c>
      <c r="D881" s="309"/>
      <c r="E881" s="308"/>
      <c r="F881" s="308"/>
      <c r="G881" s="308"/>
      <c r="H881" s="308"/>
      <c r="I881" s="536"/>
      <c r="J881" s="308"/>
      <c r="K881" s="308"/>
      <c r="L881" s="309">
        <v>5</v>
      </c>
      <c r="M881" s="533"/>
      <c r="N881" s="533"/>
      <c r="O881" s="534">
        <v>300000</v>
      </c>
      <c r="P881" s="855"/>
      <c r="Q881" s="503"/>
    </row>
    <row r="882" spans="1:17" s="425" customFormat="1" ht="41" customHeight="1">
      <c r="A882" s="844">
        <v>870</v>
      </c>
      <c r="B882" s="539" t="s">
        <v>1797</v>
      </c>
      <c r="C882" s="555" t="s">
        <v>2106</v>
      </c>
      <c r="D882" s="309"/>
      <c r="E882" s="308"/>
      <c r="F882" s="308"/>
      <c r="G882" s="308"/>
      <c r="H882" s="308"/>
      <c r="I882" s="536"/>
      <c r="J882" s="308"/>
      <c r="K882" s="308"/>
      <c r="L882" s="309">
        <v>5</v>
      </c>
      <c r="M882" s="533"/>
      <c r="N882" s="533"/>
      <c r="O882" s="534">
        <v>300000</v>
      </c>
      <c r="P882" s="855"/>
      <c r="Q882" s="503"/>
    </row>
    <row r="883" spans="1:17" s="425" customFormat="1" ht="41" customHeight="1">
      <c r="A883" s="844">
        <v>871</v>
      </c>
      <c r="B883" s="539" t="s">
        <v>1798</v>
      </c>
      <c r="C883" s="555" t="s">
        <v>2106</v>
      </c>
      <c r="D883" s="309"/>
      <c r="E883" s="308"/>
      <c r="F883" s="308"/>
      <c r="G883" s="308"/>
      <c r="H883" s="308"/>
      <c r="I883" s="536"/>
      <c r="J883" s="308"/>
      <c r="K883" s="308"/>
      <c r="L883" s="309">
        <v>5</v>
      </c>
      <c r="M883" s="533"/>
      <c r="N883" s="533"/>
      <c r="O883" s="534">
        <v>300000</v>
      </c>
      <c r="P883" s="855"/>
      <c r="Q883" s="503"/>
    </row>
    <row r="884" spans="1:17" s="425" customFormat="1" ht="41" customHeight="1">
      <c r="A884" s="844">
        <v>872</v>
      </c>
      <c r="B884" s="539" t="s">
        <v>1799</v>
      </c>
      <c r="C884" s="309" t="s">
        <v>2111</v>
      </c>
      <c r="D884" s="309"/>
      <c r="E884" s="308"/>
      <c r="F884" s="308"/>
      <c r="G884" s="308"/>
      <c r="H884" s="308"/>
      <c r="I884" s="536"/>
      <c r="J884" s="308"/>
      <c r="K884" s="308"/>
      <c r="L884" s="309">
        <v>5</v>
      </c>
      <c r="M884" s="533"/>
      <c r="N884" s="533"/>
      <c r="O884" s="534">
        <v>250000</v>
      </c>
      <c r="P884" s="855"/>
      <c r="Q884" s="503"/>
    </row>
    <row r="885" spans="1:17" s="425" customFormat="1" ht="41" customHeight="1">
      <c r="A885" s="844">
        <v>873</v>
      </c>
      <c r="B885" s="539" t="s">
        <v>1800</v>
      </c>
      <c r="C885" s="555" t="s">
        <v>2106</v>
      </c>
      <c r="D885" s="309"/>
      <c r="E885" s="308"/>
      <c r="F885" s="308"/>
      <c r="G885" s="308"/>
      <c r="H885" s="308"/>
      <c r="I885" s="536"/>
      <c r="J885" s="308"/>
      <c r="K885" s="308"/>
      <c r="L885" s="309">
        <v>5</v>
      </c>
      <c r="M885" s="533"/>
      <c r="N885" s="533"/>
      <c r="O885" s="534">
        <v>1925000</v>
      </c>
      <c r="P885" s="855"/>
      <c r="Q885" s="503"/>
    </row>
    <row r="886" spans="1:17" s="425" customFormat="1" ht="28" customHeight="1">
      <c r="A886" s="844">
        <v>874</v>
      </c>
      <c r="B886" s="539" t="s">
        <v>1801</v>
      </c>
      <c r="C886" s="533" t="s">
        <v>2110</v>
      </c>
      <c r="D886" s="309"/>
      <c r="E886" s="308"/>
      <c r="F886" s="308"/>
      <c r="G886" s="308"/>
      <c r="H886" s="308"/>
      <c r="I886" s="536"/>
      <c r="J886" s="308"/>
      <c r="K886" s="308"/>
      <c r="L886" s="309">
        <v>2</v>
      </c>
      <c r="M886" s="533"/>
      <c r="N886" s="533"/>
      <c r="O886" s="534">
        <v>110000</v>
      </c>
      <c r="P886" s="855"/>
      <c r="Q886" s="503"/>
    </row>
    <row r="887" spans="1:17" s="425" customFormat="1" ht="28" customHeight="1">
      <c r="A887" s="844">
        <v>875</v>
      </c>
      <c r="B887" s="539" t="s">
        <v>1802</v>
      </c>
      <c r="C887" s="533" t="s">
        <v>2110</v>
      </c>
      <c r="D887" s="309"/>
      <c r="E887" s="308"/>
      <c r="F887" s="308"/>
      <c r="G887" s="308"/>
      <c r="H887" s="308"/>
      <c r="I887" s="536"/>
      <c r="J887" s="308"/>
      <c r="K887" s="308"/>
      <c r="L887" s="309">
        <v>2</v>
      </c>
      <c r="M887" s="533"/>
      <c r="N887" s="533"/>
      <c r="O887" s="534">
        <v>95000</v>
      </c>
      <c r="P887" s="855"/>
      <c r="Q887" s="503"/>
    </row>
    <row r="888" spans="1:17" s="425" customFormat="1" ht="28" customHeight="1">
      <c r="A888" s="844">
        <v>876</v>
      </c>
      <c r="B888" s="539" t="s">
        <v>1803</v>
      </c>
      <c r="C888" s="309" t="s">
        <v>2111</v>
      </c>
      <c r="D888" s="309"/>
      <c r="E888" s="308"/>
      <c r="F888" s="308"/>
      <c r="G888" s="308"/>
      <c r="H888" s="308"/>
      <c r="I888" s="536"/>
      <c r="J888" s="308"/>
      <c r="K888" s="308"/>
      <c r="L888" s="309">
        <v>2</v>
      </c>
      <c r="M888" s="533"/>
      <c r="N888" s="533"/>
      <c r="O888" s="534">
        <v>25000</v>
      </c>
      <c r="P888" s="855"/>
      <c r="Q888" s="503"/>
    </row>
    <row r="889" spans="1:17" s="425" customFormat="1" ht="28" customHeight="1">
      <c r="A889" s="844">
        <v>877</v>
      </c>
      <c r="B889" s="539" t="s">
        <v>1804</v>
      </c>
      <c r="C889" s="533" t="s">
        <v>2110</v>
      </c>
      <c r="D889" s="309"/>
      <c r="E889" s="308"/>
      <c r="F889" s="308"/>
      <c r="G889" s="308"/>
      <c r="H889" s="308"/>
      <c r="I889" s="536"/>
      <c r="J889" s="308"/>
      <c r="K889" s="308"/>
      <c r="L889" s="309">
        <v>2</v>
      </c>
      <c r="M889" s="533"/>
      <c r="N889" s="533"/>
      <c r="O889" s="534">
        <v>155000</v>
      </c>
      <c r="P889" s="855"/>
      <c r="Q889" s="503"/>
    </row>
    <row r="890" spans="1:17" s="425" customFormat="1" ht="28" customHeight="1">
      <c r="A890" s="844">
        <v>878</v>
      </c>
      <c r="B890" s="539" t="s">
        <v>1805</v>
      </c>
      <c r="C890" s="533" t="s">
        <v>2107</v>
      </c>
      <c r="D890" s="309"/>
      <c r="E890" s="308"/>
      <c r="F890" s="308"/>
      <c r="G890" s="308"/>
      <c r="H890" s="308"/>
      <c r="I890" s="536"/>
      <c r="J890" s="308"/>
      <c r="K890" s="308"/>
      <c r="L890" s="309">
        <v>2</v>
      </c>
      <c r="M890" s="533"/>
      <c r="N890" s="533"/>
      <c r="O890" s="534">
        <v>90000</v>
      </c>
      <c r="P890" s="855"/>
      <c r="Q890" s="503"/>
    </row>
    <row r="891" spans="1:17" s="425" customFormat="1" ht="28" customHeight="1">
      <c r="A891" s="844">
        <v>879</v>
      </c>
      <c r="B891" s="539" t="s">
        <v>1806</v>
      </c>
      <c r="C891" s="309" t="s">
        <v>2111</v>
      </c>
      <c r="D891" s="309"/>
      <c r="E891" s="308"/>
      <c r="F891" s="308"/>
      <c r="G891" s="308"/>
      <c r="H891" s="308"/>
      <c r="I891" s="536"/>
      <c r="J891" s="308"/>
      <c r="K891" s="308"/>
      <c r="L891" s="309">
        <v>2</v>
      </c>
      <c r="M891" s="533"/>
      <c r="N891" s="533"/>
      <c r="O891" s="534">
        <v>110000</v>
      </c>
      <c r="P891" s="855"/>
      <c r="Q891" s="503"/>
    </row>
    <row r="892" spans="1:17" s="425" customFormat="1" ht="28" customHeight="1">
      <c r="A892" s="844">
        <v>880</v>
      </c>
      <c r="B892" s="539" t="s">
        <v>1807</v>
      </c>
      <c r="C892" s="533" t="s">
        <v>2110</v>
      </c>
      <c r="D892" s="309"/>
      <c r="E892" s="308"/>
      <c r="F892" s="308"/>
      <c r="G892" s="308"/>
      <c r="H892" s="308"/>
      <c r="I892" s="536"/>
      <c r="J892" s="308"/>
      <c r="K892" s="308"/>
      <c r="L892" s="309">
        <v>2</v>
      </c>
      <c r="M892" s="533"/>
      <c r="N892" s="533"/>
      <c r="O892" s="534">
        <v>128000</v>
      </c>
      <c r="P892" s="855"/>
      <c r="Q892" s="503"/>
    </row>
    <row r="893" spans="1:17" s="425" customFormat="1" ht="28" customHeight="1">
      <c r="A893" s="844">
        <v>881</v>
      </c>
      <c r="B893" s="539" t="s">
        <v>1808</v>
      </c>
      <c r="C893" s="309" t="s">
        <v>2111</v>
      </c>
      <c r="D893" s="309"/>
      <c r="E893" s="308"/>
      <c r="F893" s="308"/>
      <c r="G893" s="308"/>
      <c r="H893" s="308"/>
      <c r="I893" s="536"/>
      <c r="J893" s="308"/>
      <c r="K893" s="308"/>
      <c r="L893" s="309">
        <v>2</v>
      </c>
      <c r="M893" s="533"/>
      <c r="N893" s="533"/>
      <c r="O893" s="534">
        <v>175000</v>
      </c>
      <c r="P893" s="855"/>
      <c r="Q893" s="503"/>
    </row>
    <row r="894" spans="1:17" s="425" customFormat="1" ht="28" customHeight="1">
      <c r="A894" s="844">
        <v>882</v>
      </c>
      <c r="B894" s="539" t="s">
        <v>1809</v>
      </c>
      <c r="C894" s="309" t="s">
        <v>2111</v>
      </c>
      <c r="D894" s="309"/>
      <c r="E894" s="308"/>
      <c r="F894" s="308"/>
      <c r="G894" s="308"/>
      <c r="H894" s="308"/>
      <c r="I894" s="536"/>
      <c r="J894" s="308"/>
      <c r="K894" s="308"/>
      <c r="L894" s="309">
        <v>1</v>
      </c>
      <c r="M894" s="533"/>
      <c r="N894" s="533"/>
      <c r="O894" s="534">
        <v>35000</v>
      </c>
      <c r="P894" s="855"/>
      <c r="Q894" s="503"/>
    </row>
    <row r="895" spans="1:17" s="425" customFormat="1" ht="28" customHeight="1">
      <c r="A895" s="844">
        <v>883</v>
      </c>
      <c r="B895" s="539" t="s">
        <v>1810</v>
      </c>
      <c r="C895" s="309" t="s">
        <v>2111</v>
      </c>
      <c r="D895" s="309"/>
      <c r="E895" s="308"/>
      <c r="F895" s="308"/>
      <c r="G895" s="308"/>
      <c r="H895" s="308"/>
      <c r="I895" s="536"/>
      <c r="J895" s="308"/>
      <c r="K895" s="308"/>
      <c r="L895" s="309">
        <v>2</v>
      </c>
      <c r="M895" s="533"/>
      <c r="N895" s="533"/>
      <c r="O895" s="534">
        <v>110000</v>
      </c>
      <c r="P895" s="855"/>
      <c r="Q895" s="503"/>
    </row>
    <row r="896" spans="1:17" s="425" customFormat="1" ht="28" customHeight="1">
      <c r="A896" s="844">
        <v>884</v>
      </c>
      <c r="B896" s="539" t="s">
        <v>1811</v>
      </c>
      <c r="C896" s="309" t="s">
        <v>2111</v>
      </c>
      <c r="D896" s="309"/>
      <c r="E896" s="308"/>
      <c r="F896" s="308"/>
      <c r="G896" s="308"/>
      <c r="H896" s="308"/>
      <c r="I896" s="536"/>
      <c r="J896" s="308"/>
      <c r="K896" s="308"/>
      <c r="L896" s="309">
        <v>1</v>
      </c>
      <c r="M896" s="533"/>
      <c r="N896" s="533"/>
      <c r="O896" s="534">
        <v>60000</v>
      </c>
      <c r="P896" s="855"/>
      <c r="Q896" s="503"/>
    </row>
    <row r="897" spans="1:17" s="425" customFormat="1" ht="28" customHeight="1">
      <c r="A897" s="844">
        <v>885</v>
      </c>
      <c r="B897" s="539" t="s">
        <v>1812</v>
      </c>
      <c r="C897" s="309" t="s">
        <v>2111</v>
      </c>
      <c r="D897" s="309"/>
      <c r="E897" s="308"/>
      <c r="F897" s="308"/>
      <c r="G897" s="308"/>
      <c r="H897" s="308"/>
      <c r="I897" s="536"/>
      <c r="J897" s="308"/>
      <c r="K897" s="308"/>
      <c r="L897" s="309">
        <v>2</v>
      </c>
      <c r="M897" s="533"/>
      <c r="N897" s="533"/>
      <c r="O897" s="534">
        <v>125000</v>
      </c>
      <c r="P897" s="855"/>
      <c r="Q897" s="503"/>
    </row>
    <row r="898" spans="1:17" s="425" customFormat="1" ht="28" customHeight="1">
      <c r="A898" s="844">
        <v>886</v>
      </c>
      <c r="B898" s="539" t="s">
        <v>1813</v>
      </c>
      <c r="C898" s="309" t="s">
        <v>2111</v>
      </c>
      <c r="D898" s="309"/>
      <c r="E898" s="308"/>
      <c r="F898" s="308"/>
      <c r="G898" s="308"/>
      <c r="H898" s="308"/>
      <c r="I898" s="536"/>
      <c r="J898" s="308"/>
      <c r="K898" s="308"/>
      <c r="L898" s="309">
        <v>3</v>
      </c>
      <c r="M898" s="533"/>
      <c r="N898" s="533"/>
      <c r="O898" s="534">
        <v>45000</v>
      </c>
      <c r="P898" s="855"/>
      <c r="Q898" s="503"/>
    </row>
    <row r="899" spans="1:17" s="425" customFormat="1" ht="28" customHeight="1">
      <c r="A899" s="844">
        <v>887</v>
      </c>
      <c r="B899" s="539" t="s">
        <v>1814</v>
      </c>
      <c r="C899" s="309" t="s">
        <v>2111</v>
      </c>
      <c r="D899" s="309"/>
      <c r="E899" s="308"/>
      <c r="F899" s="308"/>
      <c r="G899" s="308"/>
      <c r="H899" s="308"/>
      <c r="I899" s="536"/>
      <c r="J899" s="308"/>
      <c r="K899" s="308"/>
      <c r="L899" s="309">
        <v>1</v>
      </c>
      <c r="M899" s="533"/>
      <c r="N899" s="533"/>
      <c r="O899" s="534">
        <v>60000</v>
      </c>
      <c r="P899" s="855"/>
      <c r="Q899" s="503"/>
    </row>
    <row r="900" spans="1:17" s="425" customFormat="1" ht="28" customHeight="1">
      <c r="A900" s="844">
        <v>888</v>
      </c>
      <c r="B900" s="539" t="s">
        <v>1815</v>
      </c>
      <c r="C900" s="309" t="s">
        <v>2111</v>
      </c>
      <c r="D900" s="309"/>
      <c r="E900" s="308"/>
      <c r="F900" s="308"/>
      <c r="G900" s="308"/>
      <c r="H900" s="308"/>
      <c r="I900" s="536"/>
      <c r="J900" s="308"/>
      <c r="K900" s="308"/>
      <c r="L900" s="309">
        <v>1</v>
      </c>
      <c r="M900" s="533"/>
      <c r="N900" s="533"/>
      <c r="O900" s="534">
        <v>45000</v>
      </c>
      <c r="P900" s="855"/>
      <c r="Q900" s="503"/>
    </row>
    <row r="901" spans="1:17" s="425" customFormat="1" ht="28" customHeight="1">
      <c r="A901" s="844">
        <v>889</v>
      </c>
      <c r="B901" s="539" t="s">
        <v>1816</v>
      </c>
      <c r="C901" s="309" t="s">
        <v>2111</v>
      </c>
      <c r="D901" s="309"/>
      <c r="E901" s="308"/>
      <c r="F901" s="308"/>
      <c r="G901" s="308"/>
      <c r="H901" s="308"/>
      <c r="I901" s="536"/>
      <c r="J901" s="308"/>
      <c r="K901" s="308"/>
      <c r="L901" s="309">
        <v>1</v>
      </c>
      <c r="M901" s="533"/>
      <c r="N901" s="533"/>
      <c r="O901" s="534">
        <v>25000</v>
      </c>
      <c r="P901" s="855"/>
      <c r="Q901" s="503"/>
    </row>
    <row r="902" spans="1:17" s="425" customFormat="1" ht="28" customHeight="1">
      <c r="A902" s="844">
        <v>890</v>
      </c>
      <c r="B902" s="539" t="s">
        <v>1817</v>
      </c>
      <c r="C902" s="309" t="s">
        <v>2111</v>
      </c>
      <c r="D902" s="309"/>
      <c r="E902" s="308"/>
      <c r="F902" s="308"/>
      <c r="G902" s="308"/>
      <c r="H902" s="308"/>
      <c r="I902" s="536"/>
      <c r="J902" s="308"/>
      <c r="K902" s="308"/>
      <c r="L902" s="309">
        <v>1</v>
      </c>
      <c r="M902" s="533"/>
      <c r="N902" s="533"/>
      <c r="O902" s="534">
        <v>35000</v>
      </c>
      <c r="P902" s="855"/>
      <c r="Q902" s="503"/>
    </row>
    <row r="903" spans="1:17" s="425" customFormat="1" ht="28" customHeight="1">
      <c r="A903" s="844">
        <v>891</v>
      </c>
      <c r="B903" s="539" t="s">
        <v>1818</v>
      </c>
      <c r="C903" s="309" t="s">
        <v>2111</v>
      </c>
      <c r="D903" s="309"/>
      <c r="E903" s="308"/>
      <c r="F903" s="308"/>
      <c r="G903" s="308"/>
      <c r="H903" s="308"/>
      <c r="I903" s="536"/>
      <c r="J903" s="308"/>
      <c r="K903" s="308"/>
      <c r="L903" s="309">
        <v>1</v>
      </c>
      <c r="M903" s="533"/>
      <c r="N903" s="533"/>
      <c r="O903" s="534">
        <v>90000</v>
      </c>
      <c r="P903" s="855"/>
      <c r="Q903" s="503"/>
    </row>
    <row r="904" spans="1:17" s="425" customFormat="1" ht="28" customHeight="1">
      <c r="A904" s="844">
        <v>892</v>
      </c>
      <c r="B904" s="539" t="s">
        <v>1819</v>
      </c>
      <c r="C904" s="309" t="s">
        <v>2111</v>
      </c>
      <c r="D904" s="309"/>
      <c r="E904" s="308"/>
      <c r="F904" s="308"/>
      <c r="G904" s="308"/>
      <c r="H904" s="308"/>
      <c r="I904" s="536"/>
      <c r="J904" s="308"/>
      <c r="K904" s="308"/>
      <c r="L904" s="309">
        <v>2</v>
      </c>
      <c r="M904" s="533"/>
      <c r="N904" s="533"/>
      <c r="O904" s="534">
        <v>110000</v>
      </c>
      <c r="P904" s="855"/>
      <c r="Q904" s="503"/>
    </row>
    <row r="905" spans="1:17" s="425" customFormat="1" ht="28" customHeight="1">
      <c r="A905" s="844">
        <v>893</v>
      </c>
      <c r="B905" s="539" t="s">
        <v>1820</v>
      </c>
      <c r="C905" s="309" t="s">
        <v>2111</v>
      </c>
      <c r="D905" s="309"/>
      <c r="E905" s="308"/>
      <c r="F905" s="308"/>
      <c r="G905" s="308"/>
      <c r="H905" s="308"/>
      <c r="I905" s="536"/>
      <c r="J905" s="308"/>
      <c r="K905" s="308"/>
      <c r="L905" s="309">
        <v>2</v>
      </c>
      <c r="M905" s="533"/>
      <c r="N905" s="533"/>
      <c r="O905" s="534">
        <v>125000</v>
      </c>
      <c r="P905" s="855"/>
      <c r="Q905" s="503"/>
    </row>
    <row r="906" spans="1:17" s="425" customFormat="1" ht="28" customHeight="1">
      <c r="A906" s="844">
        <v>894</v>
      </c>
      <c r="B906" s="539" t="s">
        <v>1821</v>
      </c>
      <c r="C906" s="309" t="s">
        <v>2111</v>
      </c>
      <c r="D906" s="309"/>
      <c r="E906" s="308"/>
      <c r="F906" s="308"/>
      <c r="G906" s="308"/>
      <c r="H906" s="308"/>
      <c r="I906" s="536"/>
      <c r="J906" s="308"/>
      <c r="K906" s="308"/>
      <c r="L906" s="309">
        <v>3</v>
      </c>
      <c r="M906" s="533"/>
      <c r="N906" s="533"/>
      <c r="O906" s="534">
        <v>45000</v>
      </c>
      <c r="P906" s="855"/>
      <c r="Q906" s="503"/>
    </row>
    <row r="907" spans="1:17" s="425" customFormat="1" ht="28" customHeight="1">
      <c r="A907" s="844">
        <v>895</v>
      </c>
      <c r="B907" s="539" t="s">
        <v>1822</v>
      </c>
      <c r="C907" s="555" t="s">
        <v>2106</v>
      </c>
      <c r="D907" s="309"/>
      <c r="E907" s="308"/>
      <c r="F907" s="308"/>
      <c r="G907" s="308"/>
      <c r="H907" s="308"/>
      <c r="I907" s="536"/>
      <c r="J907" s="308"/>
      <c r="K907" s="308"/>
      <c r="L907" s="309">
        <v>1</v>
      </c>
      <c r="M907" s="533"/>
      <c r="N907" s="533"/>
      <c r="O907" s="534">
        <v>25000</v>
      </c>
      <c r="P907" s="855"/>
      <c r="Q907" s="503"/>
    </row>
    <row r="908" spans="1:17" s="425" customFormat="1" ht="28" customHeight="1">
      <c r="A908" s="844">
        <v>896</v>
      </c>
      <c r="B908" s="539" t="s">
        <v>1823</v>
      </c>
      <c r="C908" s="309" t="s">
        <v>2111</v>
      </c>
      <c r="D908" s="309"/>
      <c r="E908" s="308"/>
      <c r="F908" s="308"/>
      <c r="G908" s="308"/>
      <c r="H908" s="308"/>
      <c r="I908" s="536"/>
      <c r="J908" s="308"/>
      <c r="K908" s="308"/>
      <c r="L908" s="309">
        <v>2</v>
      </c>
      <c r="M908" s="533"/>
      <c r="N908" s="533"/>
      <c r="O908" s="534">
        <v>145000</v>
      </c>
      <c r="P908" s="855"/>
      <c r="Q908" s="503"/>
    </row>
    <row r="909" spans="1:17" s="425" customFormat="1" ht="28" customHeight="1">
      <c r="A909" s="844">
        <v>897</v>
      </c>
      <c r="B909" s="539" t="s">
        <v>1824</v>
      </c>
      <c r="C909" s="309" t="s">
        <v>2111</v>
      </c>
      <c r="D909" s="309"/>
      <c r="E909" s="308"/>
      <c r="F909" s="308"/>
      <c r="G909" s="308"/>
      <c r="H909" s="308"/>
      <c r="I909" s="536"/>
      <c r="J909" s="308"/>
      <c r="K909" s="308"/>
      <c r="L909" s="309">
        <v>1</v>
      </c>
      <c r="M909" s="533"/>
      <c r="N909" s="533"/>
      <c r="O909" s="534">
        <v>110000</v>
      </c>
      <c r="P909" s="855"/>
      <c r="Q909" s="503"/>
    </row>
    <row r="910" spans="1:17" s="425" customFormat="1" ht="28" customHeight="1">
      <c r="A910" s="844">
        <v>898</v>
      </c>
      <c r="B910" s="539" t="s">
        <v>1825</v>
      </c>
      <c r="C910" s="309" t="s">
        <v>2111</v>
      </c>
      <c r="D910" s="309"/>
      <c r="E910" s="308"/>
      <c r="F910" s="308"/>
      <c r="G910" s="308"/>
      <c r="H910" s="308"/>
      <c r="I910" s="536"/>
      <c r="J910" s="308"/>
      <c r="K910" s="308"/>
      <c r="L910" s="309">
        <v>2</v>
      </c>
      <c r="M910" s="533"/>
      <c r="N910" s="533"/>
      <c r="O910" s="534">
        <v>135000</v>
      </c>
      <c r="P910" s="855"/>
      <c r="Q910" s="503"/>
    </row>
    <row r="911" spans="1:17" s="425" customFormat="1" ht="28" customHeight="1">
      <c r="A911" s="844">
        <v>899</v>
      </c>
      <c r="B911" s="539" t="s">
        <v>1826</v>
      </c>
      <c r="C911" s="309" t="s">
        <v>2111</v>
      </c>
      <c r="D911" s="309"/>
      <c r="E911" s="308"/>
      <c r="F911" s="308"/>
      <c r="G911" s="308"/>
      <c r="H911" s="308"/>
      <c r="I911" s="536"/>
      <c r="J911" s="308"/>
      <c r="K911" s="308"/>
      <c r="L911" s="309">
        <v>2</v>
      </c>
      <c r="M911" s="533"/>
      <c r="N911" s="533"/>
      <c r="O911" s="534">
        <v>135000</v>
      </c>
      <c r="P911" s="855"/>
      <c r="Q911" s="503"/>
    </row>
    <row r="912" spans="1:17" s="425" customFormat="1" ht="28" customHeight="1">
      <c r="A912" s="844">
        <v>900</v>
      </c>
      <c r="B912" s="539" t="s">
        <v>1827</v>
      </c>
      <c r="C912" s="309" t="s">
        <v>2111</v>
      </c>
      <c r="D912" s="309"/>
      <c r="E912" s="308"/>
      <c r="F912" s="308"/>
      <c r="G912" s="308"/>
      <c r="H912" s="308"/>
      <c r="I912" s="536"/>
      <c r="J912" s="308"/>
      <c r="K912" s="308"/>
      <c r="L912" s="309">
        <v>2</v>
      </c>
      <c r="M912" s="533"/>
      <c r="N912" s="533"/>
      <c r="O912" s="534">
        <v>55000</v>
      </c>
      <c r="P912" s="855"/>
      <c r="Q912" s="503"/>
    </row>
    <row r="913" spans="1:17" s="425" customFormat="1" ht="28" customHeight="1">
      <c r="A913" s="844">
        <v>901</v>
      </c>
      <c r="B913" s="539" t="s">
        <v>1828</v>
      </c>
      <c r="C913" s="309" t="s">
        <v>2111</v>
      </c>
      <c r="D913" s="309"/>
      <c r="E913" s="308"/>
      <c r="F913" s="308"/>
      <c r="G913" s="308"/>
      <c r="H913" s="308"/>
      <c r="I913" s="536"/>
      <c r="J913" s="308"/>
      <c r="K913" s="308"/>
      <c r="L913" s="309">
        <v>2</v>
      </c>
      <c r="M913" s="533"/>
      <c r="N913" s="533"/>
      <c r="O913" s="534">
        <v>55000</v>
      </c>
      <c r="P913" s="855"/>
      <c r="Q913" s="503"/>
    </row>
    <row r="914" spans="1:17" s="425" customFormat="1" ht="28" customHeight="1">
      <c r="A914" s="844">
        <v>902</v>
      </c>
      <c r="B914" s="539" t="s">
        <v>1829</v>
      </c>
      <c r="C914" s="309" t="s">
        <v>2111</v>
      </c>
      <c r="D914" s="309"/>
      <c r="E914" s="308"/>
      <c r="F914" s="308"/>
      <c r="G914" s="308"/>
      <c r="H914" s="308"/>
      <c r="I914" s="536"/>
      <c r="J914" s="308"/>
      <c r="K914" s="308"/>
      <c r="L914" s="309">
        <v>2</v>
      </c>
      <c r="M914" s="533"/>
      <c r="N914" s="533"/>
      <c r="O914" s="534">
        <v>380000</v>
      </c>
      <c r="P914" s="855"/>
      <c r="Q914" s="503"/>
    </row>
    <row r="915" spans="1:17" s="425" customFormat="1" ht="28" customHeight="1">
      <c r="A915" s="844">
        <v>903</v>
      </c>
      <c r="B915" s="539" t="s">
        <v>1830</v>
      </c>
      <c r="C915" s="309" t="s">
        <v>2111</v>
      </c>
      <c r="D915" s="309"/>
      <c r="E915" s="308"/>
      <c r="F915" s="308"/>
      <c r="G915" s="308"/>
      <c r="H915" s="308"/>
      <c r="I915" s="536"/>
      <c r="J915" s="308"/>
      <c r="K915" s="308"/>
      <c r="L915" s="309">
        <v>2</v>
      </c>
      <c r="M915" s="533"/>
      <c r="N915" s="533"/>
      <c r="O915" s="534">
        <v>210000</v>
      </c>
      <c r="P915" s="855"/>
      <c r="Q915" s="503"/>
    </row>
    <row r="916" spans="1:17" s="425" customFormat="1" ht="28" customHeight="1">
      <c r="A916" s="844">
        <v>904</v>
      </c>
      <c r="B916" s="539" t="s">
        <v>1831</v>
      </c>
      <c r="C916" s="309" t="s">
        <v>2111</v>
      </c>
      <c r="D916" s="309"/>
      <c r="E916" s="308"/>
      <c r="F916" s="308"/>
      <c r="G916" s="308"/>
      <c r="H916" s="308"/>
      <c r="I916" s="536"/>
      <c r="J916" s="308"/>
      <c r="K916" s="308"/>
      <c r="L916" s="309">
        <v>2</v>
      </c>
      <c r="M916" s="533"/>
      <c r="N916" s="533"/>
      <c r="O916" s="534">
        <v>180000</v>
      </c>
      <c r="P916" s="855"/>
      <c r="Q916" s="503"/>
    </row>
    <row r="917" spans="1:17" s="425" customFormat="1" ht="28" customHeight="1">
      <c r="A917" s="844">
        <v>905</v>
      </c>
      <c r="B917" s="539" t="s">
        <v>1832</v>
      </c>
      <c r="C917" s="309" t="s">
        <v>2111</v>
      </c>
      <c r="D917" s="309"/>
      <c r="E917" s="308"/>
      <c r="F917" s="308"/>
      <c r="G917" s="308"/>
      <c r="H917" s="308"/>
      <c r="I917" s="536"/>
      <c r="J917" s="308"/>
      <c r="K917" s="308"/>
      <c r="L917" s="309">
        <v>2</v>
      </c>
      <c r="M917" s="533"/>
      <c r="N917" s="533"/>
      <c r="O917" s="534">
        <v>190000</v>
      </c>
      <c r="P917" s="855"/>
      <c r="Q917" s="503"/>
    </row>
    <row r="918" spans="1:17" s="425" customFormat="1" ht="28" customHeight="1">
      <c r="A918" s="844">
        <v>906</v>
      </c>
      <c r="B918" s="539" t="s">
        <v>1833</v>
      </c>
      <c r="C918" s="309" t="s">
        <v>2111</v>
      </c>
      <c r="D918" s="309"/>
      <c r="E918" s="308"/>
      <c r="F918" s="308"/>
      <c r="G918" s="308"/>
      <c r="H918" s="308"/>
      <c r="I918" s="536"/>
      <c r="J918" s="308"/>
      <c r="K918" s="308"/>
      <c r="L918" s="309">
        <v>2</v>
      </c>
      <c r="M918" s="533"/>
      <c r="N918" s="533"/>
      <c r="O918" s="534">
        <v>145000</v>
      </c>
      <c r="P918" s="855"/>
      <c r="Q918" s="503"/>
    </row>
    <row r="919" spans="1:17" s="425" customFormat="1" ht="28" customHeight="1">
      <c r="A919" s="844">
        <v>907</v>
      </c>
      <c r="B919" s="539" t="s">
        <v>1834</v>
      </c>
      <c r="C919" s="309" t="s">
        <v>2111</v>
      </c>
      <c r="D919" s="309"/>
      <c r="E919" s="308"/>
      <c r="F919" s="308"/>
      <c r="G919" s="308"/>
      <c r="H919" s="308"/>
      <c r="I919" s="536"/>
      <c r="J919" s="308"/>
      <c r="K919" s="308"/>
      <c r="L919" s="309">
        <v>2</v>
      </c>
      <c r="M919" s="533"/>
      <c r="N919" s="533"/>
      <c r="O919" s="534">
        <v>185000</v>
      </c>
      <c r="P919" s="855"/>
      <c r="Q919" s="503"/>
    </row>
    <row r="920" spans="1:17" s="425" customFormat="1" ht="28" customHeight="1">
      <c r="A920" s="844">
        <v>908</v>
      </c>
      <c r="B920" s="539" t="s">
        <v>1835</v>
      </c>
      <c r="C920" s="309" t="s">
        <v>2111</v>
      </c>
      <c r="D920" s="309"/>
      <c r="E920" s="308"/>
      <c r="F920" s="308"/>
      <c r="G920" s="308"/>
      <c r="H920" s="308"/>
      <c r="I920" s="536"/>
      <c r="J920" s="308"/>
      <c r="K920" s="308"/>
      <c r="L920" s="309">
        <v>2</v>
      </c>
      <c r="M920" s="533"/>
      <c r="N920" s="533"/>
      <c r="O920" s="534">
        <v>190000</v>
      </c>
      <c r="P920" s="855"/>
      <c r="Q920" s="503"/>
    </row>
    <row r="921" spans="1:17" s="425" customFormat="1" ht="28" customHeight="1">
      <c r="A921" s="844">
        <v>909</v>
      </c>
      <c r="B921" s="539" t="s">
        <v>1836</v>
      </c>
      <c r="C921" s="309" t="s">
        <v>2111</v>
      </c>
      <c r="D921" s="309"/>
      <c r="E921" s="308"/>
      <c r="F921" s="308"/>
      <c r="G921" s="308"/>
      <c r="H921" s="308"/>
      <c r="I921" s="536"/>
      <c r="J921" s="308"/>
      <c r="K921" s="308"/>
      <c r="L921" s="309">
        <v>1</v>
      </c>
      <c r="M921" s="533"/>
      <c r="N921" s="533"/>
      <c r="O921" s="534">
        <v>85000</v>
      </c>
      <c r="P921" s="855"/>
      <c r="Q921" s="503"/>
    </row>
    <row r="922" spans="1:17" s="425" customFormat="1" ht="28" customHeight="1">
      <c r="A922" s="844">
        <v>910</v>
      </c>
      <c r="B922" s="539" t="s">
        <v>1837</v>
      </c>
      <c r="C922" s="309" t="s">
        <v>2111</v>
      </c>
      <c r="D922" s="309"/>
      <c r="E922" s="308"/>
      <c r="F922" s="308"/>
      <c r="G922" s="308"/>
      <c r="H922" s="308"/>
      <c r="I922" s="536"/>
      <c r="J922" s="308"/>
      <c r="K922" s="308"/>
      <c r="L922" s="309">
        <v>1</v>
      </c>
      <c r="M922" s="533"/>
      <c r="N922" s="533"/>
      <c r="O922" s="534">
        <v>75000</v>
      </c>
      <c r="P922" s="855"/>
      <c r="Q922" s="503"/>
    </row>
    <row r="923" spans="1:17" s="425" customFormat="1" ht="28" customHeight="1">
      <c r="A923" s="844">
        <v>911</v>
      </c>
      <c r="B923" s="539" t="s">
        <v>1838</v>
      </c>
      <c r="C923" s="533" t="s">
        <v>2110</v>
      </c>
      <c r="D923" s="309"/>
      <c r="E923" s="308"/>
      <c r="F923" s="308"/>
      <c r="G923" s="308"/>
      <c r="H923" s="308"/>
      <c r="I923" s="536"/>
      <c r="J923" s="308"/>
      <c r="K923" s="308"/>
      <c r="L923" s="309">
        <v>2</v>
      </c>
      <c r="M923" s="533"/>
      <c r="N923" s="533"/>
      <c r="O923" s="534">
        <v>90000</v>
      </c>
      <c r="P923" s="855"/>
      <c r="Q923" s="503"/>
    </row>
    <row r="924" spans="1:17" s="425" customFormat="1" ht="28" customHeight="1">
      <c r="A924" s="844">
        <v>912</v>
      </c>
      <c r="B924" s="539" t="s">
        <v>1839</v>
      </c>
      <c r="C924" s="533" t="s">
        <v>2110</v>
      </c>
      <c r="D924" s="309"/>
      <c r="E924" s="308"/>
      <c r="F924" s="308"/>
      <c r="G924" s="308"/>
      <c r="H924" s="308"/>
      <c r="I924" s="536"/>
      <c r="J924" s="308"/>
      <c r="K924" s="308"/>
      <c r="L924" s="309">
        <v>2</v>
      </c>
      <c r="M924" s="533"/>
      <c r="N924" s="533"/>
      <c r="O924" s="534">
        <v>100500</v>
      </c>
      <c r="P924" s="855"/>
      <c r="Q924" s="503"/>
    </row>
    <row r="925" spans="1:17" s="425" customFormat="1" ht="28" customHeight="1">
      <c r="A925" s="844">
        <v>913</v>
      </c>
      <c r="B925" s="539" t="s">
        <v>1840</v>
      </c>
      <c r="C925" s="533" t="s">
        <v>2110</v>
      </c>
      <c r="D925" s="309"/>
      <c r="E925" s="308"/>
      <c r="F925" s="308"/>
      <c r="G925" s="308"/>
      <c r="H925" s="308"/>
      <c r="I925" s="536"/>
      <c r="J925" s="308"/>
      <c r="K925" s="308"/>
      <c r="L925" s="309">
        <v>1</v>
      </c>
      <c r="M925" s="533"/>
      <c r="N925" s="533"/>
      <c r="O925" s="534">
        <v>37000</v>
      </c>
      <c r="P925" s="855"/>
      <c r="Q925" s="503"/>
    </row>
    <row r="926" spans="1:17" s="425" customFormat="1" ht="28" customHeight="1">
      <c r="A926" s="844">
        <v>914</v>
      </c>
      <c r="B926" s="539" t="s">
        <v>1841</v>
      </c>
      <c r="C926" s="533" t="s">
        <v>2110</v>
      </c>
      <c r="D926" s="309"/>
      <c r="E926" s="308"/>
      <c r="F926" s="308"/>
      <c r="G926" s="308"/>
      <c r="H926" s="308"/>
      <c r="I926" s="536"/>
      <c r="J926" s="308"/>
      <c r="K926" s="308"/>
      <c r="L926" s="309">
        <v>2</v>
      </c>
      <c r="M926" s="533"/>
      <c r="N926" s="533"/>
      <c r="O926" s="534">
        <v>70000</v>
      </c>
      <c r="P926" s="855"/>
      <c r="Q926" s="503"/>
    </row>
    <row r="927" spans="1:17" s="425" customFormat="1" ht="28" customHeight="1">
      <c r="A927" s="844">
        <v>915</v>
      </c>
      <c r="B927" s="539" t="s">
        <v>1842</v>
      </c>
      <c r="C927" s="309" t="s">
        <v>2111</v>
      </c>
      <c r="D927" s="309"/>
      <c r="E927" s="308"/>
      <c r="F927" s="308"/>
      <c r="G927" s="308"/>
      <c r="H927" s="308"/>
      <c r="I927" s="536"/>
      <c r="J927" s="308"/>
      <c r="K927" s="308"/>
      <c r="L927" s="309">
        <v>1</v>
      </c>
      <c r="M927" s="533"/>
      <c r="N927" s="533"/>
      <c r="O927" s="534">
        <v>19000</v>
      </c>
      <c r="P927" s="855"/>
      <c r="Q927" s="503"/>
    </row>
    <row r="928" spans="1:17" s="425" customFormat="1" ht="28" customHeight="1">
      <c r="A928" s="844">
        <v>916</v>
      </c>
      <c r="B928" s="539" t="s">
        <v>1843</v>
      </c>
      <c r="C928" s="309" t="s">
        <v>2111</v>
      </c>
      <c r="D928" s="309"/>
      <c r="E928" s="308"/>
      <c r="F928" s="308"/>
      <c r="G928" s="308"/>
      <c r="H928" s="308"/>
      <c r="I928" s="536"/>
      <c r="J928" s="308"/>
      <c r="K928" s="308"/>
      <c r="L928" s="309">
        <v>2</v>
      </c>
      <c r="M928" s="533"/>
      <c r="N928" s="533"/>
      <c r="O928" s="534">
        <v>136000</v>
      </c>
      <c r="P928" s="855"/>
      <c r="Q928" s="503"/>
    </row>
    <row r="929" spans="1:17" s="425" customFormat="1" ht="28" customHeight="1">
      <c r="A929" s="844">
        <v>917</v>
      </c>
      <c r="B929" s="539" t="s">
        <v>1844</v>
      </c>
      <c r="C929" s="309" t="s">
        <v>2111</v>
      </c>
      <c r="D929" s="309"/>
      <c r="E929" s="308"/>
      <c r="F929" s="308"/>
      <c r="G929" s="308"/>
      <c r="H929" s="308"/>
      <c r="I929" s="536"/>
      <c r="J929" s="308"/>
      <c r="K929" s="308"/>
      <c r="L929" s="309">
        <v>2</v>
      </c>
      <c r="M929" s="533"/>
      <c r="N929" s="533"/>
      <c r="O929" s="534">
        <v>110000</v>
      </c>
      <c r="P929" s="855"/>
      <c r="Q929" s="503"/>
    </row>
    <row r="930" spans="1:17" s="425" customFormat="1" ht="28" customHeight="1">
      <c r="A930" s="844">
        <v>918</v>
      </c>
      <c r="B930" s="539" t="s">
        <v>1845</v>
      </c>
      <c r="C930" s="309" t="s">
        <v>2111</v>
      </c>
      <c r="D930" s="309"/>
      <c r="E930" s="308"/>
      <c r="F930" s="308"/>
      <c r="G930" s="308"/>
      <c r="H930" s="308"/>
      <c r="I930" s="536"/>
      <c r="J930" s="308"/>
      <c r="K930" s="308"/>
      <c r="L930" s="309">
        <v>2</v>
      </c>
      <c r="M930" s="533"/>
      <c r="N930" s="533"/>
      <c r="O930" s="534">
        <v>80000</v>
      </c>
      <c r="P930" s="855"/>
      <c r="Q930" s="503"/>
    </row>
    <row r="931" spans="1:17" s="425" customFormat="1" ht="28" customHeight="1">
      <c r="A931" s="844">
        <v>919</v>
      </c>
      <c r="B931" s="539" t="s">
        <v>1846</v>
      </c>
      <c r="C931" s="533" t="s">
        <v>2110</v>
      </c>
      <c r="D931" s="309"/>
      <c r="E931" s="308"/>
      <c r="F931" s="308"/>
      <c r="G931" s="308"/>
      <c r="H931" s="308"/>
      <c r="I931" s="536"/>
      <c r="J931" s="308"/>
      <c r="K931" s="308"/>
      <c r="L931" s="309">
        <v>1</v>
      </c>
      <c r="M931" s="533"/>
      <c r="N931" s="533"/>
      <c r="O931" s="534">
        <v>15000</v>
      </c>
      <c r="P931" s="855"/>
      <c r="Q931" s="503"/>
    </row>
    <row r="932" spans="1:17" s="425" customFormat="1" ht="28" customHeight="1">
      <c r="A932" s="844">
        <v>920</v>
      </c>
      <c r="B932" s="539" t="s">
        <v>1847</v>
      </c>
      <c r="C932" s="533" t="s">
        <v>2110</v>
      </c>
      <c r="D932" s="309"/>
      <c r="E932" s="308"/>
      <c r="F932" s="308"/>
      <c r="G932" s="308"/>
      <c r="H932" s="308"/>
      <c r="I932" s="536"/>
      <c r="J932" s="308"/>
      <c r="K932" s="308"/>
      <c r="L932" s="309">
        <v>2</v>
      </c>
      <c r="M932" s="533"/>
      <c r="N932" s="533"/>
      <c r="O932" s="534">
        <v>130000</v>
      </c>
      <c r="P932" s="855"/>
      <c r="Q932" s="503"/>
    </row>
    <row r="933" spans="1:17" s="425" customFormat="1" ht="28" customHeight="1">
      <c r="A933" s="844">
        <v>921</v>
      </c>
      <c r="B933" s="539" t="s">
        <v>1848</v>
      </c>
      <c r="C933" s="533" t="s">
        <v>2110</v>
      </c>
      <c r="D933" s="309"/>
      <c r="E933" s="308"/>
      <c r="F933" s="308"/>
      <c r="G933" s="308"/>
      <c r="H933" s="308"/>
      <c r="I933" s="536"/>
      <c r="J933" s="308"/>
      <c r="K933" s="308"/>
      <c r="L933" s="309">
        <v>2</v>
      </c>
      <c r="M933" s="533"/>
      <c r="N933" s="533"/>
      <c r="O933" s="534">
        <v>100000</v>
      </c>
      <c r="P933" s="855"/>
      <c r="Q933" s="503"/>
    </row>
    <row r="934" spans="1:17" s="425" customFormat="1" ht="28" customHeight="1">
      <c r="A934" s="844">
        <v>922</v>
      </c>
      <c r="B934" s="539" t="s">
        <v>1849</v>
      </c>
      <c r="C934" s="533" t="s">
        <v>2110</v>
      </c>
      <c r="D934" s="309"/>
      <c r="E934" s="308"/>
      <c r="F934" s="308"/>
      <c r="G934" s="308"/>
      <c r="H934" s="308"/>
      <c r="I934" s="536"/>
      <c r="J934" s="308"/>
      <c r="K934" s="308"/>
      <c r="L934" s="309">
        <v>2</v>
      </c>
      <c r="M934" s="533"/>
      <c r="N934" s="533"/>
      <c r="O934" s="534">
        <v>104000</v>
      </c>
      <c r="P934" s="855"/>
      <c r="Q934" s="503"/>
    </row>
    <row r="935" spans="1:17" s="425" customFormat="1" ht="28" customHeight="1">
      <c r="A935" s="844">
        <v>923</v>
      </c>
      <c r="B935" s="539" t="s">
        <v>1850</v>
      </c>
      <c r="C935" s="533" t="s">
        <v>2110</v>
      </c>
      <c r="D935" s="309"/>
      <c r="E935" s="308"/>
      <c r="F935" s="308"/>
      <c r="G935" s="308"/>
      <c r="H935" s="308"/>
      <c r="I935" s="536"/>
      <c r="J935" s="308"/>
      <c r="K935" s="308"/>
      <c r="L935" s="309">
        <v>2</v>
      </c>
      <c r="M935" s="533"/>
      <c r="N935" s="533"/>
      <c r="O935" s="534">
        <v>104000</v>
      </c>
      <c r="P935" s="855"/>
      <c r="Q935" s="503"/>
    </row>
    <row r="936" spans="1:17" s="425" customFormat="1" ht="28" customHeight="1">
      <c r="A936" s="844">
        <v>924</v>
      </c>
      <c r="B936" s="539" t="s">
        <v>1851</v>
      </c>
      <c r="C936" s="533" t="s">
        <v>2110</v>
      </c>
      <c r="D936" s="309"/>
      <c r="E936" s="308"/>
      <c r="F936" s="308"/>
      <c r="G936" s="308"/>
      <c r="H936" s="308"/>
      <c r="I936" s="536"/>
      <c r="J936" s="308"/>
      <c r="K936" s="308"/>
      <c r="L936" s="309">
        <v>2</v>
      </c>
      <c r="M936" s="533"/>
      <c r="N936" s="533"/>
      <c r="O936" s="534">
        <v>120000</v>
      </c>
      <c r="P936" s="855"/>
      <c r="Q936" s="503"/>
    </row>
    <row r="937" spans="1:17" s="425" customFormat="1" ht="28" customHeight="1">
      <c r="A937" s="844">
        <v>925</v>
      </c>
      <c r="B937" s="539" t="s">
        <v>1852</v>
      </c>
      <c r="C937" s="533" t="s">
        <v>2110</v>
      </c>
      <c r="D937" s="309"/>
      <c r="E937" s="308"/>
      <c r="F937" s="308"/>
      <c r="G937" s="308"/>
      <c r="H937" s="308"/>
      <c r="I937" s="536"/>
      <c r="J937" s="308"/>
      <c r="K937" s="308"/>
      <c r="L937" s="309">
        <v>1</v>
      </c>
      <c r="M937" s="533"/>
      <c r="N937" s="533"/>
      <c r="O937" s="534">
        <v>135000</v>
      </c>
      <c r="P937" s="855"/>
      <c r="Q937" s="503"/>
    </row>
    <row r="938" spans="1:17" s="425" customFormat="1" ht="28" customHeight="1">
      <c r="A938" s="844">
        <v>926</v>
      </c>
      <c r="B938" s="539" t="s">
        <v>1853</v>
      </c>
      <c r="C938" s="533" t="s">
        <v>2110</v>
      </c>
      <c r="D938" s="309"/>
      <c r="E938" s="308"/>
      <c r="F938" s="308"/>
      <c r="G938" s="308"/>
      <c r="H938" s="308"/>
      <c r="I938" s="536"/>
      <c r="J938" s="308"/>
      <c r="K938" s="308"/>
      <c r="L938" s="309">
        <v>2</v>
      </c>
      <c r="M938" s="533"/>
      <c r="N938" s="533"/>
      <c r="O938" s="534">
        <v>110000</v>
      </c>
      <c r="P938" s="855"/>
      <c r="Q938" s="503"/>
    </row>
    <row r="939" spans="1:17" s="425" customFormat="1" ht="28" customHeight="1">
      <c r="A939" s="844">
        <v>927</v>
      </c>
      <c r="B939" s="539" t="s">
        <v>1854</v>
      </c>
      <c r="C939" s="533" t="s">
        <v>2110</v>
      </c>
      <c r="D939" s="309"/>
      <c r="E939" s="308"/>
      <c r="F939" s="308"/>
      <c r="G939" s="308"/>
      <c r="H939" s="308"/>
      <c r="I939" s="536"/>
      <c r="J939" s="308"/>
      <c r="K939" s="308"/>
      <c r="L939" s="309">
        <v>2</v>
      </c>
      <c r="M939" s="533"/>
      <c r="N939" s="533"/>
      <c r="O939" s="534">
        <v>150000</v>
      </c>
      <c r="P939" s="855"/>
      <c r="Q939" s="503"/>
    </row>
    <row r="940" spans="1:17" s="425" customFormat="1" ht="28" customHeight="1">
      <c r="A940" s="844">
        <v>928</v>
      </c>
      <c r="B940" s="539" t="s">
        <v>1855</v>
      </c>
      <c r="C940" s="309" t="s">
        <v>2111</v>
      </c>
      <c r="D940" s="309"/>
      <c r="E940" s="308"/>
      <c r="F940" s="308"/>
      <c r="G940" s="308"/>
      <c r="H940" s="308"/>
      <c r="I940" s="536"/>
      <c r="J940" s="308"/>
      <c r="K940" s="308"/>
      <c r="L940" s="309">
        <v>2</v>
      </c>
      <c r="M940" s="533"/>
      <c r="N940" s="533"/>
      <c r="O940" s="534">
        <v>24000</v>
      </c>
      <c r="P940" s="855"/>
      <c r="Q940" s="503"/>
    </row>
    <row r="941" spans="1:17" s="425" customFormat="1" ht="28" customHeight="1">
      <c r="A941" s="844">
        <v>929</v>
      </c>
      <c r="B941" s="539" t="s">
        <v>1856</v>
      </c>
      <c r="C941" s="309" t="s">
        <v>2111</v>
      </c>
      <c r="D941" s="309"/>
      <c r="E941" s="308"/>
      <c r="F941" s="308"/>
      <c r="G941" s="308"/>
      <c r="H941" s="308"/>
      <c r="I941" s="536"/>
      <c r="J941" s="308"/>
      <c r="K941" s="308"/>
      <c r="L941" s="309">
        <v>1</v>
      </c>
      <c r="M941" s="533"/>
      <c r="N941" s="533"/>
      <c r="O941" s="534">
        <v>75000</v>
      </c>
      <c r="P941" s="855"/>
      <c r="Q941" s="503"/>
    </row>
    <row r="942" spans="1:17" s="425" customFormat="1" ht="28" customHeight="1">
      <c r="A942" s="844">
        <v>930</v>
      </c>
      <c r="B942" s="539" t="s">
        <v>1857</v>
      </c>
      <c r="C942" s="309" t="s">
        <v>2111</v>
      </c>
      <c r="D942" s="309"/>
      <c r="E942" s="308"/>
      <c r="F942" s="308"/>
      <c r="G942" s="308"/>
      <c r="H942" s="308"/>
      <c r="I942" s="536"/>
      <c r="J942" s="308"/>
      <c r="K942" s="308"/>
      <c r="L942" s="309">
        <v>2</v>
      </c>
      <c r="M942" s="533"/>
      <c r="N942" s="533"/>
      <c r="O942" s="534">
        <v>104000</v>
      </c>
      <c r="P942" s="855"/>
      <c r="Q942" s="503"/>
    </row>
    <row r="943" spans="1:17" s="425" customFormat="1" ht="28" customHeight="1">
      <c r="A943" s="844">
        <v>931</v>
      </c>
      <c r="B943" s="539" t="s">
        <v>1858</v>
      </c>
      <c r="C943" s="309" t="s">
        <v>2111</v>
      </c>
      <c r="D943" s="309"/>
      <c r="E943" s="308"/>
      <c r="F943" s="308"/>
      <c r="G943" s="308"/>
      <c r="H943" s="308"/>
      <c r="I943" s="536"/>
      <c r="J943" s="308"/>
      <c r="K943" s="308"/>
      <c r="L943" s="309">
        <v>2</v>
      </c>
      <c r="M943" s="533"/>
      <c r="N943" s="533"/>
      <c r="O943" s="534">
        <v>158000</v>
      </c>
      <c r="P943" s="855"/>
      <c r="Q943" s="503"/>
    </row>
    <row r="944" spans="1:17" s="425" customFormat="1" ht="28" customHeight="1">
      <c r="A944" s="844">
        <v>932</v>
      </c>
      <c r="B944" s="539" t="s">
        <v>1859</v>
      </c>
      <c r="C944" s="309" t="s">
        <v>2111</v>
      </c>
      <c r="D944" s="309"/>
      <c r="E944" s="308"/>
      <c r="F944" s="308"/>
      <c r="G944" s="308"/>
      <c r="H944" s="308"/>
      <c r="I944" s="536"/>
      <c r="J944" s="308"/>
      <c r="K944" s="308"/>
      <c r="L944" s="309">
        <v>2</v>
      </c>
      <c r="M944" s="533"/>
      <c r="N944" s="533"/>
      <c r="O944" s="534">
        <v>200000</v>
      </c>
      <c r="P944" s="855"/>
      <c r="Q944" s="503"/>
    </row>
    <row r="945" spans="1:17" s="425" customFormat="1" ht="28" customHeight="1">
      <c r="A945" s="844">
        <v>933</v>
      </c>
      <c r="B945" s="539" t="s">
        <v>1860</v>
      </c>
      <c r="C945" s="309" t="s">
        <v>2111</v>
      </c>
      <c r="D945" s="309"/>
      <c r="E945" s="308"/>
      <c r="F945" s="308"/>
      <c r="G945" s="308"/>
      <c r="H945" s="308"/>
      <c r="I945" s="536"/>
      <c r="J945" s="308"/>
      <c r="K945" s="308"/>
      <c r="L945" s="309">
        <v>3</v>
      </c>
      <c r="M945" s="533"/>
      <c r="N945" s="533"/>
      <c r="O945" s="534">
        <v>30000</v>
      </c>
      <c r="P945" s="855"/>
      <c r="Q945" s="503"/>
    </row>
    <row r="946" spans="1:17" s="425" customFormat="1" ht="28" customHeight="1">
      <c r="A946" s="844">
        <v>934</v>
      </c>
      <c r="B946" s="539" t="s">
        <v>1861</v>
      </c>
      <c r="C946" s="309" t="s">
        <v>2111</v>
      </c>
      <c r="D946" s="309"/>
      <c r="E946" s="308"/>
      <c r="F946" s="308"/>
      <c r="G946" s="308"/>
      <c r="H946" s="308"/>
      <c r="I946" s="536"/>
      <c r="J946" s="308"/>
      <c r="K946" s="308"/>
      <c r="L946" s="309">
        <v>1</v>
      </c>
      <c r="M946" s="533"/>
      <c r="N946" s="533"/>
      <c r="O946" s="534">
        <v>10000</v>
      </c>
      <c r="P946" s="855"/>
      <c r="Q946" s="503"/>
    </row>
    <row r="947" spans="1:17" s="425" customFormat="1" ht="28" customHeight="1">
      <c r="A947" s="844">
        <v>935</v>
      </c>
      <c r="B947" s="539" t="s">
        <v>1862</v>
      </c>
      <c r="C947" s="309" t="s">
        <v>2111</v>
      </c>
      <c r="D947" s="309"/>
      <c r="E947" s="308"/>
      <c r="F947" s="308"/>
      <c r="G947" s="308"/>
      <c r="H947" s="308"/>
      <c r="I947" s="536"/>
      <c r="J947" s="308"/>
      <c r="K947" s="308"/>
      <c r="L947" s="309">
        <v>2</v>
      </c>
      <c r="M947" s="533"/>
      <c r="N947" s="533"/>
      <c r="O947" s="534">
        <v>110000</v>
      </c>
      <c r="P947" s="855"/>
      <c r="Q947" s="503"/>
    </row>
    <row r="948" spans="1:17" s="425" customFormat="1" ht="28" customHeight="1">
      <c r="A948" s="844">
        <v>936</v>
      </c>
      <c r="B948" s="539" t="s">
        <v>1863</v>
      </c>
      <c r="C948" s="309" t="s">
        <v>2111</v>
      </c>
      <c r="D948" s="309"/>
      <c r="E948" s="308"/>
      <c r="F948" s="308"/>
      <c r="G948" s="308"/>
      <c r="H948" s="308"/>
      <c r="I948" s="536"/>
      <c r="J948" s="308"/>
      <c r="K948" s="308"/>
      <c r="L948" s="309">
        <v>2</v>
      </c>
      <c r="M948" s="533"/>
      <c r="N948" s="533"/>
      <c r="O948" s="534">
        <v>90000</v>
      </c>
      <c r="P948" s="855"/>
      <c r="Q948" s="503"/>
    </row>
    <row r="949" spans="1:17" s="425" customFormat="1" ht="28" customHeight="1">
      <c r="A949" s="844">
        <v>937</v>
      </c>
      <c r="B949" s="539" t="s">
        <v>1864</v>
      </c>
      <c r="C949" s="309" t="s">
        <v>2111</v>
      </c>
      <c r="D949" s="309"/>
      <c r="E949" s="308"/>
      <c r="F949" s="308"/>
      <c r="G949" s="308"/>
      <c r="H949" s="308"/>
      <c r="I949" s="536"/>
      <c r="J949" s="308"/>
      <c r="K949" s="308"/>
      <c r="L949" s="309">
        <v>2</v>
      </c>
      <c r="M949" s="533"/>
      <c r="N949" s="533"/>
      <c r="O949" s="534">
        <v>114000</v>
      </c>
      <c r="P949" s="855"/>
      <c r="Q949" s="503"/>
    </row>
    <row r="950" spans="1:17" s="425" customFormat="1" ht="28" customHeight="1">
      <c r="A950" s="844">
        <v>938</v>
      </c>
      <c r="B950" s="539" t="s">
        <v>1865</v>
      </c>
      <c r="C950" s="309" t="s">
        <v>2111</v>
      </c>
      <c r="D950" s="309"/>
      <c r="E950" s="308"/>
      <c r="F950" s="308"/>
      <c r="G950" s="308"/>
      <c r="H950" s="308"/>
      <c r="I950" s="536"/>
      <c r="J950" s="308"/>
      <c r="K950" s="308"/>
      <c r="L950" s="309">
        <v>2</v>
      </c>
      <c r="M950" s="533"/>
      <c r="N950" s="533"/>
      <c r="O950" s="534">
        <v>96000</v>
      </c>
      <c r="P950" s="855"/>
      <c r="Q950" s="503"/>
    </row>
    <row r="951" spans="1:17" s="425" customFormat="1" ht="28" customHeight="1">
      <c r="A951" s="844">
        <v>939</v>
      </c>
      <c r="B951" s="539" t="s">
        <v>1866</v>
      </c>
      <c r="C951" s="309" t="s">
        <v>2111</v>
      </c>
      <c r="D951" s="309"/>
      <c r="E951" s="308"/>
      <c r="F951" s="308"/>
      <c r="G951" s="308"/>
      <c r="H951" s="308"/>
      <c r="I951" s="536"/>
      <c r="J951" s="308"/>
      <c r="K951" s="308"/>
      <c r="L951" s="309">
        <v>2</v>
      </c>
      <c r="M951" s="533"/>
      <c r="N951" s="533"/>
      <c r="O951" s="534">
        <v>10000</v>
      </c>
      <c r="P951" s="855"/>
      <c r="Q951" s="503"/>
    </row>
    <row r="952" spans="1:17" s="425" customFormat="1" ht="28" customHeight="1">
      <c r="A952" s="844">
        <v>940</v>
      </c>
      <c r="B952" s="539" t="s">
        <v>1867</v>
      </c>
      <c r="C952" s="309" t="s">
        <v>2111</v>
      </c>
      <c r="D952" s="309"/>
      <c r="E952" s="308"/>
      <c r="F952" s="308"/>
      <c r="G952" s="308"/>
      <c r="H952" s="308"/>
      <c r="I952" s="536"/>
      <c r="J952" s="308"/>
      <c r="K952" s="308"/>
      <c r="L952" s="309">
        <v>2</v>
      </c>
      <c r="M952" s="533"/>
      <c r="N952" s="533"/>
      <c r="O952" s="534">
        <v>164000</v>
      </c>
      <c r="P952" s="855"/>
      <c r="Q952" s="503"/>
    </row>
    <row r="953" spans="1:17" s="425" customFormat="1" ht="28" customHeight="1">
      <c r="A953" s="844">
        <v>941</v>
      </c>
      <c r="B953" s="539" t="s">
        <v>1868</v>
      </c>
      <c r="C953" s="309" t="s">
        <v>2111</v>
      </c>
      <c r="D953" s="309"/>
      <c r="E953" s="308"/>
      <c r="F953" s="308"/>
      <c r="G953" s="308"/>
      <c r="H953" s="308"/>
      <c r="I953" s="536"/>
      <c r="J953" s="308"/>
      <c r="K953" s="308"/>
      <c r="L953" s="309">
        <v>2</v>
      </c>
      <c r="M953" s="533"/>
      <c r="N953" s="533"/>
      <c r="O953" s="534">
        <v>162000</v>
      </c>
      <c r="P953" s="855"/>
      <c r="Q953" s="503"/>
    </row>
    <row r="954" spans="1:17" s="425" customFormat="1" ht="28" customHeight="1">
      <c r="A954" s="844">
        <v>942</v>
      </c>
      <c r="B954" s="539" t="s">
        <v>1869</v>
      </c>
      <c r="C954" s="533" t="s">
        <v>2110</v>
      </c>
      <c r="D954" s="309"/>
      <c r="E954" s="308"/>
      <c r="F954" s="308"/>
      <c r="G954" s="308"/>
      <c r="H954" s="308"/>
      <c r="I954" s="536"/>
      <c r="J954" s="308"/>
      <c r="K954" s="308"/>
      <c r="L954" s="309">
        <v>2</v>
      </c>
      <c r="M954" s="533"/>
      <c r="N954" s="533"/>
      <c r="O954" s="534">
        <v>50000</v>
      </c>
      <c r="P954" s="855"/>
      <c r="Q954" s="503"/>
    </row>
    <row r="955" spans="1:17" s="425" customFormat="1" ht="28" customHeight="1">
      <c r="A955" s="844">
        <v>943</v>
      </c>
      <c r="B955" s="539" t="s">
        <v>1870</v>
      </c>
      <c r="C955" s="309" t="s">
        <v>2111</v>
      </c>
      <c r="D955" s="309"/>
      <c r="E955" s="308"/>
      <c r="F955" s="308"/>
      <c r="G955" s="308"/>
      <c r="H955" s="308"/>
      <c r="I955" s="536"/>
      <c r="J955" s="308"/>
      <c r="K955" s="308"/>
      <c r="L955" s="309">
        <v>1</v>
      </c>
      <c r="M955" s="533"/>
      <c r="N955" s="533"/>
      <c r="O955" s="534">
        <v>50000</v>
      </c>
      <c r="P955" s="855"/>
      <c r="Q955" s="503"/>
    </row>
    <row r="956" spans="1:17" s="425" customFormat="1" ht="28" customHeight="1">
      <c r="A956" s="844">
        <v>944</v>
      </c>
      <c r="B956" s="539" t="s">
        <v>1871</v>
      </c>
      <c r="C956" s="309" t="s">
        <v>2111</v>
      </c>
      <c r="D956" s="309"/>
      <c r="E956" s="308"/>
      <c r="F956" s="308"/>
      <c r="G956" s="308"/>
      <c r="H956" s="308"/>
      <c r="I956" s="536"/>
      <c r="J956" s="308"/>
      <c r="K956" s="308"/>
      <c r="L956" s="309">
        <v>2</v>
      </c>
      <c r="M956" s="533"/>
      <c r="N956" s="533"/>
      <c r="O956" s="534">
        <v>110000</v>
      </c>
      <c r="P956" s="855"/>
      <c r="Q956" s="503"/>
    </row>
    <row r="957" spans="1:17" s="425" customFormat="1" ht="28" customHeight="1">
      <c r="A957" s="844">
        <v>945</v>
      </c>
      <c r="B957" s="539" t="s">
        <v>1872</v>
      </c>
      <c r="C957" s="309" t="s">
        <v>2111</v>
      </c>
      <c r="D957" s="309"/>
      <c r="E957" s="308"/>
      <c r="F957" s="308"/>
      <c r="G957" s="308"/>
      <c r="H957" s="308"/>
      <c r="I957" s="536"/>
      <c r="J957" s="308"/>
      <c r="K957" s="308"/>
      <c r="L957" s="309">
        <v>2</v>
      </c>
      <c r="M957" s="533"/>
      <c r="N957" s="533"/>
      <c r="O957" s="534">
        <v>110000</v>
      </c>
      <c r="P957" s="855"/>
      <c r="Q957" s="503"/>
    </row>
    <row r="958" spans="1:17" s="425" customFormat="1" ht="28" customHeight="1">
      <c r="A958" s="844">
        <v>946</v>
      </c>
      <c r="B958" s="539" t="s">
        <v>1873</v>
      </c>
      <c r="C958" s="309" t="s">
        <v>2111</v>
      </c>
      <c r="D958" s="309"/>
      <c r="E958" s="308"/>
      <c r="F958" s="308"/>
      <c r="G958" s="308"/>
      <c r="H958" s="308"/>
      <c r="I958" s="536"/>
      <c r="J958" s="308"/>
      <c r="K958" s="308"/>
      <c r="L958" s="309">
        <v>2</v>
      </c>
      <c r="M958" s="533"/>
      <c r="N958" s="533"/>
      <c r="O958" s="534">
        <v>116000</v>
      </c>
      <c r="P958" s="855"/>
      <c r="Q958" s="503"/>
    </row>
    <row r="959" spans="1:17" s="425" customFormat="1" ht="28" customHeight="1">
      <c r="A959" s="844">
        <v>947</v>
      </c>
      <c r="B959" s="539" t="s">
        <v>1874</v>
      </c>
      <c r="C959" s="555" t="s">
        <v>2106</v>
      </c>
      <c r="D959" s="309"/>
      <c r="E959" s="308"/>
      <c r="F959" s="308"/>
      <c r="G959" s="308"/>
      <c r="H959" s="308"/>
      <c r="I959" s="536"/>
      <c r="J959" s="308"/>
      <c r="K959" s="308"/>
      <c r="L959" s="309">
        <v>2</v>
      </c>
      <c r="M959" s="533"/>
      <c r="N959" s="533"/>
      <c r="O959" s="534">
        <v>70000</v>
      </c>
      <c r="P959" s="855"/>
      <c r="Q959" s="503"/>
    </row>
    <row r="960" spans="1:17" s="425" customFormat="1" ht="28" customHeight="1">
      <c r="A960" s="844">
        <v>948</v>
      </c>
      <c r="B960" s="539" t="s">
        <v>1875</v>
      </c>
      <c r="C960" s="555" t="s">
        <v>2106</v>
      </c>
      <c r="D960" s="309"/>
      <c r="E960" s="308"/>
      <c r="F960" s="308"/>
      <c r="G960" s="308"/>
      <c r="H960" s="308"/>
      <c r="I960" s="536"/>
      <c r="J960" s="308"/>
      <c r="K960" s="308"/>
      <c r="L960" s="309">
        <v>2</v>
      </c>
      <c r="M960" s="533"/>
      <c r="N960" s="533"/>
      <c r="O960" s="534">
        <v>90000</v>
      </c>
      <c r="P960" s="855"/>
      <c r="Q960" s="503"/>
    </row>
    <row r="961" spans="1:17" s="425" customFormat="1" ht="28" customHeight="1">
      <c r="A961" s="844">
        <v>949</v>
      </c>
      <c r="B961" s="539" t="s">
        <v>1876</v>
      </c>
      <c r="C961" s="309" t="s">
        <v>2111</v>
      </c>
      <c r="D961" s="309"/>
      <c r="E961" s="308"/>
      <c r="F961" s="308"/>
      <c r="G961" s="308"/>
      <c r="H961" s="308"/>
      <c r="I961" s="536"/>
      <c r="J961" s="308"/>
      <c r="K961" s="308"/>
      <c r="L961" s="309">
        <v>1</v>
      </c>
      <c r="M961" s="533"/>
      <c r="N961" s="533"/>
      <c r="O961" s="534">
        <v>41500</v>
      </c>
      <c r="P961" s="855"/>
      <c r="Q961" s="503"/>
    </row>
    <row r="962" spans="1:17" s="425" customFormat="1" ht="28" customHeight="1">
      <c r="A962" s="844">
        <v>950</v>
      </c>
      <c r="B962" s="539" t="s">
        <v>1877</v>
      </c>
      <c r="C962" s="309" t="s">
        <v>2111</v>
      </c>
      <c r="D962" s="309"/>
      <c r="E962" s="308"/>
      <c r="F962" s="308"/>
      <c r="G962" s="308"/>
      <c r="H962" s="308"/>
      <c r="I962" s="536"/>
      <c r="J962" s="308"/>
      <c r="K962" s="308"/>
      <c r="L962" s="309">
        <v>1</v>
      </c>
      <c r="M962" s="533"/>
      <c r="N962" s="533"/>
      <c r="O962" s="534">
        <v>15000</v>
      </c>
      <c r="P962" s="855"/>
      <c r="Q962" s="503"/>
    </row>
    <row r="963" spans="1:17" s="425" customFormat="1" ht="28" customHeight="1">
      <c r="A963" s="844">
        <v>951</v>
      </c>
      <c r="B963" s="539" t="s">
        <v>1878</v>
      </c>
      <c r="C963" s="309" t="s">
        <v>2111</v>
      </c>
      <c r="D963" s="309"/>
      <c r="E963" s="308"/>
      <c r="F963" s="308"/>
      <c r="G963" s="308"/>
      <c r="H963" s="308"/>
      <c r="I963" s="536"/>
      <c r="J963" s="308"/>
      <c r="K963" s="308"/>
      <c r="L963" s="309">
        <v>1</v>
      </c>
      <c r="M963" s="533"/>
      <c r="N963" s="533"/>
      <c r="O963" s="534">
        <v>15000</v>
      </c>
      <c r="P963" s="855"/>
      <c r="Q963" s="503"/>
    </row>
    <row r="964" spans="1:17" s="425" customFormat="1" ht="28" customHeight="1">
      <c r="A964" s="844">
        <v>952</v>
      </c>
      <c r="B964" s="539" t="s">
        <v>1879</v>
      </c>
      <c r="C964" s="309" t="s">
        <v>2111</v>
      </c>
      <c r="D964" s="309"/>
      <c r="E964" s="308"/>
      <c r="F964" s="308"/>
      <c r="G964" s="308"/>
      <c r="H964" s="308"/>
      <c r="I964" s="536"/>
      <c r="J964" s="308"/>
      <c r="K964" s="308"/>
      <c r="L964" s="309">
        <v>1</v>
      </c>
      <c r="M964" s="533"/>
      <c r="N964" s="533"/>
      <c r="O964" s="534">
        <v>14000</v>
      </c>
      <c r="P964" s="855"/>
      <c r="Q964" s="503"/>
    </row>
    <row r="965" spans="1:17" s="425" customFormat="1" ht="28" customHeight="1">
      <c r="A965" s="844">
        <v>953</v>
      </c>
      <c r="B965" s="539" t="s">
        <v>1880</v>
      </c>
      <c r="C965" s="309" t="s">
        <v>2111</v>
      </c>
      <c r="D965" s="309"/>
      <c r="E965" s="308"/>
      <c r="F965" s="308"/>
      <c r="G965" s="308"/>
      <c r="H965" s="308"/>
      <c r="I965" s="536"/>
      <c r="J965" s="308"/>
      <c r="K965" s="308"/>
      <c r="L965" s="309">
        <v>2</v>
      </c>
      <c r="M965" s="533"/>
      <c r="N965" s="533"/>
      <c r="O965" s="534">
        <v>166000</v>
      </c>
      <c r="P965" s="855"/>
      <c r="Q965" s="503"/>
    </row>
    <row r="966" spans="1:17" s="425" customFormat="1" ht="28" customHeight="1">
      <c r="A966" s="844">
        <v>954</v>
      </c>
      <c r="B966" s="539" t="s">
        <v>1881</v>
      </c>
      <c r="C966" s="309" t="s">
        <v>2111</v>
      </c>
      <c r="D966" s="309"/>
      <c r="E966" s="308"/>
      <c r="F966" s="308"/>
      <c r="G966" s="308"/>
      <c r="H966" s="308"/>
      <c r="I966" s="536"/>
      <c r="J966" s="308"/>
      <c r="K966" s="308"/>
      <c r="L966" s="309">
        <v>2</v>
      </c>
      <c r="M966" s="533"/>
      <c r="N966" s="533"/>
      <c r="O966" s="534">
        <v>13000</v>
      </c>
      <c r="P966" s="855"/>
      <c r="Q966" s="503"/>
    </row>
    <row r="967" spans="1:17" s="425" customFormat="1" ht="28" customHeight="1">
      <c r="A967" s="844">
        <v>955</v>
      </c>
      <c r="B967" s="539" t="s">
        <v>1882</v>
      </c>
      <c r="C967" s="309" t="s">
        <v>2111</v>
      </c>
      <c r="D967" s="309"/>
      <c r="E967" s="308"/>
      <c r="F967" s="308"/>
      <c r="G967" s="308"/>
      <c r="H967" s="308"/>
      <c r="I967" s="536"/>
      <c r="J967" s="308"/>
      <c r="K967" s="308"/>
      <c r="L967" s="309">
        <v>2</v>
      </c>
      <c r="M967" s="533"/>
      <c r="N967" s="533"/>
      <c r="O967" s="534">
        <v>50000</v>
      </c>
      <c r="P967" s="855"/>
      <c r="Q967" s="503"/>
    </row>
    <row r="968" spans="1:17" s="425" customFormat="1" ht="28" customHeight="1">
      <c r="A968" s="844">
        <v>956</v>
      </c>
      <c r="B968" s="539" t="s">
        <v>1883</v>
      </c>
      <c r="C968" s="309" t="s">
        <v>2111</v>
      </c>
      <c r="D968" s="309"/>
      <c r="E968" s="308"/>
      <c r="F968" s="308"/>
      <c r="G968" s="308"/>
      <c r="H968" s="308"/>
      <c r="I968" s="536"/>
      <c r="J968" s="308"/>
      <c r="K968" s="308"/>
      <c r="L968" s="309">
        <v>2</v>
      </c>
      <c r="M968" s="533"/>
      <c r="N968" s="533"/>
      <c r="O968" s="534">
        <v>46000</v>
      </c>
      <c r="P968" s="855"/>
      <c r="Q968" s="503"/>
    </row>
    <row r="969" spans="1:17" s="425" customFormat="1" ht="28" customHeight="1">
      <c r="A969" s="844">
        <v>957</v>
      </c>
      <c r="B969" s="539" t="s">
        <v>1884</v>
      </c>
      <c r="C969" s="309" t="s">
        <v>2111</v>
      </c>
      <c r="D969" s="309"/>
      <c r="E969" s="308"/>
      <c r="F969" s="308"/>
      <c r="G969" s="308"/>
      <c r="H969" s="308"/>
      <c r="I969" s="536"/>
      <c r="J969" s="308"/>
      <c r="K969" s="308"/>
      <c r="L969" s="309">
        <v>2</v>
      </c>
      <c r="M969" s="533"/>
      <c r="N969" s="533"/>
      <c r="O969" s="534">
        <v>54000</v>
      </c>
      <c r="P969" s="855"/>
      <c r="Q969" s="503"/>
    </row>
    <row r="970" spans="1:17" s="425" customFormat="1" ht="28" customHeight="1">
      <c r="A970" s="844">
        <v>958</v>
      </c>
      <c r="B970" s="539" t="s">
        <v>1885</v>
      </c>
      <c r="C970" s="309" t="s">
        <v>2111</v>
      </c>
      <c r="D970" s="309"/>
      <c r="E970" s="308"/>
      <c r="F970" s="308"/>
      <c r="G970" s="308"/>
      <c r="H970" s="308"/>
      <c r="I970" s="536"/>
      <c r="J970" s="308"/>
      <c r="K970" s="308"/>
      <c r="L970" s="309">
        <v>2</v>
      </c>
      <c r="M970" s="533"/>
      <c r="N970" s="533"/>
      <c r="O970" s="534">
        <v>54000</v>
      </c>
      <c r="P970" s="855"/>
      <c r="Q970" s="503"/>
    </row>
    <row r="971" spans="1:17" s="425" customFormat="1" ht="28" customHeight="1">
      <c r="A971" s="844">
        <v>959</v>
      </c>
      <c r="B971" s="539" t="s">
        <v>1886</v>
      </c>
      <c r="C971" s="309" t="s">
        <v>2111</v>
      </c>
      <c r="D971" s="309"/>
      <c r="E971" s="308"/>
      <c r="F971" s="308"/>
      <c r="G971" s="308"/>
      <c r="H971" s="308"/>
      <c r="I971" s="536"/>
      <c r="J971" s="308"/>
      <c r="K971" s="308"/>
      <c r="L971" s="309">
        <v>2</v>
      </c>
      <c r="M971" s="533"/>
      <c r="N971" s="533"/>
      <c r="O971" s="534">
        <v>90000</v>
      </c>
      <c r="P971" s="855"/>
      <c r="Q971" s="503"/>
    </row>
    <row r="972" spans="1:17" s="425" customFormat="1" ht="28" customHeight="1">
      <c r="A972" s="844">
        <v>960</v>
      </c>
      <c r="B972" s="539" t="s">
        <v>1887</v>
      </c>
      <c r="C972" s="309" t="s">
        <v>2111</v>
      </c>
      <c r="D972" s="309"/>
      <c r="E972" s="308"/>
      <c r="F972" s="308"/>
      <c r="G972" s="308"/>
      <c r="H972" s="308"/>
      <c r="I972" s="536"/>
      <c r="J972" s="308"/>
      <c r="K972" s="308"/>
      <c r="L972" s="309">
        <v>2</v>
      </c>
      <c r="M972" s="533"/>
      <c r="N972" s="533"/>
      <c r="O972" s="534">
        <v>82000</v>
      </c>
      <c r="P972" s="855"/>
      <c r="Q972" s="503"/>
    </row>
    <row r="973" spans="1:17" s="425" customFormat="1" ht="28" customHeight="1">
      <c r="A973" s="844">
        <v>961</v>
      </c>
      <c r="B973" s="539" t="s">
        <v>1888</v>
      </c>
      <c r="C973" s="309" t="s">
        <v>2111</v>
      </c>
      <c r="D973" s="309"/>
      <c r="E973" s="308"/>
      <c r="F973" s="308"/>
      <c r="G973" s="308"/>
      <c r="H973" s="308"/>
      <c r="I973" s="536"/>
      <c r="J973" s="308"/>
      <c r="K973" s="308"/>
      <c r="L973" s="309">
        <v>2</v>
      </c>
      <c r="M973" s="533"/>
      <c r="N973" s="533"/>
      <c r="O973" s="534">
        <v>82000</v>
      </c>
      <c r="P973" s="855"/>
      <c r="Q973" s="503"/>
    </row>
    <row r="974" spans="1:17" s="425" customFormat="1" ht="28" customHeight="1">
      <c r="A974" s="844">
        <v>962</v>
      </c>
      <c r="B974" s="539" t="s">
        <v>1889</v>
      </c>
      <c r="C974" s="309" t="s">
        <v>2111</v>
      </c>
      <c r="D974" s="309"/>
      <c r="E974" s="308"/>
      <c r="F974" s="308"/>
      <c r="G974" s="308"/>
      <c r="H974" s="308"/>
      <c r="I974" s="536"/>
      <c r="J974" s="308"/>
      <c r="K974" s="308"/>
      <c r="L974" s="309">
        <v>2</v>
      </c>
      <c r="M974" s="533"/>
      <c r="N974" s="533"/>
      <c r="O974" s="534">
        <v>82000</v>
      </c>
      <c r="P974" s="855"/>
      <c r="Q974" s="503"/>
    </row>
    <row r="975" spans="1:17" s="425" customFormat="1" ht="28" customHeight="1">
      <c r="A975" s="844">
        <v>963</v>
      </c>
      <c r="B975" s="539" t="s">
        <v>1890</v>
      </c>
      <c r="C975" s="309" t="s">
        <v>2111</v>
      </c>
      <c r="D975" s="309"/>
      <c r="E975" s="308"/>
      <c r="F975" s="308"/>
      <c r="G975" s="308"/>
      <c r="H975" s="308"/>
      <c r="I975" s="536"/>
      <c r="J975" s="308"/>
      <c r="K975" s="308"/>
      <c r="L975" s="309">
        <v>2</v>
      </c>
      <c r="M975" s="533"/>
      <c r="N975" s="533"/>
      <c r="O975" s="534">
        <v>82000</v>
      </c>
      <c r="P975" s="855"/>
      <c r="Q975" s="503"/>
    </row>
    <row r="976" spans="1:17" s="425" customFormat="1" ht="28" customHeight="1">
      <c r="A976" s="844">
        <v>964</v>
      </c>
      <c r="B976" s="539" t="s">
        <v>1891</v>
      </c>
      <c r="C976" s="309" t="s">
        <v>2111</v>
      </c>
      <c r="D976" s="309"/>
      <c r="E976" s="308"/>
      <c r="F976" s="308"/>
      <c r="G976" s="308"/>
      <c r="H976" s="308"/>
      <c r="I976" s="536"/>
      <c r="J976" s="308"/>
      <c r="K976" s="308"/>
      <c r="L976" s="309">
        <v>2</v>
      </c>
      <c r="M976" s="533"/>
      <c r="N976" s="533"/>
      <c r="O976" s="534">
        <v>82000</v>
      </c>
      <c r="P976" s="855"/>
      <c r="Q976" s="503"/>
    </row>
    <row r="977" spans="1:17" s="425" customFormat="1" ht="28" customHeight="1">
      <c r="A977" s="844">
        <v>965</v>
      </c>
      <c r="B977" s="539" t="s">
        <v>1892</v>
      </c>
      <c r="C977" s="309" t="s">
        <v>2111</v>
      </c>
      <c r="D977" s="309"/>
      <c r="E977" s="308"/>
      <c r="F977" s="308"/>
      <c r="G977" s="308"/>
      <c r="H977" s="308"/>
      <c r="I977" s="536"/>
      <c r="J977" s="308"/>
      <c r="K977" s="308"/>
      <c r="L977" s="309">
        <v>2</v>
      </c>
      <c r="M977" s="533"/>
      <c r="N977" s="533"/>
      <c r="O977" s="534">
        <v>82000</v>
      </c>
      <c r="P977" s="855"/>
      <c r="Q977" s="503"/>
    </row>
    <row r="978" spans="1:17" s="425" customFormat="1" ht="36" customHeight="1">
      <c r="A978" s="844">
        <v>966</v>
      </c>
      <c r="B978" s="539" t="s">
        <v>1893</v>
      </c>
      <c r="C978" s="309" t="s">
        <v>2111</v>
      </c>
      <c r="D978" s="309"/>
      <c r="E978" s="308"/>
      <c r="F978" s="308"/>
      <c r="G978" s="308"/>
      <c r="H978" s="308"/>
      <c r="I978" s="536"/>
      <c r="J978" s="308"/>
      <c r="K978" s="308"/>
      <c r="L978" s="309">
        <v>2</v>
      </c>
      <c r="M978" s="533"/>
      <c r="N978" s="533"/>
      <c r="O978" s="534">
        <v>60000</v>
      </c>
      <c r="P978" s="855"/>
      <c r="Q978" s="503"/>
    </row>
    <row r="979" spans="1:17" s="425" customFormat="1" ht="36" customHeight="1">
      <c r="A979" s="844">
        <v>967</v>
      </c>
      <c r="B979" s="539" t="s">
        <v>1894</v>
      </c>
      <c r="C979" s="309" t="s">
        <v>2111</v>
      </c>
      <c r="D979" s="309"/>
      <c r="E979" s="308"/>
      <c r="F979" s="308"/>
      <c r="G979" s="308"/>
      <c r="H979" s="308"/>
      <c r="I979" s="536"/>
      <c r="J979" s="308"/>
      <c r="K979" s="308"/>
      <c r="L979" s="309">
        <v>2</v>
      </c>
      <c r="M979" s="533"/>
      <c r="N979" s="533"/>
      <c r="O979" s="534">
        <v>70000</v>
      </c>
      <c r="P979" s="855"/>
      <c r="Q979" s="503"/>
    </row>
    <row r="980" spans="1:17" s="425" customFormat="1" ht="36" customHeight="1">
      <c r="A980" s="844">
        <v>968</v>
      </c>
      <c r="B980" s="539" t="s">
        <v>1895</v>
      </c>
      <c r="C980" s="309" t="s">
        <v>2111</v>
      </c>
      <c r="D980" s="309"/>
      <c r="E980" s="308"/>
      <c r="F980" s="308"/>
      <c r="G980" s="308"/>
      <c r="H980" s="308"/>
      <c r="I980" s="536"/>
      <c r="J980" s="308"/>
      <c r="K980" s="308"/>
      <c r="L980" s="309">
        <v>2</v>
      </c>
      <c r="M980" s="533"/>
      <c r="N980" s="533"/>
      <c r="O980" s="534">
        <v>70000</v>
      </c>
      <c r="P980" s="855"/>
      <c r="Q980" s="503"/>
    </row>
    <row r="981" spans="1:17" s="425" customFormat="1" ht="36" customHeight="1">
      <c r="A981" s="844">
        <v>969</v>
      </c>
      <c r="B981" s="531" t="s">
        <v>1896</v>
      </c>
      <c r="C981" s="309" t="s">
        <v>2111</v>
      </c>
      <c r="D981" s="309"/>
      <c r="E981" s="308"/>
      <c r="F981" s="308"/>
      <c r="G981" s="308"/>
      <c r="H981" s="308"/>
      <c r="I981" s="536"/>
      <c r="J981" s="308"/>
      <c r="K981" s="308"/>
      <c r="L981" s="309">
        <v>2</v>
      </c>
      <c r="M981" s="533"/>
      <c r="N981" s="533"/>
      <c r="O981" s="534">
        <v>60000</v>
      </c>
      <c r="P981" s="855"/>
      <c r="Q981" s="503"/>
    </row>
    <row r="982" spans="1:17" s="425" customFormat="1" ht="36" customHeight="1">
      <c r="A982" s="844">
        <v>970</v>
      </c>
      <c r="B982" s="531" t="s">
        <v>1897</v>
      </c>
      <c r="C982" s="309" t="s">
        <v>2111</v>
      </c>
      <c r="D982" s="309"/>
      <c r="E982" s="308"/>
      <c r="F982" s="308"/>
      <c r="G982" s="308"/>
      <c r="H982" s="308"/>
      <c r="I982" s="536"/>
      <c r="J982" s="308"/>
      <c r="K982" s="308"/>
      <c r="L982" s="309">
        <v>2</v>
      </c>
      <c r="M982" s="533"/>
      <c r="N982" s="533"/>
      <c r="O982" s="534">
        <v>58000</v>
      </c>
      <c r="P982" s="855"/>
      <c r="Q982" s="503"/>
    </row>
    <row r="983" spans="1:17" s="425" customFormat="1" ht="36" customHeight="1">
      <c r="A983" s="844">
        <v>971</v>
      </c>
      <c r="B983" s="531" t="s">
        <v>1898</v>
      </c>
      <c r="C983" s="309" t="s">
        <v>2111</v>
      </c>
      <c r="D983" s="309"/>
      <c r="E983" s="308"/>
      <c r="F983" s="308"/>
      <c r="G983" s="308"/>
      <c r="H983" s="308"/>
      <c r="I983" s="536"/>
      <c r="J983" s="308"/>
      <c r="K983" s="308"/>
      <c r="L983" s="309">
        <v>2</v>
      </c>
      <c r="M983" s="533"/>
      <c r="N983" s="533"/>
      <c r="O983" s="534">
        <v>60000</v>
      </c>
      <c r="P983" s="855"/>
      <c r="Q983" s="503"/>
    </row>
    <row r="984" spans="1:17" s="425" customFormat="1" ht="36" customHeight="1">
      <c r="A984" s="844">
        <v>972</v>
      </c>
      <c r="B984" s="531" t="s">
        <v>1899</v>
      </c>
      <c r="C984" s="309" t="s">
        <v>2111</v>
      </c>
      <c r="D984" s="309"/>
      <c r="E984" s="308"/>
      <c r="F984" s="308"/>
      <c r="G984" s="308"/>
      <c r="H984" s="308"/>
      <c r="I984" s="536"/>
      <c r="J984" s="308"/>
      <c r="K984" s="308"/>
      <c r="L984" s="309">
        <v>2</v>
      </c>
      <c r="M984" s="533"/>
      <c r="N984" s="533"/>
      <c r="O984" s="534">
        <v>70000</v>
      </c>
      <c r="P984" s="855"/>
      <c r="Q984" s="503"/>
    </row>
    <row r="985" spans="1:17" s="425" customFormat="1" ht="36" customHeight="1">
      <c r="A985" s="844">
        <v>973</v>
      </c>
      <c r="B985" s="531" t="s">
        <v>1900</v>
      </c>
      <c r="C985" s="309" t="s">
        <v>2111</v>
      </c>
      <c r="D985" s="309"/>
      <c r="E985" s="308"/>
      <c r="F985" s="308"/>
      <c r="G985" s="308"/>
      <c r="H985" s="308"/>
      <c r="I985" s="536"/>
      <c r="J985" s="308"/>
      <c r="K985" s="308"/>
      <c r="L985" s="309">
        <v>2</v>
      </c>
      <c r="M985" s="533"/>
      <c r="N985" s="533"/>
      <c r="O985" s="534">
        <v>66000</v>
      </c>
      <c r="P985" s="855"/>
      <c r="Q985" s="503"/>
    </row>
    <row r="986" spans="1:17" s="425" customFormat="1" ht="36" customHeight="1">
      <c r="A986" s="844">
        <v>974</v>
      </c>
      <c r="B986" s="531" t="s">
        <v>1901</v>
      </c>
      <c r="C986" s="309" t="s">
        <v>2111</v>
      </c>
      <c r="D986" s="309"/>
      <c r="E986" s="308"/>
      <c r="F986" s="308"/>
      <c r="G986" s="308"/>
      <c r="H986" s="308"/>
      <c r="I986" s="536"/>
      <c r="J986" s="308"/>
      <c r="K986" s="308"/>
      <c r="L986" s="309">
        <v>2</v>
      </c>
      <c r="M986" s="533"/>
      <c r="N986" s="533"/>
      <c r="O986" s="534">
        <v>60000</v>
      </c>
      <c r="P986" s="855"/>
      <c r="Q986" s="503"/>
    </row>
    <row r="987" spans="1:17" s="425" customFormat="1" ht="36" customHeight="1">
      <c r="A987" s="844">
        <v>975</v>
      </c>
      <c r="B987" s="531" t="s">
        <v>1902</v>
      </c>
      <c r="C987" s="309" t="s">
        <v>2111</v>
      </c>
      <c r="D987" s="309"/>
      <c r="E987" s="308"/>
      <c r="F987" s="308"/>
      <c r="G987" s="308"/>
      <c r="H987" s="308"/>
      <c r="I987" s="536"/>
      <c r="J987" s="308"/>
      <c r="K987" s="308"/>
      <c r="L987" s="309">
        <v>2</v>
      </c>
      <c r="M987" s="533"/>
      <c r="N987" s="533"/>
      <c r="O987" s="534">
        <v>70000</v>
      </c>
      <c r="P987" s="855"/>
      <c r="Q987" s="503"/>
    </row>
    <row r="988" spans="1:17" s="425" customFormat="1" ht="36" customHeight="1">
      <c r="A988" s="844">
        <v>976</v>
      </c>
      <c r="B988" s="531" t="s">
        <v>1903</v>
      </c>
      <c r="C988" s="309" t="s">
        <v>2111</v>
      </c>
      <c r="D988" s="309"/>
      <c r="E988" s="308"/>
      <c r="F988" s="308"/>
      <c r="G988" s="308"/>
      <c r="H988" s="308"/>
      <c r="I988" s="536"/>
      <c r="J988" s="308"/>
      <c r="K988" s="308"/>
      <c r="L988" s="309">
        <v>1</v>
      </c>
      <c r="M988" s="533"/>
      <c r="N988" s="533"/>
      <c r="O988" s="534">
        <v>30000</v>
      </c>
      <c r="P988" s="855"/>
      <c r="Q988" s="503"/>
    </row>
    <row r="989" spans="1:17" s="425" customFormat="1" ht="36" customHeight="1">
      <c r="A989" s="844">
        <v>977</v>
      </c>
      <c r="B989" s="531" t="s">
        <v>1904</v>
      </c>
      <c r="C989" s="309" t="s">
        <v>2111</v>
      </c>
      <c r="D989" s="309"/>
      <c r="E989" s="308"/>
      <c r="F989" s="308"/>
      <c r="G989" s="308"/>
      <c r="H989" s="308"/>
      <c r="I989" s="536"/>
      <c r="J989" s="308"/>
      <c r="K989" s="308"/>
      <c r="L989" s="309">
        <v>1</v>
      </c>
      <c r="M989" s="533"/>
      <c r="N989" s="533"/>
      <c r="O989" s="534">
        <v>50000</v>
      </c>
      <c r="P989" s="855"/>
      <c r="Q989" s="503"/>
    </row>
    <row r="990" spans="1:17" s="425" customFormat="1" ht="36" customHeight="1">
      <c r="A990" s="844">
        <v>978</v>
      </c>
      <c r="B990" s="531" t="s">
        <v>1905</v>
      </c>
      <c r="C990" s="309" t="s">
        <v>2111</v>
      </c>
      <c r="D990" s="309"/>
      <c r="E990" s="308"/>
      <c r="F990" s="308"/>
      <c r="G990" s="308"/>
      <c r="H990" s="308"/>
      <c r="I990" s="536"/>
      <c r="J990" s="308"/>
      <c r="K990" s="308"/>
      <c r="L990" s="309">
        <v>2</v>
      </c>
      <c r="M990" s="533"/>
      <c r="N990" s="533"/>
      <c r="O990" s="534">
        <v>86000</v>
      </c>
      <c r="P990" s="855"/>
      <c r="Q990" s="503"/>
    </row>
    <row r="991" spans="1:17" s="425" customFormat="1" ht="36" customHeight="1">
      <c r="A991" s="844">
        <v>979</v>
      </c>
      <c r="B991" s="531" t="s">
        <v>1906</v>
      </c>
      <c r="C991" s="309" t="s">
        <v>2111</v>
      </c>
      <c r="D991" s="309"/>
      <c r="E991" s="308"/>
      <c r="F991" s="308"/>
      <c r="G991" s="308"/>
      <c r="H991" s="308"/>
      <c r="I991" s="536"/>
      <c r="J991" s="308"/>
      <c r="K991" s="308"/>
      <c r="L991" s="309">
        <v>2</v>
      </c>
      <c r="M991" s="533"/>
      <c r="N991" s="533"/>
      <c r="O991" s="534">
        <v>90000</v>
      </c>
      <c r="P991" s="855"/>
      <c r="Q991" s="503"/>
    </row>
    <row r="992" spans="1:17" s="425" customFormat="1" ht="36" customHeight="1">
      <c r="A992" s="844">
        <v>980</v>
      </c>
      <c r="B992" s="531" t="s">
        <v>1907</v>
      </c>
      <c r="C992" s="309" t="s">
        <v>2111</v>
      </c>
      <c r="D992" s="309"/>
      <c r="E992" s="308"/>
      <c r="F992" s="308"/>
      <c r="G992" s="308"/>
      <c r="H992" s="308"/>
      <c r="I992" s="536"/>
      <c r="J992" s="308"/>
      <c r="K992" s="308"/>
      <c r="L992" s="309">
        <v>2</v>
      </c>
      <c r="M992" s="533"/>
      <c r="N992" s="533"/>
      <c r="O992" s="534">
        <v>126000</v>
      </c>
      <c r="P992" s="855"/>
      <c r="Q992" s="503"/>
    </row>
    <row r="993" spans="1:17" s="425" customFormat="1" ht="36" customHeight="1">
      <c r="A993" s="844">
        <v>981</v>
      </c>
      <c r="B993" s="531" t="s">
        <v>1908</v>
      </c>
      <c r="C993" s="309" t="s">
        <v>2111</v>
      </c>
      <c r="D993" s="309"/>
      <c r="E993" s="308"/>
      <c r="F993" s="308"/>
      <c r="G993" s="308"/>
      <c r="H993" s="308"/>
      <c r="I993" s="536"/>
      <c r="J993" s="308"/>
      <c r="K993" s="308"/>
      <c r="L993" s="309">
        <v>3</v>
      </c>
      <c r="M993" s="533"/>
      <c r="N993" s="533"/>
      <c r="O993" s="534">
        <v>45000</v>
      </c>
      <c r="P993" s="855"/>
      <c r="Q993" s="503"/>
    </row>
    <row r="994" spans="1:17" s="425" customFormat="1" ht="36" customHeight="1">
      <c r="A994" s="844">
        <v>982</v>
      </c>
      <c r="B994" s="531" t="s">
        <v>1909</v>
      </c>
      <c r="C994" s="309" t="s">
        <v>2111</v>
      </c>
      <c r="D994" s="309"/>
      <c r="E994" s="308"/>
      <c r="F994" s="308"/>
      <c r="G994" s="308"/>
      <c r="H994" s="308"/>
      <c r="I994" s="536"/>
      <c r="J994" s="308"/>
      <c r="K994" s="308"/>
      <c r="L994" s="309">
        <v>1</v>
      </c>
      <c r="M994" s="533"/>
      <c r="N994" s="533"/>
      <c r="O994" s="534">
        <v>30000</v>
      </c>
      <c r="P994" s="855"/>
      <c r="Q994" s="503"/>
    </row>
    <row r="995" spans="1:17" s="425" customFormat="1" ht="36" customHeight="1">
      <c r="A995" s="844">
        <v>983</v>
      </c>
      <c r="B995" s="531" t="s">
        <v>1910</v>
      </c>
      <c r="C995" s="309" t="s">
        <v>2111</v>
      </c>
      <c r="D995" s="309"/>
      <c r="E995" s="308"/>
      <c r="F995" s="308"/>
      <c r="G995" s="308"/>
      <c r="H995" s="308"/>
      <c r="I995" s="536"/>
      <c r="J995" s="308"/>
      <c r="K995" s="308"/>
      <c r="L995" s="309">
        <v>2</v>
      </c>
      <c r="M995" s="533"/>
      <c r="N995" s="533"/>
      <c r="O995" s="534">
        <v>25000</v>
      </c>
      <c r="P995" s="855"/>
      <c r="Q995" s="503"/>
    </row>
    <row r="996" spans="1:17" s="425" customFormat="1" ht="36" customHeight="1">
      <c r="A996" s="844">
        <v>984</v>
      </c>
      <c r="B996" s="531" t="s">
        <v>1911</v>
      </c>
      <c r="C996" s="309" t="s">
        <v>2111</v>
      </c>
      <c r="D996" s="309"/>
      <c r="E996" s="308"/>
      <c r="F996" s="308"/>
      <c r="G996" s="308"/>
      <c r="H996" s="308"/>
      <c r="I996" s="536"/>
      <c r="J996" s="308"/>
      <c r="K996" s="308"/>
      <c r="L996" s="309">
        <v>1</v>
      </c>
      <c r="M996" s="533"/>
      <c r="N996" s="533"/>
      <c r="O996" s="534">
        <v>38000</v>
      </c>
      <c r="P996" s="855"/>
      <c r="Q996" s="503"/>
    </row>
    <row r="997" spans="1:17" s="425" customFormat="1" ht="36" customHeight="1">
      <c r="A997" s="844">
        <v>985</v>
      </c>
      <c r="B997" s="531" t="s">
        <v>1912</v>
      </c>
      <c r="C997" s="309" t="s">
        <v>2111</v>
      </c>
      <c r="D997" s="309"/>
      <c r="E997" s="308"/>
      <c r="F997" s="308"/>
      <c r="G997" s="308"/>
      <c r="H997" s="308"/>
      <c r="I997" s="536"/>
      <c r="J997" s="308"/>
      <c r="K997" s="308"/>
      <c r="L997" s="309">
        <v>1</v>
      </c>
      <c r="M997" s="533"/>
      <c r="N997" s="533"/>
      <c r="O997" s="534">
        <v>19000</v>
      </c>
      <c r="P997" s="855"/>
      <c r="Q997" s="503"/>
    </row>
    <row r="998" spans="1:17" s="425" customFormat="1" ht="36" customHeight="1">
      <c r="A998" s="844">
        <v>986</v>
      </c>
      <c r="B998" s="531" t="s">
        <v>1913</v>
      </c>
      <c r="C998" s="309" t="s">
        <v>2111</v>
      </c>
      <c r="D998" s="309"/>
      <c r="E998" s="308"/>
      <c r="F998" s="308"/>
      <c r="G998" s="308"/>
      <c r="H998" s="308"/>
      <c r="I998" s="536"/>
      <c r="J998" s="308"/>
      <c r="K998" s="308"/>
      <c r="L998" s="309">
        <v>3</v>
      </c>
      <c r="M998" s="533"/>
      <c r="N998" s="533"/>
      <c r="O998" s="534">
        <v>37500</v>
      </c>
      <c r="P998" s="855"/>
      <c r="Q998" s="503"/>
    </row>
    <row r="999" spans="1:17" s="425" customFormat="1" ht="36" customHeight="1">
      <c r="A999" s="844">
        <v>987</v>
      </c>
      <c r="B999" s="531" t="s">
        <v>1914</v>
      </c>
      <c r="C999" s="309" t="s">
        <v>2111</v>
      </c>
      <c r="D999" s="309"/>
      <c r="E999" s="308"/>
      <c r="F999" s="308"/>
      <c r="G999" s="308"/>
      <c r="H999" s="308"/>
      <c r="I999" s="536"/>
      <c r="J999" s="308"/>
      <c r="K999" s="308"/>
      <c r="L999" s="309">
        <v>3</v>
      </c>
      <c r="M999" s="533"/>
      <c r="N999" s="533"/>
      <c r="O999" s="534">
        <v>28500</v>
      </c>
      <c r="P999" s="855"/>
      <c r="Q999" s="503"/>
    </row>
    <row r="1000" spans="1:17" s="425" customFormat="1" ht="36" customHeight="1">
      <c r="A1000" s="844">
        <v>988</v>
      </c>
      <c r="B1000" s="531" t="s">
        <v>1915</v>
      </c>
      <c r="C1000" s="309" t="s">
        <v>2111</v>
      </c>
      <c r="D1000" s="309"/>
      <c r="E1000" s="308"/>
      <c r="F1000" s="308"/>
      <c r="G1000" s="308"/>
      <c r="H1000" s="308"/>
      <c r="I1000" s="536"/>
      <c r="J1000" s="308"/>
      <c r="K1000" s="308"/>
      <c r="L1000" s="309">
        <v>3</v>
      </c>
      <c r="M1000" s="533"/>
      <c r="N1000" s="533"/>
      <c r="O1000" s="534">
        <v>36000</v>
      </c>
      <c r="P1000" s="855"/>
      <c r="Q1000" s="503"/>
    </row>
    <row r="1001" spans="1:17" s="425" customFormat="1" ht="36" customHeight="1">
      <c r="A1001" s="844">
        <v>989</v>
      </c>
      <c r="B1001" s="531" t="s">
        <v>1916</v>
      </c>
      <c r="C1001" s="309" t="s">
        <v>2111</v>
      </c>
      <c r="D1001" s="309"/>
      <c r="E1001" s="308"/>
      <c r="F1001" s="308"/>
      <c r="G1001" s="308"/>
      <c r="H1001" s="308"/>
      <c r="I1001" s="536"/>
      <c r="J1001" s="308"/>
      <c r="K1001" s="308"/>
      <c r="L1001" s="309">
        <v>1</v>
      </c>
      <c r="M1001" s="533"/>
      <c r="N1001" s="533"/>
      <c r="O1001" s="534">
        <v>13000</v>
      </c>
      <c r="P1001" s="855"/>
      <c r="Q1001" s="503"/>
    </row>
    <row r="1002" spans="1:17" s="425" customFormat="1" ht="28" customHeight="1">
      <c r="A1002" s="844"/>
      <c r="B1002" s="531" t="s">
        <v>747</v>
      </c>
      <c r="C1002" s="533"/>
      <c r="D1002" s="309"/>
      <c r="E1002" s="308"/>
      <c r="F1002" s="308"/>
      <c r="G1002" s="308"/>
      <c r="H1002" s="308"/>
      <c r="I1002" s="536"/>
      <c r="J1002" s="308"/>
      <c r="K1002" s="308"/>
      <c r="L1002" s="309"/>
      <c r="M1002" s="533"/>
      <c r="N1002" s="533"/>
      <c r="O1002" s="534"/>
      <c r="P1002" s="855"/>
      <c r="Q1002" s="503"/>
    </row>
    <row r="1003" spans="1:17" s="285" customFormat="1" ht="28" customHeight="1">
      <c r="A1003" s="861" t="s">
        <v>54</v>
      </c>
      <c r="B1003" s="460" t="s">
        <v>1917</v>
      </c>
      <c r="C1003" s="296"/>
      <c r="D1003" s="296"/>
      <c r="E1003" s="327"/>
      <c r="F1003" s="327"/>
      <c r="G1003" s="327"/>
      <c r="H1003" s="327"/>
      <c r="I1003" s="327"/>
      <c r="J1003" s="327"/>
      <c r="K1003" s="327"/>
      <c r="L1003" s="296"/>
      <c r="M1003" s="327"/>
      <c r="N1003" s="327"/>
      <c r="O1003" s="412">
        <f>SUM(O1004:O1013)</f>
        <v>850443000.00000024</v>
      </c>
      <c r="P1003" s="859"/>
      <c r="Q1003" s="294"/>
    </row>
    <row r="1004" spans="1:17" s="425" customFormat="1" ht="28" customHeight="1">
      <c r="A1004" s="844">
        <v>990</v>
      </c>
      <c r="B1004" s="531" t="s">
        <v>1918</v>
      </c>
      <c r="C1004" s="533" t="s">
        <v>2112</v>
      </c>
      <c r="D1004" s="309"/>
      <c r="E1004" s="308"/>
      <c r="F1004" s="308"/>
      <c r="G1004" s="308"/>
      <c r="H1004" s="308"/>
      <c r="I1004" s="536" t="s">
        <v>113</v>
      </c>
      <c r="J1004" s="308"/>
      <c r="K1004" s="308"/>
      <c r="L1004" s="309"/>
      <c r="M1004" s="533">
        <v>2007</v>
      </c>
      <c r="N1004" s="533" t="s">
        <v>114</v>
      </c>
      <c r="O1004" s="534">
        <v>544076412.63089454</v>
      </c>
      <c r="P1004" s="855"/>
      <c r="Q1004" s="503"/>
    </row>
    <row r="1005" spans="1:17" s="425" customFormat="1" ht="28" customHeight="1">
      <c r="A1005" s="844">
        <v>991</v>
      </c>
      <c r="B1005" s="531" t="s">
        <v>1919</v>
      </c>
      <c r="C1005" s="533" t="s">
        <v>2112</v>
      </c>
      <c r="D1005" s="309"/>
      <c r="E1005" s="308"/>
      <c r="F1005" s="308"/>
      <c r="G1005" s="308"/>
      <c r="H1005" s="308"/>
      <c r="I1005" s="536" t="s">
        <v>113</v>
      </c>
      <c r="J1005" s="308"/>
      <c r="K1005" s="308"/>
      <c r="L1005" s="309"/>
      <c r="M1005" s="533">
        <v>2007</v>
      </c>
      <c r="N1005" s="533" t="s">
        <v>114</v>
      </c>
      <c r="O1005" s="534">
        <v>28829960.904374212</v>
      </c>
      <c r="P1005" s="855"/>
      <c r="Q1005" s="503"/>
    </row>
    <row r="1006" spans="1:17" s="425" customFormat="1" ht="28" customHeight="1">
      <c r="A1006" s="844">
        <v>992</v>
      </c>
      <c r="B1006" s="531" t="s">
        <v>1920</v>
      </c>
      <c r="C1006" s="533" t="s">
        <v>2112</v>
      </c>
      <c r="D1006" s="309"/>
      <c r="E1006" s="308"/>
      <c r="F1006" s="308"/>
      <c r="G1006" s="308"/>
      <c r="H1006" s="308"/>
      <c r="I1006" s="536" t="s">
        <v>113</v>
      </c>
      <c r="J1006" s="308"/>
      <c r="K1006" s="308"/>
      <c r="L1006" s="309"/>
      <c r="M1006" s="533">
        <v>2007</v>
      </c>
      <c r="N1006" s="533" t="s">
        <v>114</v>
      </c>
      <c r="O1006" s="534">
        <v>21645626.464731306</v>
      </c>
      <c r="P1006" s="855"/>
      <c r="Q1006" s="503"/>
    </row>
    <row r="1007" spans="1:17" s="425" customFormat="1" ht="28" customHeight="1">
      <c r="A1007" s="844">
        <v>993</v>
      </c>
      <c r="B1007" s="531" t="s">
        <v>1921</v>
      </c>
      <c r="C1007" s="533" t="s">
        <v>2112</v>
      </c>
      <c r="D1007" s="309"/>
      <c r="E1007" s="308"/>
      <c r="F1007" s="308"/>
      <c r="G1007" s="308"/>
      <c r="H1007" s="308"/>
      <c r="I1007" s="536" t="s">
        <v>394</v>
      </c>
      <c r="J1007" s="308"/>
      <c r="K1007" s="308"/>
      <c r="L1007" s="309"/>
      <c r="M1007" s="533">
        <v>2007</v>
      </c>
      <c r="N1007" s="533" t="s">
        <v>114</v>
      </c>
      <c r="O1007" s="534">
        <v>13473270.715876814</v>
      </c>
      <c r="P1007" s="855"/>
      <c r="Q1007" s="503"/>
    </row>
    <row r="1008" spans="1:17" s="425" customFormat="1" ht="28" customHeight="1">
      <c r="A1008" s="844">
        <v>994</v>
      </c>
      <c r="B1008" s="531" t="s">
        <v>1922</v>
      </c>
      <c r="C1008" s="533" t="s">
        <v>2112</v>
      </c>
      <c r="D1008" s="309"/>
      <c r="E1008" s="308"/>
      <c r="F1008" s="308"/>
      <c r="G1008" s="308"/>
      <c r="H1008" s="308"/>
      <c r="I1008" s="536" t="s">
        <v>394</v>
      </c>
      <c r="J1008" s="308"/>
      <c r="K1008" s="308"/>
      <c r="L1008" s="309"/>
      <c r="M1008" s="533">
        <v>2007</v>
      </c>
      <c r="N1008" s="533" t="s">
        <v>114</v>
      </c>
      <c r="O1008" s="534">
        <v>17586078.58969675</v>
      </c>
      <c r="P1008" s="855"/>
      <c r="Q1008" s="503"/>
    </row>
    <row r="1009" spans="1:48" s="425" customFormat="1" ht="28" customHeight="1">
      <c r="A1009" s="844">
        <v>995</v>
      </c>
      <c r="B1009" s="531" t="s">
        <v>1923</v>
      </c>
      <c r="C1009" s="533" t="s">
        <v>2112</v>
      </c>
      <c r="D1009" s="309"/>
      <c r="E1009" s="308"/>
      <c r="F1009" s="308"/>
      <c r="G1009" s="308"/>
      <c r="H1009" s="308"/>
      <c r="I1009" s="536" t="s">
        <v>394</v>
      </c>
      <c r="J1009" s="308"/>
      <c r="K1009" s="308"/>
      <c r="L1009" s="309"/>
      <c r="M1009" s="533">
        <v>2007</v>
      </c>
      <c r="N1009" s="533" t="s">
        <v>114</v>
      </c>
      <c r="O1009" s="534">
        <v>19365043.847867336</v>
      </c>
      <c r="P1009" s="855"/>
      <c r="Q1009" s="503"/>
    </row>
    <row r="1010" spans="1:48" s="425" customFormat="1" ht="76" customHeight="1">
      <c r="A1010" s="844">
        <v>996</v>
      </c>
      <c r="B1010" s="531" t="s">
        <v>1924</v>
      </c>
      <c r="C1010" s="533" t="s">
        <v>2113</v>
      </c>
      <c r="D1010" s="309"/>
      <c r="E1010" s="308"/>
      <c r="F1010" s="308"/>
      <c r="G1010" s="308"/>
      <c r="H1010" s="308"/>
      <c r="I1010" s="536" t="s">
        <v>394</v>
      </c>
      <c r="J1010" s="308"/>
      <c r="K1010" s="308"/>
      <c r="L1010" s="309"/>
      <c r="M1010" s="533">
        <v>2007</v>
      </c>
      <c r="N1010" s="533" t="s">
        <v>114</v>
      </c>
      <c r="O1010" s="534">
        <v>13955404.30021097</v>
      </c>
      <c r="P1010" s="862" t="s">
        <v>1924</v>
      </c>
      <c r="Q1010" s="503"/>
    </row>
    <row r="1011" spans="1:48" s="425" customFormat="1" ht="63" customHeight="1">
      <c r="A1011" s="844">
        <v>997</v>
      </c>
      <c r="B1011" s="531" t="s">
        <v>1925</v>
      </c>
      <c r="C1011" s="533" t="s">
        <v>2114</v>
      </c>
      <c r="D1011" s="309"/>
      <c r="E1011" s="308"/>
      <c r="F1011" s="308"/>
      <c r="G1011" s="308"/>
      <c r="H1011" s="308"/>
      <c r="I1011" s="536" t="s">
        <v>394</v>
      </c>
      <c r="J1011" s="308"/>
      <c r="K1011" s="308"/>
      <c r="L1011" s="309"/>
      <c r="M1011" s="533">
        <v>2007</v>
      </c>
      <c r="N1011" s="533" t="s">
        <v>114</v>
      </c>
      <c r="O1011" s="534">
        <v>167077699.1083951</v>
      </c>
      <c r="P1011" s="862" t="s">
        <v>1925</v>
      </c>
      <c r="Q1011" s="503"/>
    </row>
    <row r="1012" spans="1:48" s="425" customFormat="1" ht="28" customHeight="1">
      <c r="A1012" s="844">
        <v>998</v>
      </c>
      <c r="B1012" s="531" t="s">
        <v>1926</v>
      </c>
      <c r="C1012" s="533" t="s">
        <v>2112</v>
      </c>
      <c r="D1012" s="309"/>
      <c r="E1012" s="308"/>
      <c r="F1012" s="308"/>
      <c r="G1012" s="308"/>
      <c r="H1012" s="308"/>
      <c r="I1012" s="536" t="s">
        <v>394</v>
      </c>
      <c r="J1012" s="308"/>
      <c r="K1012" s="308"/>
      <c r="L1012" s="309"/>
      <c r="M1012" s="533">
        <v>2007</v>
      </c>
      <c r="N1012" s="533" t="s">
        <v>114</v>
      </c>
      <c r="O1012" s="534">
        <v>23428199.773710325</v>
      </c>
      <c r="P1012" s="855"/>
      <c r="Q1012" s="503"/>
    </row>
    <row r="1013" spans="1:48" s="425" customFormat="1" ht="28" customHeight="1">
      <c r="A1013" s="844">
        <v>999</v>
      </c>
      <c r="B1013" s="531" t="s">
        <v>1927</v>
      </c>
      <c r="C1013" s="533" t="s">
        <v>2112</v>
      </c>
      <c r="D1013" s="309"/>
      <c r="E1013" s="308"/>
      <c r="F1013" s="308"/>
      <c r="G1013" s="308"/>
      <c r="H1013" s="308"/>
      <c r="I1013" s="536" t="s">
        <v>394</v>
      </c>
      <c r="J1013" s="308"/>
      <c r="K1013" s="308"/>
      <c r="L1013" s="309"/>
      <c r="M1013" s="533">
        <v>2007</v>
      </c>
      <c r="N1013" s="533" t="s">
        <v>114</v>
      </c>
      <c r="O1013" s="534">
        <v>1005303.6642426957</v>
      </c>
      <c r="P1013" s="855"/>
      <c r="Q1013" s="503"/>
    </row>
    <row r="1014" spans="1:48" s="425" customFormat="1" ht="28" customHeight="1">
      <c r="A1014" s="863"/>
      <c r="B1014" s="308" t="s">
        <v>747</v>
      </c>
      <c r="C1014" s="309"/>
      <c r="D1014" s="309"/>
      <c r="E1014" s="308"/>
      <c r="F1014" s="308"/>
      <c r="G1014" s="308"/>
      <c r="H1014" s="308"/>
      <c r="I1014" s="308"/>
      <c r="J1014" s="308"/>
      <c r="K1014" s="308"/>
      <c r="L1014" s="309"/>
      <c r="M1014" s="308"/>
      <c r="N1014" s="308"/>
      <c r="O1014" s="308"/>
      <c r="P1014" s="855"/>
      <c r="Q1014" s="503"/>
    </row>
    <row r="1015" spans="1:48" s="542" customFormat="1" ht="28" customHeight="1">
      <c r="A1015" s="858" t="s">
        <v>55</v>
      </c>
      <c r="B1015" s="460" t="s">
        <v>1928</v>
      </c>
      <c r="C1015" s="296"/>
      <c r="D1015" s="296"/>
      <c r="E1015" s="327"/>
      <c r="F1015" s="327"/>
      <c r="G1015" s="327"/>
      <c r="H1015" s="327"/>
      <c r="I1015" s="327"/>
      <c r="J1015" s="327"/>
      <c r="K1015" s="327"/>
      <c r="L1015" s="296"/>
      <c r="M1015" s="327"/>
      <c r="N1015" s="327"/>
      <c r="O1015" s="540">
        <f>SUM(O1016:O1031)</f>
        <v>33415000</v>
      </c>
      <c r="P1015" s="864"/>
      <c r="Q1015" s="502"/>
      <c r="R1015" s="449"/>
      <c r="S1015" s="449"/>
      <c r="T1015" s="449"/>
      <c r="U1015" s="449"/>
      <c r="V1015" s="449"/>
      <c r="W1015" s="449"/>
      <c r="X1015" s="501"/>
      <c r="Y1015" s="501"/>
      <c r="Z1015" s="501"/>
      <c r="AA1015" s="501"/>
      <c r="AB1015" s="501"/>
      <c r="AC1015" s="501"/>
      <c r="AD1015" s="501"/>
      <c r="AE1015" s="449"/>
      <c r="AF1015" s="449"/>
      <c r="AG1015" s="449"/>
      <c r="AH1015" s="449"/>
      <c r="AI1015" s="501"/>
      <c r="AJ1015" s="501"/>
      <c r="AK1015" s="541"/>
      <c r="AL1015" s="501"/>
      <c r="AM1015" s="501"/>
      <c r="AN1015" s="501"/>
      <c r="AO1015" s="541"/>
      <c r="AP1015" s="501"/>
      <c r="AQ1015" s="501"/>
      <c r="AR1015" s="501"/>
      <c r="AS1015" s="501"/>
      <c r="AT1015" s="541"/>
      <c r="AU1015" s="501"/>
      <c r="AV1015" s="501"/>
    </row>
    <row r="1016" spans="1:48" s="542" customFormat="1" ht="39" customHeight="1">
      <c r="A1016" s="844">
        <v>1000</v>
      </c>
      <c r="B1016" s="510" t="s">
        <v>1929</v>
      </c>
      <c r="C1016" s="309" t="s">
        <v>2115</v>
      </c>
      <c r="D1016" s="309">
        <v>10</v>
      </c>
      <c r="E1016" s="327"/>
      <c r="F1016" s="327"/>
      <c r="G1016" s="327"/>
      <c r="H1016" s="327"/>
      <c r="I1016" s="327"/>
      <c r="J1016" s="327"/>
      <c r="K1016" s="327"/>
      <c r="L1016" s="309" t="s">
        <v>670</v>
      </c>
      <c r="M1016" s="327"/>
      <c r="N1016" s="327"/>
      <c r="O1016" s="523">
        <v>5756200</v>
      </c>
      <c r="P1016" s="865" t="s">
        <v>1929</v>
      </c>
      <c r="Q1016" s="502"/>
      <c r="R1016" s="449"/>
      <c r="S1016" s="449"/>
      <c r="T1016" s="449"/>
      <c r="U1016" s="449"/>
      <c r="V1016" s="449"/>
      <c r="W1016" s="449"/>
      <c r="X1016" s="501"/>
      <c r="Y1016" s="501"/>
      <c r="Z1016" s="501"/>
      <c r="AA1016" s="501"/>
      <c r="AB1016" s="501"/>
      <c r="AC1016" s="501"/>
      <c r="AD1016" s="501"/>
      <c r="AE1016" s="449"/>
      <c r="AF1016" s="449"/>
      <c r="AG1016" s="449"/>
      <c r="AH1016" s="449"/>
      <c r="AI1016" s="501"/>
      <c r="AJ1016" s="501"/>
      <c r="AK1016" s="541"/>
      <c r="AL1016" s="501"/>
      <c r="AM1016" s="501"/>
      <c r="AN1016" s="501"/>
      <c r="AO1016" s="541"/>
      <c r="AP1016" s="501"/>
      <c r="AQ1016" s="501"/>
      <c r="AR1016" s="501"/>
      <c r="AS1016" s="501"/>
      <c r="AT1016" s="541"/>
      <c r="AU1016" s="501"/>
      <c r="AV1016" s="501"/>
    </row>
    <row r="1017" spans="1:48" s="542" customFormat="1" ht="39" customHeight="1">
      <c r="A1017" s="844">
        <v>1001</v>
      </c>
      <c r="B1017" s="510" t="s">
        <v>1930</v>
      </c>
      <c r="C1017" s="309" t="s">
        <v>2115</v>
      </c>
      <c r="D1017" s="309">
        <v>12</v>
      </c>
      <c r="E1017" s="327"/>
      <c r="F1017" s="327"/>
      <c r="G1017" s="327"/>
      <c r="H1017" s="327"/>
      <c r="I1017" s="327"/>
      <c r="J1017" s="327"/>
      <c r="K1017" s="327"/>
      <c r="L1017" s="309" t="s">
        <v>671</v>
      </c>
      <c r="M1017" s="327"/>
      <c r="N1017" s="327"/>
      <c r="O1017" s="523">
        <v>4440000</v>
      </c>
      <c r="P1017" s="865" t="s">
        <v>1930</v>
      </c>
      <c r="Q1017" s="502"/>
      <c r="R1017" s="449"/>
      <c r="S1017" s="449"/>
      <c r="T1017" s="449"/>
      <c r="U1017" s="449"/>
      <c r="V1017" s="449"/>
      <c r="W1017" s="449"/>
      <c r="X1017" s="501"/>
      <c r="Y1017" s="501"/>
      <c r="Z1017" s="501"/>
      <c r="AA1017" s="501"/>
      <c r="AB1017" s="501"/>
      <c r="AC1017" s="501"/>
      <c r="AD1017" s="501"/>
      <c r="AE1017" s="449"/>
      <c r="AF1017" s="449"/>
      <c r="AG1017" s="449"/>
      <c r="AH1017" s="449"/>
      <c r="AI1017" s="501"/>
      <c r="AJ1017" s="501"/>
      <c r="AK1017" s="541"/>
      <c r="AL1017" s="501"/>
      <c r="AM1017" s="501"/>
      <c r="AN1017" s="501"/>
      <c r="AO1017" s="541"/>
      <c r="AP1017" s="501"/>
      <c r="AQ1017" s="501"/>
      <c r="AR1017" s="501"/>
      <c r="AS1017" s="501"/>
      <c r="AT1017" s="541"/>
      <c r="AU1017" s="501"/>
      <c r="AV1017" s="501"/>
    </row>
    <row r="1018" spans="1:48" s="542" customFormat="1" ht="39" customHeight="1">
      <c r="A1018" s="844">
        <v>1002</v>
      </c>
      <c r="B1018" s="510" t="s">
        <v>1931</v>
      </c>
      <c r="C1018" s="309" t="s">
        <v>2115</v>
      </c>
      <c r="D1018" s="309">
        <v>15</v>
      </c>
      <c r="E1018" s="327"/>
      <c r="F1018" s="327"/>
      <c r="G1018" s="327"/>
      <c r="H1018" s="327"/>
      <c r="I1018" s="327"/>
      <c r="J1018" s="510" t="s">
        <v>658</v>
      </c>
      <c r="K1018" s="327"/>
      <c r="L1018" s="309" t="s">
        <v>672</v>
      </c>
      <c r="M1018" s="327"/>
      <c r="N1018" s="327"/>
      <c r="O1018" s="523">
        <v>2250000</v>
      </c>
      <c r="P1018" s="865" t="s">
        <v>1931</v>
      </c>
      <c r="Q1018" s="502"/>
      <c r="R1018" s="449"/>
      <c r="S1018" s="449"/>
      <c r="T1018" s="449"/>
      <c r="U1018" s="449"/>
      <c r="V1018" s="449"/>
      <c r="W1018" s="449"/>
      <c r="X1018" s="501"/>
      <c r="Y1018" s="501"/>
      <c r="Z1018" s="501"/>
      <c r="AA1018" s="501"/>
      <c r="AB1018" s="501"/>
      <c r="AC1018" s="501"/>
      <c r="AD1018" s="501"/>
      <c r="AE1018" s="449"/>
      <c r="AF1018" s="449"/>
      <c r="AG1018" s="449"/>
      <c r="AH1018" s="449"/>
      <c r="AI1018" s="501"/>
      <c r="AJ1018" s="501"/>
      <c r="AK1018" s="541"/>
      <c r="AL1018" s="501"/>
      <c r="AM1018" s="501"/>
      <c r="AN1018" s="501"/>
      <c r="AO1018" s="541"/>
      <c r="AP1018" s="501"/>
      <c r="AQ1018" s="501"/>
      <c r="AR1018" s="501"/>
      <c r="AS1018" s="501"/>
      <c r="AT1018" s="541"/>
      <c r="AU1018" s="501"/>
      <c r="AV1018" s="501"/>
    </row>
    <row r="1019" spans="1:48" s="542" customFormat="1" ht="39" customHeight="1">
      <c r="A1019" s="844">
        <v>1003</v>
      </c>
      <c r="B1019" s="510" t="s">
        <v>1932</v>
      </c>
      <c r="C1019" s="309" t="s">
        <v>2115</v>
      </c>
      <c r="D1019" s="309">
        <v>12</v>
      </c>
      <c r="E1019" s="327"/>
      <c r="F1019" s="327"/>
      <c r="G1019" s="327"/>
      <c r="H1019" s="327"/>
      <c r="I1019" s="327"/>
      <c r="J1019" s="510" t="s">
        <v>659</v>
      </c>
      <c r="K1019" s="327"/>
      <c r="L1019" s="309" t="s">
        <v>673</v>
      </c>
      <c r="M1019" s="327"/>
      <c r="N1019" s="327"/>
      <c r="O1019" s="523">
        <v>720000</v>
      </c>
      <c r="P1019" s="865" t="s">
        <v>1932</v>
      </c>
      <c r="Q1019" s="502"/>
      <c r="R1019" s="449"/>
      <c r="S1019" s="449"/>
      <c r="T1019" s="449"/>
      <c r="U1019" s="449"/>
      <c r="V1019" s="449"/>
      <c r="W1019" s="449"/>
      <c r="X1019" s="501"/>
      <c r="Y1019" s="501"/>
      <c r="Z1019" s="501"/>
      <c r="AA1019" s="501"/>
      <c r="AB1019" s="501"/>
      <c r="AC1019" s="501"/>
      <c r="AD1019" s="501"/>
      <c r="AE1019" s="449"/>
      <c r="AF1019" s="449"/>
      <c r="AG1019" s="449"/>
      <c r="AH1019" s="449"/>
      <c r="AI1019" s="501"/>
      <c r="AJ1019" s="501"/>
      <c r="AK1019" s="541"/>
      <c r="AL1019" s="501"/>
      <c r="AM1019" s="501"/>
      <c r="AN1019" s="501"/>
      <c r="AO1019" s="541"/>
      <c r="AP1019" s="501"/>
      <c r="AQ1019" s="501"/>
      <c r="AR1019" s="501"/>
      <c r="AS1019" s="501"/>
      <c r="AT1019" s="541"/>
      <c r="AU1019" s="501"/>
      <c r="AV1019" s="501"/>
    </row>
    <row r="1020" spans="1:48" s="658" customFormat="1" ht="43" customHeight="1">
      <c r="A1020" s="844">
        <v>1004</v>
      </c>
      <c r="B1020" s="510" t="s">
        <v>1933</v>
      </c>
      <c r="C1020" s="653" t="s">
        <v>2115</v>
      </c>
      <c r="D1020" s="653">
        <v>10</v>
      </c>
      <c r="E1020" s="460"/>
      <c r="F1020" s="460"/>
      <c r="G1020" s="460"/>
      <c r="H1020" s="460"/>
      <c r="I1020" s="460"/>
      <c r="J1020" s="510" t="s">
        <v>660</v>
      </c>
      <c r="K1020" s="460"/>
      <c r="L1020" s="653" t="s">
        <v>674</v>
      </c>
      <c r="M1020" s="460"/>
      <c r="N1020" s="460"/>
      <c r="O1020" s="654">
        <v>2200000</v>
      </c>
      <c r="P1020" s="865" t="s">
        <v>1933</v>
      </c>
      <c r="Q1020" s="655"/>
      <c r="R1020" s="656"/>
      <c r="S1020" s="656"/>
      <c r="T1020" s="656"/>
      <c r="U1020" s="656"/>
      <c r="V1020" s="656"/>
      <c r="W1020" s="656"/>
      <c r="X1020" s="656"/>
      <c r="Y1020" s="656"/>
      <c r="Z1020" s="656"/>
      <c r="AA1020" s="656"/>
      <c r="AB1020" s="656"/>
      <c r="AC1020" s="656"/>
      <c r="AD1020" s="656"/>
      <c r="AE1020" s="656"/>
      <c r="AF1020" s="656"/>
      <c r="AG1020" s="656"/>
      <c r="AH1020" s="656"/>
      <c r="AI1020" s="656"/>
      <c r="AJ1020" s="656"/>
      <c r="AK1020" s="657"/>
      <c r="AL1020" s="656"/>
      <c r="AM1020" s="656"/>
      <c r="AN1020" s="656"/>
      <c r="AO1020" s="657"/>
      <c r="AP1020" s="656"/>
      <c r="AQ1020" s="656"/>
      <c r="AR1020" s="656"/>
      <c r="AS1020" s="656"/>
      <c r="AT1020" s="657"/>
      <c r="AU1020" s="656"/>
      <c r="AV1020" s="656"/>
    </row>
    <row r="1021" spans="1:48" s="658" customFormat="1" ht="43" customHeight="1">
      <c r="A1021" s="844">
        <v>1005</v>
      </c>
      <c r="B1021" s="510" t="s">
        <v>1934</v>
      </c>
      <c r="C1021" s="653" t="s">
        <v>2115</v>
      </c>
      <c r="D1021" s="653">
        <v>12</v>
      </c>
      <c r="E1021" s="460"/>
      <c r="F1021" s="460"/>
      <c r="G1021" s="460"/>
      <c r="H1021" s="460"/>
      <c r="I1021" s="460"/>
      <c r="J1021" s="510" t="s">
        <v>661</v>
      </c>
      <c r="K1021" s="460"/>
      <c r="L1021" s="653" t="s">
        <v>673</v>
      </c>
      <c r="M1021" s="460"/>
      <c r="N1021" s="460"/>
      <c r="O1021" s="654">
        <v>3300000</v>
      </c>
      <c r="P1021" s="865" t="s">
        <v>1934</v>
      </c>
      <c r="Q1021" s="655"/>
      <c r="R1021" s="656"/>
      <c r="S1021" s="656"/>
      <c r="T1021" s="656"/>
      <c r="U1021" s="656"/>
      <c r="V1021" s="656"/>
      <c r="W1021" s="656"/>
      <c r="X1021" s="656"/>
      <c r="Y1021" s="656"/>
      <c r="Z1021" s="656"/>
      <c r="AA1021" s="656"/>
      <c r="AB1021" s="656"/>
      <c r="AC1021" s="656"/>
      <c r="AD1021" s="656"/>
      <c r="AE1021" s="656"/>
      <c r="AF1021" s="656"/>
      <c r="AG1021" s="656"/>
      <c r="AH1021" s="656"/>
      <c r="AI1021" s="656"/>
      <c r="AJ1021" s="656"/>
      <c r="AK1021" s="657"/>
      <c r="AL1021" s="656"/>
      <c r="AM1021" s="656"/>
      <c r="AN1021" s="656"/>
      <c r="AO1021" s="657"/>
      <c r="AP1021" s="656"/>
      <c r="AQ1021" s="656"/>
      <c r="AR1021" s="656"/>
      <c r="AS1021" s="656"/>
      <c r="AT1021" s="657"/>
      <c r="AU1021" s="656"/>
      <c r="AV1021" s="656"/>
    </row>
    <row r="1022" spans="1:48" s="658" customFormat="1" ht="43" customHeight="1">
      <c r="A1022" s="844">
        <v>1006</v>
      </c>
      <c r="B1022" s="510" t="s">
        <v>1935</v>
      </c>
      <c r="C1022" s="653" t="s">
        <v>2115</v>
      </c>
      <c r="D1022" s="653">
        <v>5</v>
      </c>
      <c r="E1022" s="460"/>
      <c r="F1022" s="460"/>
      <c r="G1022" s="460"/>
      <c r="H1022" s="460"/>
      <c r="I1022" s="460"/>
      <c r="J1022" s="510" t="s">
        <v>662</v>
      </c>
      <c r="K1022" s="460"/>
      <c r="L1022" s="653" t="s">
        <v>675</v>
      </c>
      <c r="M1022" s="460"/>
      <c r="N1022" s="460"/>
      <c r="O1022" s="654">
        <v>385000</v>
      </c>
      <c r="P1022" s="865" t="s">
        <v>1935</v>
      </c>
      <c r="Q1022" s="655"/>
      <c r="R1022" s="656"/>
      <c r="S1022" s="656"/>
      <c r="T1022" s="656"/>
      <c r="U1022" s="656"/>
      <c r="V1022" s="656"/>
      <c r="W1022" s="656"/>
      <c r="X1022" s="656"/>
      <c r="Y1022" s="656"/>
      <c r="Z1022" s="656"/>
      <c r="AA1022" s="656"/>
      <c r="AB1022" s="656"/>
      <c r="AC1022" s="656"/>
      <c r="AD1022" s="656"/>
      <c r="AE1022" s="656"/>
      <c r="AF1022" s="656"/>
      <c r="AG1022" s="656"/>
      <c r="AH1022" s="656"/>
      <c r="AI1022" s="656"/>
      <c r="AJ1022" s="656"/>
      <c r="AK1022" s="657"/>
      <c r="AL1022" s="656"/>
      <c r="AM1022" s="656"/>
      <c r="AN1022" s="656"/>
      <c r="AO1022" s="657"/>
      <c r="AP1022" s="656"/>
      <c r="AQ1022" s="656"/>
      <c r="AR1022" s="656"/>
      <c r="AS1022" s="656"/>
      <c r="AT1022" s="657"/>
      <c r="AU1022" s="656"/>
      <c r="AV1022" s="656"/>
    </row>
    <row r="1023" spans="1:48" s="658" customFormat="1" ht="43" customHeight="1">
      <c r="A1023" s="844">
        <v>1007</v>
      </c>
      <c r="B1023" s="510" t="s">
        <v>1936</v>
      </c>
      <c r="C1023" s="653" t="s">
        <v>2115</v>
      </c>
      <c r="D1023" s="653">
        <v>20</v>
      </c>
      <c r="E1023" s="460"/>
      <c r="F1023" s="460"/>
      <c r="G1023" s="460"/>
      <c r="H1023" s="460"/>
      <c r="I1023" s="460"/>
      <c r="J1023" s="510" t="s">
        <v>663</v>
      </c>
      <c r="K1023" s="460"/>
      <c r="L1023" s="653" t="s">
        <v>676</v>
      </c>
      <c r="M1023" s="460"/>
      <c r="N1023" s="460"/>
      <c r="O1023" s="654">
        <v>1540000</v>
      </c>
      <c r="P1023" s="865" t="s">
        <v>1936</v>
      </c>
      <c r="Q1023" s="655"/>
      <c r="R1023" s="656"/>
      <c r="S1023" s="656"/>
      <c r="T1023" s="656"/>
      <c r="U1023" s="656"/>
      <c r="V1023" s="656"/>
      <c r="W1023" s="656"/>
      <c r="X1023" s="656"/>
      <c r="Y1023" s="656"/>
      <c r="Z1023" s="656"/>
      <c r="AA1023" s="656"/>
      <c r="AB1023" s="656"/>
      <c r="AC1023" s="656"/>
      <c r="AD1023" s="656"/>
      <c r="AE1023" s="656"/>
      <c r="AF1023" s="656"/>
      <c r="AG1023" s="656"/>
      <c r="AH1023" s="656"/>
      <c r="AI1023" s="656"/>
      <c r="AJ1023" s="656"/>
      <c r="AK1023" s="657"/>
      <c r="AL1023" s="656"/>
      <c r="AM1023" s="656"/>
      <c r="AN1023" s="656"/>
      <c r="AO1023" s="657"/>
      <c r="AP1023" s="656"/>
      <c r="AQ1023" s="656"/>
      <c r="AR1023" s="656"/>
      <c r="AS1023" s="656"/>
      <c r="AT1023" s="657"/>
      <c r="AU1023" s="656"/>
      <c r="AV1023" s="656"/>
    </row>
    <row r="1024" spans="1:48" s="658" customFormat="1" ht="43" customHeight="1">
      <c r="A1024" s="844">
        <v>1008</v>
      </c>
      <c r="B1024" s="510" t="s">
        <v>1937</v>
      </c>
      <c r="C1024" s="653" t="s">
        <v>2115</v>
      </c>
      <c r="D1024" s="653">
        <v>5</v>
      </c>
      <c r="E1024" s="460"/>
      <c r="F1024" s="460"/>
      <c r="G1024" s="460"/>
      <c r="H1024" s="460"/>
      <c r="I1024" s="460"/>
      <c r="J1024" s="510" t="s">
        <v>664</v>
      </c>
      <c r="K1024" s="460"/>
      <c r="L1024" s="653" t="s">
        <v>675</v>
      </c>
      <c r="M1024" s="460"/>
      <c r="N1024" s="460"/>
      <c r="O1024" s="654">
        <v>825000</v>
      </c>
      <c r="P1024" s="865" t="s">
        <v>1937</v>
      </c>
      <c r="Q1024" s="655"/>
      <c r="R1024" s="656"/>
      <c r="S1024" s="656"/>
      <c r="T1024" s="656"/>
      <c r="U1024" s="656"/>
      <c r="V1024" s="656"/>
      <c r="W1024" s="656"/>
      <c r="X1024" s="656"/>
      <c r="Y1024" s="656"/>
      <c r="Z1024" s="656"/>
      <c r="AA1024" s="656"/>
      <c r="AB1024" s="656"/>
      <c r="AC1024" s="656"/>
      <c r="AD1024" s="656"/>
      <c r="AE1024" s="656"/>
      <c r="AF1024" s="656"/>
      <c r="AG1024" s="656"/>
      <c r="AH1024" s="656"/>
      <c r="AI1024" s="656"/>
      <c r="AJ1024" s="656"/>
      <c r="AK1024" s="657"/>
      <c r="AL1024" s="656"/>
      <c r="AM1024" s="656"/>
      <c r="AN1024" s="656"/>
      <c r="AO1024" s="657"/>
      <c r="AP1024" s="656"/>
      <c r="AQ1024" s="656"/>
      <c r="AR1024" s="656"/>
      <c r="AS1024" s="656"/>
      <c r="AT1024" s="657"/>
      <c r="AU1024" s="656"/>
      <c r="AV1024" s="656"/>
    </row>
    <row r="1025" spans="1:48" s="658" customFormat="1" ht="43" customHeight="1">
      <c r="A1025" s="844">
        <v>1009</v>
      </c>
      <c r="B1025" s="510" t="s">
        <v>1938</v>
      </c>
      <c r="C1025" s="653" t="s">
        <v>2115</v>
      </c>
      <c r="D1025" s="653">
        <v>6</v>
      </c>
      <c r="E1025" s="460"/>
      <c r="F1025" s="460"/>
      <c r="G1025" s="460"/>
      <c r="H1025" s="460"/>
      <c r="I1025" s="460"/>
      <c r="J1025" s="510" t="s">
        <v>665</v>
      </c>
      <c r="K1025" s="460"/>
      <c r="L1025" s="653" t="s">
        <v>677</v>
      </c>
      <c r="M1025" s="460"/>
      <c r="N1025" s="460"/>
      <c r="O1025" s="654">
        <v>792000</v>
      </c>
      <c r="P1025" s="865" t="s">
        <v>1938</v>
      </c>
      <c r="Q1025" s="655"/>
      <c r="R1025" s="656"/>
      <c r="S1025" s="656"/>
      <c r="T1025" s="656"/>
      <c r="U1025" s="656"/>
      <c r="V1025" s="656"/>
      <c r="W1025" s="656"/>
      <c r="X1025" s="656"/>
      <c r="Y1025" s="656"/>
      <c r="Z1025" s="656"/>
      <c r="AA1025" s="656"/>
      <c r="AB1025" s="656"/>
      <c r="AC1025" s="656"/>
      <c r="AD1025" s="656"/>
      <c r="AE1025" s="656"/>
      <c r="AF1025" s="656"/>
      <c r="AG1025" s="656"/>
      <c r="AH1025" s="656"/>
      <c r="AI1025" s="656"/>
      <c r="AJ1025" s="656"/>
      <c r="AK1025" s="657"/>
      <c r="AL1025" s="656"/>
      <c r="AM1025" s="656"/>
      <c r="AN1025" s="656"/>
      <c r="AO1025" s="657"/>
      <c r="AP1025" s="656"/>
      <c r="AQ1025" s="656"/>
      <c r="AR1025" s="656"/>
      <c r="AS1025" s="656"/>
      <c r="AT1025" s="657"/>
      <c r="AU1025" s="656"/>
      <c r="AV1025" s="656"/>
    </row>
    <row r="1026" spans="1:48" s="658" customFormat="1" ht="62" customHeight="1">
      <c r="A1026" s="844">
        <v>1010</v>
      </c>
      <c r="B1026" s="510" t="s">
        <v>1939</v>
      </c>
      <c r="C1026" s="653" t="s">
        <v>2115</v>
      </c>
      <c r="D1026" s="653">
        <v>200</v>
      </c>
      <c r="E1026" s="460"/>
      <c r="F1026" s="460"/>
      <c r="G1026" s="460"/>
      <c r="H1026" s="460"/>
      <c r="I1026" s="460"/>
      <c r="J1026" s="510" t="s">
        <v>666</v>
      </c>
      <c r="K1026" s="460"/>
      <c r="L1026" s="653" t="s">
        <v>678</v>
      </c>
      <c r="M1026" s="460"/>
      <c r="N1026" s="460"/>
      <c r="O1026" s="654">
        <v>7700000</v>
      </c>
      <c r="P1026" s="865" t="s">
        <v>1939</v>
      </c>
      <c r="Q1026" s="655"/>
      <c r="R1026" s="656"/>
      <c r="S1026" s="656"/>
      <c r="T1026" s="656"/>
      <c r="U1026" s="656"/>
      <c r="V1026" s="656"/>
      <c r="W1026" s="656"/>
      <c r="X1026" s="656"/>
      <c r="Y1026" s="656"/>
      <c r="Z1026" s="656"/>
      <c r="AA1026" s="656"/>
      <c r="AB1026" s="656"/>
      <c r="AC1026" s="656"/>
      <c r="AD1026" s="656"/>
      <c r="AE1026" s="656"/>
      <c r="AF1026" s="656"/>
      <c r="AG1026" s="656"/>
      <c r="AH1026" s="656"/>
      <c r="AI1026" s="656"/>
      <c r="AJ1026" s="656"/>
      <c r="AK1026" s="657"/>
      <c r="AL1026" s="656"/>
      <c r="AM1026" s="656"/>
      <c r="AN1026" s="656"/>
      <c r="AO1026" s="657"/>
      <c r="AP1026" s="656"/>
      <c r="AQ1026" s="656"/>
      <c r="AR1026" s="656"/>
      <c r="AS1026" s="656"/>
      <c r="AT1026" s="657"/>
      <c r="AU1026" s="656"/>
      <c r="AV1026" s="656"/>
    </row>
    <row r="1027" spans="1:48" s="658" customFormat="1" ht="43" customHeight="1">
      <c r="A1027" s="844">
        <v>1011</v>
      </c>
      <c r="B1027" s="510" t="s">
        <v>1940</v>
      </c>
      <c r="C1027" s="653" t="s">
        <v>2115</v>
      </c>
      <c r="D1027" s="653">
        <v>3</v>
      </c>
      <c r="E1027" s="460"/>
      <c r="F1027" s="460"/>
      <c r="G1027" s="460"/>
      <c r="H1027" s="460"/>
      <c r="I1027" s="460"/>
      <c r="J1027" s="510" t="s">
        <v>667</v>
      </c>
      <c r="K1027" s="460"/>
      <c r="L1027" s="653" t="s">
        <v>679</v>
      </c>
      <c r="M1027" s="460"/>
      <c r="N1027" s="460"/>
      <c r="O1027" s="654">
        <v>330000</v>
      </c>
      <c r="P1027" s="865" t="s">
        <v>1940</v>
      </c>
      <c r="Q1027" s="655"/>
      <c r="R1027" s="656"/>
      <c r="S1027" s="656"/>
      <c r="T1027" s="656"/>
      <c r="U1027" s="656"/>
      <c r="V1027" s="656"/>
      <c r="W1027" s="656"/>
      <c r="X1027" s="656"/>
      <c r="Y1027" s="656"/>
      <c r="Z1027" s="656"/>
      <c r="AA1027" s="656"/>
      <c r="AB1027" s="656"/>
      <c r="AC1027" s="656"/>
      <c r="AD1027" s="656"/>
      <c r="AE1027" s="656"/>
      <c r="AF1027" s="656"/>
      <c r="AG1027" s="656"/>
      <c r="AH1027" s="656"/>
      <c r="AI1027" s="656"/>
      <c r="AJ1027" s="656"/>
      <c r="AK1027" s="657"/>
      <c r="AL1027" s="656"/>
      <c r="AM1027" s="656"/>
      <c r="AN1027" s="656"/>
      <c r="AO1027" s="657"/>
      <c r="AP1027" s="656"/>
      <c r="AQ1027" s="656"/>
      <c r="AR1027" s="656"/>
      <c r="AS1027" s="656"/>
      <c r="AT1027" s="657"/>
      <c r="AU1027" s="656"/>
      <c r="AV1027" s="656"/>
    </row>
    <row r="1028" spans="1:48" s="658" customFormat="1" ht="43" customHeight="1">
      <c r="A1028" s="844">
        <v>1012</v>
      </c>
      <c r="B1028" s="510" t="s">
        <v>1941</v>
      </c>
      <c r="C1028" s="653" t="s">
        <v>2115</v>
      </c>
      <c r="D1028" s="653">
        <v>5</v>
      </c>
      <c r="E1028" s="460"/>
      <c r="F1028" s="460"/>
      <c r="G1028" s="460"/>
      <c r="H1028" s="460"/>
      <c r="I1028" s="460"/>
      <c r="J1028" s="510" t="s">
        <v>668</v>
      </c>
      <c r="K1028" s="460"/>
      <c r="L1028" s="653" t="s">
        <v>675</v>
      </c>
      <c r="M1028" s="460"/>
      <c r="N1028" s="460"/>
      <c r="O1028" s="654">
        <v>825000</v>
      </c>
      <c r="P1028" s="865" t="s">
        <v>1941</v>
      </c>
      <c r="Q1028" s="655"/>
      <c r="R1028" s="656"/>
      <c r="S1028" s="656"/>
      <c r="T1028" s="656"/>
      <c r="U1028" s="656"/>
      <c r="V1028" s="656"/>
      <c r="W1028" s="656"/>
      <c r="X1028" s="656"/>
      <c r="Y1028" s="656"/>
      <c r="Z1028" s="656"/>
      <c r="AA1028" s="656"/>
      <c r="AB1028" s="656"/>
      <c r="AC1028" s="656"/>
      <c r="AD1028" s="656"/>
      <c r="AE1028" s="656"/>
      <c r="AF1028" s="656"/>
      <c r="AG1028" s="656"/>
      <c r="AH1028" s="656"/>
      <c r="AI1028" s="656"/>
      <c r="AJ1028" s="656"/>
      <c r="AK1028" s="657"/>
      <c r="AL1028" s="656"/>
      <c r="AM1028" s="656"/>
      <c r="AN1028" s="656"/>
      <c r="AO1028" s="657"/>
      <c r="AP1028" s="656"/>
      <c r="AQ1028" s="656"/>
      <c r="AR1028" s="656"/>
      <c r="AS1028" s="656"/>
      <c r="AT1028" s="657"/>
      <c r="AU1028" s="656"/>
      <c r="AV1028" s="656"/>
    </row>
    <row r="1029" spans="1:48" s="658" customFormat="1" ht="43" customHeight="1">
      <c r="A1029" s="844">
        <v>1013</v>
      </c>
      <c r="B1029" s="510" t="s">
        <v>1942</v>
      </c>
      <c r="C1029" s="653" t="s">
        <v>2115</v>
      </c>
      <c r="D1029" s="653">
        <v>5</v>
      </c>
      <c r="E1029" s="460"/>
      <c r="F1029" s="460"/>
      <c r="G1029" s="460"/>
      <c r="H1029" s="460"/>
      <c r="I1029" s="460"/>
      <c r="J1029" s="510" t="s">
        <v>669</v>
      </c>
      <c r="K1029" s="460"/>
      <c r="L1029" s="653" t="s">
        <v>675</v>
      </c>
      <c r="M1029" s="460"/>
      <c r="N1029" s="460"/>
      <c r="O1029" s="654">
        <v>1650000</v>
      </c>
      <c r="P1029" s="865" t="s">
        <v>1942</v>
      </c>
      <c r="Q1029" s="655"/>
      <c r="R1029" s="656"/>
      <c r="S1029" s="656"/>
      <c r="T1029" s="656"/>
      <c r="U1029" s="656"/>
      <c r="V1029" s="656"/>
      <c r="W1029" s="656"/>
      <c r="X1029" s="656"/>
      <c r="Y1029" s="656"/>
      <c r="Z1029" s="656"/>
      <c r="AA1029" s="656"/>
      <c r="AB1029" s="656"/>
      <c r="AC1029" s="656"/>
      <c r="AD1029" s="656"/>
      <c r="AE1029" s="656"/>
      <c r="AF1029" s="656"/>
      <c r="AG1029" s="656"/>
      <c r="AH1029" s="656"/>
      <c r="AI1029" s="656"/>
      <c r="AJ1029" s="656"/>
      <c r="AK1029" s="657"/>
      <c r="AL1029" s="656"/>
      <c r="AM1029" s="656"/>
      <c r="AN1029" s="656"/>
      <c r="AO1029" s="657"/>
      <c r="AP1029" s="656"/>
      <c r="AQ1029" s="656"/>
      <c r="AR1029" s="656"/>
      <c r="AS1029" s="656"/>
      <c r="AT1029" s="657"/>
      <c r="AU1029" s="656"/>
      <c r="AV1029" s="656"/>
    </row>
    <row r="1030" spans="1:48" s="658" customFormat="1" ht="43" customHeight="1">
      <c r="A1030" s="844">
        <v>1014</v>
      </c>
      <c r="B1030" s="510" t="s">
        <v>1943</v>
      </c>
      <c r="C1030" s="653" t="s">
        <v>2115</v>
      </c>
      <c r="D1030" s="653">
        <v>4</v>
      </c>
      <c r="E1030" s="460"/>
      <c r="F1030" s="460"/>
      <c r="G1030" s="460"/>
      <c r="H1030" s="460"/>
      <c r="I1030" s="460"/>
      <c r="J1030" s="460"/>
      <c r="K1030" s="460"/>
      <c r="L1030" s="653" t="s">
        <v>680</v>
      </c>
      <c r="M1030" s="460"/>
      <c r="N1030" s="460"/>
      <c r="O1030" s="654">
        <v>198000</v>
      </c>
      <c r="P1030" s="865" t="s">
        <v>1943</v>
      </c>
      <c r="Q1030" s="655"/>
      <c r="R1030" s="656"/>
      <c r="S1030" s="656"/>
      <c r="T1030" s="656"/>
      <c r="U1030" s="656"/>
      <c r="V1030" s="656"/>
      <c r="W1030" s="656"/>
      <c r="X1030" s="656"/>
      <c r="Y1030" s="656"/>
      <c r="Z1030" s="656"/>
      <c r="AA1030" s="656"/>
      <c r="AB1030" s="656"/>
      <c r="AC1030" s="656"/>
      <c r="AD1030" s="656"/>
      <c r="AE1030" s="656"/>
      <c r="AF1030" s="656"/>
      <c r="AG1030" s="656"/>
      <c r="AH1030" s="656"/>
      <c r="AI1030" s="656"/>
      <c r="AJ1030" s="656"/>
      <c r="AK1030" s="657"/>
      <c r="AL1030" s="656"/>
      <c r="AM1030" s="656"/>
      <c r="AN1030" s="656"/>
      <c r="AO1030" s="657"/>
      <c r="AP1030" s="656"/>
      <c r="AQ1030" s="656"/>
      <c r="AR1030" s="656"/>
      <c r="AS1030" s="656"/>
      <c r="AT1030" s="657"/>
      <c r="AU1030" s="656"/>
      <c r="AV1030" s="656"/>
    </row>
    <row r="1031" spans="1:48" s="542" customFormat="1" ht="28" customHeight="1">
      <c r="A1031" s="844">
        <v>1015</v>
      </c>
      <c r="B1031" s="510" t="s">
        <v>1944</v>
      </c>
      <c r="C1031" s="309" t="s">
        <v>2115</v>
      </c>
      <c r="D1031" s="309">
        <v>1</v>
      </c>
      <c r="E1031" s="327"/>
      <c r="F1031" s="327"/>
      <c r="G1031" s="327"/>
      <c r="H1031" s="327"/>
      <c r="I1031" s="327"/>
      <c r="J1031" s="327"/>
      <c r="K1031" s="327"/>
      <c r="L1031" s="309" t="s">
        <v>681</v>
      </c>
      <c r="M1031" s="327"/>
      <c r="N1031" s="327"/>
      <c r="O1031" s="523">
        <v>503800</v>
      </c>
      <c r="P1031" s="865" t="s">
        <v>1944</v>
      </c>
      <c r="Q1031" s="502"/>
      <c r="R1031" s="449"/>
      <c r="S1031" s="449"/>
      <c r="T1031" s="449"/>
      <c r="U1031" s="449"/>
      <c r="V1031" s="449"/>
      <c r="W1031" s="449"/>
      <c r="X1031" s="501"/>
      <c r="Y1031" s="501"/>
      <c r="Z1031" s="501"/>
      <c r="AA1031" s="501"/>
      <c r="AB1031" s="501"/>
      <c r="AC1031" s="501"/>
      <c r="AD1031" s="501"/>
      <c r="AE1031" s="449"/>
      <c r="AF1031" s="449"/>
      <c r="AG1031" s="449"/>
      <c r="AH1031" s="449"/>
      <c r="AI1031" s="501"/>
      <c r="AJ1031" s="501"/>
      <c r="AK1031" s="541"/>
      <c r="AL1031" s="501"/>
      <c r="AM1031" s="501"/>
      <c r="AN1031" s="501"/>
      <c r="AO1031" s="541"/>
      <c r="AP1031" s="501"/>
      <c r="AQ1031" s="501"/>
      <c r="AR1031" s="501"/>
      <c r="AS1031" s="501"/>
      <c r="AT1031" s="541"/>
      <c r="AU1031" s="501"/>
      <c r="AV1031" s="501"/>
    </row>
    <row r="1032" spans="1:48" s="425" customFormat="1" ht="28" customHeight="1" thickBot="1">
      <c r="A1032" s="866"/>
      <c r="B1032" s="360" t="s">
        <v>747</v>
      </c>
      <c r="C1032" s="404"/>
      <c r="D1032" s="404"/>
      <c r="E1032" s="360"/>
      <c r="F1032" s="360"/>
      <c r="G1032" s="360"/>
      <c r="H1032" s="360"/>
      <c r="I1032" s="360"/>
      <c r="J1032" s="360"/>
      <c r="K1032" s="360"/>
      <c r="L1032" s="404"/>
      <c r="M1032" s="360"/>
      <c r="N1032" s="360"/>
      <c r="O1032" s="360"/>
      <c r="P1032" s="867"/>
      <c r="Q1032" s="503"/>
    </row>
    <row r="1033" spans="1:48" s="262" customFormat="1" ht="14">
      <c r="A1033" s="422"/>
      <c r="B1033" s="422"/>
      <c r="C1033" s="543"/>
      <c r="D1033" s="543"/>
      <c r="E1033" s="422"/>
      <c r="F1033" s="422"/>
      <c r="G1033" s="422"/>
      <c r="H1033" s="422"/>
      <c r="I1033" s="422"/>
      <c r="J1033" s="422"/>
      <c r="K1033" s="422"/>
      <c r="L1033" s="490"/>
      <c r="M1033" s="266"/>
      <c r="N1033" s="266"/>
      <c r="O1033" s="266"/>
      <c r="P1033" s="490"/>
      <c r="Q1033" s="266"/>
    </row>
    <row r="1034" spans="1:48" s="425" customFormat="1" ht="15" customHeight="1">
      <c r="A1034" s="544"/>
      <c r="B1034" s="544"/>
      <c r="C1034" s="545"/>
      <c r="D1034" s="484"/>
      <c r="E1034" s="313"/>
      <c r="F1034" s="313"/>
      <c r="G1034" s="313"/>
      <c r="H1034" s="313"/>
      <c r="I1034" s="313"/>
      <c r="J1034" s="313"/>
      <c r="K1034" s="544"/>
      <c r="L1034" s="486"/>
      <c r="M1034" s="483"/>
      <c r="N1034" s="483"/>
      <c r="O1034" s="483"/>
      <c r="P1034" s="483"/>
      <c r="Q1034" s="483"/>
      <c r="R1034" s="483"/>
    </row>
    <row r="1035" spans="1:48" s="425" customFormat="1" ht="14">
      <c r="A1035" s="682" t="s">
        <v>730</v>
      </c>
      <c r="B1035" s="682"/>
      <c r="C1035" s="682"/>
      <c r="D1035" s="682"/>
      <c r="E1035" s="281"/>
      <c r="F1035" s="281"/>
      <c r="G1035" s="281"/>
      <c r="H1035" s="281"/>
      <c r="I1035" s="281"/>
      <c r="J1035" s="740" t="s">
        <v>2178</v>
      </c>
      <c r="K1035" s="740"/>
      <c r="L1035" s="740"/>
      <c r="M1035" s="740"/>
      <c r="N1035" s="740"/>
      <c r="O1035" s="740"/>
      <c r="P1035" s="648"/>
      <c r="Q1035" s="503"/>
    </row>
    <row r="1036" spans="1:48" s="425" customFormat="1" ht="15" customHeight="1">
      <c r="A1036" s="682" t="s">
        <v>2179</v>
      </c>
      <c r="B1036" s="682"/>
      <c r="C1036" s="682"/>
      <c r="D1036" s="682"/>
      <c r="E1036" s="281"/>
      <c r="F1036" s="281"/>
      <c r="G1036" s="281"/>
      <c r="H1036" s="281"/>
      <c r="I1036" s="281"/>
      <c r="J1036" s="669"/>
      <c r="K1036" s="283"/>
      <c r="L1036" s="283"/>
      <c r="M1036" s="283"/>
      <c r="N1036" s="284"/>
      <c r="O1036" s="283"/>
      <c r="P1036" s="283"/>
      <c r="Q1036" s="483"/>
      <c r="R1036" s="482"/>
    </row>
    <row r="1037" spans="1:48" s="425" customFormat="1" ht="14">
      <c r="A1037" s="682" t="s">
        <v>2180</v>
      </c>
      <c r="B1037" s="682"/>
      <c r="C1037" s="682"/>
      <c r="D1037" s="682"/>
      <c r="E1037" s="281"/>
      <c r="F1037" s="281"/>
      <c r="G1037" s="281"/>
      <c r="H1037" s="281"/>
      <c r="I1037" s="281"/>
      <c r="J1037" s="669"/>
      <c r="K1037" s="283"/>
      <c r="L1037" s="283"/>
      <c r="M1037" s="283"/>
      <c r="N1037" s="284"/>
      <c r="O1037" s="283"/>
      <c r="P1037" s="869"/>
      <c r="Q1037" s="313"/>
    </row>
    <row r="1038" spans="1:48" s="425" customFormat="1" ht="14">
      <c r="A1038" s="682" t="s">
        <v>2181</v>
      </c>
      <c r="B1038" s="682"/>
      <c r="C1038" s="682"/>
      <c r="D1038" s="682"/>
      <c r="E1038" s="281"/>
      <c r="F1038" s="281"/>
      <c r="G1038" s="281"/>
      <c r="H1038" s="281"/>
      <c r="I1038" s="281"/>
      <c r="J1038" s="682" t="s">
        <v>2182</v>
      </c>
      <c r="K1038" s="682"/>
      <c r="L1038" s="682"/>
      <c r="M1038" s="682"/>
      <c r="N1038" s="682"/>
      <c r="O1038" s="682"/>
      <c r="P1038" s="666"/>
      <c r="Q1038" s="483"/>
    </row>
    <row r="1039" spans="1:48" s="425" customFormat="1" ht="14">
      <c r="A1039" s="666"/>
      <c r="B1039" s="281"/>
      <c r="C1039" s="281"/>
      <c r="D1039" s="281"/>
      <c r="E1039" s="281"/>
      <c r="F1039" s="281"/>
      <c r="G1039" s="281"/>
      <c r="H1039" s="281"/>
      <c r="I1039" s="281"/>
      <c r="J1039" s="666"/>
      <c r="K1039" s="666"/>
      <c r="L1039" s="666"/>
      <c r="M1039" s="666"/>
      <c r="N1039" s="667"/>
      <c r="O1039" s="666"/>
      <c r="P1039" s="666"/>
      <c r="Q1039" s="486"/>
      <c r="R1039" s="488"/>
    </row>
    <row r="1040" spans="1:48" s="425" customFormat="1" ht="14">
      <c r="A1040" s="666"/>
      <c r="B1040" s="281"/>
      <c r="C1040" s="281"/>
      <c r="D1040" s="281"/>
      <c r="E1040" s="281"/>
      <c r="F1040" s="281"/>
      <c r="G1040" s="281"/>
      <c r="H1040" s="281"/>
      <c r="I1040" s="281"/>
      <c r="J1040" s="666"/>
      <c r="K1040" s="666"/>
      <c r="L1040" s="666"/>
      <c r="M1040" s="666"/>
      <c r="N1040" s="667"/>
      <c r="O1040" s="666"/>
      <c r="P1040" s="283"/>
      <c r="Q1040" s="486"/>
      <c r="R1040" s="482"/>
    </row>
    <row r="1041" spans="1:19" s="425" customFormat="1" ht="14">
      <c r="A1041" s="666"/>
      <c r="B1041" s="281"/>
      <c r="C1041" s="281"/>
      <c r="D1041" s="281"/>
      <c r="E1041" s="281"/>
      <c r="F1041" s="281"/>
      <c r="G1041" s="281"/>
      <c r="H1041" s="281"/>
      <c r="I1041" s="281"/>
      <c r="J1041" s="287"/>
      <c r="K1041" s="283"/>
      <c r="L1041" s="283"/>
      <c r="M1041" s="283"/>
      <c r="N1041" s="284"/>
      <c r="O1041" s="283"/>
      <c r="P1041" s="283"/>
      <c r="Q1041" s="547"/>
      <c r="R1041" s="430"/>
      <c r="S1041" s="430"/>
    </row>
    <row r="1042" spans="1:19" s="425" customFormat="1" ht="15" customHeight="1">
      <c r="A1042" s="666"/>
      <c r="B1042" s="281"/>
      <c r="C1042" s="281"/>
      <c r="D1042" s="281"/>
      <c r="E1042" s="281"/>
      <c r="F1042" s="281"/>
      <c r="G1042" s="281"/>
      <c r="H1042" s="281"/>
      <c r="I1042" s="281"/>
      <c r="J1042" s="287"/>
      <c r="K1042" s="283"/>
      <c r="L1042" s="283"/>
      <c r="M1042" s="283"/>
      <c r="N1042" s="284"/>
      <c r="O1042" s="283"/>
      <c r="P1042" s="430"/>
      <c r="Q1042" s="483"/>
      <c r="R1042" s="482"/>
    </row>
    <row r="1043" spans="1:19" s="262" customFormat="1" ht="14">
      <c r="A1043" s="673" t="s">
        <v>2185</v>
      </c>
      <c r="B1043" s="673"/>
      <c r="C1043" s="673"/>
      <c r="D1043" s="673"/>
      <c r="E1043" s="281"/>
      <c r="F1043" s="281"/>
      <c r="G1043" s="281"/>
      <c r="H1043" s="281"/>
      <c r="I1043" s="281"/>
      <c r="J1043" s="673" t="s">
        <v>733</v>
      </c>
      <c r="K1043" s="673"/>
      <c r="L1043" s="673"/>
      <c r="M1043" s="673"/>
      <c r="N1043" s="673"/>
      <c r="O1043" s="673"/>
      <c r="P1043" s="869"/>
      <c r="Q1043" s="548"/>
    </row>
    <row r="1044" spans="1:19" s="262" customFormat="1" ht="14">
      <c r="A1044" s="682" t="s">
        <v>2186</v>
      </c>
      <c r="B1044" s="682"/>
      <c r="C1044" s="682"/>
      <c r="D1044" s="682"/>
      <c r="E1044" s="281"/>
      <c r="F1044" s="281"/>
      <c r="G1044" s="281"/>
      <c r="H1044" s="281"/>
      <c r="I1044" s="281"/>
      <c r="J1044" s="682" t="s">
        <v>734</v>
      </c>
      <c r="K1044" s="682"/>
      <c r="L1044" s="682"/>
      <c r="M1044" s="682"/>
      <c r="N1044" s="682"/>
      <c r="O1044" s="682"/>
      <c r="P1044" s="549"/>
      <c r="Q1044" s="549"/>
    </row>
    <row r="1045" spans="1:19" s="262" customFormat="1" ht="14">
      <c r="A1045" s="482"/>
      <c r="B1045" s="488"/>
      <c r="C1045" s="488"/>
      <c r="D1045" s="488"/>
      <c r="E1045" s="488"/>
      <c r="F1045" s="425"/>
      <c r="G1045" s="425"/>
      <c r="H1045" s="425"/>
      <c r="I1045" s="425"/>
      <c r="J1045" s="483"/>
      <c r="K1045" s="430"/>
      <c r="L1045" s="430"/>
      <c r="M1045" s="430"/>
      <c r="N1045" s="430"/>
      <c r="O1045" s="430"/>
      <c r="P1045" s="490"/>
      <c r="Q1045" s="266"/>
    </row>
    <row r="1046" spans="1:19" s="262" customFormat="1" ht="14">
      <c r="A1046" s="265"/>
      <c r="B1046" s="265"/>
      <c r="C1046" s="546"/>
      <c r="D1046" s="546"/>
      <c r="E1046" s="265"/>
      <c r="F1046" s="265"/>
      <c r="G1046" s="265"/>
      <c r="H1046" s="265"/>
      <c r="I1046" s="265"/>
      <c r="J1046" s="265"/>
      <c r="K1046" s="265"/>
      <c r="L1046" s="288"/>
      <c r="N1046" s="266"/>
      <c r="P1046" s="288"/>
    </row>
  </sheetData>
  <autoFilter ref="A9:P1032" xr:uid="{00000000-0009-0000-0000-00000C000000}"/>
  <mergeCells count="32">
    <mergeCell ref="A1043:D1043"/>
    <mergeCell ref="J1043:O1043"/>
    <mergeCell ref="A1044:D1044"/>
    <mergeCell ref="J1044:O1044"/>
    <mergeCell ref="J1035:O1035"/>
    <mergeCell ref="A1036:D1036"/>
    <mergeCell ref="A1037:D1037"/>
    <mergeCell ref="A1038:D1038"/>
    <mergeCell ref="J1038:O1038"/>
    <mergeCell ref="A1:P1"/>
    <mergeCell ref="A2:P2"/>
    <mergeCell ref="A4:P4"/>
    <mergeCell ref="A6:A8"/>
    <mergeCell ref="B6:B8"/>
    <mergeCell ref="C6:C8"/>
    <mergeCell ref="D6:D8"/>
    <mergeCell ref="E6:F6"/>
    <mergeCell ref="G6:I6"/>
    <mergeCell ref="J6:K6"/>
    <mergeCell ref="E7:E8"/>
    <mergeCell ref="F7:F8"/>
    <mergeCell ref="L6:L8"/>
    <mergeCell ref="M6:M8"/>
    <mergeCell ref="J7:J8"/>
    <mergeCell ref="K7:K8"/>
    <mergeCell ref="N6:N8"/>
    <mergeCell ref="O6:O8"/>
    <mergeCell ref="P6:P8"/>
    <mergeCell ref="G7:G8"/>
    <mergeCell ref="H7:H8"/>
    <mergeCell ref="I7:I8"/>
    <mergeCell ref="A1035:D1035"/>
  </mergeCells>
  <phoneticPr fontId="20" type="noConversion"/>
  <printOptions horizontalCentered="1"/>
  <pageMargins left="0.28000000000000003" right="0.67685039370078748" top="0.90999999999999992" bottom="0.75000000000000011" header="0.31" footer="0.31"/>
  <pageSetup paperSize="5" scale="60" firstPageNumber="27" orientation="landscape" useFirstPageNumber="1" horizontalDpi="4294967293" verticalDpi="4294967293"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R32"/>
  <sheetViews>
    <sheetView view="pageBreakPreview" zoomScale="80" zoomScaleSheetLayoutView="80" workbookViewId="0">
      <selection activeCell="A19" sqref="A19:O28"/>
    </sheetView>
  </sheetViews>
  <sheetFormatPr baseColWidth="10" defaultColWidth="8.83203125" defaultRowHeight="15"/>
  <cols>
    <col min="1" max="1" width="6.5" bestFit="1" customWidth="1"/>
    <col min="2" max="2" width="54" customWidth="1"/>
    <col min="3" max="3" width="13.1640625" customWidth="1"/>
    <col min="4" max="4" width="14.83203125" customWidth="1"/>
    <col min="5" max="5" width="11.83203125" customWidth="1"/>
    <col min="6" max="6" width="9.5" customWidth="1"/>
    <col min="7" max="7" width="16.33203125" customWidth="1"/>
    <col min="8" max="8" width="11.5" customWidth="1"/>
    <col min="9" max="9" width="10.83203125" customWidth="1"/>
    <col min="10" max="10" width="14" customWidth="1"/>
    <col min="11" max="11" width="11.1640625" customWidth="1"/>
    <col min="12" max="12" width="14.5" customWidth="1"/>
    <col min="13" max="13" width="17.33203125" customWidth="1"/>
    <col min="14" max="14" width="18.1640625" customWidth="1"/>
    <col min="15" max="15" width="11.83203125" customWidth="1"/>
  </cols>
  <sheetData>
    <row r="1" spans="1:15" s="262" customFormat="1" ht="25">
      <c r="A1" s="689" t="s">
        <v>495</v>
      </c>
      <c r="B1" s="689"/>
      <c r="C1" s="689"/>
      <c r="D1" s="689"/>
      <c r="E1" s="689"/>
      <c r="F1" s="689"/>
      <c r="G1" s="689"/>
      <c r="H1" s="689"/>
      <c r="I1" s="689"/>
      <c r="J1" s="689"/>
      <c r="K1" s="689"/>
      <c r="L1" s="689"/>
      <c r="M1" s="689"/>
      <c r="N1" s="689"/>
      <c r="O1" s="689"/>
    </row>
    <row r="2" spans="1:15" s="262" customFormat="1" ht="25">
      <c r="A2" s="689" t="s">
        <v>2177</v>
      </c>
      <c r="B2" s="689"/>
      <c r="C2" s="689"/>
      <c r="D2" s="689"/>
      <c r="E2" s="689"/>
      <c r="F2" s="689"/>
      <c r="G2" s="689"/>
      <c r="H2" s="689"/>
      <c r="I2" s="689"/>
      <c r="J2" s="689"/>
      <c r="K2" s="689"/>
      <c r="L2" s="689"/>
      <c r="M2" s="689"/>
      <c r="N2" s="689"/>
      <c r="O2" s="689"/>
    </row>
    <row r="3" spans="1:15" s="262" customFormat="1" ht="25">
      <c r="A3" s="689"/>
      <c r="B3" s="689"/>
      <c r="C3" s="689"/>
      <c r="D3" s="689"/>
      <c r="E3" s="689"/>
      <c r="F3" s="689"/>
      <c r="G3" s="689"/>
      <c r="H3" s="689"/>
      <c r="I3" s="689"/>
      <c r="J3" s="689"/>
      <c r="K3" s="689"/>
      <c r="L3" s="689"/>
    </row>
    <row r="4" spans="1:15" s="262" customFormat="1" ht="19.5" customHeight="1" thickBot="1">
      <c r="A4" s="265"/>
      <c r="B4" s="501" t="s">
        <v>496</v>
      </c>
      <c r="C4" s="501" t="s">
        <v>610</v>
      </c>
      <c r="D4" s="265"/>
      <c r="E4" s="265"/>
      <c r="F4" s="265"/>
      <c r="G4" s="265"/>
      <c r="H4" s="265"/>
      <c r="I4" s="265"/>
      <c r="J4" s="265"/>
      <c r="K4" s="265"/>
      <c r="L4" s="265"/>
    </row>
    <row r="5" spans="1:15" s="262" customFormat="1" ht="23.25" customHeight="1">
      <c r="A5" s="833" t="s">
        <v>713</v>
      </c>
      <c r="B5" s="834" t="s">
        <v>714</v>
      </c>
      <c r="C5" s="834" t="s">
        <v>1945</v>
      </c>
      <c r="D5" s="834" t="s">
        <v>897</v>
      </c>
      <c r="E5" s="834"/>
      <c r="F5" s="835" t="s">
        <v>716</v>
      </c>
      <c r="G5" s="834" t="s">
        <v>1946</v>
      </c>
      <c r="H5" s="836" t="s">
        <v>898</v>
      </c>
      <c r="I5" s="836"/>
      <c r="J5" s="837" t="s">
        <v>1947</v>
      </c>
      <c r="K5" s="837" t="s">
        <v>719</v>
      </c>
      <c r="L5" s="837" t="s">
        <v>899</v>
      </c>
      <c r="M5" s="834" t="s">
        <v>1948</v>
      </c>
      <c r="N5" s="834" t="s">
        <v>1949</v>
      </c>
      <c r="O5" s="838" t="s">
        <v>2045</v>
      </c>
    </row>
    <row r="6" spans="1:15" s="262" customFormat="1" ht="15" customHeight="1">
      <c r="A6" s="839"/>
      <c r="B6" s="679"/>
      <c r="C6" s="679"/>
      <c r="D6" s="679" t="s">
        <v>901</v>
      </c>
      <c r="E6" s="679" t="s">
        <v>902</v>
      </c>
      <c r="F6" s="810"/>
      <c r="G6" s="679"/>
      <c r="H6" s="771" t="s">
        <v>726</v>
      </c>
      <c r="I6" s="771" t="s">
        <v>727</v>
      </c>
      <c r="J6" s="769"/>
      <c r="K6" s="769"/>
      <c r="L6" s="769"/>
      <c r="M6" s="679"/>
      <c r="N6" s="679"/>
      <c r="O6" s="840"/>
    </row>
    <row r="7" spans="1:15" s="262" customFormat="1" ht="17.25" customHeight="1" thickBot="1">
      <c r="A7" s="848"/>
      <c r="B7" s="745"/>
      <c r="C7" s="745"/>
      <c r="D7" s="745"/>
      <c r="E7" s="745"/>
      <c r="F7" s="811"/>
      <c r="G7" s="745"/>
      <c r="H7" s="796"/>
      <c r="I7" s="796"/>
      <c r="J7" s="795"/>
      <c r="K7" s="795"/>
      <c r="L7" s="795"/>
      <c r="M7" s="745"/>
      <c r="N7" s="745"/>
      <c r="O7" s="849"/>
    </row>
    <row r="8" spans="1:15" s="262" customFormat="1" ht="20" customHeight="1" thickBot="1">
      <c r="A8" s="853">
        <v>1</v>
      </c>
      <c r="B8" s="641">
        <v>2</v>
      </c>
      <c r="C8" s="641">
        <v>3</v>
      </c>
      <c r="D8" s="641">
        <v>4</v>
      </c>
      <c r="E8" s="641">
        <v>5</v>
      </c>
      <c r="F8" s="641">
        <v>6</v>
      </c>
      <c r="G8" s="641">
        <v>7</v>
      </c>
      <c r="H8" s="641">
        <v>8</v>
      </c>
      <c r="I8" s="641">
        <v>9</v>
      </c>
      <c r="J8" s="641">
        <v>10</v>
      </c>
      <c r="K8" s="641">
        <v>11</v>
      </c>
      <c r="L8" s="641">
        <v>12</v>
      </c>
      <c r="M8" s="641">
        <v>13</v>
      </c>
      <c r="N8" s="641">
        <v>14</v>
      </c>
      <c r="O8" s="854">
        <v>15</v>
      </c>
    </row>
    <row r="9" spans="1:15" s="266" customFormat="1" ht="20.25" customHeight="1" thickTop="1">
      <c r="A9" s="850"/>
      <c r="B9" s="367"/>
      <c r="C9" s="367"/>
      <c r="D9" s="367"/>
      <c r="E9" s="367"/>
      <c r="F9" s="367"/>
      <c r="G9" s="367"/>
      <c r="H9" s="367"/>
      <c r="I9" s="367"/>
      <c r="J9" s="367"/>
      <c r="K9" s="652"/>
      <c r="L9" s="367"/>
      <c r="M9" s="851"/>
      <c r="N9" s="851"/>
      <c r="O9" s="852"/>
    </row>
    <row r="10" spans="1:15" s="266" customFormat="1" ht="27" customHeight="1">
      <c r="A10" s="843" t="s">
        <v>56</v>
      </c>
      <c r="B10" s="527" t="s">
        <v>1950</v>
      </c>
      <c r="C10" s="308"/>
      <c r="D10" s="308"/>
      <c r="E10" s="308"/>
      <c r="F10" s="308"/>
      <c r="G10" s="308"/>
      <c r="H10" s="308"/>
      <c r="I10" s="308"/>
      <c r="J10" s="308"/>
      <c r="K10" s="550"/>
      <c r="L10" s="308"/>
      <c r="M10" s="506"/>
      <c r="N10" s="524">
        <f>N11</f>
        <v>53480000</v>
      </c>
      <c r="O10" s="842"/>
    </row>
    <row r="11" spans="1:15" s="266" customFormat="1" ht="20.25" customHeight="1">
      <c r="A11" s="844">
        <v>1</v>
      </c>
      <c r="B11" s="554" t="s">
        <v>2019</v>
      </c>
      <c r="C11" s="529"/>
      <c r="D11" s="308"/>
      <c r="E11" s="308"/>
      <c r="F11" s="308"/>
      <c r="G11" s="308"/>
      <c r="H11" s="308"/>
      <c r="I11" s="308"/>
      <c r="J11" s="308"/>
      <c r="K11" s="308"/>
      <c r="L11" s="308"/>
      <c r="M11" s="506"/>
      <c r="N11" s="551">
        <v>53480000</v>
      </c>
      <c r="O11" s="842"/>
    </row>
    <row r="12" spans="1:15" s="266" customFormat="1" ht="20.25" customHeight="1">
      <c r="A12" s="841"/>
      <c r="B12" s="552"/>
      <c r="C12" s="529"/>
      <c r="D12" s="308"/>
      <c r="E12" s="308"/>
      <c r="F12" s="308"/>
      <c r="G12" s="308"/>
      <c r="H12" s="308"/>
      <c r="I12" s="308"/>
      <c r="J12" s="308"/>
      <c r="K12" s="308"/>
      <c r="L12" s="308"/>
      <c r="M12" s="553"/>
      <c r="N12" s="553"/>
      <c r="O12" s="845"/>
    </row>
    <row r="13" spans="1:15" s="266" customFormat="1" ht="20.25" customHeight="1">
      <c r="A13" s="841"/>
      <c r="B13" s="529"/>
      <c r="C13" s="532"/>
      <c r="D13" s="308"/>
      <c r="E13" s="308"/>
      <c r="F13" s="308"/>
      <c r="G13" s="308"/>
      <c r="H13" s="308"/>
      <c r="I13" s="308"/>
      <c r="J13" s="308"/>
      <c r="K13" s="523"/>
      <c r="L13" s="308"/>
      <c r="M13" s="506"/>
      <c r="N13" s="506"/>
      <c r="O13" s="842"/>
    </row>
    <row r="14" spans="1:15" s="266" customFormat="1" ht="20.25" customHeight="1">
      <c r="A14" s="841"/>
      <c r="B14" s="510"/>
      <c r="C14" s="529"/>
      <c r="D14" s="308"/>
      <c r="E14" s="308"/>
      <c r="F14" s="308"/>
      <c r="G14" s="308"/>
      <c r="H14" s="308"/>
      <c r="I14" s="308"/>
      <c r="J14" s="308"/>
      <c r="K14" s="308"/>
      <c r="L14" s="308"/>
      <c r="M14" s="506"/>
      <c r="N14" s="506"/>
      <c r="O14" s="842"/>
    </row>
    <row r="15" spans="1:15" s="266" customFormat="1" ht="20.25" customHeight="1">
      <c r="A15" s="841"/>
      <c r="B15" s="334"/>
      <c r="C15" s="308"/>
      <c r="D15" s="308"/>
      <c r="E15" s="308"/>
      <c r="F15" s="308"/>
      <c r="G15" s="308"/>
      <c r="H15" s="308"/>
      <c r="I15" s="308"/>
      <c r="J15" s="475"/>
      <c r="K15" s="412"/>
      <c r="L15" s="308"/>
      <c r="M15" s="506"/>
      <c r="N15" s="506"/>
      <c r="O15" s="842"/>
    </row>
    <row r="16" spans="1:15" s="266" customFormat="1" ht="20.25" customHeight="1" thickBot="1">
      <c r="A16" s="846"/>
      <c r="B16" s="360"/>
      <c r="C16" s="360"/>
      <c r="D16" s="360"/>
      <c r="E16" s="360"/>
      <c r="F16" s="360"/>
      <c r="G16" s="360"/>
      <c r="H16" s="360"/>
      <c r="I16" s="360"/>
      <c r="J16" s="360"/>
      <c r="K16" s="360"/>
      <c r="L16" s="360"/>
      <c r="M16" s="525"/>
      <c r="N16" s="525"/>
      <c r="O16" s="847"/>
    </row>
    <row r="17" spans="1:18" s="262" customFormat="1" ht="14"/>
    <row r="18" spans="1:18" s="425" customFormat="1" ht="15" customHeight="1">
      <c r="A18" s="482"/>
      <c r="B18" s="482"/>
      <c r="C18" s="482"/>
      <c r="J18" s="483"/>
      <c r="K18" s="483"/>
      <c r="L18" s="483"/>
      <c r="M18" s="483"/>
      <c r="N18" s="483"/>
      <c r="O18" s="483"/>
      <c r="P18" s="482"/>
      <c r="Q18" s="482"/>
      <c r="R18" s="482"/>
    </row>
    <row r="19" spans="1:18" s="425" customFormat="1" ht="14">
      <c r="A19" s="682" t="s">
        <v>730</v>
      </c>
      <c r="B19" s="682"/>
      <c r="C19" s="682"/>
      <c r="D19" s="682"/>
      <c r="E19" s="281"/>
      <c r="F19" s="281"/>
      <c r="G19" s="281"/>
      <c r="H19" s="281"/>
      <c r="I19" s="281"/>
      <c r="J19" s="740" t="s">
        <v>2178</v>
      </c>
      <c r="K19" s="740"/>
      <c r="L19" s="740"/>
      <c r="M19" s="740"/>
      <c r="N19" s="740"/>
      <c r="O19" s="740"/>
      <c r="P19" s="354"/>
    </row>
    <row r="20" spans="1:18" s="425" customFormat="1" ht="15" customHeight="1">
      <c r="A20" s="682" t="s">
        <v>2179</v>
      </c>
      <c r="B20" s="682"/>
      <c r="C20" s="682"/>
      <c r="D20" s="682"/>
      <c r="E20" s="281"/>
      <c r="F20" s="281"/>
      <c r="G20" s="281"/>
      <c r="H20" s="281"/>
      <c r="I20" s="281"/>
      <c r="J20" s="282"/>
      <c r="K20" s="283"/>
      <c r="L20" s="283"/>
      <c r="M20" s="283"/>
      <c r="N20" s="284"/>
      <c r="O20" s="283"/>
      <c r="P20" s="482"/>
      <c r="Q20" s="482"/>
      <c r="R20" s="482"/>
    </row>
    <row r="21" spans="1:18" s="425" customFormat="1" ht="15" customHeight="1">
      <c r="A21" s="682" t="s">
        <v>2180</v>
      </c>
      <c r="B21" s="682"/>
      <c r="C21" s="682"/>
      <c r="D21" s="682"/>
      <c r="E21" s="281"/>
      <c r="F21" s="281"/>
      <c r="G21" s="281"/>
      <c r="H21" s="281"/>
      <c r="I21" s="281"/>
      <c r="J21" s="669"/>
      <c r="K21" s="283"/>
      <c r="L21" s="283"/>
      <c r="M21" s="283"/>
      <c r="N21" s="284"/>
      <c r="O21" s="283"/>
      <c r="P21" s="482"/>
      <c r="Q21" s="482"/>
      <c r="R21" s="482"/>
    </row>
    <row r="22" spans="1:18" s="425" customFormat="1" ht="14">
      <c r="A22" s="682" t="s">
        <v>2181</v>
      </c>
      <c r="B22" s="682"/>
      <c r="C22" s="682"/>
      <c r="D22" s="682"/>
      <c r="E22" s="281"/>
      <c r="F22" s="281"/>
      <c r="G22" s="281"/>
      <c r="H22" s="281"/>
      <c r="I22" s="281"/>
      <c r="J22" s="682" t="s">
        <v>2182</v>
      </c>
      <c r="K22" s="682"/>
      <c r="L22" s="682"/>
      <c r="M22" s="682"/>
      <c r="N22" s="682"/>
      <c r="O22" s="682"/>
      <c r="P22" s="483"/>
    </row>
    <row r="23" spans="1:18" s="425" customFormat="1" ht="14">
      <c r="A23" s="286"/>
      <c r="B23" s="281"/>
      <c r="C23" s="281"/>
      <c r="D23" s="281"/>
      <c r="E23" s="281"/>
      <c r="F23" s="281"/>
      <c r="G23" s="281"/>
      <c r="H23" s="281"/>
      <c r="I23" s="281"/>
      <c r="J23" s="286"/>
      <c r="K23" s="286"/>
      <c r="L23" s="286"/>
      <c r="M23" s="286"/>
      <c r="N23" s="428"/>
      <c r="O23" s="286"/>
      <c r="P23" s="354"/>
    </row>
    <row r="24" spans="1:18" s="425" customFormat="1" ht="14">
      <c r="A24" s="286"/>
      <c r="B24" s="281"/>
      <c r="C24" s="281"/>
      <c r="D24" s="281"/>
      <c r="E24" s="281"/>
      <c r="F24" s="281"/>
      <c r="G24" s="281"/>
      <c r="H24" s="281"/>
      <c r="I24" s="281"/>
      <c r="J24" s="286"/>
      <c r="K24" s="286"/>
      <c r="L24" s="286"/>
      <c r="M24" s="286"/>
      <c r="N24" s="428"/>
      <c r="O24" s="286"/>
      <c r="P24" s="482"/>
    </row>
    <row r="25" spans="1:18" s="425" customFormat="1" ht="14">
      <c r="A25" s="286"/>
      <c r="B25" s="281"/>
      <c r="C25" s="281"/>
      <c r="D25" s="281"/>
      <c r="E25" s="281"/>
      <c r="F25" s="281"/>
      <c r="G25" s="281"/>
      <c r="H25" s="281"/>
      <c r="I25" s="281"/>
      <c r="J25" s="287"/>
      <c r="K25" s="283"/>
      <c r="L25" s="283"/>
      <c r="M25" s="283"/>
      <c r="N25" s="284"/>
      <c r="O25" s="283"/>
      <c r="P25" s="485"/>
    </row>
    <row r="26" spans="1:18" s="425" customFormat="1" ht="14">
      <c r="A26" s="286"/>
      <c r="B26" s="281"/>
      <c r="C26" s="281"/>
      <c r="D26" s="281"/>
      <c r="E26" s="281"/>
      <c r="F26" s="281"/>
      <c r="G26" s="281"/>
      <c r="H26" s="281"/>
      <c r="I26" s="281"/>
      <c r="J26" s="287"/>
      <c r="K26" s="283"/>
      <c r="L26" s="283"/>
      <c r="M26" s="283"/>
      <c r="N26" s="284"/>
      <c r="O26" s="283"/>
      <c r="P26" s="485"/>
      <c r="Q26" s="488"/>
      <c r="R26" s="488"/>
    </row>
    <row r="27" spans="1:18" s="425" customFormat="1" ht="14">
      <c r="A27" s="673" t="s">
        <v>2185</v>
      </c>
      <c r="B27" s="673"/>
      <c r="C27" s="673"/>
      <c r="D27" s="673"/>
      <c r="E27" s="281"/>
      <c r="F27" s="281"/>
      <c r="G27" s="281"/>
      <c r="H27" s="281"/>
      <c r="I27" s="281"/>
      <c r="J27" s="673" t="s">
        <v>733</v>
      </c>
      <c r="K27" s="673"/>
      <c r="L27" s="673"/>
      <c r="M27" s="673"/>
      <c r="N27" s="673"/>
      <c r="O27" s="673"/>
      <c r="P27" s="488"/>
      <c r="Q27" s="482"/>
      <c r="R27" s="482"/>
    </row>
    <row r="28" spans="1:18" s="425" customFormat="1" ht="14">
      <c r="A28" s="682" t="s">
        <v>2186</v>
      </c>
      <c r="B28" s="682"/>
      <c r="C28" s="682"/>
      <c r="D28" s="682"/>
      <c r="E28" s="281"/>
      <c r="F28" s="281"/>
      <c r="G28" s="281"/>
      <c r="H28" s="281"/>
      <c r="I28" s="281"/>
      <c r="J28" s="682" t="s">
        <v>734</v>
      </c>
      <c r="K28" s="682"/>
      <c r="L28" s="682"/>
      <c r="M28" s="682"/>
      <c r="N28" s="682"/>
      <c r="O28" s="682"/>
      <c r="P28" s="482"/>
      <c r="Q28" s="430"/>
    </row>
    <row r="29" spans="1:18" s="425" customFormat="1" ht="15" customHeight="1">
      <c r="A29" s="482"/>
      <c r="B29" s="488"/>
      <c r="C29" s="488"/>
      <c r="D29" s="488"/>
      <c r="E29" s="488"/>
      <c r="J29" s="483"/>
      <c r="K29" s="430"/>
      <c r="L29" s="430"/>
      <c r="M29" s="430"/>
      <c r="N29" s="430"/>
      <c r="O29" s="430"/>
      <c r="P29" s="430"/>
    </row>
    <row r="30" spans="1:18" s="262" customFormat="1" ht="14">
      <c r="A30" s="489"/>
      <c r="B30" s="482"/>
      <c r="C30" s="482"/>
      <c r="D30" s="482"/>
      <c r="E30" s="482"/>
      <c r="K30" s="424"/>
      <c r="L30" s="424"/>
      <c r="M30" s="424"/>
      <c r="N30" s="424"/>
      <c r="O30" s="424"/>
      <c r="P30" s="424"/>
    </row>
    <row r="31" spans="1:18" s="262" customFormat="1" ht="14"/>
    <row r="32" spans="1:18" s="262" customFormat="1" ht="14"/>
  </sheetData>
  <mergeCells count="30">
    <mergeCell ref="A1:O1"/>
    <mergeCell ref="A2:O2"/>
    <mergeCell ref="A3:L3"/>
    <mergeCell ref="A5:A7"/>
    <mergeCell ref="B5:B7"/>
    <mergeCell ref="C5:C7"/>
    <mergeCell ref="D5:E5"/>
    <mergeCell ref="F5:F7"/>
    <mergeCell ref="G5:G7"/>
    <mergeCell ref="K5:K7"/>
    <mergeCell ref="L5:L7"/>
    <mergeCell ref="M5:M7"/>
    <mergeCell ref="D6:D7"/>
    <mergeCell ref="E6:E7"/>
    <mergeCell ref="H6:H7"/>
    <mergeCell ref="I6:I7"/>
    <mergeCell ref="A27:D27"/>
    <mergeCell ref="J27:O27"/>
    <mergeCell ref="A28:D28"/>
    <mergeCell ref="J28:O28"/>
    <mergeCell ref="N5:N7"/>
    <mergeCell ref="J5:J7"/>
    <mergeCell ref="H5:I5"/>
    <mergeCell ref="O5:O7"/>
    <mergeCell ref="A19:D19"/>
    <mergeCell ref="J19:O19"/>
    <mergeCell ref="A20:D20"/>
    <mergeCell ref="A22:D22"/>
    <mergeCell ref="J22:O22"/>
    <mergeCell ref="A21:D21"/>
  </mergeCells>
  <phoneticPr fontId="20" type="noConversion"/>
  <printOptions horizontalCentered="1"/>
  <pageMargins left="0.28000000000000003" right="0.47685039370078741" top="0.90999999999999992" bottom="0.75000000000000011" header="0.31" footer="0.31"/>
  <pageSetup paperSize="5" scale="60" firstPageNumber="58" orientation="landscape" useFirstPageNumber="1"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B050"/>
  </sheetPr>
  <dimension ref="A3:W31"/>
  <sheetViews>
    <sheetView zoomScale="70" zoomScaleNormal="70" workbookViewId="0">
      <selection activeCell="W15" sqref="W15"/>
    </sheetView>
  </sheetViews>
  <sheetFormatPr baseColWidth="10" defaultColWidth="8.83203125" defaultRowHeight="15"/>
  <sheetData>
    <row r="3" spans="1:23">
      <c r="A3" s="815" t="s">
        <v>85</v>
      </c>
      <c r="B3" s="814" t="s">
        <v>86</v>
      </c>
      <c r="C3" s="816" t="s">
        <v>1</v>
      </c>
      <c r="D3" s="814" t="s">
        <v>8</v>
      </c>
      <c r="E3" s="814"/>
      <c r="F3" s="814" t="s">
        <v>87</v>
      </c>
      <c r="G3" s="813" t="s">
        <v>76</v>
      </c>
      <c r="H3" s="813" t="s">
        <v>88</v>
      </c>
      <c r="I3" s="814" t="s">
        <v>4</v>
      </c>
      <c r="J3" s="814"/>
      <c r="K3" s="814"/>
      <c r="L3" s="814" t="s">
        <v>12</v>
      </c>
      <c r="M3" s="812" t="s">
        <v>13</v>
      </c>
      <c r="N3" s="813" t="s">
        <v>89</v>
      </c>
      <c r="O3" s="812" t="s">
        <v>81</v>
      </c>
    </row>
    <row r="4" spans="1:23">
      <c r="A4" s="815"/>
      <c r="B4" s="814"/>
      <c r="C4" s="816"/>
      <c r="D4" s="814"/>
      <c r="E4" s="814"/>
      <c r="F4" s="814"/>
      <c r="G4" s="813"/>
      <c r="H4" s="813"/>
      <c r="I4" s="814" t="s">
        <v>10</v>
      </c>
      <c r="J4" s="814" t="s">
        <v>11</v>
      </c>
      <c r="K4" s="814"/>
      <c r="L4" s="814"/>
      <c r="M4" s="812"/>
      <c r="N4" s="813"/>
      <c r="O4" s="812"/>
    </row>
    <row r="5" spans="1:23">
      <c r="A5" s="815"/>
      <c r="B5" s="814"/>
      <c r="C5" s="816"/>
      <c r="D5" s="4" t="s">
        <v>2</v>
      </c>
      <c r="E5" s="4" t="s">
        <v>90</v>
      </c>
      <c r="F5" s="814"/>
      <c r="G5" s="813"/>
      <c r="H5" s="813"/>
      <c r="I5" s="814"/>
      <c r="J5" s="5" t="s">
        <v>19</v>
      </c>
      <c r="K5" s="5" t="s">
        <v>8</v>
      </c>
      <c r="L5" s="814"/>
      <c r="M5" s="812"/>
      <c r="N5" s="813"/>
      <c r="O5" s="812"/>
    </row>
    <row r="6" spans="1:23">
      <c r="A6" s="815"/>
      <c r="B6" s="6">
        <v>1</v>
      </c>
      <c r="C6" s="6">
        <v>2</v>
      </c>
      <c r="D6" s="6">
        <v>3</v>
      </c>
      <c r="E6" s="6">
        <v>4</v>
      </c>
      <c r="F6" s="6">
        <v>5</v>
      </c>
      <c r="G6" s="1">
        <v>6</v>
      </c>
      <c r="H6" s="1">
        <v>7</v>
      </c>
      <c r="I6" s="6">
        <v>8</v>
      </c>
      <c r="J6" s="6">
        <v>9</v>
      </c>
      <c r="K6" s="6">
        <v>10</v>
      </c>
      <c r="L6" s="6">
        <v>11</v>
      </c>
      <c r="M6" s="1">
        <v>12</v>
      </c>
      <c r="N6" s="1">
        <v>13</v>
      </c>
      <c r="O6" s="1">
        <v>14</v>
      </c>
    </row>
    <row r="7" spans="1:23" ht="21">
      <c r="A7" s="7"/>
    </row>
    <row r="8" spans="1:23">
      <c r="A8" s="815" t="s">
        <v>91</v>
      </c>
      <c r="B8" s="816" t="s">
        <v>0</v>
      </c>
      <c r="C8" s="816" t="s">
        <v>2</v>
      </c>
      <c r="D8" s="816" t="s">
        <v>1</v>
      </c>
      <c r="E8" s="816" t="s">
        <v>3</v>
      </c>
      <c r="F8" s="814" t="s">
        <v>5</v>
      </c>
      <c r="G8" s="816" t="s">
        <v>6</v>
      </c>
      <c r="H8" s="816" t="s">
        <v>7</v>
      </c>
      <c r="I8" s="813" t="s">
        <v>77</v>
      </c>
      <c r="J8" s="814" t="s">
        <v>8</v>
      </c>
      <c r="K8" s="814"/>
      <c r="L8" s="814"/>
      <c r="M8" s="814"/>
      <c r="N8" s="814"/>
      <c r="O8" s="813" t="s">
        <v>9</v>
      </c>
      <c r="P8" s="812" t="s">
        <v>92</v>
      </c>
      <c r="Q8" s="812" t="s">
        <v>81</v>
      </c>
    </row>
    <row r="9" spans="1:23">
      <c r="A9" s="815"/>
      <c r="B9" s="816"/>
      <c r="C9" s="816"/>
      <c r="D9" s="816"/>
      <c r="E9" s="816"/>
      <c r="F9" s="814"/>
      <c r="G9" s="816"/>
      <c r="H9" s="816"/>
      <c r="I9" s="813"/>
      <c r="J9" s="814" t="s">
        <v>14</v>
      </c>
      <c r="K9" s="814" t="s">
        <v>15</v>
      </c>
      <c r="L9" s="814" t="s">
        <v>16</v>
      </c>
      <c r="M9" s="814" t="s">
        <v>17</v>
      </c>
      <c r="N9" s="814" t="s">
        <v>18</v>
      </c>
      <c r="O9" s="813"/>
      <c r="P9" s="812"/>
      <c r="Q9" s="812"/>
    </row>
    <row r="10" spans="1:23">
      <c r="A10" s="815"/>
      <c r="B10" s="816"/>
      <c r="C10" s="816"/>
      <c r="D10" s="816"/>
      <c r="E10" s="816"/>
      <c r="F10" s="814"/>
      <c r="G10" s="816"/>
      <c r="H10" s="816"/>
      <c r="I10" s="813"/>
      <c r="J10" s="814"/>
      <c r="K10" s="814"/>
      <c r="L10" s="814"/>
      <c r="M10" s="814"/>
      <c r="N10" s="814"/>
      <c r="O10" s="813"/>
      <c r="P10" s="812"/>
      <c r="Q10" s="812"/>
    </row>
    <row r="11" spans="1:23">
      <c r="A11" s="815"/>
      <c r="B11" s="6">
        <v>1</v>
      </c>
      <c r="C11" s="6">
        <v>2</v>
      </c>
      <c r="D11" s="6">
        <v>3</v>
      </c>
      <c r="E11" s="6">
        <v>4</v>
      </c>
      <c r="F11" s="6">
        <v>5</v>
      </c>
      <c r="G11" s="6">
        <v>6</v>
      </c>
      <c r="H11" s="6">
        <v>7</v>
      </c>
      <c r="I11" s="1">
        <v>8</v>
      </c>
      <c r="J11" s="6">
        <v>9</v>
      </c>
      <c r="K11" s="6">
        <v>10</v>
      </c>
      <c r="L11" s="6">
        <v>11</v>
      </c>
      <c r="M11" s="6">
        <v>12</v>
      </c>
      <c r="N11" s="6">
        <v>13</v>
      </c>
      <c r="O11" s="1">
        <v>14</v>
      </c>
      <c r="P11" s="1">
        <v>15</v>
      </c>
      <c r="Q11" s="1">
        <v>16</v>
      </c>
    </row>
    <row r="12" spans="1:23" ht="21">
      <c r="A12" s="7"/>
    </row>
    <row r="13" spans="1:23">
      <c r="A13" s="815" t="s">
        <v>93</v>
      </c>
      <c r="B13" s="820" t="s">
        <v>0</v>
      </c>
      <c r="C13" s="816" t="s">
        <v>1</v>
      </c>
      <c r="D13" s="816" t="s">
        <v>8</v>
      </c>
      <c r="E13" s="816"/>
      <c r="F13" s="817" t="s">
        <v>94</v>
      </c>
      <c r="G13" s="816" t="s">
        <v>57</v>
      </c>
      <c r="H13" s="816"/>
      <c r="I13" s="816" t="s">
        <v>58</v>
      </c>
      <c r="J13" s="817" t="s">
        <v>78</v>
      </c>
      <c r="K13" s="825" t="s">
        <v>61</v>
      </c>
      <c r="L13" s="826"/>
      <c r="M13" s="820" t="s">
        <v>75</v>
      </c>
      <c r="N13" s="820" t="s">
        <v>4</v>
      </c>
      <c r="O13" s="820" t="s">
        <v>62</v>
      </c>
      <c r="P13" s="817" t="s">
        <v>95</v>
      </c>
      <c r="Q13" s="817" t="s">
        <v>80</v>
      </c>
      <c r="R13" s="812" t="s">
        <v>81</v>
      </c>
    </row>
    <row r="14" spans="1:23">
      <c r="A14" s="815"/>
      <c r="B14" s="821"/>
      <c r="C14" s="816"/>
      <c r="D14" s="816" t="s">
        <v>2</v>
      </c>
      <c r="E14" s="816" t="s">
        <v>90</v>
      </c>
      <c r="F14" s="818"/>
      <c r="G14" s="821" t="s">
        <v>59</v>
      </c>
      <c r="H14" s="821" t="s">
        <v>60</v>
      </c>
      <c r="I14" s="816"/>
      <c r="J14" s="818"/>
      <c r="K14" s="823" t="s">
        <v>19</v>
      </c>
      <c r="L14" s="823" t="s">
        <v>8</v>
      </c>
      <c r="M14" s="821"/>
      <c r="N14" s="821"/>
      <c r="O14" s="821"/>
      <c r="P14" s="818"/>
      <c r="Q14" s="818"/>
      <c r="R14" s="812"/>
    </row>
    <row r="15" spans="1:23">
      <c r="A15" s="815"/>
      <c r="B15" s="822"/>
      <c r="C15" s="816"/>
      <c r="D15" s="816"/>
      <c r="E15" s="816"/>
      <c r="F15" s="819"/>
      <c r="G15" s="822"/>
      <c r="H15" s="822"/>
      <c r="I15" s="816"/>
      <c r="J15" s="819"/>
      <c r="K15" s="824"/>
      <c r="L15" s="824"/>
      <c r="M15" s="822"/>
      <c r="N15" s="822"/>
      <c r="O15" s="822"/>
      <c r="P15" s="819"/>
      <c r="Q15" s="819"/>
      <c r="R15" s="812"/>
      <c r="W15">
        <v>15</v>
      </c>
    </row>
    <row r="16" spans="1:23">
      <c r="A16" s="815"/>
      <c r="B16" s="6">
        <v>1</v>
      </c>
      <c r="C16" s="6">
        <v>2</v>
      </c>
      <c r="D16" s="6">
        <v>3</v>
      </c>
      <c r="E16" s="6">
        <v>4</v>
      </c>
      <c r="F16" s="1">
        <v>5</v>
      </c>
      <c r="G16" s="6">
        <v>6</v>
      </c>
      <c r="H16" s="6">
        <v>7</v>
      </c>
      <c r="I16" s="6">
        <v>8</v>
      </c>
      <c r="J16" s="1">
        <v>9</v>
      </c>
      <c r="K16" s="6">
        <v>10</v>
      </c>
      <c r="L16" s="6">
        <v>11</v>
      </c>
      <c r="M16" s="6">
        <v>12</v>
      </c>
      <c r="N16" s="6">
        <v>13</v>
      </c>
      <c r="O16" s="6">
        <v>14</v>
      </c>
      <c r="P16" s="1">
        <v>15</v>
      </c>
      <c r="Q16" s="1">
        <v>16</v>
      </c>
      <c r="R16" s="1">
        <v>17</v>
      </c>
    </row>
    <row r="17" spans="1:18" ht="21">
      <c r="A17" s="7"/>
    </row>
    <row r="18" spans="1:18">
      <c r="A18" s="815" t="s">
        <v>96</v>
      </c>
      <c r="B18" s="820" t="s">
        <v>0</v>
      </c>
      <c r="C18" s="816" t="s">
        <v>1</v>
      </c>
      <c r="D18" s="816" t="s">
        <v>8</v>
      </c>
      <c r="E18" s="816"/>
      <c r="F18" s="820" t="s">
        <v>97</v>
      </c>
      <c r="G18" s="813" t="s">
        <v>73</v>
      </c>
      <c r="H18" s="817" t="s">
        <v>74</v>
      </c>
      <c r="I18" s="813" t="s">
        <v>75</v>
      </c>
      <c r="J18" s="817" t="s">
        <v>98</v>
      </c>
      <c r="K18" s="825" t="s">
        <v>99</v>
      </c>
      <c r="L18" s="826"/>
      <c r="M18" s="820" t="s">
        <v>4</v>
      </c>
      <c r="N18" s="820" t="s">
        <v>62</v>
      </c>
      <c r="O18" s="817" t="s">
        <v>95</v>
      </c>
      <c r="P18" s="817" t="s">
        <v>80</v>
      </c>
      <c r="Q18" s="817" t="s">
        <v>83</v>
      </c>
      <c r="R18" s="812" t="s">
        <v>81</v>
      </c>
    </row>
    <row r="19" spans="1:18">
      <c r="A19" s="815"/>
      <c r="B19" s="821"/>
      <c r="C19" s="816"/>
      <c r="D19" s="816" t="s">
        <v>2</v>
      </c>
      <c r="E19" s="816" t="s">
        <v>90</v>
      </c>
      <c r="F19" s="821"/>
      <c r="G19" s="813"/>
      <c r="H19" s="818"/>
      <c r="I19" s="813"/>
      <c r="J19" s="818"/>
      <c r="K19" s="823" t="s">
        <v>19</v>
      </c>
      <c r="L19" s="823" t="s">
        <v>8</v>
      </c>
      <c r="M19" s="821"/>
      <c r="N19" s="821"/>
      <c r="O19" s="818"/>
      <c r="P19" s="818"/>
      <c r="Q19" s="818"/>
      <c r="R19" s="812"/>
    </row>
    <row r="20" spans="1:18">
      <c r="A20" s="815"/>
      <c r="B20" s="822"/>
      <c r="C20" s="816"/>
      <c r="D20" s="816"/>
      <c r="E20" s="816"/>
      <c r="F20" s="822"/>
      <c r="G20" s="813"/>
      <c r="H20" s="819"/>
      <c r="I20" s="813"/>
      <c r="J20" s="819"/>
      <c r="K20" s="824"/>
      <c r="L20" s="824"/>
      <c r="M20" s="822"/>
      <c r="N20" s="822"/>
      <c r="O20" s="819"/>
      <c r="P20" s="819"/>
      <c r="Q20" s="819"/>
      <c r="R20" s="812"/>
    </row>
    <row r="21" spans="1:18">
      <c r="A21" s="815"/>
      <c r="B21" s="6">
        <v>1</v>
      </c>
      <c r="C21" s="6">
        <v>2</v>
      </c>
      <c r="D21" s="6">
        <v>3</v>
      </c>
      <c r="E21" s="6">
        <v>4</v>
      </c>
      <c r="F21" s="6">
        <v>5</v>
      </c>
      <c r="G21" s="1">
        <v>6</v>
      </c>
      <c r="H21" s="1">
        <v>7</v>
      </c>
      <c r="I21" s="1">
        <v>8</v>
      </c>
      <c r="J21" s="1">
        <v>9</v>
      </c>
      <c r="K21" s="6">
        <v>10</v>
      </c>
      <c r="L21" s="6">
        <v>11</v>
      </c>
      <c r="M21" s="6">
        <v>12</v>
      </c>
      <c r="N21" s="6">
        <v>13</v>
      </c>
      <c r="O21" s="1">
        <v>14</v>
      </c>
      <c r="P21" s="1">
        <v>15</v>
      </c>
      <c r="Q21" s="1">
        <v>16</v>
      </c>
      <c r="R21" s="1">
        <v>17</v>
      </c>
    </row>
    <row r="22" spans="1:18" ht="21">
      <c r="A22" s="7"/>
    </row>
    <row r="23" spans="1:18">
      <c r="A23" s="815" t="s">
        <v>100</v>
      </c>
      <c r="B23" s="820" t="s">
        <v>0</v>
      </c>
      <c r="C23" s="816" t="s">
        <v>1</v>
      </c>
      <c r="D23" s="827" t="s">
        <v>8</v>
      </c>
      <c r="E23" s="828"/>
      <c r="F23" s="827" t="s">
        <v>63</v>
      </c>
      <c r="G23" s="828"/>
      <c r="H23" s="827" t="s">
        <v>64</v>
      </c>
      <c r="I23" s="829"/>
      <c r="J23" s="828"/>
      <c r="K23" s="825" t="s">
        <v>65</v>
      </c>
      <c r="L23" s="826"/>
      <c r="M23" s="817" t="s">
        <v>79</v>
      </c>
      <c r="N23" s="817" t="s">
        <v>101</v>
      </c>
      <c r="O23" s="817" t="s">
        <v>9</v>
      </c>
      <c r="P23" s="817" t="s">
        <v>80</v>
      </c>
      <c r="Q23" s="812" t="s">
        <v>81</v>
      </c>
    </row>
    <row r="24" spans="1:18">
      <c r="A24" s="815"/>
      <c r="B24" s="821"/>
      <c r="C24" s="816"/>
      <c r="D24" s="816" t="s">
        <v>2</v>
      </c>
      <c r="E24" s="816" t="s">
        <v>90</v>
      </c>
      <c r="F24" s="816" t="s">
        <v>66</v>
      </c>
      <c r="G24" s="816" t="s">
        <v>67</v>
      </c>
      <c r="H24" s="816" t="s">
        <v>68</v>
      </c>
      <c r="I24" s="816" t="s">
        <v>69</v>
      </c>
      <c r="J24" s="816" t="s">
        <v>7</v>
      </c>
      <c r="K24" s="823" t="s">
        <v>70</v>
      </c>
      <c r="L24" s="823" t="s">
        <v>71</v>
      </c>
      <c r="M24" s="818"/>
      <c r="N24" s="818"/>
      <c r="O24" s="818"/>
      <c r="P24" s="818"/>
      <c r="Q24" s="812"/>
    </row>
    <row r="25" spans="1:18">
      <c r="A25" s="815"/>
      <c r="B25" s="822"/>
      <c r="C25" s="816"/>
      <c r="D25" s="816"/>
      <c r="E25" s="816"/>
      <c r="F25" s="816"/>
      <c r="G25" s="816"/>
      <c r="H25" s="816"/>
      <c r="I25" s="816"/>
      <c r="J25" s="816"/>
      <c r="K25" s="824"/>
      <c r="L25" s="824"/>
      <c r="M25" s="819"/>
      <c r="N25" s="819"/>
      <c r="O25" s="819"/>
      <c r="P25" s="819"/>
      <c r="Q25" s="812"/>
    </row>
    <row r="26" spans="1:18">
      <c r="A26" s="815"/>
      <c r="B26" s="6">
        <v>1</v>
      </c>
      <c r="C26" s="6">
        <v>2</v>
      </c>
      <c r="D26" s="6">
        <v>3</v>
      </c>
      <c r="E26" s="6">
        <v>4</v>
      </c>
      <c r="F26" s="6">
        <v>5</v>
      </c>
      <c r="G26" s="6">
        <v>6</v>
      </c>
      <c r="H26" s="6">
        <v>7</v>
      </c>
      <c r="I26" s="6">
        <v>8</v>
      </c>
      <c r="J26" s="6">
        <v>9</v>
      </c>
      <c r="K26" s="6">
        <v>10</v>
      </c>
      <c r="L26" s="6">
        <v>11</v>
      </c>
      <c r="M26" s="1">
        <v>12</v>
      </c>
      <c r="N26" s="1">
        <v>13</v>
      </c>
      <c r="O26" s="1">
        <v>14</v>
      </c>
      <c r="P26" s="1">
        <v>15</v>
      </c>
      <c r="Q26" s="1">
        <v>16</v>
      </c>
    </row>
    <row r="27" spans="1:18" ht="21">
      <c r="A27" s="7"/>
    </row>
    <row r="28" spans="1:18">
      <c r="A28" s="815" t="s">
        <v>102</v>
      </c>
      <c r="B28" s="830" t="s">
        <v>0</v>
      </c>
      <c r="C28" s="830" t="s">
        <v>1</v>
      </c>
      <c r="D28" s="830" t="s">
        <v>72</v>
      </c>
      <c r="E28" s="830" t="s">
        <v>57</v>
      </c>
      <c r="F28" s="830"/>
      <c r="G28" s="830" t="s">
        <v>75</v>
      </c>
      <c r="H28" s="831" t="s">
        <v>78</v>
      </c>
      <c r="I28" s="830" t="s">
        <v>99</v>
      </c>
      <c r="J28" s="830"/>
      <c r="K28" s="830" t="s">
        <v>84</v>
      </c>
      <c r="L28" s="830" t="s">
        <v>4</v>
      </c>
      <c r="M28" s="830" t="s">
        <v>62</v>
      </c>
      <c r="N28" s="831" t="s">
        <v>103</v>
      </c>
      <c r="O28" s="831" t="s">
        <v>104</v>
      </c>
      <c r="P28" s="832" t="s">
        <v>81</v>
      </c>
    </row>
    <row r="29" spans="1:18">
      <c r="A29" s="815"/>
      <c r="B29" s="830"/>
      <c r="C29" s="830"/>
      <c r="D29" s="830"/>
      <c r="E29" s="830" t="s">
        <v>105</v>
      </c>
      <c r="F29" s="830" t="s">
        <v>60</v>
      </c>
      <c r="G29" s="830"/>
      <c r="H29" s="831"/>
      <c r="I29" s="830" t="s">
        <v>19</v>
      </c>
      <c r="J29" s="830" t="s">
        <v>8</v>
      </c>
      <c r="K29" s="830"/>
      <c r="L29" s="830"/>
      <c r="M29" s="830"/>
      <c r="N29" s="831"/>
      <c r="O29" s="831"/>
      <c r="P29" s="832"/>
    </row>
    <row r="30" spans="1:18">
      <c r="A30" s="815"/>
      <c r="B30" s="830"/>
      <c r="C30" s="830"/>
      <c r="D30" s="830"/>
      <c r="E30" s="830"/>
      <c r="F30" s="830"/>
      <c r="G30" s="830"/>
      <c r="H30" s="831"/>
      <c r="I30" s="830"/>
      <c r="J30" s="830"/>
      <c r="K30" s="830"/>
      <c r="L30" s="830"/>
      <c r="M30" s="830"/>
      <c r="N30" s="831"/>
      <c r="O30" s="831"/>
      <c r="P30" s="832"/>
    </row>
    <row r="31" spans="1:18">
      <c r="A31" s="815"/>
      <c r="B31" s="2">
        <v>1</v>
      </c>
      <c r="C31" s="2">
        <v>2</v>
      </c>
      <c r="D31" s="2">
        <v>3</v>
      </c>
      <c r="E31" s="2">
        <v>4</v>
      </c>
      <c r="F31" s="2">
        <v>5</v>
      </c>
      <c r="G31" s="2">
        <v>6</v>
      </c>
      <c r="H31" s="3">
        <v>7</v>
      </c>
      <c r="I31" s="2">
        <v>8</v>
      </c>
      <c r="J31" s="2">
        <v>9</v>
      </c>
      <c r="K31" s="2">
        <v>10</v>
      </c>
      <c r="L31" s="2">
        <v>11</v>
      </c>
      <c r="M31" s="2">
        <v>12</v>
      </c>
      <c r="N31" s="3">
        <v>13</v>
      </c>
      <c r="O31" s="3">
        <v>14</v>
      </c>
      <c r="P31" s="3">
        <v>15</v>
      </c>
    </row>
  </sheetData>
  <mergeCells count="112">
    <mergeCell ref="A28:A31"/>
    <mergeCell ref="B28:B30"/>
    <mergeCell ref="C28:C30"/>
    <mergeCell ref="D28:D30"/>
    <mergeCell ref="E28:F28"/>
    <mergeCell ref="N28:N30"/>
    <mergeCell ref="O28:O30"/>
    <mergeCell ref="P28:P30"/>
    <mergeCell ref="E29:E30"/>
    <mergeCell ref="F29:F30"/>
    <mergeCell ref="I29:I30"/>
    <mergeCell ref="J29:J30"/>
    <mergeCell ref="G28:G30"/>
    <mergeCell ref="H28:H30"/>
    <mergeCell ref="I28:J28"/>
    <mergeCell ref="K28:K30"/>
    <mergeCell ref="L28:L30"/>
    <mergeCell ref="M28:M30"/>
    <mergeCell ref="K23:L23"/>
    <mergeCell ref="M23:M25"/>
    <mergeCell ref="N23:N25"/>
    <mergeCell ref="O23:O25"/>
    <mergeCell ref="P23:P25"/>
    <mergeCell ref="Q23:Q25"/>
    <mergeCell ref="A23:A26"/>
    <mergeCell ref="B23:B25"/>
    <mergeCell ref="C23:C25"/>
    <mergeCell ref="D23:E23"/>
    <mergeCell ref="F23:G23"/>
    <mergeCell ref="H23:J23"/>
    <mergeCell ref="D24:D25"/>
    <mergeCell ref="E24:E25"/>
    <mergeCell ref="F24:F25"/>
    <mergeCell ref="G24:G25"/>
    <mergeCell ref="H24:H25"/>
    <mergeCell ref="I24:I25"/>
    <mergeCell ref="J24:J25"/>
    <mergeCell ref="K24:K25"/>
    <mergeCell ref="L24:L25"/>
    <mergeCell ref="O18:O20"/>
    <mergeCell ref="P18:P20"/>
    <mergeCell ref="Q18:Q20"/>
    <mergeCell ref="R18:R20"/>
    <mergeCell ref="D19:D20"/>
    <mergeCell ref="E19:E20"/>
    <mergeCell ref="K19:K20"/>
    <mergeCell ref="L19:L20"/>
    <mergeCell ref="H18:H20"/>
    <mergeCell ref="I18:I20"/>
    <mergeCell ref="J18:J20"/>
    <mergeCell ref="K18:L18"/>
    <mergeCell ref="M18:M20"/>
    <mergeCell ref="N18:N20"/>
    <mergeCell ref="A18:A21"/>
    <mergeCell ref="B18:B20"/>
    <mergeCell ref="C18:C20"/>
    <mergeCell ref="D18:E18"/>
    <mergeCell ref="F18:F20"/>
    <mergeCell ref="G18:G20"/>
    <mergeCell ref="P13:P15"/>
    <mergeCell ref="Q13:Q15"/>
    <mergeCell ref="R13:R15"/>
    <mergeCell ref="D14:D15"/>
    <mergeCell ref="E14:E15"/>
    <mergeCell ref="G14:G15"/>
    <mergeCell ref="H14:H15"/>
    <mergeCell ref="K14:K15"/>
    <mergeCell ref="L14:L15"/>
    <mergeCell ref="I13:I15"/>
    <mergeCell ref="J13:J15"/>
    <mergeCell ref="K13:L13"/>
    <mergeCell ref="M13:M15"/>
    <mergeCell ref="N13:N15"/>
    <mergeCell ref="O13:O15"/>
    <mergeCell ref="A13:A16"/>
    <mergeCell ref="B13:B15"/>
    <mergeCell ref="C13:C15"/>
    <mergeCell ref="D13:E13"/>
    <mergeCell ref="F13:F15"/>
    <mergeCell ref="G13:H13"/>
    <mergeCell ref="Q8:Q10"/>
    <mergeCell ref="J9:J10"/>
    <mergeCell ref="K9:K10"/>
    <mergeCell ref="L9:L10"/>
    <mergeCell ref="M9:M10"/>
    <mergeCell ref="N9:N10"/>
    <mergeCell ref="G8:G10"/>
    <mergeCell ref="H8:H10"/>
    <mergeCell ref="I8:I10"/>
    <mergeCell ref="J8:N8"/>
    <mergeCell ref="O8:O10"/>
    <mergeCell ref="P8:P10"/>
    <mergeCell ref="A8:A11"/>
    <mergeCell ref="B8:B10"/>
    <mergeCell ref="C8:C10"/>
    <mergeCell ref="D8:D10"/>
    <mergeCell ref="E8:E10"/>
    <mergeCell ref="F8:F10"/>
    <mergeCell ref="H3:H5"/>
    <mergeCell ref="I3:K3"/>
    <mergeCell ref="L3:L5"/>
    <mergeCell ref="M3:M5"/>
    <mergeCell ref="N3:N5"/>
    <mergeCell ref="O3:O5"/>
    <mergeCell ref="I4:I5"/>
    <mergeCell ref="J4:K4"/>
    <mergeCell ref="A3:A6"/>
    <mergeCell ref="B3:B5"/>
    <mergeCell ref="C3:C5"/>
    <mergeCell ref="D3:E4"/>
    <mergeCell ref="F3:F5"/>
    <mergeCell ref="G3:G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H4:N96"/>
  <sheetViews>
    <sheetView topLeftCell="A78" workbookViewId="0">
      <selection activeCell="W15" sqref="W15"/>
    </sheetView>
  </sheetViews>
  <sheetFormatPr baseColWidth="10" defaultColWidth="8.83203125" defaultRowHeight="15"/>
  <cols>
    <col min="8" max="8" width="12.5" bestFit="1" customWidth="1"/>
    <col min="11" max="11" width="12.5" bestFit="1" customWidth="1"/>
    <col min="14" max="14" width="12" customWidth="1"/>
  </cols>
  <sheetData>
    <row r="4" spans="8:14">
      <c r="H4" t="s">
        <v>2020</v>
      </c>
      <c r="K4" t="s">
        <v>2021</v>
      </c>
    </row>
    <row r="6" spans="8:14">
      <c r="H6" s="260">
        <v>187771555.5204207</v>
      </c>
      <c r="K6" s="260">
        <v>187771555.5204207</v>
      </c>
      <c r="N6" s="138">
        <f>H6-K6</f>
        <v>0</v>
      </c>
    </row>
    <row r="7" spans="8:14">
      <c r="H7" s="260">
        <v>191700477.21815607</v>
      </c>
      <c r="K7" s="260">
        <v>191700477.21815607</v>
      </c>
      <c r="N7" s="138">
        <f t="shared" ref="N7:N70" si="0">H7-K7</f>
        <v>0</v>
      </c>
    </row>
    <row r="8" spans="8:14">
      <c r="H8" s="260">
        <v>15031436.382908957</v>
      </c>
      <c r="K8" s="260">
        <v>15031436.382908957</v>
      </c>
      <c r="N8" s="138">
        <f t="shared" si="0"/>
        <v>0</v>
      </c>
    </row>
    <row r="9" spans="8:14">
      <c r="H9" s="260">
        <v>78081800.594038814</v>
      </c>
      <c r="K9" s="260">
        <v>78081800.594038814</v>
      </c>
      <c r="N9" s="138">
        <f t="shared" si="0"/>
        <v>0</v>
      </c>
    </row>
    <row r="10" spans="8:14">
      <c r="H10" s="260">
        <v>827722.26778133027</v>
      </c>
      <c r="K10" s="260">
        <v>827722.26778133027</v>
      </c>
      <c r="N10" s="138">
        <f t="shared" si="0"/>
        <v>0</v>
      </c>
    </row>
    <row r="11" spans="8:14">
      <c r="H11" s="260">
        <v>13596717.785421317</v>
      </c>
      <c r="K11" s="260">
        <v>13596717.785421317</v>
      </c>
      <c r="N11" s="138">
        <f t="shared" si="0"/>
        <v>0</v>
      </c>
    </row>
    <row r="12" spans="8:14">
      <c r="H12" s="260">
        <v>739431.89255132165</v>
      </c>
      <c r="K12" s="260">
        <v>739431.89255132165</v>
      </c>
      <c r="N12" s="138">
        <f t="shared" si="0"/>
        <v>0</v>
      </c>
    </row>
    <row r="13" spans="8:14">
      <c r="H13" s="260">
        <v>634587.07196568651</v>
      </c>
      <c r="K13" s="260">
        <v>634587.07196568651</v>
      </c>
      <c r="N13" s="138">
        <f t="shared" si="0"/>
        <v>0</v>
      </c>
    </row>
    <row r="14" spans="8:14">
      <c r="H14" s="260">
        <v>579405.58744693117</v>
      </c>
      <c r="K14" s="260">
        <v>579405.58744693117</v>
      </c>
      <c r="N14" s="138">
        <f t="shared" si="0"/>
        <v>0</v>
      </c>
    </row>
    <row r="15" spans="8:14">
      <c r="H15" s="260">
        <v>4133093.1904547755</v>
      </c>
      <c r="K15" s="260">
        <v>4133093.1904547755</v>
      </c>
      <c r="N15" s="138">
        <f t="shared" si="0"/>
        <v>0</v>
      </c>
    </row>
    <row r="16" spans="8:14">
      <c r="H16" s="260">
        <v>606996.32970630878</v>
      </c>
      <c r="K16" s="260">
        <v>606996.32970630878</v>
      </c>
      <c r="N16" s="138">
        <f t="shared" si="0"/>
        <v>0</v>
      </c>
    </row>
    <row r="17" spans="8:14">
      <c r="H17" s="260">
        <v>1710626.0200814158</v>
      </c>
      <c r="K17" s="260">
        <v>1710626.0200814158</v>
      </c>
      <c r="N17" s="138">
        <f t="shared" si="0"/>
        <v>0</v>
      </c>
    </row>
    <row r="18" spans="8:14">
      <c r="H18" s="260">
        <v>623550.77506193542</v>
      </c>
      <c r="K18" s="260">
        <v>623550.77506193542</v>
      </c>
      <c r="N18" s="138">
        <f t="shared" si="0"/>
        <v>0</v>
      </c>
    </row>
    <row r="19" spans="8:14">
      <c r="H19" s="260">
        <v>621895.33052637277</v>
      </c>
      <c r="K19" s="260">
        <v>621895.33052637277</v>
      </c>
      <c r="N19" s="138">
        <f t="shared" si="0"/>
        <v>0</v>
      </c>
    </row>
    <row r="20" spans="8:14">
      <c r="H20" s="260">
        <v>2731483.4836783898</v>
      </c>
      <c r="K20" s="260">
        <v>2731483.4836783898</v>
      </c>
      <c r="N20" s="138">
        <f t="shared" si="0"/>
        <v>0</v>
      </c>
    </row>
    <row r="21" spans="8:14">
      <c r="H21" s="260">
        <v>1380640.7426592589</v>
      </c>
      <c r="K21" s="260">
        <v>1380640.7426592589</v>
      </c>
      <c r="N21" s="138">
        <f t="shared" si="0"/>
        <v>0</v>
      </c>
    </row>
    <row r="22" spans="8:14">
      <c r="H22" s="260">
        <v>689768.55648444185</v>
      </c>
      <c r="K22" s="260">
        <v>689768.55648444185</v>
      </c>
      <c r="N22" s="138">
        <f t="shared" si="0"/>
        <v>0</v>
      </c>
    </row>
    <row r="23" spans="8:14">
      <c r="H23" s="260">
        <v>689768.55648444185</v>
      </c>
      <c r="K23" s="260">
        <v>689768.55648444185</v>
      </c>
      <c r="N23" s="138">
        <f t="shared" si="0"/>
        <v>0</v>
      </c>
    </row>
    <row r="24" spans="8:14">
      <c r="H24" s="260">
        <v>3332961.6649328233</v>
      </c>
      <c r="K24" s="260">
        <v>3332961.6649328233</v>
      </c>
      <c r="N24" s="138">
        <f t="shared" si="0"/>
        <v>0</v>
      </c>
    </row>
    <row r="25" spans="8:14">
      <c r="H25" s="260">
        <v>7559863.3790694829</v>
      </c>
      <c r="K25" s="260">
        <v>7559863.3790694829</v>
      </c>
      <c r="N25" s="138">
        <f t="shared" si="0"/>
        <v>0</v>
      </c>
    </row>
    <row r="26" spans="8:14">
      <c r="H26" s="260">
        <v>4337264.6831741706</v>
      </c>
      <c r="K26" s="260">
        <v>4337264.6831741706</v>
      </c>
      <c r="N26" s="138">
        <f t="shared" si="0"/>
        <v>0</v>
      </c>
    </row>
    <row r="27" spans="8:14">
      <c r="H27" s="260">
        <v>1020857.4635969739</v>
      </c>
      <c r="K27" s="260">
        <v>1020857.4635969739</v>
      </c>
      <c r="N27" s="138">
        <f t="shared" si="0"/>
        <v>0</v>
      </c>
    </row>
    <row r="28" spans="8:14">
      <c r="H28" s="260">
        <v>910494.49455946323</v>
      </c>
      <c r="K28" s="260">
        <v>910494.49455946323</v>
      </c>
      <c r="N28" s="138">
        <f t="shared" si="0"/>
        <v>0</v>
      </c>
    </row>
    <row r="29" spans="8:14">
      <c r="H29" s="260">
        <v>1020857.4635969739</v>
      </c>
      <c r="K29" s="260">
        <v>1020857.4635969739</v>
      </c>
      <c r="N29" s="138">
        <f t="shared" si="0"/>
        <v>0</v>
      </c>
    </row>
    <row r="30" spans="8:14">
      <c r="H30" s="260">
        <v>579405.58744693117</v>
      </c>
      <c r="K30" s="260">
        <v>579405.58744693117</v>
      </c>
      <c r="N30" s="138">
        <f t="shared" si="0"/>
        <v>0</v>
      </c>
    </row>
    <row r="31" spans="8:14">
      <c r="H31" s="260">
        <v>579405.58744693117</v>
      </c>
      <c r="K31" s="260">
        <v>579405.58744693117</v>
      </c>
      <c r="N31" s="138">
        <f t="shared" si="0"/>
        <v>0</v>
      </c>
    </row>
    <row r="32" spans="8:14">
      <c r="H32" s="260">
        <v>579405.58744693117</v>
      </c>
      <c r="K32" s="260">
        <v>579405.58744693117</v>
      </c>
      <c r="N32" s="138">
        <f t="shared" si="0"/>
        <v>0</v>
      </c>
    </row>
    <row r="33" spans="8:14">
      <c r="H33" s="260">
        <v>855313.01004070789</v>
      </c>
      <c r="K33" s="260">
        <v>855313.01004070789</v>
      </c>
      <c r="N33" s="138">
        <f t="shared" si="0"/>
        <v>0</v>
      </c>
    </row>
    <row r="34" spans="8:14">
      <c r="H34" s="260">
        <v>4469700.2460191837</v>
      </c>
      <c r="K34" s="260">
        <v>4469700.2460191837</v>
      </c>
      <c r="N34" s="138">
        <f t="shared" si="0"/>
        <v>0</v>
      </c>
    </row>
    <row r="35" spans="8:14">
      <c r="H35" s="260">
        <v>1291246.7377388752</v>
      </c>
      <c r="K35" s="260">
        <v>1291246.7377388752</v>
      </c>
      <c r="N35" s="138">
        <f t="shared" si="0"/>
        <v>0</v>
      </c>
    </row>
    <row r="36" spans="8:14">
      <c r="H36" s="260">
        <v>1147774.8779901112</v>
      </c>
      <c r="K36" s="260">
        <v>1147774.8779901112</v>
      </c>
      <c r="N36" s="138">
        <f t="shared" si="0"/>
        <v>0</v>
      </c>
    </row>
    <row r="37" spans="8:14">
      <c r="H37" s="260">
        <v>2913582.3825902822</v>
      </c>
      <c r="K37" s="260">
        <v>2913582.3825902822</v>
      </c>
      <c r="N37" s="138">
        <f t="shared" si="0"/>
        <v>0</v>
      </c>
    </row>
    <row r="38" spans="8:14">
      <c r="H38" s="260">
        <v>827722.26778133027</v>
      </c>
      <c r="K38" s="260">
        <v>827722.26778133027</v>
      </c>
      <c r="N38" s="138">
        <f t="shared" si="0"/>
        <v>0</v>
      </c>
    </row>
    <row r="39" spans="8:14">
      <c r="H39" s="260">
        <v>7769553.020240753</v>
      </c>
      <c r="K39" s="260">
        <v>7769553.020240753</v>
      </c>
      <c r="N39" s="138">
        <f t="shared" si="0"/>
        <v>0</v>
      </c>
    </row>
    <row r="40" spans="8:14">
      <c r="H40" s="260">
        <v>739431.89255132165</v>
      </c>
      <c r="K40" s="260">
        <v>739431.89255132165</v>
      </c>
      <c r="N40" s="138">
        <f t="shared" si="0"/>
        <v>0</v>
      </c>
    </row>
    <row r="41" spans="8:14">
      <c r="H41" s="260">
        <v>634587.07196568651</v>
      </c>
      <c r="K41" s="260">
        <v>634587.07196568651</v>
      </c>
      <c r="N41" s="138">
        <f t="shared" si="0"/>
        <v>0</v>
      </c>
    </row>
    <row r="42" spans="8:14">
      <c r="H42" s="260">
        <v>579405.58744693117</v>
      </c>
      <c r="K42" s="260">
        <v>579405.58744693117</v>
      </c>
      <c r="N42" s="138">
        <f t="shared" si="0"/>
        <v>0</v>
      </c>
    </row>
    <row r="43" spans="8:14">
      <c r="H43" s="260">
        <v>2361767.537402729</v>
      </c>
      <c r="K43" s="260">
        <v>2361767.537402729</v>
      </c>
      <c r="N43" s="138">
        <f t="shared" si="0"/>
        <v>0</v>
      </c>
    </row>
    <row r="44" spans="8:14">
      <c r="H44" s="260">
        <v>606996.32970630878</v>
      </c>
      <c r="K44" s="260">
        <v>606996.32970630878</v>
      </c>
      <c r="N44" s="138">
        <f t="shared" si="0"/>
        <v>0</v>
      </c>
    </row>
    <row r="45" spans="8:14">
      <c r="H45" s="260">
        <v>855313.01004070789</v>
      </c>
      <c r="K45" s="260">
        <v>855313.01004070789</v>
      </c>
      <c r="N45" s="138">
        <f t="shared" si="0"/>
        <v>0</v>
      </c>
    </row>
    <row r="46" spans="8:14">
      <c r="H46" s="260">
        <v>623550.77506193542</v>
      </c>
      <c r="K46" s="260">
        <v>623550.77506193542</v>
      </c>
      <c r="N46" s="138">
        <f t="shared" si="0"/>
        <v>0</v>
      </c>
    </row>
    <row r="47" spans="8:14">
      <c r="H47" s="260">
        <v>621895.33052637277</v>
      </c>
      <c r="K47" s="260">
        <v>621895.33052637277</v>
      </c>
      <c r="N47" s="138">
        <f t="shared" si="0"/>
        <v>0</v>
      </c>
    </row>
    <row r="48" spans="8:14">
      <c r="H48" s="260">
        <v>1820988.9891189265</v>
      </c>
      <c r="K48" s="260">
        <v>1820988.9891189265</v>
      </c>
      <c r="N48" s="138">
        <f t="shared" si="0"/>
        <v>0</v>
      </c>
    </row>
    <row r="49" spans="8:14">
      <c r="H49" s="260">
        <v>689768.55648444185</v>
      </c>
      <c r="K49" s="260">
        <v>689768.55648444185</v>
      </c>
      <c r="N49" s="138">
        <f t="shared" si="0"/>
        <v>0</v>
      </c>
    </row>
    <row r="50" spans="8:14">
      <c r="H50" s="260">
        <v>689768.55648444185</v>
      </c>
      <c r="K50" s="260">
        <v>689768.55648444185</v>
      </c>
      <c r="N50" s="138">
        <f t="shared" si="0"/>
        <v>0</v>
      </c>
    </row>
    <row r="51" spans="8:14">
      <c r="H51" s="260">
        <v>7173592.9874381954</v>
      </c>
      <c r="K51" s="260">
        <v>7173592.9874381954</v>
      </c>
      <c r="N51" s="138">
        <f t="shared" si="0"/>
        <v>0</v>
      </c>
    </row>
    <row r="52" spans="8:14">
      <c r="H52" s="260">
        <v>2891509.7887827801</v>
      </c>
      <c r="K52" s="260">
        <v>2891509.7887827801</v>
      </c>
      <c r="N52" s="138">
        <f t="shared" si="0"/>
        <v>0</v>
      </c>
    </row>
    <row r="53" spans="8:14">
      <c r="H53" s="260">
        <v>1020857.4635969739</v>
      </c>
      <c r="K53" s="260">
        <v>1020857.4635969739</v>
      </c>
      <c r="N53" s="138">
        <f t="shared" si="0"/>
        <v>0</v>
      </c>
    </row>
    <row r="54" spans="8:14">
      <c r="H54" s="260">
        <v>910494.49455946323</v>
      </c>
      <c r="K54" s="260">
        <v>910494.49455946323</v>
      </c>
      <c r="N54" s="138">
        <f t="shared" si="0"/>
        <v>0</v>
      </c>
    </row>
    <row r="55" spans="8:14">
      <c r="H55" s="260">
        <v>1020857.4635969739</v>
      </c>
      <c r="K55" s="260">
        <v>1020857.4635969739</v>
      </c>
      <c r="N55" s="138">
        <f t="shared" si="0"/>
        <v>0</v>
      </c>
    </row>
    <row r="56" spans="8:14">
      <c r="H56" s="260">
        <v>579405.58744693117</v>
      </c>
      <c r="K56" s="260">
        <v>579405.58744693117</v>
      </c>
      <c r="N56" s="138">
        <f t="shared" si="0"/>
        <v>0</v>
      </c>
    </row>
    <row r="57" spans="8:14">
      <c r="H57" s="260">
        <v>579405.58744693117</v>
      </c>
      <c r="K57" s="260">
        <v>579405.58744693117</v>
      </c>
      <c r="N57" s="138">
        <f t="shared" si="0"/>
        <v>0</v>
      </c>
    </row>
    <row r="58" spans="8:14">
      <c r="H58" s="260">
        <v>855313.01004070789</v>
      </c>
      <c r="K58" s="260">
        <v>855313.01004070789</v>
      </c>
      <c r="N58" s="138">
        <f t="shared" si="0"/>
        <v>0</v>
      </c>
    </row>
    <row r="59" spans="8:14">
      <c r="H59" s="260">
        <v>2979800.1640127888</v>
      </c>
      <c r="K59" s="260">
        <v>2979800.1640127888</v>
      </c>
      <c r="N59" s="138">
        <f t="shared" si="0"/>
        <v>0</v>
      </c>
    </row>
    <row r="60" spans="8:14">
      <c r="H60" s="260">
        <v>3873740.2132166256</v>
      </c>
      <c r="K60" s="260">
        <v>3873740.2132166256</v>
      </c>
      <c r="N60" s="138">
        <f t="shared" si="0"/>
        <v>0</v>
      </c>
    </row>
    <row r="61" spans="8:14">
      <c r="H61" s="260">
        <v>1147774.8779901112</v>
      </c>
      <c r="K61" s="260">
        <v>1147774.8779901112</v>
      </c>
      <c r="N61" s="138">
        <f t="shared" si="0"/>
        <v>0</v>
      </c>
    </row>
    <row r="62" spans="8:14">
      <c r="H62" s="260">
        <v>1942388.2550601882</v>
      </c>
      <c r="K62" s="260">
        <v>1942388.2550601882</v>
      </c>
      <c r="N62" s="138">
        <f t="shared" si="0"/>
        <v>0</v>
      </c>
    </row>
    <row r="63" spans="8:14">
      <c r="H63" s="260">
        <v>827722.26778133027</v>
      </c>
      <c r="K63" s="260">
        <v>827722.26778133027</v>
      </c>
      <c r="N63" s="138">
        <f t="shared" si="0"/>
        <v>0</v>
      </c>
    </row>
    <row r="64" spans="8:14">
      <c r="H64" s="260">
        <v>7769553.020240753</v>
      </c>
      <c r="K64" s="260">
        <v>7769553.020240753</v>
      </c>
      <c r="N64" s="138">
        <f t="shared" si="0"/>
        <v>0</v>
      </c>
    </row>
    <row r="65" spans="8:14">
      <c r="H65" s="260">
        <v>739431.89255132165</v>
      </c>
      <c r="K65" s="260">
        <v>739431.89255132165</v>
      </c>
      <c r="N65" s="138">
        <f t="shared" si="0"/>
        <v>0</v>
      </c>
    </row>
    <row r="66" spans="8:14">
      <c r="H66" s="260">
        <v>634587.07196568651</v>
      </c>
      <c r="K66" s="260">
        <v>634587.07196568651</v>
      </c>
      <c r="N66" s="138">
        <f t="shared" si="0"/>
        <v>0</v>
      </c>
    </row>
    <row r="67" spans="8:14">
      <c r="H67" s="260">
        <v>579405.58744693117</v>
      </c>
      <c r="K67" s="260">
        <v>579405.58744693117</v>
      </c>
      <c r="N67" s="138">
        <f t="shared" si="0"/>
        <v>0</v>
      </c>
    </row>
    <row r="68" spans="8:14">
      <c r="H68" s="260">
        <v>2361767.537402729</v>
      </c>
      <c r="K68" s="260">
        <v>2361767.537402729</v>
      </c>
      <c r="N68" s="138">
        <f t="shared" si="0"/>
        <v>0</v>
      </c>
    </row>
    <row r="69" spans="8:14">
      <c r="H69" s="260">
        <v>606996.32970630878</v>
      </c>
      <c r="K69" s="260">
        <v>606996.32970630878</v>
      </c>
      <c r="N69" s="138">
        <f t="shared" si="0"/>
        <v>0</v>
      </c>
    </row>
    <row r="70" spans="8:14">
      <c r="H70" s="260">
        <v>855313.01004070789</v>
      </c>
      <c r="K70" s="260">
        <v>855313.01004070789</v>
      </c>
      <c r="N70" s="138">
        <f t="shared" si="0"/>
        <v>0</v>
      </c>
    </row>
    <row r="71" spans="8:14">
      <c r="H71" s="260">
        <v>623550.77506193542</v>
      </c>
      <c r="K71" s="260">
        <v>623550.77506193542</v>
      </c>
      <c r="N71" s="138">
        <f t="shared" ref="N71:N96" si="1">H71-K71</f>
        <v>0</v>
      </c>
    </row>
    <row r="72" spans="8:14">
      <c r="H72" s="260">
        <v>621895.33052637277</v>
      </c>
      <c r="K72" s="260">
        <v>621895.33052637277</v>
      </c>
      <c r="N72" s="138">
        <f t="shared" si="1"/>
        <v>0</v>
      </c>
    </row>
    <row r="73" spans="8:14">
      <c r="H73" s="260">
        <v>1820988.9891189265</v>
      </c>
      <c r="K73" s="260">
        <v>1820988.9891189265</v>
      </c>
      <c r="N73" s="138">
        <f t="shared" si="1"/>
        <v>0</v>
      </c>
    </row>
    <row r="74" spans="8:14">
      <c r="H74" s="260">
        <v>689768.55648444185</v>
      </c>
      <c r="K74" s="260">
        <v>689768.55648444185</v>
      </c>
      <c r="N74" s="138">
        <f t="shared" si="1"/>
        <v>0</v>
      </c>
    </row>
    <row r="75" spans="8:14">
      <c r="H75" s="260">
        <v>689768.55648444185</v>
      </c>
      <c r="K75" s="260">
        <v>689768.55648444185</v>
      </c>
      <c r="N75" s="138">
        <f t="shared" si="1"/>
        <v>0</v>
      </c>
    </row>
    <row r="76" spans="8:14">
      <c r="H76" s="260">
        <v>7173592.9874381954</v>
      </c>
      <c r="K76" s="260">
        <v>7173592.9874381954</v>
      </c>
      <c r="N76" s="138">
        <f t="shared" si="1"/>
        <v>0</v>
      </c>
    </row>
    <row r="77" spans="8:14">
      <c r="H77" s="260">
        <v>2891509.7887827801</v>
      </c>
      <c r="K77" s="260">
        <v>2891509.7887827801</v>
      </c>
      <c r="N77" s="138">
        <f t="shared" si="1"/>
        <v>0</v>
      </c>
    </row>
    <row r="78" spans="8:14">
      <c r="H78" s="260">
        <v>1020857.4635969739</v>
      </c>
      <c r="K78" s="260">
        <v>1020857.4635969739</v>
      </c>
      <c r="N78" s="138">
        <f t="shared" si="1"/>
        <v>0</v>
      </c>
    </row>
    <row r="79" spans="8:14">
      <c r="H79" s="260">
        <v>910494.49455946323</v>
      </c>
      <c r="K79" s="260">
        <v>910494.49455946323</v>
      </c>
      <c r="N79" s="138">
        <f t="shared" si="1"/>
        <v>0</v>
      </c>
    </row>
    <row r="80" spans="8:14">
      <c r="H80" s="260">
        <v>1020857.4635969739</v>
      </c>
      <c r="K80" s="260">
        <v>1020857.4635969739</v>
      </c>
      <c r="N80" s="138">
        <f t="shared" si="1"/>
        <v>0</v>
      </c>
    </row>
    <row r="81" spans="8:14">
      <c r="H81" s="260">
        <v>579405.58744693117</v>
      </c>
      <c r="K81" s="260">
        <v>579405.58744693117</v>
      </c>
      <c r="N81" s="138">
        <f t="shared" si="1"/>
        <v>0</v>
      </c>
    </row>
    <row r="82" spans="8:14">
      <c r="H82" s="260">
        <v>579405.58744693117</v>
      </c>
      <c r="K82" s="260">
        <v>579405.58744693117</v>
      </c>
      <c r="N82" s="138">
        <f t="shared" si="1"/>
        <v>0</v>
      </c>
    </row>
    <row r="83" spans="8:14">
      <c r="H83" s="260">
        <v>855313.01004070789</v>
      </c>
      <c r="K83" s="260">
        <v>855313.01004070789</v>
      </c>
      <c r="N83" s="138">
        <f t="shared" si="1"/>
        <v>0</v>
      </c>
    </row>
    <row r="84" spans="8:14">
      <c r="H84" s="260">
        <v>2979800.1640127888</v>
      </c>
      <c r="K84" s="260">
        <v>2979800.1640127888</v>
      </c>
      <c r="N84" s="138">
        <f t="shared" si="1"/>
        <v>0</v>
      </c>
    </row>
    <row r="85" spans="8:14">
      <c r="H85" s="260">
        <v>3873740.2132166256</v>
      </c>
      <c r="K85" s="260">
        <v>3873740.2132166256</v>
      </c>
      <c r="N85" s="138">
        <f t="shared" si="1"/>
        <v>0</v>
      </c>
    </row>
    <row r="86" spans="8:14">
      <c r="H86" s="260">
        <v>1147774.8779901112</v>
      </c>
      <c r="K86" s="260">
        <v>1147774.8779901112</v>
      </c>
      <c r="N86" s="138">
        <f t="shared" si="1"/>
        <v>0</v>
      </c>
    </row>
    <row r="87" spans="8:14">
      <c r="H87" s="260">
        <v>1942388.2550601882</v>
      </c>
      <c r="K87" s="260">
        <v>1942388.2550601882</v>
      </c>
      <c r="N87" s="138">
        <f t="shared" si="1"/>
        <v>0</v>
      </c>
    </row>
    <row r="88" spans="8:14">
      <c r="H88" s="260">
        <v>882903.75230008562</v>
      </c>
      <c r="K88" s="260">
        <v>882903.75230008562</v>
      </c>
      <c r="N88" s="138">
        <f t="shared" si="1"/>
        <v>0</v>
      </c>
    </row>
    <row r="89" spans="8:14">
      <c r="H89" s="260">
        <v>6120716.0135116484</v>
      </c>
      <c r="K89" s="260">
        <v>6120716.0135116484</v>
      </c>
      <c r="N89" s="138">
        <f t="shared" si="1"/>
        <v>0</v>
      </c>
    </row>
    <row r="90" spans="8:14">
      <c r="H90" s="260">
        <v>22261667.336619686</v>
      </c>
      <c r="K90" s="260">
        <v>22261667.336619686</v>
      </c>
      <c r="N90" s="138">
        <f t="shared" si="1"/>
        <v>0</v>
      </c>
    </row>
    <row r="91" spans="8:14">
      <c r="H91" s="260">
        <v>73412004.771307021</v>
      </c>
      <c r="K91" s="260">
        <v>73412004.771307021</v>
      </c>
      <c r="N91" s="138">
        <f t="shared" si="1"/>
        <v>0</v>
      </c>
    </row>
    <row r="92" spans="8:14">
      <c r="H92" s="260">
        <v>125261969.85757464</v>
      </c>
      <c r="K92" s="260">
        <v>125261969.85757464</v>
      </c>
      <c r="N92" s="138">
        <f t="shared" si="1"/>
        <v>0</v>
      </c>
    </row>
    <row r="93" spans="8:14">
      <c r="H93" s="260">
        <v>45000000</v>
      </c>
      <c r="K93" s="260">
        <v>45246503.496503495</v>
      </c>
      <c r="N93" s="138">
        <f t="shared" si="1"/>
        <v>-246503.49650349468</v>
      </c>
    </row>
    <row r="94" spans="8:14">
      <c r="H94" s="260">
        <v>384000000</v>
      </c>
      <c r="K94" s="260">
        <v>386103496.50349653</v>
      </c>
      <c r="N94" s="138">
        <f t="shared" si="1"/>
        <v>-2103496.5034965277</v>
      </c>
    </row>
    <row r="95" spans="8:14">
      <c r="H95" s="260">
        <v>200464667.82058179</v>
      </c>
      <c r="K95" s="260">
        <v>200464667.82058179</v>
      </c>
      <c r="N95" s="138">
        <f t="shared" si="1"/>
        <v>0</v>
      </c>
    </row>
    <row r="96" spans="8:14">
      <c r="H96" s="260">
        <v>25822605.179418221</v>
      </c>
      <c r="K96" s="260">
        <v>25822605.179418221</v>
      </c>
      <c r="N96" s="138">
        <f t="shared" si="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19</vt:i4>
      </vt:variant>
    </vt:vector>
  </HeadingPairs>
  <TitlesOfParts>
    <vt:vector size="35" baseType="lpstr">
      <vt:lpstr>KIB A</vt:lpstr>
      <vt:lpstr>KIB B (2)</vt:lpstr>
      <vt:lpstr>KIB B CETAK (2)</vt:lpstr>
      <vt:lpstr>KIB B MASTER</vt:lpstr>
      <vt:lpstr>KIB B </vt:lpstr>
      <vt:lpstr>KIB B DIBAWAH KAPITALISASI</vt:lpstr>
      <vt:lpstr>KIB B</vt:lpstr>
      <vt:lpstr>KIB B &lt; 300000</vt:lpstr>
      <vt:lpstr>KIB C MASTER</vt:lpstr>
      <vt:lpstr>KIB C</vt:lpstr>
      <vt:lpstr>KIB C DIBAWAH KAPITALISASI</vt:lpstr>
      <vt:lpstr>KIB D</vt:lpstr>
      <vt:lpstr>KIB E</vt:lpstr>
      <vt:lpstr>KIB F</vt:lpstr>
      <vt:lpstr>Sheet2</vt:lpstr>
      <vt:lpstr>Sheet1</vt:lpstr>
      <vt:lpstr>'KIB B'!Print_Area</vt:lpstr>
      <vt:lpstr>'KIB B '!Print_Area</vt:lpstr>
      <vt:lpstr>'KIB B CETAK (2)'!Print_Area</vt:lpstr>
      <vt:lpstr>'KIB B DIBAWAH KAPITALISASI'!Print_Area</vt:lpstr>
      <vt:lpstr>'KIB B MASTER'!Print_Area</vt:lpstr>
      <vt:lpstr>'KIB C'!Print_Area</vt:lpstr>
      <vt:lpstr>'KIB C DIBAWAH KAPITALISASI'!Print_Area</vt:lpstr>
      <vt:lpstr>'KIB C MASTER'!Print_Area</vt:lpstr>
      <vt:lpstr>'KIB D'!Print_Area</vt:lpstr>
      <vt:lpstr>'KIB E'!Print_Area</vt:lpstr>
      <vt:lpstr>'KIB F'!Print_Area</vt:lpstr>
      <vt:lpstr>'KIB B'!Print_Titles</vt:lpstr>
      <vt:lpstr>'KIB B '!Print_Titles</vt:lpstr>
      <vt:lpstr>'KIB B (2)'!Print_Titles</vt:lpstr>
      <vt:lpstr>'KIB B &lt; 300000'!Print_Titles</vt:lpstr>
      <vt:lpstr>'KIB B CETAK (2)'!Print_Titles</vt:lpstr>
      <vt:lpstr>'KIB B DIBAWAH KAPITALISASI'!Print_Titles</vt:lpstr>
      <vt:lpstr>'KIB B MASTER'!Print_Titles</vt:lpstr>
      <vt:lpstr>'KIB 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Yudhistira M</dc:creator>
  <cp:lastModifiedBy>Microsoft Office User</cp:lastModifiedBy>
  <cp:lastPrinted>2020-08-09T11:52:40Z</cp:lastPrinted>
  <dcterms:created xsi:type="dcterms:W3CDTF">2012-10-03T07:13:07Z</dcterms:created>
  <dcterms:modified xsi:type="dcterms:W3CDTF">2020-08-09T11:54:42Z</dcterms:modified>
</cp:coreProperties>
</file>