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valdo\Documents\GitHub\Excel\"/>
    </mc:Choice>
  </mc:AlternateContent>
  <xr:revisionPtr revIDLastSave="0" documentId="13_ncr:1_{306F4F5F-08FD-4436-84A1-CEBCAFF498B1}" xr6:coauthVersionLast="47" xr6:coauthVersionMax="47" xr10:uidLastSave="{00000000-0000-0000-0000-000000000000}"/>
  <bookViews>
    <workbookView xWindow="-120" yWindow="-120" windowWidth="20730" windowHeight="11310" activeTab="1" xr2:uid="{E4A40CB9-908A-4EB6-A3C3-60C2EEDA6552}"/>
  </bookViews>
  <sheets>
    <sheet name="Planilha1" sheetId="1" r:id="rId1"/>
    <sheet name="Planilha2" sheetId="2" r:id="rId2"/>
    <sheet name="Planilha3" sheetId="3" r:id="rId3"/>
  </sheets>
  <definedNames>
    <definedName name="Estado">Planilha2!$D:$D</definedName>
    <definedName name="Municipios">Planilha2!$B$2</definedName>
    <definedName name="População">Planilha2!$C:$C</definedName>
    <definedName name="Status">Planilha2!$E$2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N3" i="2"/>
  <c r="M5" i="2"/>
  <c r="L5" i="2"/>
  <c r="K5" i="2"/>
  <c r="J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P3" i="2"/>
  <c r="M3" i="2"/>
  <c r="L3" i="2"/>
  <c r="K3" i="2"/>
  <c r="J3" i="2"/>
  <c r="D12" i="3"/>
  <c r="D13" i="3"/>
  <c r="D14" i="3" s="1"/>
  <c r="D11" i="3"/>
  <c r="D10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<sst xmlns="http://schemas.openxmlformats.org/spreadsheetml/2006/main" count="94" uniqueCount="68">
  <si>
    <t>Nome</t>
  </si>
  <si>
    <t>Idade</t>
  </si>
  <si>
    <t>Sexo</t>
  </si>
  <si>
    <t>Ana</t>
  </si>
  <si>
    <t>F</t>
  </si>
  <si>
    <t>Claudio</t>
  </si>
  <si>
    <t>M</t>
  </si>
  <si>
    <t>Mauro</t>
  </si>
  <si>
    <t>Paula</t>
  </si>
  <si>
    <t>Daniele</t>
  </si>
  <si>
    <t>Matheus</t>
  </si>
  <si>
    <t>Mariana</t>
  </si>
  <si>
    <t>Municipios</t>
  </si>
  <si>
    <t>População</t>
  </si>
  <si>
    <t>São Paulo</t>
  </si>
  <si>
    <t>Levantamento Populacional</t>
  </si>
  <si>
    <t>Guarulhos</t>
  </si>
  <si>
    <t>Campinas</t>
  </si>
  <si>
    <t>São Bernardo do Campo</t>
  </si>
  <si>
    <t>Santo andré</t>
  </si>
  <si>
    <t>Osasco</t>
  </si>
  <si>
    <t>São José dos campos</t>
  </si>
  <si>
    <t>Ribeirão preto</t>
  </si>
  <si>
    <t>Mauá</t>
  </si>
  <si>
    <t>Santos</t>
  </si>
  <si>
    <t>São josé do Rio Preto</t>
  </si>
  <si>
    <t>Mogi das cruzes</t>
  </si>
  <si>
    <t>Diadema</t>
  </si>
  <si>
    <t>Jundiai</t>
  </si>
  <si>
    <t>Carapicuiba</t>
  </si>
  <si>
    <t>Piracicaba</t>
  </si>
  <si>
    <t>Bauru</t>
  </si>
  <si>
    <t>São Vicente</t>
  </si>
  <si>
    <t>Itaquacetuba</t>
  </si>
  <si>
    <t>Estado</t>
  </si>
  <si>
    <t>RJ</t>
  </si>
  <si>
    <t>SP</t>
  </si>
  <si>
    <t>Ranking</t>
  </si>
  <si>
    <t>Adição</t>
  </si>
  <si>
    <t>Subtração</t>
  </si>
  <si>
    <t>Inversão</t>
  </si>
  <si>
    <t>Multiplicação</t>
  </si>
  <si>
    <t>Divisão</t>
  </si>
  <si>
    <t>Exponenciação</t>
  </si>
  <si>
    <t>Porcentagem</t>
  </si>
  <si>
    <t>4 x 3</t>
  </si>
  <si>
    <t>5²</t>
  </si>
  <si>
    <t>7 + 3</t>
  </si>
  <si>
    <t>Pedro</t>
  </si>
  <si>
    <t>Maria</t>
  </si>
  <si>
    <t>Cláudia</t>
  </si>
  <si>
    <t>Nota 1</t>
  </si>
  <si>
    <t xml:space="preserve">Nota 2 </t>
  </si>
  <si>
    <t>Média</t>
  </si>
  <si>
    <t>Total Populacional</t>
  </si>
  <si>
    <t>Média  Populacional</t>
  </si>
  <si>
    <t>Menor</t>
  </si>
  <si>
    <t>Maior</t>
  </si>
  <si>
    <t>Total de Municípios</t>
  </si>
  <si>
    <t>Status</t>
  </si>
  <si>
    <t>Classificação</t>
  </si>
  <si>
    <t>População do RJ</t>
  </si>
  <si>
    <t>População de Sp</t>
  </si>
  <si>
    <t>Mun. Do Rio</t>
  </si>
  <si>
    <t>Mun. De Sampa</t>
  </si>
  <si>
    <t>Sorocaba</t>
  </si>
  <si>
    <t>Média Pop.RJ</t>
  </si>
  <si>
    <t>Média Pop.SP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</si>
</sst>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º"/>
    <numFmt numFmtId="165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  <font>
      <b/>
      <i/>
      <sz val="11"/>
      <color rgb="FF0070C0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  <font>
      <sz val="11"/>
      <color theme="5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3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0" fillId="0" borderId="0" xfId="0" applyNumberFormat="1"/>
    <xf numFmtId="0" fontId="6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9" fontId="0" fillId="0" borderId="0" xfId="0" applyNumberFormat="1"/>
    <xf numFmtId="0" fontId="10" fillId="0" borderId="0" xfId="0" applyFont="1"/>
    <xf numFmtId="0" fontId="11" fillId="0" borderId="0" xfId="0" applyFont="1"/>
    <xf numFmtId="165" fontId="11" fillId="0" borderId="0" xfId="0" applyNumberFormat="1" applyFont="1"/>
    <xf numFmtId="0" fontId="6" fillId="0" borderId="1" xfId="0" applyFont="1" applyBorder="1"/>
    <xf numFmtId="0" fontId="0" fillId="0" borderId="1" xfId="0" applyBorder="1"/>
    <xf numFmtId="0" fontId="5" fillId="6" borderId="1" xfId="0" applyFont="1" applyFill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15">
    <dxf>
      <font>
        <b/>
        <i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/>
        <color theme="5" tint="-0.24994659260841701"/>
      </font>
      <fill>
        <patternFill>
          <bgColor theme="5" tint="0.79998168889431442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  <dxf>
      <font>
        <b/>
        <i val="0"/>
        <color theme="4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B1F5-32C5-46E8-BB6E-8B6294588AE5}">
  <sheetPr>
    <tabColor rgb="FF002060"/>
  </sheetPr>
  <dimension ref="A1:C8"/>
  <sheetViews>
    <sheetView workbookViewId="0">
      <selection activeCell="D1" sqref="D1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>
        <v>22</v>
      </c>
      <c r="C2" s="5" t="s">
        <v>4</v>
      </c>
    </row>
    <row r="3" spans="1:3" x14ac:dyDescent="0.25">
      <c r="A3" s="3" t="s">
        <v>5</v>
      </c>
      <c r="B3" s="4">
        <v>34</v>
      </c>
      <c r="C3" s="5" t="s">
        <v>6</v>
      </c>
    </row>
    <row r="4" spans="1:3" x14ac:dyDescent="0.25">
      <c r="A4" s="3" t="s">
        <v>7</v>
      </c>
      <c r="B4" s="4">
        <v>87</v>
      </c>
      <c r="C4" s="5" t="s">
        <v>6</v>
      </c>
    </row>
    <row r="5" spans="1:3" x14ac:dyDescent="0.25">
      <c r="A5" s="3" t="s">
        <v>8</v>
      </c>
      <c r="B5" s="4">
        <v>23</v>
      </c>
      <c r="C5" s="5" t="s">
        <v>4</v>
      </c>
    </row>
    <row r="6" spans="1:3" x14ac:dyDescent="0.25">
      <c r="A6" s="3" t="s">
        <v>9</v>
      </c>
      <c r="B6" s="4">
        <v>44</v>
      </c>
      <c r="C6" s="5" t="s">
        <v>4</v>
      </c>
    </row>
    <row r="7" spans="1:3" x14ac:dyDescent="0.25">
      <c r="A7" s="3" t="s">
        <v>10</v>
      </c>
      <c r="B7" s="4">
        <v>12</v>
      </c>
      <c r="C7" s="5" t="s">
        <v>6</v>
      </c>
    </row>
    <row r="8" spans="1:3" x14ac:dyDescent="0.25">
      <c r="A8" s="3" t="s">
        <v>11</v>
      </c>
      <c r="B8" s="4">
        <v>50</v>
      </c>
      <c r="C8" s="5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D30E1-C2B8-4116-9271-E11497D46346}">
  <dimension ref="A1:P22"/>
  <sheetViews>
    <sheetView tabSelected="1" workbookViewId="0">
      <selection activeCell="G5" sqref="G5"/>
    </sheetView>
  </sheetViews>
  <sheetFormatPr defaultRowHeight="15" x14ac:dyDescent="0.25"/>
  <cols>
    <col min="1" max="1" width="8.140625" bestFit="1" customWidth="1"/>
    <col min="2" max="2" width="22.7109375" bestFit="1" customWidth="1"/>
    <col min="3" max="3" width="12.42578125" bestFit="1" customWidth="1"/>
    <col min="4" max="4" width="7.140625" bestFit="1" customWidth="1"/>
    <col min="5" max="5" width="8.28515625" bestFit="1" customWidth="1"/>
    <col min="6" max="6" width="13.140625" bestFit="1" customWidth="1"/>
    <col min="10" max="10" width="18" bestFit="1" customWidth="1"/>
    <col min="11" max="11" width="19.42578125" bestFit="1" customWidth="1"/>
    <col min="12" max="12" width="11.5703125" bestFit="1" customWidth="1"/>
    <col min="13" max="13" width="14.85546875" bestFit="1" customWidth="1"/>
    <col min="14" max="14" width="12.7109375" bestFit="1" customWidth="1"/>
    <col min="15" max="15" width="13.140625" bestFit="1" customWidth="1"/>
    <col min="16" max="16" width="18.5703125" bestFit="1" customWidth="1"/>
  </cols>
  <sheetData>
    <row r="1" spans="1:16" ht="21" x14ac:dyDescent="0.35">
      <c r="A1" s="21" t="s">
        <v>15</v>
      </c>
      <c r="B1" s="22"/>
      <c r="C1" s="22"/>
      <c r="D1" s="23"/>
      <c r="E1" s="15"/>
      <c r="F1" s="7"/>
      <c r="G1" s="7"/>
    </row>
    <row r="2" spans="1:16" x14ac:dyDescent="0.25">
      <c r="A2" s="17" t="s">
        <v>37</v>
      </c>
      <c r="B2" s="17" t="s">
        <v>12</v>
      </c>
      <c r="C2" s="17" t="s">
        <v>13</v>
      </c>
      <c r="D2" s="17" t="s">
        <v>34</v>
      </c>
      <c r="E2" s="17" t="s">
        <v>59</v>
      </c>
      <c r="F2" s="17" t="s">
        <v>60</v>
      </c>
      <c r="J2" t="s">
        <v>54</v>
      </c>
      <c r="K2" t="s">
        <v>55</v>
      </c>
      <c r="L2" t="s">
        <v>57</v>
      </c>
      <c r="M2" t="s">
        <v>56</v>
      </c>
      <c r="N2" t="s">
        <v>66</v>
      </c>
      <c r="O2" t="s">
        <v>67</v>
      </c>
      <c r="P2" t="s">
        <v>58</v>
      </c>
    </row>
    <row r="3" spans="1:16" x14ac:dyDescent="0.25">
      <c r="A3" s="18">
        <v>1</v>
      </c>
      <c r="B3" s="16" t="s">
        <v>14</v>
      </c>
      <c r="C3" s="19">
        <v>12038175</v>
      </c>
      <c r="D3" s="20" t="s">
        <v>36</v>
      </c>
      <c r="E3" s="16" t="str">
        <f>IF(D3="SP","Paulista", "Carioca")</f>
        <v>Paulista</v>
      </c>
      <c r="F3" s="16" t="str">
        <f>IF(C3&gt;500000,"Grande", "Pequeno")</f>
        <v>Grande</v>
      </c>
      <c r="J3" s="6">
        <f>SUM(C3:C22)</f>
        <v>22544843</v>
      </c>
      <c r="K3" s="6">
        <f>AVERAGE(C3:C22)</f>
        <v>1127242.1499999999</v>
      </c>
      <c r="L3" s="6">
        <f>LARGE(C3:C22,1)</f>
        <v>12038175</v>
      </c>
      <c r="M3">
        <f>SMALL(C3:C22,1)</f>
        <v>82242</v>
      </c>
      <c r="N3" s="6">
        <f>AVERAGEIF(D3:D22,"=RJ",C3:C22)</f>
        <v>379792.5</v>
      </c>
      <c r="O3" s="6">
        <f>AVERAGEIF(D3:D22,"=SP",C3:C22)</f>
        <v>1447577.7142857143</v>
      </c>
      <c r="P3">
        <f>COUNT(C3:C22)</f>
        <v>20</v>
      </c>
    </row>
    <row r="4" spans="1:16" x14ac:dyDescent="0.25">
      <c r="A4" s="18">
        <v>2</v>
      </c>
      <c r="B4" s="16" t="s">
        <v>16</v>
      </c>
      <c r="C4" s="19">
        <v>1357087</v>
      </c>
      <c r="D4" s="20" t="s">
        <v>36</v>
      </c>
      <c r="E4" s="16" t="str">
        <f t="shared" ref="E4:E22" si="0">IF(D4="SP","Paulista", "Carioca")</f>
        <v>Paulista</v>
      </c>
      <c r="F4" s="16" t="str">
        <f t="shared" ref="F4:F22" si="1">IF(C4&gt;500000,"Grande", "Pequeno")</f>
        <v>Grande</v>
      </c>
      <c r="G4" s="8"/>
      <c r="J4" t="s">
        <v>61</v>
      </c>
      <c r="K4" t="s">
        <v>62</v>
      </c>
      <c r="L4" t="s">
        <v>63</v>
      </c>
      <c r="M4" t="s">
        <v>64</v>
      </c>
    </row>
    <row r="5" spans="1:16" x14ac:dyDescent="0.25">
      <c r="A5" s="18">
        <v>3</v>
      </c>
      <c r="B5" s="16" t="s">
        <v>17</v>
      </c>
      <c r="C5" s="19">
        <v>1173370</v>
      </c>
      <c r="D5" s="20" t="s">
        <v>36</v>
      </c>
      <c r="E5" s="16" t="str">
        <f t="shared" si="0"/>
        <v>Paulista</v>
      </c>
      <c r="F5" s="16" t="str">
        <f t="shared" si="1"/>
        <v>Grande</v>
      </c>
      <c r="G5" s="24"/>
      <c r="J5" s="6">
        <f>SUMIF(Estado,"=RJ",População )</f>
        <v>2278755</v>
      </c>
      <c r="K5" s="6">
        <f>SUMIF(D3:D22,"=SP",C3:C22 )</f>
        <v>20266088</v>
      </c>
      <c r="L5">
        <f>COUNTIF(D3:D22,"=RJ")</f>
        <v>6</v>
      </c>
      <c r="M5">
        <f>COUNTIF(D3:D22,"=SP")</f>
        <v>14</v>
      </c>
    </row>
    <row r="6" spans="1:16" x14ac:dyDescent="0.25">
      <c r="A6" s="18">
        <v>4</v>
      </c>
      <c r="B6" s="16" t="s">
        <v>19</v>
      </c>
      <c r="C6" s="19">
        <v>712749</v>
      </c>
      <c r="D6" s="20" t="s">
        <v>36</v>
      </c>
      <c r="E6" s="16" t="str">
        <f t="shared" si="0"/>
        <v>Paulista</v>
      </c>
      <c r="F6" s="16" t="str">
        <f t="shared" si="1"/>
        <v>Grande</v>
      </c>
    </row>
    <row r="7" spans="1:16" x14ac:dyDescent="0.25">
      <c r="A7" s="18">
        <v>5</v>
      </c>
      <c r="B7" s="16" t="s">
        <v>20</v>
      </c>
      <c r="C7" s="19">
        <v>696382</v>
      </c>
      <c r="D7" s="20" t="s">
        <v>36</v>
      </c>
      <c r="E7" s="16" t="str">
        <f t="shared" si="0"/>
        <v>Paulista</v>
      </c>
      <c r="F7" s="16" t="str">
        <f t="shared" si="1"/>
        <v>Grande</v>
      </c>
    </row>
    <row r="8" spans="1:16" x14ac:dyDescent="0.25">
      <c r="A8" s="18">
        <v>6</v>
      </c>
      <c r="B8" s="16" t="s">
        <v>21</v>
      </c>
      <c r="C8" s="19">
        <v>695992</v>
      </c>
      <c r="D8" s="20" t="s">
        <v>36</v>
      </c>
      <c r="E8" s="16" t="str">
        <f t="shared" si="0"/>
        <v>Paulista</v>
      </c>
      <c r="F8" s="16" t="str">
        <f t="shared" si="1"/>
        <v>Grande</v>
      </c>
    </row>
    <row r="9" spans="1:16" x14ac:dyDescent="0.25">
      <c r="A9" s="18">
        <v>7</v>
      </c>
      <c r="B9" s="16" t="s">
        <v>22</v>
      </c>
      <c r="C9" s="19">
        <v>674405</v>
      </c>
      <c r="D9" s="20" t="s">
        <v>36</v>
      </c>
      <c r="E9" s="16" t="str">
        <f t="shared" si="0"/>
        <v>Paulista</v>
      </c>
      <c r="F9" s="16" t="str">
        <f t="shared" si="1"/>
        <v>Grande</v>
      </c>
    </row>
    <row r="10" spans="1:16" x14ac:dyDescent="0.25">
      <c r="A10" s="18">
        <v>8</v>
      </c>
      <c r="B10" s="16" t="s">
        <v>65</v>
      </c>
      <c r="C10" s="19">
        <v>652481</v>
      </c>
      <c r="D10" s="20" t="s">
        <v>36</v>
      </c>
      <c r="E10" s="16" t="str">
        <f t="shared" si="0"/>
        <v>Paulista</v>
      </c>
      <c r="F10" s="16" t="str">
        <f t="shared" si="1"/>
        <v>Grande</v>
      </c>
    </row>
    <row r="11" spans="1:16" x14ac:dyDescent="0.25">
      <c r="A11" s="18">
        <v>9</v>
      </c>
      <c r="B11" s="16" t="s">
        <v>23</v>
      </c>
      <c r="C11" s="19">
        <v>457696</v>
      </c>
      <c r="D11" s="20" t="s">
        <v>36</v>
      </c>
      <c r="E11" s="16" t="str">
        <f t="shared" si="0"/>
        <v>Paulista</v>
      </c>
      <c r="F11" s="16" t="str">
        <f t="shared" si="1"/>
        <v>Pequeno</v>
      </c>
    </row>
    <row r="12" spans="1:16" x14ac:dyDescent="0.25">
      <c r="A12" s="18">
        <v>10</v>
      </c>
      <c r="B12" s="16" t="s">
        <v>25</v>
      </c>
      <c r="C12" s="19">
        <v>446649</v>
      </c>
      <c r="D12" s="20" t="s">
        <v>36</v>
      </c>
      <c r="E12" s="16" t="str">
        <f t="shared" si="0"/>
        <v>Paulista</v>
      </c>
      <c r="F12" s="16" t="str">
        <f t="shared" si="1"/>
        <v>Pequeno</v>
      </c>
    </row>
    <row r="13" spans="1:16" x14ac:dyDescent="0.25">
      <c r="A13" s="18">
        <v>11</v>
      </c>
      <c r="B13" s="16" t="s">
        <v>24</v>
      </c>
      <c r="C13" s="19">
        <v>434359</v>
      </c>
      <c r="D13" s="20" t="s">
        <v>36</v>
      </c>
      <c r="E13" s="16" t="str">
        <f t="shared" si="0"/>
        <v>Paulista</v>
      </c>
      <c r="F13" s="16" t="str">
        <f t="shared" si="1"/>
        <v>Pequeno</v>
      </c>
    </row>
    <row r="14" spans="1:16" x14ac:dyDescent="0.25">
      <c r="A14" s="18">
        <v>12</v>
      </c>
      <c r="B14" s="16" t="s">
        <v>26</v>
      </c>
      <c r="C14" s="19">
        <v>429321</v>
      </c>
      <c r="D14" s="20" t="s">
        <v>36</v>
      </c>
      <c r="E14" s="16" t="str">
        <f t="shared" si="0"/>
        <v>Paulista</v>
      </c>
      <c r="F14" s="16" t="str">
        <f t="shared" si="1"/>
        <v>Pequeno</v>
      </c>
    </row>
    <row r="15" spans="1:16" x14ac:dyDescent="0.25">
      <c r="A15" s="18">
        <v>13</v>
      </c>
      <c r="B15" s="16" t="s">
        <v>27</v>
      </c>
      <c r="C15" s="19">
        <v>415180</v>
      </c>
      <c r="D15" s="20" t="s">
        <v>36</v>
      </c>
      <c r="E15" s="16" t="str">
        <f t="shared" si="0"/>
        <v>Paulista</v>
      </c>
      <c r="F15" s="16" t="str">
        <f t="shared" si="1"/>
        <v>Pequeno</v>
      </c>
    </row>
    <row r="16" spans="1:16" x14ac:dyDescent="0.25">
      <c r="A16" s="18">
        <v>14</v>
      </c>
      <c r="B16" s="16" t="s">
        <v>28</v>
      </c>
      <c r="C16" s="19">
        <v>405740</v>
      </c>
      <c r="D16" s="20" t="s">
        <v>35</v>
      </c>
      <c r="E16" s="16" t="str">
        <f t="shared" si="0"/>
        <v>Carioca</v>
      </c>
      <c r="F16" s="16" t="str">
        <f t="shared" si="1"/>
        <v>Pequeno</v>
      </c>
    </row>
    <row r="17" spans="1:6" x14ac:dyDescent="0.25">
      <c r="A17" s="18">
        <v>15</v>
      </c>
      <c r="B17" s="16" t="s">
        <v>29</v>
      </c>
      <c r="C17" s="19">
        <v>394465</v>
      </c>
      <c r="D17" s="20" t="s">
        <v>35</v>
      </c>
      <c r="E17" s="16" t="str">
        <f t="shared" si="0"/>
        <v>Carioca</v>
      </c>
      <c r="F17" s="16" t="str">
        <f t="shared" si="1"/>
        <v>Pequeno</v>
      </c>
    </row>
    <row r="18" spans="1:6" x14ac:dyDescent="0.25">
      <c r="A18" s="18">
        <v>16</v>
      </c>
      <c r="B18" s="16" t="s">
        <v>30</v>
      </c>
      <c r="C18" s="19">
        <v>394419</v>
      </c>
      <c r="D18" s="20" t="s">
        <v>35</v>
      </c>
      <c r="E18" s="16" t="str">
        <f t="shared" si="0"/>
        <v>Carioca</v>
      </c>
      <c r="F18" s="16" t="str">
        <f t="shared" si="1"/>
        <v>Pequeno</v>
      </c>
    </row>
    <row r="19" spans="1:6" x14ac:dyDescent="0.25">
      <c r="A19" s="18">
        <v>17</v>
      </c>
      <c r="B19" s="16" t="s">
        <v>31</v>
      </c>
      <c r="C19" s="19">
        <v>369368</v>
      </c>
      <c r="D19" s="20" t="s">
        <v>35</v>
      </c>
      <c r="E19" s="16" t="str">
        <f t="shared" si="0"/>
        <v>Carioca</v>
      </c>
      <c r="F19" s="16" t="str">
        <f t="shared" si="1"/>
        <v>Pequeno</v>
      </c>
    </row>
    <row r="20" spans="1:6" x14ac:dyDescent="0.25">
      <c r="A20" s="18">
        <v>18</v>
      </c>
      <c r="B20" s="16" t="s">
        <v>32</v>
      </c>
      <c r="C20" s="19">
        <v>357989</v>
      </c>
      <c r="D20" s="20" t="s">
        <v>35</v>
      </c>
      <c r="E20" s="16" t="str">
        <f t="shared" si="0"/>
        <v>Carioca</v>
      </c>
      <c r="F20" s="16" t="str">
        <f t="shared" si="1"/>
        <v>Pequeno</v>
      </c>
    </row>
    <row r="21" spans="1:6" x14ac:dyDescent="0.25">
      <c r="A21" s="18">
        <v>19</v>
      </c>
      <c r="B21" s="16" t="s">
        <v>33</v>
      </c>
      <c r="C21" s="19">
        <v>356774</v>
      </c>
      <c r="D21" s="20" t="s">
        <v>35</v>
      </c>
      <c r="E21" s="16" t="str">
        <f t="shared" si="0"/>
        <v>Carioca</v>
      </c>
      <c r="F21" s="16" t="str">
        <f t="shared" si="1"/>
        <v>Pequeno</v>
      </c>
    </row>
    <row r="22" spans="1:6" x14ac:dyDescent="0.25">
      <c r="A22" s="18">
        <v>20</v>
      </c>
      <c r="B22" s="16" t="s">
        <v>18</v>
      </c>
      <c r="C22" s="19">
        <v>82242</v>
      </c>
      <c r="D22" s="20" t="s">
        <v>36</v>
      </c>
      <c r="E22" s="16" t="str">
        <f t="shared" si="0"/>
        <v>Paulista</v>
      </c>
      <c r="F22" s="16" t="str">
        <f t="shared" si="1"/>
        <v>Pequeno</v>
      </c>
    </row>
  </sheetData>
  <sortState xmlns:xlrd2="http://schemas.microsoft.com/office/spreadsheetml/2017/richdata2" ref="B3:D22">
    <sortCondition descending="1" ref="C3:C22"/>
  </sortState>
  <mergeCells count="1">
    <mergeCell ref="A1:D1"/>
  </mergeCells>
  <phoneticPr fontId="7" type="noConversion"/>
  <conditionalFormatting sqref="D3:D22">
    <cfRule type="cellIs" dxfId="3" priority="5" operator="equal">
      <formula>"SP"</formula>
    </cfRule>
    <cfRule type="cellIs" dxfId="2" priority="4" operator="equal">
      <formula>"RJ"</formula>
    </cfRule>
  </conditionalFormatting>
  <conditionalFormatting sqref="C3:C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{FF8A6EFB-3AD3-4E65-AFE6-D9253E336541}</x14:id>
        </ext>
      </extLst>
    </cfRule>
    <cfRule type="iconSet" priority="1">
      <iconSet iconSet="5Quarters">
        <cfvo type="percent" val="0"/>
        <cfvo type="num" val="300000"/>
        <cfvo type="num" val="700000"/>
        <cfvo type="num" val="1000000"/>
        <cfvo type="num" val="5000000"/>
      </iconSe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8A6EFB-3AD3-4E65-AFE6-D9253E3365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6D65-FAAC-4B4C-8823-9CDA9180FE5F}">
  <dimension ref="A1:D14"/>
  <sheetViews>
    <sheetView workbookViewId="0">
      <selection activeCell="B14" sqref="B14"/>
    </sheetView>
  </sheetViews>
  <sheetFormatPr defaultRowHeight="15" x14ac:dyDescent="0.25"/>
  <cols>
    <col min="1" max="1" width="19.7109375" bestFit="1" customWidth="1"/>
  </cols>
  <sheetData>
    <row r="1" spans="1:4" ht="21" x14ac:dyDescent="0.35">
      <c r="A1" s="9" t="s">
        <v>38</v>
      </c>
      <c r="B1" t="s">
        <v>47</v>
      </c>
      <c r="C1">
        <f xml:space="preserve"> 7 + 3</f>
        <v>10</v>
      </c>
    </row>
    <row r="2" spans="1:4" ht="21" x14ac:dyDescent="0.35">
      <c r="A2" s="9" t="s">
        <v>39</v>
      </c>
      <c r="B2" s="10">
        <v>45358</v>
      </c>
      <c r="C2">
        <f xml:space="preserve"> 7-3</f>
        <v>4</v>
      </c>
    </row>
    <row r="3" spans="1:4" ht="21" x14ac:dyDescent="0.35">
      <c r="A3" s="9" t="s">
        <v>40</v>
      </c>
      <c r="B3">
        <v>-8</v>
      </c>
      <c r="C3">
        <f>-8</f>
        <v>-8</v>
      </c>
    </row>
    <row r="4" spans="1:4" ht="21" x14ac:dyDescent="0.35">
      <c r="A4" s="9" t="s">
        <v>41</v>
      </c>
      <c r="B4" t="s">
        <v>45</v>
      </c>
      <c r="C4">
        <f>4*3</f>
        <v>12</v>
      </c>
    </row>
    <row r="5" spans="1:4" ht="21" x14ac:dyDescent="0.35">
      <c r="A5" s="9" t="s">
        <v>42</v>
      </c>
      <c r="B5" s="10">
        <v>45330</v>
      </c>
      <c r="C5">
        <f>8/2</f>
        <v>4</v>
      </c>
    </row>
    <row r="6" spans="1:4" ht="21" x14ac:dyDescent="0.35">
      <c r="A6" s="9" t="s">
        <v>43</v>
      </c>
      <c r="B6" t="s">
        <v>46</v>
      </c>
      <c r="C6">
        <f>5^2</f>
        <v>25</v>
      </c>
    </row>
    <row r="7" spans="1:4" ht="21" x14ac:dyDescent="0.35">
      <c r="A7" s="9" t="s">
        <v>44</v>
      </c>
      <c r="B7" s="11">
        <v>0.2</v>
      </c>
      <c r="C7">
        <f>20%</f>
        <v>0.2</v>
      </c>
    </row>
    <row r="9" spans="1:4" ht="15.75" x14ac:dyDescent="0.25">
      <c r="A9" s="12" t="s">
        <v>0</v>
      </c>
      <c r="B9" s="13" t="s">
        <v>51</v>
      </c>
      <c r="C9" s="13" t="s">
        <v>52</v>
      </c>
      <c r="D9" s="13" t="s">
        <v>53</v>
      </c>
    </row>
    <row r="10" spans="1:4" ht="15.75" x14ac:dyDescent="0.25">
      <c r="A10" s="12" t="s">
        <v>3</v>
      </c>
      <c r="B10" s="14">
        <v>9.5</v>
      </c>
      <c r="C10" s="14">
        <v>8</v>
      </c>
      <c r="D10" s="14">
        <f>(B10+C10)/2</f>
        <v>8.75</v>
      </c>
    </row>
    <row r="11" spans="1:4" ht="15.75" x14ac:dyDescent="0.25">
      <c r="A11" s="12" t="s">
        <v>48</v>
      </c>
      <c r="B11" s="14">
        <v>8.5</v>
      </c>
      <c r="C11" s="14">
        <v>4</v>
      </c>
      <c r="D11" s="14">
        <f>(B11+C11)/2</f>
        <v>6.25</v>
      </c>
    </row>
    <row r="12" spans="1:4" ht="15.75" x14ac:dyDescent="0.25">
      <c r="A12" s="12" t="s">
        <v>49</v>
      </c>
      <c r="B12" s="14">
        <v>5</v>
      </c>
      <c r="C12" s="14">
        <v>9.5</v>
      </c>
      <c r="D12" s="14">
        <f>(B12+C12)/2</f>
        <v>7.25</v>
      </c>
    </row>
    <row r="13" spans="1:4" ht="15.75" x14ac:dyDescent="0.25">
      <c r="A13" s="12" t="s">
        <v>50</v>
      </c>
      <c r="B13" s="14">
        <v>8.5</v>
      </c>
      <c r="C13" s="14">
        <v>5.5</v>
      </c>
      <c r="D13" s="14">
        <f>(B13+C13)/2</f>
        <v>7</v>
      </c>
    </row>
    <row r="14" spans="1:4" ht="15.75" x14ac:dyDescent="0.25">
      <c r="B14" s="8"/>
      <c r="C14" t="s">
        <v>53</v>
      </c>
      <c r="D14" s="14">
        <f>(D10+D11+D12+D13)/4</f>
        <v>7.3125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Planilha1</vt:lpstr>
      <vt:lpstr>Planilha2</vt:lpstr>
      <vt:lpstr>Planilha3</vt:lpstr>
      <vt:lpstr>Estado</vt:lpstr>
      <vt:lpstr>Municipios</vt:lpstr>
      <vt:lpstr>População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Erivas Chaves</dc:creator>
  <cp:lastModifiedBy>Erivas Chaves</cp:lastModifiedBy>
  <dcterms:created xsi:type="dcterms:W3CDTF">2024-09-05T11:56:44Z</dcterms:created>
  <dcterms:modified xsi:type="dcterms:W3CDTF">2024-09-16T14:29:53Z</dcterms:modified>
</cp:coreProperties>
</file>