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ros\OneDrive\Escritorio\Freelancer\Repos\efficient-warehouse\inputs\"/>
    </mc:Choice>
  </mc:AlternateContent>
  <xr:revisionPtr revIDLastSave="0" documentId="13_ncr:1_{9445BE7A-93B9-42C0-BDDB-216AAFA67CCA}" xr6:coauthVersionLast="47" xr6:coauthVersionMax="47" xr10:uidLastSave="{00000000-0000-0000-0000-000000000000}"/>
  <bookViews>
    <workbookView xWindow="-20610" yWindow="-120" windowWidth="20730" windowHeight="11160" xr2:uid="{3FAC2440-F05A-4055-8AF8-7CF232353B44}"/>
  </bookViews>
  <sheets>
    <sheet name="Embarcaciones" sheetId="1" r:id="rId1"/>
    <sheet name="POO" sheetId="2" r:id="rId2"/>
  </sheets>
  <definedNames>
    <definedName name="_xlnm._FilterDatabase" localSheetId="0" hidden="1">Embarcaciones!$B$1:$R$1</definedName>
    <definedName name="_xlnm.Print_Area" localSheetId="0">Embarcaciones!$B$1:$R$233</definedName>
    <definedName name="_xlnm.Print_Titles" localSheetId="0">Embarcaciones!$1:$1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1" i="1" l="1"/>
  <c r="K291" i="1"/>
  <c r="J291" i="1"/>
  <c r="Q290" i="1"/>
  <c r="K290" i="1"/>
  <c r="J290" i="1"/>
  <c r="Q289" i="1"/>
  <c r="K289" i="1"/>
  <c r="J289" i="1"/>
  <c r="Q288" i="1"/>
  <c r="K288" i="1"/>
  <c r="J288" i="1"/>
  <c r="Q287" i="1"/>
  <c r="K287" i="1"/>
  <c r="J287" i="1"/>
  <c r="Q286" i="1"/>
  <c r="K286" i="1"/>
  <c r="J286" i="1"/>
  <c r="Q285" i="1"/>
  <c r="K285" i="1"/>
  <c r="J285" i="1"/>
  <c r="Q284" i="1"/>
  <c r="K284" i="1"/>
  <c r="J284" i="1"/>
  <c r="Q283" i="1"/>
  <c r="K283" i="1"/>
  <c r="J283" i="1"/>
  <c r="Q282" i="1"/>
  <c r="K282" i="1"/>
  <c r="J282" i="1"/>
  <c r="Q281" i="1"/>
  <c r="K281" i="1"/>
  <c r="J281" i="1"/>
  <c r="Q280" i="1"/>
  <c r="K280" i="1"/>
  <c r="J280" i="1"/>
  <c r="Q279" i="1"/>
  <c r="K279" i="1"/>
  <c r="J279" i="1"/>
  <c r="Q278" i="1"/>
  <c r="K278" i="1"/>
  <c r="J278" i="1"/>
  <c r="Q277" i="1"/>
  <c r="K277" i="1"/>
  <c r="J277" i="1"/>
  <c r="Q276" i="1"/>
  <c r="K276" i="1"/>
  <c r="J276" i="1"/>
  <c r="Q275" i="1"/>
  <c r="K275" i="1"/>
  <c r="J275" i="1"/>
  <c r="Q274" i="1"/>
  <c r="K274" i="1"/>
  <c r="J274" i="1"/>
  <c r="Q273" i="1"/>
  <c r="K273" i="1"/>
  <c r="J273" i="1"/>
  <c r="Q272" i="1"/>
  <c r="K272" i="1"/>
  <c r="J272" i="1"/>
  <c r="Q271" i="1"/>
  <c r="K271" i="1"/>
  <c r="J271" i="1"/>
  <c r="Q270" i="1"/>
  <c r="K270" i="1"/>
  <c r="J270" i="1"/>
  <c r="Q269" i="1"/>
  <c r="K269" i="1"/>
  <c r="J269" i="1"/>
  <c r="Q268" i="1"/>
  <c r="K268" i="1"/>
  <c r="J268" i="1"/>
  <c r="Q267" i="1"/>
  <c r="K267" i="1"/>
  <c r="J267" i="1"/>
  <c r="Q266" i="1"/>
  <c r="K266" i="1"/>
  <c r="J266" i="1"/>
  <c r="R265" i="1"/>
  <c r="Q265" i="1" s="1"/>
  <c r="K265" i="1"/>
  <c r="J265" i="1"/>
  <c r="R264" i="1"/>
  <c r="Q264" i="1" s="1"/>
  <c r="K264" i="1"/>
  <c r="J264" i="1"/>
  <c r="Q263" i="1"/>
  <c r="K263" i="1"/>
  <c r="J263" i="1"/>
  <c r="Q262" i="1"/>
  <c r="K262" i="1"/>
  <c r="J262" i="1"/>
  <c r="Q261" i="1"/>
  <c r="K261" i="1"/>
  <c r="J261" i="1"/>
  <c r="Q260" i="1"/>
  <c r="K260" i="1"/>
  <c r="J260" i="1"/>
  <c r="Q259" i="1"/>
  <c r="K259" i="1"/>
  <c r="J259" i="1"/>
  <c r="Q258" i="1"/>
  <c r="K258" i="1"/>
  <c r="J258" i="1"/>
  <c r="Q257" i="1"/>
  <c r="K257" i="1"/>
  <c r="J257" i="1"/>
  <c r="Q256" i="1"/>
  <c r="K256" i="1"/>
  <c r="J256" i="1"/>
  <c r="Q255" i="1"/>
  <c r="K255" i="1"/>
  <c r="J255" i="1"/>
  <c r="Q254" i="1"/>
  <c r="K254" i="1"/>
  <c r="J254" i="1"/>
  <c r="Q253" i="1"/>
  <c r="K253" i="1"/>
  <c r="J253" i="1"/>
  <c r="Q252" i="1"/>
  <c r="K252" i="1"/>
  <c r="J252" i="1"/>
  <c r="Q251" i="1"/>
  <c r="K251" i="1"/>
  <c r="J251" i="1"/>
  <c r="Q250" i="1"/>
  <c r="K250" i="1"/>
  <c r="J250" i="1"/>
  <c r="Q249" i="1"/>
  <c r="K249" i="1"/>
  <c r="J249" i="1"/>
  <c r="Q248" i="1"/>
  <c r="K248" i="1"/>
  <c r="J248" i="1"/>
  <c r="Q247" i="1"/>
  <c r="K247" i="1"/>
  <c r="J247" i="1"/>
  <c r="Q246" i="1"/>
  <c r="K246" i="1"/>
  <c r="J246" i="1"/>
  <c r="Q245" i="1"/>
  <c r="K245" i="1"/>
  <c r="J245" i="1"/>
  <c r="Q244" i="1"/>
  <c r="K244" i="1"/>
  <c r="J244" i="1"/>
  <c r="Q243" i="1"/>
  <c r="K243" i="1"/>
  <c r="J243" i="1"/>
  <c r="Q242" i="1"/>
  <c r="K242" i="1"/>
  <c r="J242" i="1"/>
  <c r="Q241" i="1"/>
  <c r="K241" i="1"/>
  <c r="J241" i="1"/>
  <c r="Q240" i="1"/>
  <c r="K240" i="1"/>
  <c r="J240" i="1"/>
  <c r="Q239" i="1"/>
  <c r="K239" i="1"/>
  <c r="J239" i="1"/>
  <c r="Q238" i="1"/>
  <c r="K238" i="1"/>
  <c r="J238" i="1"/>
  <c r="Q237" i="1"/>
  <c r="K237" i="1"/>
  <c r="J237" i="1"/>
  <c r="Q236" i="1"/>
  <c r="K236" i="1"/>
  <c r="J236" i="1"/>
  <c r="Q235" i="1"/>
  <c r="K235" i="1"/>
  <c r="J235" i="1"/>
  <c r="Q234" i="1"/>
  <c r="K234" i="1"/>
  <c r="J234" i="1"/>
  <c r="Q233" i="1"/>
  <c r="K233" i="1"/>
  <c r="J233" i="1"/>
  <c r="Q232" i="1"/>
  <c r="K232" i="1"/>
  <c r="J232" i="1"/>
  <c r="Q231" i="1"/>
  <c r="K231" i="1"/>
  <c r="J231" i="1"/>
  <c r="Q230" i="1"/>
  <c r="K230" i="1"/>
  <c r="J230" i="1"/>
  <c r="Q229" i="1"/>
  <c r="K229" i="1"/>
  <c r="J229" i="1"/>
  <c r="Q228" i="1"/>
  <c r="K228" i="1"/>
  <c r="J228" i="1"/>
  <c r="Q227" i="1"/>
  <c r="K227" i="1"/>
  <c r="J227" i="1"/>
  <c r="Q226" i="1"/>
  <c r="K226" i="1"/>
  <c r="J226" i="1"/>
  <c r="Q225" i="1"/>
  <c r="K225" i="1"/>
  <c r="J225" i="1"/>
  <c r="Q224" i="1"/>
  <c r="K224" i="1"/>
  <c r="J224" i="1"/>
  <c r="Q223" i="1"/>
  <c r="K223" i="1"/>
  <c r="J223" i="1"/>
  <c r="Q222" i="1"/>
  <c r="K222" i="1"/>
  <c r="J222" i="1"/>
  <c r="Q221" i="1"/>
  <c r="K221" i="1"/>
  <c r="J221" i="1"/>
  <c r="Q220" i="1"/>
  <c r="K220" i="1"/>
  <c r="J220" i="1"/>
  <c r="Q219" i="1"/>
  <c r="K219" i="1"/>
  <c r="J219" i="1"/>
  <c r="Q218" i="1"/>
  <c r="K218" i="1"/>
  <c r="J218" i="1"/>
  <c r="Q217" i="1"/>
  <c r="K217" i="1"/>
  <c r="J217" i="1"/>
  <c r="Q216" i="1"/>
  <c r="K216" i="1"/>
  <c r="J216" i="1"/>
  <c r="Q215" i="1"/>
  <c r="K215" i="1"/>
  <c r="J215" i="1"/>
  <c r="Q214" i="1"/>
  <c r="K214" i="1"/>
  <c r="J214" i="1"/>
  <c r="Q213" i="1"/>
  <c r="K213" i="1"/>
  <c r="J213" i="1"/>
  <c r="Q212" i="1"/>
  <c r="K212" i="1"/>
  <c r="J212" i="1"/>
  <c r="Q211" i="1"/>
  <c r="K211" i="1"/>
  <c r="J211" i="1"/>
  <c r="Q210" i="1"/>
  <c r="K210" i="1"/>
  <c r="J210" i="1"/>
  <c r="Q209" i="1"/>
  <c r="K209" i="1"/>
  <c r="J209" i="1"/>
  <c r="Q208" i="1"/>
  <c r="K208" i="1"/>
  <c r="J208" i="1"/>
  <c r="Q207" i="1"/>
  <c r="K207" i="1"/>
  <c r="J207" i="1"/>
  <c r="Q206" i="1"/>
  <c r="K206" i="1"/>
  <c r="J206" i="1"/>
  <c r="Q205" i="1"/>
  <c r="K205" i="1"/>
  <c r="J205" i="1"/>
  <c r="Q204" i="1"/>
  <c r="K204" i="1"/>
  <c r="J204" i="1"/>
  <c r="Q203" i="1"/>
  <c r="K203" i="1"/>
  <c r="J203" i="1"/>
  <c r="Q202" i="1"/>
  <c r="K202" i="1"/>
  <c r="J202" i="1"/>
  <c r="Q201" i="1"/>
  <c r="K201" i="1"/>
  <c r="J201" i="1"/>
  <c r="Q200" i="1"/>
  <c r="K200" i="1"/>
  <c r="J200" i="1"/>
  <c r="Q199" i="1"/>
  <c r="K199" i="1"/>
  <c r="J199" i="1"/>
  <c r="Q198" i="1"/>
  <c r="K198" i="1"/>
  <c r="J198" i="1"/>
  <c r="Q197" i="1"/>
  <c r="K197" i="1"/>
  <c r="J197" i="1"/>
  <c r="Q196" i="1"/>
  <c r="K196" i="1"/>
  <c r="J196" i="1"/>
  <c r="Q195" i="1"/>
  <c r="K195" i="1"/>
  <c r="J195" i="1"/>
  <c r="Q194" i="1"/>
  <c r="K194" i="1"/>
  <c r="J194" i="1"/>
  <c r="Q193" i="1"/>
  <c r="K193" i="1"/>
  <c r="J193" i="1"/>
  <c r="Q192" i="1"/>
  <c r="K192" i="1"/>
  <c r="J192" i="1"/>
  <c r="Q191" i="1"/>
  <c r="K191" i="1"/>
  <c r="J191" i="1"/>
  <c r="Q190" i="1"/>
  <c r="K190" i="1"/>
  <c r="J190" i="1"/>
  <c r="Q189" i="1"/>
  <c r="K189" i="1"/>
  <c r="J189" i="1"/>
  <c r="Q188" i="1"/>
  <c r="K188" i="1"/>
  <c r="J188" i="1"/>
  <c r="Q187" i="1"/>
  <c r="K187" i="1"/>
  <c r="J187" i="1"/>
  <c r="Q186" i="1"/>
  <c r="K186" i="1"/>
  <c r="J186" i="1"/>
  <c r="Q185" i="1"/>
  <c r="K185" i="1"/>
  <c r="J185" i="1"/>
  <c r="Q184" i="1"/>
  <c r="K184" i="1"/>
  <c r="J184" i="1"/>
  <c r="Q183" i="1"/>
  <c r="K183" i="1"/>
  <c r="J183" i="1"/>
  <c r="Q182" i="1"/>
  <c r="K182" i="1"/>
  <c r="J182" i="1"/>
  <c r="Q181" i="1"/>
  <c r="K181" i="1"/>
  <c r="J181" i="1"/>
  <c r="Q180" i="1"/>
  <c r="K180" i="1"/>
  <c r="J180" i="1"/>
  <c r="Q179" i="1"/>
  <c r="K179" i="1"/>
  <c r="J179" i="1"/>
  <c r="Q178" i="1"/>
  <c r="K178" i="1"/>
  <c r="J178" i="1"/>
  <c r="Q177" i="1"/>
  <c r="K177" i="1"/>
  <c r="J177" i="1"/>
  <c r="Q176" i="1"/>
  <c r="K176" i="1"/>
  <c r="J176" i="1"/>
  <c r="Q175" i="1"/>
  <c r="K175" i="1"/>
  <c r="J175" i="1"/>
  <c r="Q174" i="1"/>
  <c r="K174" i="1"/>
  <c r="J174" i="1"/>
  <c r="Q173" i="1"/>
  <c r="K173" i="1"/>
  <c r="J173" i="1"/>
  <c r="Q172" i="1"/>
  <c r="K172" i="1"/>
  <c r="J172" i="1"/>
  <c r="Q171" i="1"/>
  <c r="K171" i="1"/>
  <c r="J171" i="1"/>
  <c r="Q170" i="1"/>
  <c r="K170" i="1"/>
  <c r="J170" i="1"/>
  <c r="Q169" i="1"/>
  <c r="K169" i="1"/>
  <c r="J169" i="1"/>
  <c r="Q168" i="1"/>
  <c r="K168" i="1"/>
  <c r="J168" i="1"/>
  <c r="Q167" i="1"/>
  <c r="K167" i="1"/>
  <c r="J167" i="1"/>
  <c r="Q166" i="1"/>
  <c r="K166" i="1"/>
  <c r="J166" i="1"/>
  <c r="Q165" i="1"/>
  <c r="K165" i="1"/>
  <c r="J165" i="1"/>
  <c r="Q164" i="1"/>
  <c r="K164" i="1"/>
  <c r="J164" i="1"/>
  <c r="Q163" i="1"/>
  <c r="K163" i="1"/>
  <c r="J163" i="1"/>
  <c r="Q162" i="1"/>
  <c r="K162" i="1"/>
  <c r="J162" i="1"/>
  <c r="Q161" i="1"/>
  <c r="K161" i="1"/>
  <c r="J161" i="1"/>
  <c r="Q160" i="1"/>
  <c r="K160" i="1"/>
  <c r="J160" i="1"/>
  <c r="Q159" i="1"/>
  <c r="K159" i="1"/>
  <c r="J159" i="1"/>
  <c r="Q158" i="1"/>
  <c r="K158" i="1"/>
  <c r="J158" i="1"/>
  <c r="Q157" i="1"/>
  <c r="K157" i="1"/>
  <c r="J157" i="1"/>
  <c r="Q156" i="1"/>
  <c r="K156" i="1"/>
  <c r="J156" i="1"/>
  <c r="Q155" i="1"/>
  <c r="K155" i="1"/>
  <c r="J155" i="1"/>
  <c r="Q154" i="1"/>
  <c r="K154" i="1"/>
  <c r="J154" i="1"/>
  <c r="Q153" i="1"/>
  <c r="K153" i="1"/>
  <c r="J153" i="1"/>
  <c r="Q152" i="1"/>
  <c r="K152" i="1"/>
  <c r="J152" i="1"/>
  <c r="Q151" i="1"/>
  <c r="K151" i="1"/>
  <c r="J151" i="1"/>
  <c r="Q150" i="1"/>
  <c r="K150" i="1"/>
  <c r="J150" i="1"/>
  <c r="Q149" i="1"/>
  <c r="K149" i="1"/>
  <c r="J149" i="1"/>
  <c r="Q148" i="1"/>
  <c r="K148" i="1"/>
  <c r="J148" i="1"/>
  <c r="Q147" i="1"/>
  <c r="K147" i="1"/>
  <c r="J147" i="1"/>
  <c r="Q146" i="1"/>
  <c r="K146" i="1"/>
  <c r="J146" i="1"/>
  <c r="Q145" i="1"/>
  <c r="K145" i="1"/>
  <c r="J145" i="1"/>
  <c r="Q144" i="1"/>
  <c r="K144" i="1"/>
  <c r="J144" i="1"/>
  <c r="Q143" i="1"/>
  <c r="K143" i="1"/>
  <c r="J143" i="1"/>
  <c r="Q142" i="1"/>
  <c r="K142" i="1"/>
  <c r="J142" i="1"/>
  <c r="Q141" i="1"/>
  <c r="K141" i="1"/>
  <c r="J141" i="1"/>
  <c r="Q140" i="1"/>
  <c r="K140" i="1"/>
  <c r="J140" i="1"/>
  <c r="Q139" i="1"/>
  <c r="K139" i="1"/>
  <c r="J139" i="1"/>
  <c r="Q138" i="1"/>
  <c r="K138" i="1"/>
  <c r="J138" i="1"/>
  <c r="Q137" i="1"/>
  <c r="K137" i="1"/>
  <c r="J137" i="1"/>
  <c r="Q136" i="1"/>
  <c r="K136" i="1"/>
  <c r="J136" i="1"/>
  <c r="Q135" i="1"/>
  <c r="K135" i="1"/>
  <c r="J135" i="1"/>
  <c r="Q134" i="1"/>
  <c r="K134" i="1"/>
  <c r="J134" i="1"/>
  <c r="Q133" i="1"/>
  <c r="K133" i="1"/>
  <c r="J133" i="1"/>
  <c r="Q132" i="1"/>
  <c r="K132" i="1"/>
  <c r="J132" i="1"/>
  <c r="Q131" i="1"/>
  <c r="K131" i="1"/>
  <c r="J131" i="1"/>
  <c r="Q130" i="1"/>
  <c r="K130" i="1"/>
  <c r="J130" i="1"/>
  <c r="Q129" i="1"/>
  <c r="M129" i="1"/>
  <c r="L129" i="1"/>
  <c r="I129" i="1"/>
  <c r="J129" i="1" s="1"/>
  <c r="H129" i="1"/>
  <c r="K129" i="1" s="1"/>
  <c r="Q128" i="1"/>
  <c r="K128" i="1"/>
  <c r="J128" i="1"/>
  <c r="Q127" i="1"/>
  <c r="K127" i="1"/>
  <c r="J127" i="1"/>
  <c r="Q126" i="1"/>
  <c r="K126" i="1"/>
  <c r="J126" i="1"/>
  <c r="Q125" i="1"/>
  <c r="K125" i="1"/>
  <c r="J125" i="1"/>
  <c r="Q124" i="1"/>
  <c r="K124" i="1"/>
  <c r="J124" i="1"/>
  <c r="Q123" i="1"/>
  <c r="K123" i="1"/>
  <c r="J123" i="1"/>
  <c r="Q122" i="1"/>
  <c r="K122" i="1"/>
  <c r="J122" i="1"/>
  <c r="Q121" i="1"/>
  <c r="K121" i="1"/>
  <c r="J121" i="1"/>
  <c r="Q120" i="1"/>
  <c r="K120" i="1"/>
  <c r="J120" i="1"/>
  <c r="Q119" i="1"/>
  <c r="K119" i="1"/>
  <c r="J119" i="1"/>
  <c r="Q118" i="1"/>
  <c r="K118" i="1"/>
  <c r="J118" i="1"/>
  <c r="Q117" i="1"/>
  <c r="K117" i="1"/>
  <c r="J117" i="1"/>
  <c r="Q116" i="1"/>
  <c r="K116" i="1"/>
  <c r="J116" i="1"/>
  <c r="Q115" i="1"/>
  <c r="K115" i="1"/>
  <c r="J115" i="1"/>
  <c r="Q114" i="1"/>
  <c r="K114" i="1"/>
  <c r="J114" i="1"/>
  <c r="Q113" i="1"/>
  <c r="K113" i="1"/>
  <c r="J113" i="1"/>
  <c r="Q112" i="1"/>
  <c r="K112" i="1"/>
  <c r="J112" i="1"/>
  <c r="Q111" i="1"/>
  <c r="K111" i="1"/>
  <c r="J111" i="1"/>
  <c r="Q110" i="1"/>
  <c r="K110" i="1"/>
  <c r="J110" i="1"/>
  <c r="Q109" i="1"/>
  <c r="K109" i="1"/>
  <c r="J109" i="1"/>
  <c r="Q108" i="1"/>
  <c r="K108" i="1"/>
  <c r="J108" i="1"/>
  <c r="Q107" i="1"/>
  <c r="K107" i="1"/>
  <c r="J107" i="1"/>
  <c r="Q106" i="1"/>
  <c r="K106" i="1"/>
  <c r="J106" i="1"/>
  <c r="Q105" i="1"/>
  <c r="K105" i="1"/>
  <c r="J105" i="1"/>
  <c r="Q104" i="1"/>
  <c r="K104" i="1"/>
  <c r="J104" i="1"/>
  <c r="Q103" i="1"/>
  <c r="K103" i="1"/>
  <c r="J103" i="1"/>
  <c r="Q102" i="1"/>
  <c r="K102" i="1"/>
  <c r="J102" i="1"/>
  <c r="Q101" i="1"/>
  <c r="K101" i="1"/>
  <c r="J101" i="1"/>
  <c r="Q100" i="1"/>
  <c r="K100" i="1"/>
  <c r="J100" i="1"/>
  <c r="Q99" i="1"/>
  <c r="K99" i="1"/>
  <c r="J99" i="1"/>
  <c r="Q98" i="1"/>
  <c r="K98" i="1"/>
  <c r="J98" i="1"/>
  <c r="Q97" i="1"/>
  <c r="K97" i="1"/>
  <c r="J97" i="1"/>
  <c r="Q96" i="1"/>
  <c r="K96" i="1"/>
  <c r="J96" i="1"/>
  <c r="Q95" i="1"/>
  <c r="K95" i="1"/>
  <c r="J95" i="1"/>
  <c r="Q94" i="1"/>
  <c r="K94" i="1"/>
  <c r="J94" i="1"/>
  <c r="Q93" i="1"/>
  <c r="K93" i="1"/>
  <c r="J93" i="1"/>
  <c r="Q92" i="1"/>
  <c r="K92" i="1"/>
  <c r="J92" i="1"/>
  <c r="Q91" i="1"/>
  <c r="K91" i="1"/>
  <c r="J91" i="1"/>
  <c r="Q90" i="1"/>
  <c r="K90" i="1"/>
  <c r="J90" i="1"/>
  <c r="Q89" i="1"/>
  <c r="K89" i="1"/>
  <c r="J89" i="1"/>
  <c r="Q88" i="1"/>
  <c r="K88" i="1"/>
  <c r="J88" i="1"/>
  <c r="Q87" i="1"/>
  <c r="K87" i="1"/>
  <c r="J87" i="1"/>
  <c r="Q86" i="1"/>
  <c r="K86" i="1"/>
  <c r="J86" i="1"/>
  <c r="Q85" i="1"/>
  <c r="K85" i="1"/>
  <c r="J85" i="1"/>
  <c r="Q84" i="1"/>
  <c r="K84" i="1"/>
  <c r="J84" i="1"/>
  <c r="Q83" i="1"/>
  <c r="K83" i="1"/>
  <c r="J83" i="1"/>
  <c r="Q82" i="1"/>
  <c r="K82" i="1"/>
  <c r="J82" i="1"/>
  <c r="Q81" i="1"/>
  <c r="K81" i="1"/>
  <c r="J81" i="1"/>
  <c r="Q80" i="1"/>
  <c r="K80" i="1"/>
  <c r="J80" i="1"/>
  <c r="Q79" i="1"/>
  <c r="K79" i="1"/>
  <c r="J79" i="1"/>
  <c r="Q78" i="1"/>
  <c r="K78" i="1"/>
  <c r="J78" i="1"/>
  <c r="Q77" i="1"/>
  <c r="K77" i="1"/>
  <c r="J77" i="1"/>
  <c r="Q76" i="1"/>
  <c r="K76" i="1"/>
  <c r="J76" i="1"/>
  <c r="Q75" i="1"/>
  <c r="K75" i="1"/>
  <c r="J75" i="1"/>
  <c r="Q74" i="1"/>
  <c r="K74" i="1"/>
  <c r="J74" i="1"/>
  <c r="Q73" i="1"/>
  <c r="K73" i="1"/>
  <c r="J73" i="1"/>
  <c r="Q72" i="1"/>
  <c r="K72" i="1"/>
  <c r="J72" i="1"/>
  <c r="Q71" i="1"/>
  <c r="K71" i="1"/>
  <c r="J71" i="1"/>
  <c r="Q70" i="1"/>
  <c r="K70" i="1"/>
  <c r="J70" i="1"/>
  <c r="Q69" i="1"/>
  <c r="K69" i="1"/>
  <c r="J69" i="1"/>
  <c r="Q68" i="1"/>
  <c r="K68" i="1"/>
  <c r="J68" i="1"/>
  <c r="Q67" i="1"/>
  <c r="K67" i="1"/>
  <c r="J67" i="1"/>
  <c r="Q66" i="1"/>
  <c r="K66" i="1"/>
  <c r="J66" i="1"/>
  <c r="Q65" i="1"/>
  <c r="K65" i="1"/>
  <c r="J65" i="1"/>
  <c r="Q64" i="1"/>
  <c r="K64" i="1"/>
  <c r="J64" i="1"/>
  <c r="Q63" i="1"/>
  <c r="K63" i="1"/>
  <c r="J63" i="1"/>
  <c r="Q62" i="1"/>
  <c r="K62" i="1"/>
  <c r="J62" i="1"/>
  <c r="Q61" i="1"/>
  <c r="K61" i="1"/>
  <c r="J61" i="1"/>
  <c r="Q60" i="1"/>
  <c r="K60" i="1"/>
  <c r="J60" i="1"/>
  <c r="Q59" i="1"/>
  <c r="K59" i="1"/>
  <c r="J59" i="1"/>
  <c r="Q58" i="1"/>
  <c r="K58" i="1"/>
  <c r="J58" i="1"/>
  <c r="Q57" i="1"/>
  <c r="K57" i="1"/>
  <c r="J57" i="1"/>
  <c r="Q56" i="1"/>
  <c r="K56" i="1"/>
  <c r="J56" i="1"/>
  <c r="Q55" i="1"/>
  <c r="K55" i="1"/>
  <c r="J55" i="1"/>
  <c r="Q54" i="1"/>
  <c r="K54" i="1"/>
  <c r="J54" i="1"/>
  <c r="Q53" i="1"/>
  <c r="K53" i="1"/>
  <c r="J53" i="1"/>
  <c r="Q52" i="1"/>
  <c r="K52" i="1"/>
  <c r="J52" i="1"/>
  <c r="Q51" i="1"/>
  <c r="K51" i="1"/>
  <c r="J51" i="1"/>
  <c r="Q50" i="1"/>
  <c r="K50" i="1"/>
  <c r="J50" i="1"/>
  <c r="Q49" i="1"/>
  <c r="K49" i="1"/>
  <c r="J49" i="1"/>
  <c r="Q48" i="1"/>
  <c r="K48" i="1"/>
  <c r="J48" i="1"/>
  <c r="Q47" i="1"/>
  <c r="K47" i="1"/>
  <c r="J47" i="1"/>
  <c r="Q46" i="1"/>
  <c r="K46" i="1"/>
  <c r="J46" i="1"/>
  <c r="Q45" i="1"/>
  <c r="K45" i="1"/>
  <c r="J45" i="1"/>
  <c r="Q44" i="1"/>
  <c r="K44" i="1"/>
  <c r="J44" i="1"/>
  <c r="Q43" i="1"/>
  <c r="K43" i="1"/>
  <c r="J43" i="1"/>
  <c r="Q42" i="1"/>
  <c r="K42" i="1"/>
  <c r="J42" i="1"/>
  <c r="Q41" i="1"/>
  <c r="K41" i="1"/>
  <c r="J41" i="1"/>
  <c r="Q40" i="1"/>
  <c r="K40" i="1"/>
  <c r="J40" i="1"/>
  <c r="Q39" i="1"/>
  <c r="K39" i="1"/>
  <c r="J39" i="1"/>
  <c r="Q38" i="1"/>
  <c r="K38" i="1"/>
  <c r="J38" i="1"/>
  <c r="Q37" i="1"/>
  <c r="K37" i="1"/>
  <c r="J37" i="1"/>
  <c r="Q36" i="1"/>
  <c r="K36" i="1"/>
  <c r="J36" i="1"/>
  <c r="Q35" i="1"/>
  <c r="K35" i="1"/>
  <c r="J35" i="1"/>
  <c r="Q34" i="1"/>
  <c r="K34" i="1"/>
  <c r="J34" i="1"/>
  <c r="Q33" i="1"/>
  <c r="K33" i="1"/>
  <c r="J33" i="1"/>
  <c r="Q32" i="1"/>
  <c r="K32" i="1"/>
  <c r="J32" i="1"/>
  <c r="Q31" i="1"/>
  <c r="K31" i="1"/>
  <c r="J31" i="1"/>
  <c r="Q30" i="1"/>
  <c r="K30" i="1"/>
  <c r="J30" i="1"/>
  <c r="Q29" i="1"/>
  <c r="K29" i="1"/>
  <c r="J29" i="1"/>
  <c r="Q28" i="1"/>
  <c r="K28" i="1"/>
  <c r="J28" i="1"/>
  <c r="Q27" i="1"/>
  <c r="K27" i="1"/>
  <c r="J27" i="1"/>
  <c r="Q26" i="1"/>
  <c r="K26" i="1"/>
  <c r="J26" i="1"/>
  <c r="Q25" i="1"/>
  <c r="K25" i="1"/>
  <c r="J25" i="1"/>
  <c r="Q24" i="1"/>
  <c r="K24" i="1"/>
  <c r="J24" i="1"/>
  <c r="Q23" i="1"/>
  <c r="K23" i="1"/>
  <c r="J23" i="1"/>
  <c r="Q22" i="1"/>
  <c r="K22" i="1"/>
  <c r="J22" i="1"/>
  <c r="Q21" i="1"/>
  <c r="K21" i="1"/>
  <c r="J21" i="1"/>
  <c r="Q20" i="1"/>
  <c r="K20" i="1"/>
  <c r="J20" i="1"/>
  <c r="Q19" i="1"/>
  <c r="K19" i="1"/>
  <c r="J19" i="1"/>
  <c r="Q18" i="1"/>
  <c r="K18" i="1"/>
  <c r="J18" i="1"/>
  <c r="Q17" i="1"/>
  <c r="K17" i="1"/>
  <c r="J17" i="1"/>
  <c r="Q16" i="1"/>
  <c r="K16" i="1"/>
  <c r="J16" i="1"/>
  <c r="Q15" i="1"/>
  <c r="K15" i="1"/>
  <c r="J15" i="1"/>
  <c r="Q14" i="1"/>
  <c r="K14" i="1"/>
  <c r="J14" i="1"/>
  <c r="Q13" i="1"/>
  <c r="K13" i="1"/>
  <c r="J13" i="1"/>
  <c r="Q12" i="1"/>
  <c r="K12" i="1"/>
  <c r="J12" i="1"/>
  <c r="Q11" i="1"/>
  <c r="K11" i="1"/>
  <c r="J11" i="1"/>
  <c r="Q10" i="1"/>
  <c r="K10" i="1"/>
  <c r="J10" i="1"/>
  <c r="Q9" i="1"/>
  <c r="K9" i="1"/>
  <c r="J9" i="1"/>
  <c r="Q8" i="1"/>
  <c r="K8" i="1"/>
  <c r="J8" i="1"/>
  <c r="Q7" i="1"/>
  <c r="K7" i="1"/>
  <c r="J7" i="1"/>
  <c r="Q6" i="1"/>
  <c r="K6" i="1"/>
  <c r="J6" i="1"/>
  <c r="Q5" i="1"/>
  <c r="K5" i="1"/>
  <c r="J5" i="1"/>
  <c r="Q4" i="1"/>
  <c r="K4" i="1"/>
  <c r="J4" i="1"/>
  <c r="Q3" i="1"/>
  <c r="K3" i="1"/>
  <c r="J3" i="1"/>
  <c r="Q2" i="1"/>
  <c r="K2" i="1"/>
  <c r="J2" i="1"/>
  <c r="N287" i="1" l="1"/>
  <c r="N13" i="1"/>
  <c r="N29" i="1"/>
  <c r="N45" i="1"/>
  <c r="N61" i="1"/>
  <c r="N77" i="1"/>
  <c r="N109" i="1"/>
  <c r="N125" i="1"/>
  <c r="N135" i="1"/>
  <c r="N151" i="1"/>
  <c r="N199" i="1"/>
  <c r="N231" i="1"/>
  <c r="N263" i="1"/>
  <c r="N284" i="1"/>
  <c r="N6" i="1"/>
  <c r="N7" i="1"/>
  <c r="N14" i="1"/>
  <c r="N30" i="1"/>
  <c r="N46" i="1"/>
  <c r="N62" i="1"/>
  <c r="N78" i="1"/>
  <c r="N94" i="1"/>
  <c r="N110" i="1"/>
  <c r="N126" i="1"/>
  <c r="N152" i="1"/>
  <c r="N168" i="1"/>
  <c r="N184" i="1"/>
  <c r="N39" i="1"/>
  <c r="N55" i="1"/>
  <c r="N71" i="1"/>
  <c r="N87" i="1"/>
  <c r="N103" i="1"/>
  <c r="N17" i="1"/>
  <c r="N33" i="1"/>
  <c r="N49" i="1"/>
  <c r="N81" i="1"/>
  <c r="N97" i="1"/>
  <c r="N113" i="1"/>
  <c r="N203" i="1"/>
  <c r="N219" i="1"/>
  <c r="N235" i="1"/>
  <c r="N251" i="1"/>
  <c r="N267" i="1"/>
  <c r="N288" i="1"/>
  <c r="N119" i="1"/>
  <c r="N161" i="1"/>
  <c r="N177" i="1"/>
  <c r="N193" i="1"/>
  <c r="N15" i="1"/>
  <c r="N31" i="1"/>
  <c r="N63" i="1"/>
  <c r="N79" i="1"/>
  <c r="N95" i="1"/>
  <c r="N111" i="1"/>
  <c r="N137" i="1"/>
  <c r="N169" i="1"/>
  <c r="N185" i="1"/>
  <c r="N201" i="1"/>
  <c r="N217" i="1"/>
  <c r="N286" i="1"/>
  <c r="N11" i="1"/>
  <c r="N27" i="1"/>
  <c r="N43" i="1"/>
  <c r="N59" i="1"/>
  <c r="N22" i="1"/>
  <c r="N38" i="1"/>
  <c r="N70" i="1"/>
  <c r="N3" i="1"/>
  <c r="N19" i="1"/>
  <c r="N35" i="1"/>
  <c r="N51" i="1"/>
  <c r="N67" i="1"/>
  <c r="N83" i="1"/>
  <c r="N99" i="1"/>
  <c r="N115" i="1"/>
  <c r="N141" i="1"/>
  <c r="N157" i="1"/>
  <c r="N173" i="1"/>
  <c r="N189" i="1"/>
  <c r="N221" i="1"/>
  <c r="N290" i="1"/>
  <c r="N291" i="1"/>
  <c r="N200" i="1"/>
  <c r="N216" i="1"/>
  <c r="N232" i="1"/>
  <c r="N285" i="1"/>
  <c r="N238" i="1"/>
  <c r="N254" i="1"/>
  <c r="N270" i="1"/>
  <c r="N281" i="1"/>
  <c r="N16" i="1"/>
  <c r="N32" i="1"/>
  <c r="N48" i="1"/>
  <c r="N64" i="1"/>
  <c r="N80" i="1"/>
  <c r="N96" i="1"/>
  <c r="N112" i="1"/>
  <c r="N128" i="1"/>
  <c r="N138" i="1"/>
  <c r="N154" i="1"/>
  <c r="N170" i="1"/>
  <c r="N186" i="1"/>
  <c r="N202" i="1"/>
  <c r="N218" i="1"/>
  <c r="N234" i="1"/>
  <c r="N250" i="1"/>
  <c r="N266" i="1"/>
  <c r="N282" i="1"/>
  <c r="N86" i="1"/>
  <c r="N102" i="1"/>
  <c r="N118" i="1"/>
  <c r="N144" i="1"/>
  <c r="N160" i="1"/>
  <c r="N192" i="1"/>
  <c r="N208" i="1"/>
  <c r="N224" i="1"/>
  <c r="N8" i="1"/>
  <c r="N279" i="1"/>
  <c r="N252" i="1"/>
  <c r="N268" i="1"/>
  <c r="N289" i="1"/>
  <c r="N269" i="1"/>
  <c r="N280" i="1"/>
  <c r="N47" i="1"/>
  <c r="N116" i="1"/>
  <c r="N265" i="1"/>
  <c r="N5" i="1"/>
  <c r="N21" i="1"/>
  <c r="N37" i="1"/>
  <c r="N53" i="1"/>
  <c r="N69" i="1"/>
  <c r="N85" i="1"/>
  <c r="N101" i="1"/>
  <c r="N117" i="1"/>
  <c r="N143" i="1"/>
  <c r="N159" i="1"/>
  <c r="N175" i="1"/>
  <c r="N191" i="1"/>
  <c r="N207" i="1"/>
  <c r="N223" i="1"/>
  <c r="N271" i="1"/>
  <c r="N230" i="1"/>
  <c r="N246" i="1"/>
  <c r="N262" i="1"/>
  <c r="N283" i="1"/>
  <c r="N257" i="1"/>
  <c r="N278" i="1"/>
  <c r="N139" i="1"/>
  <c r="N155" i="1"/>
  <c r="N171" i="1"/>
  <c r="N12" i="1"/>
  <c r="N28" i="1"/>
  <c r="N60" i="1"/>
  <c r="N76" i="1"/>
  <c r="N92" i="1"/>
  <c r="N108" i="1"/>
  <c r="N124" i="1"/>
  <c r="N134" i="1"/>
  <c r="N150" i="1"/>
  <c r="N166" i="1"/>
  <c r="N182" i="1"/>
  <c r="N198" i="1"/>
  <c r="N225" i="1"/>
  <c r="N18" i="1"/>
  <c r="N34" i="1"/>
  <c r="N50" i="1"/>
  <c r="N66" i="1"/>
  <c r="N82" i="1"/>
  <c r="N98" i="1"/>
  <c r="N114" i="1"/>
  <c r="N156" i="1"/>
  <c r="N172" i="1"/>
  <c r="N220" i="1"/>
  <c r="N236" i="1"/>
  <c r="N247" i="1"/>
  <c r="N24" i="1"/>
  <c r="N40" i="1"/>
  <c r="N56" i="1"/>
  <c r="N72" i="1"/>
  <c r="N88" i="1"/>
  <c r="N104" i="1"/>
  <c r="N120" i="1"/>
  <c r="N130" i="1"/>
  <c r="N146" i="1"/>
  <c r="N162" i="1"/>
  <c r="N178" i="1"/>
  <c r="N194" i="1"/>
  <c r="N242" i="1"/>
  <c r="N258" i="1"/>
  <c r="N274" i="1"/>
  <c r="N248" i="1"/>
  <c r="N9" i="1"/>
  <c r="N25" i="1"/>
  <c r="N41" i="1"/>
  <c r="N57" i="1"/>
  <c r="N73" i="1"/>
  <c r="N89" i="1"/>
  <c r="N105" i="1"/>
  <c r="N131" i="1"/>
  <c r="N147" i="1"/>
  <c r="N163" i="1"/>
  <c r="N179" i="1"/>
  <c r="N195" i="1"/>
  <c r="N211" i="1"/>
  <c r="N227" i="1"/>
  <c r="N243" i="1"/>
  <c r="N259" i="1"/>
  <c r="N142" i="1"/>
  <c r="N158" i="1"/>
  <c r="N174" i="1"/>
  <c r="N190" i="1"/>
  <c r="N206" i="1"/>
  <c r="N222" i="1"/>
  <c r="N275" i="1"/>
  <c r="N233" i="1"/>
  <c r="N10" i="1"/>
  <c r="N26" i="1"/>
  <c r="N42" i="1"/>
  <c r="N58" i="1"/>
  <c r="N74" i="1"/>
  <c r="N90" i="1"/>
  <c r="N106" i="1"/>
  <c r="N122" i="1"/>
  <c r="N132" i="1"/>
  <c r="N148" i="1"/>
  <c r="N164" i="1"/>
  <c r="N180" i="1"/>
  <c r="N196" i="1"/>
  <c r="N212" i="1"/>
  <c r="N228" i="1"/>
  <c r="N244" i="1"/>
  <c r="N260" i="1"/>
  <c r="N276" i="1"/>
  <c r="N75" i="1"/>
  <c r="N91" i="1"/>
  <c r="N107" i="1"/>
  <c r="N133" i="1"/>
  <c r="N149" i="1"/>
  <c r="N165" i="1"/>
  <c r="N181" i="1"/>
  <c r="N197" i="1"/>
  <c r="N213" i="1"/>
  <c r="N229" i="1"/>
  <c r="N272" i="1"/>
  <c r="N277" i="1"/>
  <c r="N209" i="1"/>
  <c r="N214" i="1"/>
  <c r="N261" i="1"/>
  <c r="N4" i="1"/>
  <c r="N20" i="1"/>
  <c r="N36" i="1"/>
  <c r="N52" i="1"/>
  <c r="N68" i="1"/>
  <c r="N84" i="1"/>
  <c r="N100" i="1"/>
  <c r="N121" i="1"/>
  <c r="N136" i="1"/>
  <c r="N167" i="1"/>
  <c r="N183" i="1"/>
  <c r="N188" i="1"/>
  <c r="N240" i="1"/>
  <c r="N256" i="1"/>
  <c r="N127" i="1"/>
  <c r="N93" i="1"/>
  <c r="N253" i="1"/>
  <c r="N153" i="1"/>
  <c r="N54" i="1"/>
  <c r="N249" i="1"/>
  <c r="N205" i="1"/>
  <c r="N210" i="1"/>
  <c r="N215" i="1"/>
  <c r="N245" i="1"/>
  <c r="N226" i="1"/>
  <c r="N241" i="1"/>
  <c r="N123" i="1"/>
  <c r="N237" i="1"/>
  <c r="N187" i="1"/>
  <c r="N2" i="1"/>
  <c r="N23" i="1"/>
  <c r="N44" i="1"/>
  <c r="N65" i="1"/>
  <c r="N140" i="1"/>
  <c r="N145" i="1"/>
  <c r="N204" i="1"/>
  <c r="N239" i="1"/>
  <c r="N255" i="1"/>
  <c r="N264" i="1"/>
  <c r="N273" i="1"/>
  <c r="N129" i="1"/>
  <c r="N176" i="1"/>
</calcChain>
</file>

<file path=xl/sharedStrings.xml><?xml version="1.0" encoding="utf-8"?>
<sst xmlns="http://schemas.openxmlformats.org/spreadsheetml/2006/main" count="2344" uniqueCount="531">
  <si>
    <t xml:space="preserve">GRUPO </t>
  </si>
  <si>
    <t xml:space="preserve">Nombre de la embarcación </t>
  </si>
  <si>
    <t xml:space="preserve">Clasificación </t>
  </si>
  <si>
    <t>EPC</t>
  </si>
  <si>
    <t>Origen</t>
  </si>
  <si>
    <t xml:space="preserve">Descripción </t>
  </si>
  <si>
    <t>TAG</t>
  </si>
  <si>
    <t>Ancho (m)</t>
  </si>
  <si>
    <t>Largo (m)</t>
  </si>
  <si>
    <t>Largo+FS (m)</t>
  </si>
  <si>
    <t>Ancho+FS (m)</t>
  </si>
  <si>
    <t>Alto (m)</t>
  </si>
  <si>
    <t>Peso (ton)</t>
  </si>
  <si>
    <t>Área (m2)</t>
  </si>
  <si>
    <t xml:space="preserve">Entrada  </t>
  </si>
  <si>
    <t xml:space="preserve">Días de almacenamiento </t>
  </si>
  <si>
    <t>Salida</t>
  </si>
  <si>
    <t>1: 11 Noviembre</t>
  </si>
  <si>
    <t>BBC ILLINOIS</t>
  </si>
  <si>
    <t>NLLI</t>
  </si>
  <si>
    <t>Samsung</t>
  </si>
  <si>
    <t>Corea</t>
  </si>
  <si>
    <t xml:space="preserve">Fractionator Reflux Drum </t>
  </si>
  <si>
    <t>FA-51010</t>
  </si>
  <si>
    <t>Fractionator Reflux Drum</t>
  </si>
  <si>
    <t>FA-52010</t>
  </si>
  <si>
    <t>2: 12 Noviembre</t>
  </si>
  <si>
    <t xml:space="preserve">LLI </t>
  </si>
  <si>
    <t xml:space="preserve">Columna </t>
  </si>
  <si>
    <t>DA-21301</t>
  </si>
  <si>
    <t>LLI</t>
  </si>
  <si>
    <t>DT-21301</t>
  </si>
  <si>
    <t>Modulo B</t>
  </si>
  <si>
    <t>Modulo C</t>
  </si>
  <si>
    <t>Modulo D</t>
  </si>
  <si>
    <t>3: 14 Noviembre</t>
  </si>
  <si>
    <t>DA-71201</t>
  </si>
  <si>
    <t>Modulo E</t>
  </si>
  <si>
    <t>4: 15 Noviembre</t>
  </si>
  <si>
    <t xml:space="preserve">Intercambiador de calor </t>
  </si>
  <si>
    <t>EA-61001A</t>
  </si>
  <si>
    <t>EA-61001B</t>
  </si>
  <si>
    <t>EA-61002</t>
  </si>
  <si>
    <t>EA-61003A</t>
  </si>
  <si>
    <t>EA-61003B</t>
  </si>
  <si>
    <t>EA-61003C</t>
  </si>
  <si>
    <t>EA-61004</t>
  </si>
  <si>
    <t>EA-62002</t>
  </si>
  <si>
    <t>EA-62003A</t>
  </si>
  <si>
    <t>EA-62003B</t>
  </si>
  <si>
    <t>EA-62004</t>
  </si>
  <si>
    <t xml:space="preserve">5: 18 Noviembre </t>
  </si>
  <si>
    <t>BBC EDGE</t>
  </si>
  <si>
    <t>ICAF</t>
  </si>
  <si>
    <t>Net Gas Scrubber</t>
  </si>
  <si>
    <t>DT-23001</t>
  </si>
  <si>
    <t xml:space="preserve">Feed Surge Drum </t>
  </si>
  <si>
    <t>FA-23010</t>
  </si>
  <si>
    <t xml:space="preserve">Feed Drier </t>
  </si>
  <si>
    <t>FA-72007A</t>
  </si>
  <si>
    <t>FA-72007B</t>
  </si>
  <si>
    <t xml:space="preserve">6: 19 Noviembre </t>
  </si>
  <si>
    <t>Penex Reactor</t>
  </si>
  <si>
    <t>DC-72002A</t>
  </si>
  <si>
    <t xml:space="preserve">Net Gas Scrubber </t>
  </si>
  <si>
    <t>DT-72001</t>
  </si>
  <si>
    <t>7: 21 Noviembre</t>
  </si>
  <si>
    <t xml:space="preserve">Stabilizer </t>
  </si>
  <si>
    <t>DS-23001</t>
  </si>
  <si>
    <t>DS-72001</t>
  </si>
  <si>
    <t>FA-72008</t>
  </si>
  <si>
    <t>8: 23 Noviembre</t>
  </si>
  <si>
    <t xml:space="preserve">Penex Reactor </t>
  </si>
  <si>
    <t>DC-72002B</t>
  </si>
  <si>
    <t>DC-72002C</t>
  </si>
  <si>
    <t xml:space="preserve">Caustic Degassing Drum </t>
  </si>
  <si>
    <t>FA-23015</t>
  </si>
  <si>
    <t>FA-72014</t>
  </si>
  <si>
    <t>9: 10 Diciembre</t>
  </si>
  <si>
    <t>HAPPY RIVER</t>
  </si>
  <si>
    <t xml:space="preserve">Reactor de Diolefinas </t>
  </si>
  <si>
    <t>DC-61001</t>
  </si>
  <si>
    <t>DC-62001</t>
  </si>
  <si>
    <t>10: 07 Enero</t>
  </si>
  <si>
    <t>BBC ASIA</t>
  </si>
  <si>
    <t xml:space="preserve">TOP DAVIT </t>
  </si>
  <si>
    <t>DA-21201/DA-21202</t>
  </si>
  <si>
    <t>TOP DAVIT</t>
  </si>
  <si>
    <t>DF-21401/DF-21402</t>
  </si>
  <si>
    <t>DF-71001</t>
  </si>
  <si>
    <t>DS-21101/DS-21102</t>
  </si>
  <si>
    <t>DEBUTANIZER REBOILER</t>
  </si>
  <si>
    <t>EA-71007</t>
  </si>
  <si>
    <t>FEED COALESCER</t>
  </si>
  <si>
    <t>FA-40007</t>
  </si>
  <si>
    <t>FEED DRUM</t>
  </si>
  <si>
    <t>FA-51001</t>
  </si>
  <si>
    <t>FA-52001</t>
  </si>
  <si>
    <t>LOW PRESSURE FLARE KNOCKOUT DRUM</t>
  </si>
  <si>
    <t>FA-52052</t>
  </si>
  <si>
    <t>11: 08 Enero</t>
  </si>
  <si>
    <t xml:space="preserve">CY INTEROCEAN II </t>
  </si>
  <si>
    <t>FCC-PAR-008</t>
  </si>
  <si>
    <t>FCC-PAR-009</t>
  </si>
  <si>
    <t>SPONGE ABSORBER</t>
  </si>
  <si>
    <t>DA-21202</t>
  </si>
  <si>
    <t>OFF GAS AMINE CONTRACTOR</t>
  </si>
  <si>
    <t>DA-21501</t>
  </si>
  <si>
    <t>DA-41001</t>
  </si>
  <si>
    <t>DEBUTANIZER</t>
  </si>
  <si>
    <t>LIGHT CYCLE OIL STRIPPER</t>
  </si>
  <si>
    <t>DS-21102</t>
  </si>
  <si>
    <t>DS-21201/DF-21201</t>
  </si>
  <si>
    <t>DS-40001</t>
  </si>
  <si>
    <t>LP STEAM GENERATOR ON PUMPAROUND</t>
  </si>
  <si>
    <t>EA-40006</t>
  </si>
  <si>
    <t xml:space="preserve">FEED FRACTIONATOR BOTTOMS EXCHANGER </t>
  </si>
  <si>
    <t>EA-51006</t>
  </si>
  <si>
    <t>DEBUTANIZER FEED-BOTTOMS EXCHANGER</t>
  </si>
  <si>
    <t>EA-71006A</t>
  </si>
  <si>
    <t>EA-71006C</t>
  </si>
  <si>
    <t>COLD FEED COALESCER</t>
  </si>
  <si>
    <t>FA-51016</t>
  </si>
  <si>
    <t>FA-51052</t>
  </si>
  <si>
    <t>FA-52016</t>
  </si>
  <si>
    <t xml:space="preserve">FEDD SURGE DRUM </t>
  </si>
  <si>
    <t>FA-61001</t>
  </si>
  <si>
    <t>FA-62001</t>
  </si>
  <si>
    <t>HIGH PRESSURE FLARE KNOCKOUT DRUM</t>
  </si>
  <si>
    <t>FA-71053</t>
  </si>
  <si>
    <t xml:space="preserve">12: 09 Enero </t>
  </si>
  <si>
    <t>FCC-PAR-006</t>
  </si>
  <si>
    <t>FCC-PAR-007</t>
  </si>
  <si>
    <t>REF-PAR-007</t>
  </si>
  <si>
    <t>REF-PAR-008</t>
  </si>
  <si>
    <t>FIRST TRAIN HP AMINE ABSORBER</t>
  </si>
  <si>
    <t>SECOND TRAIN HP AMINE ABSORBER</t>
  </si>
  <si>
    <t>DA-42001</t>
  </si>
  <si>
    <t>MP STEAM GENERATOR ON GASOIL</t>
  </si>
  <si>
    <t>EA-40008</t>
  </si>
  <si>
    <t>FEED FRACTIONATOR BOTTOMS EXCHANGER</t>
  </si>
  <si>
    <t>EA-52006</t>
  </si>
  <si>
    <t>NET GAS CHLORIDE TREATERS</t>
  </si>
  <si>
    <t>FA-71005A</t>
  </si>
  <si>
    <t>FA-71005B</t>
  </si>
  <si>
    <t>MAIN AIR BLOWER SURFACE CONDENSER</t>
  </si>
  <si>
    <t>SPE-21020</t>
  </si>
  <si>
    <t>WET GAS COMPRESSOR SURFACE CONDENSER</t>
  </si>
  <si>
    <t>SPE-21201</t>
  </si>
  <si>
    <t>NET GAS COMPRESSOR SURFACE CONDENSER</t>
  </si>
  <si>
    <t>SPE-71010</t>
  </si>
  <si>
    <t xml:space="preserve">13: 19 Enero </t>
  </si>
  <si>
    <t>UHL FORTUNE</t>
  </si>
  <si>
    <t>Torre Fraccionadora de Diesel</t>
  </si>
  <si>
    <t>DF-52001</t>
  </si>
  <si>
    <t>Cajas de madera y equipos Miscelaneos (14)</t>
  </si>
  <si>
    <t>Varios</t>
  </si>
  <si>
    <t xml:space="preserve">14: 20 Enero </t>
  </si>
  <si>
    <t>Columna C3 Splitter</t>
  </si>
  <si>
    <t>DF-21403</t>
  </si>
  <si>
    <t>DF-51001</t>
  </si>
  <si>
    <t xml:space="preserve">15: 25 Enero </t>
  </si>
  <si>
    <t>EA-62001 A</t>
  </si>
  <si>
    <t>EA-62001B</t>
  </si>
  <si>
    <t>EA-62003 C</t>
  </si>
  <si>
    <t>HAPPY SKY</t>
  </si>
  <si>
    <t>TECHINT</t>
  </si>
  <si>
    <t xml:space="preserve">Regenerador de amina </t>
  </si>
  <si>
    <t>DB-88301</t>
  </si>
  <si>
    <t>DB-88401</t>
  </si>
  <si>
    <t>Agotador de agua amarga</t>
  </si>
  <si>
    <t>DS-87301</t>
  </si>
  <si>
    <t xml:space="preserve">16: 26 Enero </t>
  </si>
  <si>
    <t>EA-41003</t>
  </si>
  <si>
    <t>EA-42003</t>
  </si>
  <si>
    <t xml:space="preserve">NLLI </t>
  </si>
  <si>
    <t>Cajas de madera y equipos Miscelaneos (32)</t>
  </si>
  <si>
    <t xml:space="preserve">Varios </t>
  </si>
  <si>
    <t>Cajas de madera y equipos Miscelaneos (28)</t>
  </si>
  <si>
    <t>Cajas de madera y equipos Miscelaneos (62)</t>
  </si>
  <si>
    <t>17: 1 Febrero</t>
  </si>
  <si>
    <t xml:space="preserve">Fraccionador de coque </t>
  </si>
  <si>
    <t>DF-31001</t>
  </si>
  <si>
    <t xml:space="preserve">Directo a planta </t>
  </si>
  <si>
    <t>DS-87101</t>
  </si>
  <si>
    <t>DS-87201</t>
  </si>
  <si>
    <t>18: 2 Febrero</t>
  </si>
  <si>
    <t>Columna atmosferica</t>
  </si>
  <si>
    <t>DF-11101</t>
  </si>
  <si>
    <t>DF-11201</t>
  </si>
  <si>
    <t>19: 11 Febrero</t>
  </si>
  <si>
    <t>HANJIN LEADER</t>
  </si>
  <si>
    <t>REF-PAR-002</t>
  </si>
  <si>
    <t>REF-PAR-005</t>
  </si>
  <si>
    <t xml:space="preserve">20: 12 Febrero </t>
  </si>
  <si>
    <t>REF-PAR-001</t>
  </si>
  <si>
    <t>REF-PAR-003</t>
  </si>
  <si>
    <t>REF-PAR-004</t>
  </si>
  <si>
    <t>21: 16 Febrero</t>
  </si>
  <si>
    <t>PAUWGRACHT</t>
  </si>
  <si>
    <t>Italia</t>
  </si>
  <si>
    <t>Cajas de madera y equipos Miscelaneos (23)</t>
  </si>
  <si>
    <t>Micelaneos, cajas de equipos</t>
  </si>
  <si>
    <t>Cajas de madera y equipos Miscelaneos (20)</t>
  </si>
  <si>
    <t>Cajas de Madera</t>
  </si>
  <si>
    <t xml:space="preserve">22: 17 Febrero </t>
  </si>
  <si>
    <t xml:space="preserve">Reactor 1er tren </t>
  </si>
  <si>
    <t>DC-41001</t>
  </si>
  <si>
    <t xml:space="preserve">Reactor 2do tren </t>
  </si>
  <si>
    <t>DC-42001</t>
  </si>
  <si>
    <t xml:space="preserve">23: 21 Febrero </t>
  </si>
  <si>
    <t>BBC SEINE</t>
  </si>
  <si>
    <t>18 items - Cajas</t>
  </si>
  <si>
    <t>EA-73014</t>
  </si>
  <si>
    <t xml:space="preserve">18 items - Cajas </t>
  </si>
  <si>
    <t>EA-74014</t>
  </si>
  <si>
    <t>FIRST TRAIN FEED SURGE DRUM</t>
  </si>
  <si>
    <t>FA-41001</t>
  </si>
  <si>
    <t xml:space="preserve">SECOND TRAIN FEED SURGE DRUM </t>
  </si>
  <si>
    <t>FA-42001</t>
  </si>
  <si>
    <t xml:space="preserve">LPG SPONGE DRUM </t>
  </si>
  <si>
    <t>FA-61010</t>
  </si>
  <si>
    <t>FA-62010</t>
  </si>
  <si>
    <t>24: 22 Febrero</t>
  </si>
  <si>
    <t>EQUILIBRIUM CATALYST STORAGE HOPPER</t>
  </si>
  <si>
    <t>FA-21002A</t>
  </si>
  <si>
    <t>FA-21002B</t>
  </si>
  <si>
    <t xml:space="preserve">SEPARATOR </t>
  </si>
  <si>
    <t>FA-71001</t>
  </si>
  <si>
    <t>124 items NLLI - Packing list (46)</t>
  </si>
  <si>
    <t>124 items NLLI - Packing list (14)</t>
  </si>
  <si>
    <t>124 items NLLI - Packing list (24)</t>
  </si>
  <si>
    <t>124 items NLLI - Packing list (12)</t>
  </si>
  <si>
    <t>124 items NLLI - Packing list (10)</t>
  </si>
  <si>
    <t xml:space="preserve">25: 23 Febrero </t>
  </si>
  <si>
    <t>DEETHANIZER / DEETHANIZER REBOILER</t>
  </si>
  <si>
    <t>DF-21402</t>
  </si>
  <si>
    <t>STRIPPER</t>
  </si>
  <si>
    <t>DS-51001</t>
  </si>
  <si>
    <t xml:space="preserve">26: 24 Febrero </t>
  </si>
  <si>
    <t>GCO-210027 (SP-G27-01,02)</t>
  </si>
  <si>
    <t>GCO-210027</t>
  </si>
  <si>
    <t>GCO-210031 (SP-G31-01)</t>
  </si>
  <si>
    <t>GCO-210031</t>
  </si>
  <si>
    <t>FEED SURGE DRUM</t>
  </si>
  <si>
    <t>FA-71011</t>
  </si>
  <si>
    <t xml:space="preserve">Compresor </t>
  </si>
  <si>
    <t>GB-21002</t>
  </si>
  <si>
    <t>27: 26 Febrero</t>
  </si>
  <si>
    <t>JUMBO KINETIC</t>
  </si>
  <si>
    <t>Regenerador</t>
  </si>
  <si>
    <t>DC-21002</t>
  </si>
  <si>
    <t>Riser</t>
  </si>
  <si>
    <t>28: 27 Febrero</t>
  </si>
  <si>
    <t>Reactor</t>
  </si>
  <si>
    <t>DC-21001</t>
  </si>
  <si>
    <t>JUMBO JUBILEE</t>
  </si>
  <si>
    <t xml:space="preserve">India </t>
  </si>
  <si>
    <t>Tambores de coque</t>
  </si>
  <si>
    <t>TC-31005</t>
  </si>
  <si>
    <t>29: 1 Marzo</t>
  </si>
  <si>
    <t>Torre estabilizadora</t>
  </si>
  <si>
    <t>DS-62001</t>
  </si>
  <si>
    <t>TC-31004</t>
  </si>
  <si>
    <t>TC-31006</t>
  </si>
  <si>
    <t>30: 2 Marzo</t>
  </si>
  <si>
    <t>Columna Splitter</t>
  </si>
  <si>
    <t>DS-62002</t>
  </si>
  <si>
    <t>DS-61002</t>
  </si>
  <si>
    <t>TC-31002</t>
  </si>
  <si>
    <t>31: 3 Marzo</t>
  </si>
  <si>
    <t>Torre fraccionadora de HDTGO</t>
  </si>
  <si>
    <t>DF-40001</t>
  </si>
  <si>
    <t>TC-31003</t>
  </si>
  <si>
    <t>32: 4 Marzo</t>
  </si>
  <si>
    <t>DS-61001</t>
  </si>
  <si>
    <t>TC-31001</t>
  </si>
  <si>
    <t>33: 6 Marzo</t>
  </si>
  <si>
    <t xml:space="preserve">COE Leni </t>
  </si>
  <si>
    <t>Steam airpreheater item</t>
  </si>
  <si>
    <t>EA-31111</t>
  </si>
  <si>
    <t xml:space="preserve">Steam airpreheater item </t>
  </si>
  <si>
    <t>EA-31112</t>
  </si>
  <si>
    <t xml:space="preserve">Erection ancillaries - Caja </t>
  </si>
  <si>
    <t>EA-31113</t>
  </si>
  <si>
    <t>TBD</t>
  </si>
  <si>
    <t xml:space="preserve">Spare Parts y Material Refactario, Liner Parts y Anchor Bolts </t>
  </si>
  <si>
    <t xml:space="preserve">Steam airpreheater item Miscelaneos </t>
  </si>
  <si>
    <t>DONGBANG GIANT No. 1</t>
  </si>
  <si>
    <t>FCC-PAR-004</t>
  </si>
  <si>
    <t>FCC-PAR-005</t>
  </si>
  <si>
    <t>34: 8 Marzo</t>
  </si>
  <si>
    <t xml:space="preserve">Fluegas airpreheater </t>
  </si>
  <si>
    <t>EA-31101</t>
  </si>
  <si>
    <t>Fluegas airpreheater item</t>
  </si>
  <si>
    <t>EA-31103</t>
  </si>
  <si>
    <t xml:space="preserve">BBC ORION </t>
  </si>
  <si>
    <t>C3/C4 Splitter</t>
  </si>
  <si>
    <t>DF-21401</t>
  </si>
  <si>
    <t>Stripper</t>
  </si>
  <si>
    <t>DS-52001</t>
  </si>
  <si>
    <t>Scrubber</t>
  </si>
  <si>
    <t>DA-51001</t>
  </si>
  <si>
    <t>DA-52001</t>
  </si>
  <si>
    <t>35: 9 Marzo</t>
  </si>
  <si>
    <t>Orifice Chamber FA-51006</t>
  </si>
  <si>
    <t>Template FA-21006</t>
  </si>
  <si>
    <t>36: 10 Marzo</t>
  </si>
  <si>
    <t>EA-31102</t>
  </si>
  <si>
    <t>37: 14 Marzo</t>
  </si>
  <si>
    <t>544 items y 32 contenedores (109)</t>
  </si>
  <si>
    <t>544 items y 32 contenedores (134)</t>
  </si>
  <si>
    <t>544 items y 32 contenedores (158)</t>
  </si>
  <si>
    <t>544 items y 32 contenedores (55)</t>
  </si>
  <si>
    <t>544 items y 32 contenedores (58)</t>
  </si>
  <si>
    <t>38: 16 Marzo</t>
  </si>
  <si>
    <t xml:space="preserve"> LONE </t>
  </si>
  <si>
    <t>39: 17 Marzo</t>
  </si>
  <si>
    <t>40: 18 Marzo</t>
  </si>
  <si>
    <t xml:space="preserve">JMC2509 </t>
  </si>
  <si>
    <t>México</t>
  </si>
  <si>
    <t>HDN2-PAR-002</t>
  </si>
  <si>
    <t>41: 20 Marzo</t>
  </si>
  <si>
    <t>Monika</t>
  </si>
  <si>
    <t>Francia</t>
  </si>
  <si>
    <t>Tanques H2</t>
  </si>
  <si>
    <t>FA-74005</t>
  </si>
  <si>
    <t>42: 21 Marzo</t>
  </si>
  <si>
    <t>FA-73005</t>
  </si>
  <si>
    <t>DONGBANG GIANT No. 7</t>
  </si>
  <si>
    <t>FCC-PAR-012</t>
  </si>
  <si>
    <t>43: 22 Marzo</t>
  </si>
  <si>
    <t>FCC-PAR-002</t>
  </si>
  <si>
    <t>FCC-PAR-003</t>
  </si>
  <si>
    <t>FCC-PAR-011</t>
  </si>
  <si>
    <t>FCC-PAR-001</t>
  </si>
  <si>
    <t>45: 26 Marzo</t>
  </si>
  <si>
    <t>BBC EVEREST</t>
  </si>
  <si>
    <t xml:space="preserve">Corea </t>
  </si>
  <si>
    <t xml:space="preserve">Primary Absorber </t>
  </si>
  <si>
    <t>DA-21201</t>
  </si>
  <si>
    <t>High Pressure Cold Separator</t>
  </si>
  <si>
    <t>FA-52003</t>
  </si>
  <si>
    <t>46: 27 Marzo</t>
  </si>
  <si>
    <t>DONGBANG GIANT No. 3</t>
  </si>
  <si>
    <t>HDDI1-PAR-002</t>
  </si>
  <si>
    <t>HDN1-PAR-002</t>
  </si>
  <si>
    <t>HDN1-PAR-003</t>
  </si>
  <si>
    <t>HDN1-PAR-004</t>
  </si>
  <si>
    <t>47: 28 Marzo</t>
  </si>
  <si>
    <t>HDDI1-PAR-003</t>
  </si>
  <si>
    <t>HDDI1-PAR-007</t>
  </si>
  <si>
    <t>48: 30 Marzo</t>
  </si>
  <si>
    <t xml:space="preserve">HAPPY DYNAMIC </t>
  </si>
  <si>
    <t>DB-88101</t>
  </si>
  <si>
    <t>DB-88201</t>
  </si>
  <si>
    <t>DS-87401</t>
  </si>
  <si>
    <t xml:space="preserve">49: 2 Abril </t>
  </si>
  <si>
    <t xml:space="preserve">BBC DESTINY </t>
  </si>
  <si>
    <t xml:space="preserve">Stripper </t>
  </si>
  <si>
    <t>DS-21201</t>
  </si>
  <si>
    <t xml:space="preserve">50: 11 Abril </t>
  </si>
  <si>
    <t>XCHY</t>
  </si>
  <si>
    <t>HDTGO-PAR-002</t>
  </si>
  <si>
    <t>HDTGO-PAR-003</t>
  </si>
  <si>
    <t xml:space="preserve">51: 12 Abril </t>
  </si>
  <si>
    <t>HDTGO-PAR-006</t>
  </si>
  <si>
    <t>HDTGO-PAR-007</t>
  </si>
  <si>
    <t>HDTGO-PAR-009</t>
  </si>
  <si>
    <t xml:space="preserve">Ocean Gladiator </t>
  </si>
  <si>
    <t>Skid Compressor</t>
  </si>
  <si>
    <t>GB-71002</t>
  </si>
  <si>
    <t>GB-51001</t>
  </si>
  <si>
    <t>Lube Oil Skid</t>
  </si>
  <si>
    <t>GB-52001</t>
  </si>
  <si>
    <t xml:space="preserve">53: 13 Abril </t>
  </si>
  <si>
    <t>HDTGO-PAR-008</t>
  </si>
  <si>
    <t xml:space="preserve">Skid Compressor </t>
  </si>
  <si>
    <t xml:space="preserve">54: 14 Abril </t>
  </si>
  <si>
    <t>GB-79001</t>
  </si>
  <si>
    <t>55: 17 Abril</t>
  </si>
  <si>
    <t xml:space="preserve">FWN MOMENTUM </t>
  </si>
  <si>
    <t>Paquete de tratamiento cáustico de GLP</t>
  </si>
  <si>
    <t>DT-31303</t>
  </si>
  <si>
    <t xml:space="preserve">56: 18 Abril </t>
  </si>
  <si>
    <t>FA-31305</t>
  </si>
  <si>
    <t xml:space="preserve">57: 19 Abril </t>
  </si>
  <si>
    <t>DT-31302</t>
  </si>
  <si>
    <t xml:space="preserve">JMC-2509 </t>
  </si>
  <si>
    <t xml:space="preserve">Reactor de oxidación </t>
  </si>
  <si>
    <t>DC-81004</t>
  </si>
  <si>
    <t>DC-82004</t>
  </si>
  <si>
    <t xml:space="preserve">58: 21 Abril </t>
  </si>
  <si>
    <t xml:space="preserve">BBC KIMBERLEY </t>
  </si>
  <si>
    <t xml:space="preserve">Generador eléctrico </t>
  </si>
  <si>
    <t>GFA-338X246</t>
  </si>
  <si>
    <t>GG10793</t>
  </si>
  <si>
    <t xml:space="preserve">59: 22 Abril </t>
  </si>
  <si>
    <t>Debo3</t>
  </si>
  <si>
    <t>HDN1-PAR-005</t>
  </si>
  <si>
    <t>HDN1-PAR-006</t>
  </si>
  <si>
    <t>HDDI2-PAR-002</t>
  </si>
  <si>
    <t xml:space="preserve">60: 23 Abril </t>
  </si>
  <si>
    <t>HDDI2-PAR-003</t>
  </si>
  <si>
    <t>HDDI2-PAR-007</t>
  </si>
  <si>
    <t xml:space="preserve">61: 25 Abril </t>
  </si>
  <si>
    <t>BBC FUJI</t>
  </si>
  <si>
    <t>Vietnam</t>
  </si>
  <si>
    <t xml:space="preserve">14 Contenedores </t>
  </si>
  <si>
    <t>Contenedores</t>
  </si>
  <si>
    <t xml:space="preserve">62: 26 Abril </t>
  </si>
  <si>
    <t>UHL FORCE</t>
  </si>
  <si>
    <t xml:space="preserve">Sección de Chimenea </t>
  </si>
  <si>
    <t>BA-31001</t>
  </si>
  <si>
    <t xml:space="preserve">Sección de convección </t>
  </si>
  <si>
    <t>BA-31001 - 4</t>
  </si>
  <si>
    <t>Recovery Max</t>
  </si>
  <si>
    <t>FA-21201A</t>
  </si>
  <si>
    <t>FA-21201B</t>
  </si>
  <si>
    <t>FA-21201C</t>
  </si>
  <si>
    <t>FA-21201D</t>
  </si>
  <si>
    <t>FA-21201E</t>
  </si>
  <si>
    <t>FA-21201F</t>
  </si>
  <si>
    <t>FA-21201G</t>
  </si>
  <si>
    <t>FA-21201H</t>
  </si>
  <si>
    <t>FA-21201I</t>
  </si>
  <si>
    <t>FA-21201J</t>
  </si>
  <si>
    <t xml:space="preserve">63: 29 Abril </t>
  </si>
  <si>
    <t>JMC 2508</t>
  </si>
  <si>
    <t>Equipment STR Module</t>
  </si>
  <si>
    <t>REF-PAU-002</t>
  </si>
  <si>
    <t>HDTGO-PAU-001</t>
  </si>
  <si>
    <t xml:space="preserve">64: 30 Abril </t>
  </si>
  <si>
    <t>Yamatai</t>
  </si>
  <si>
    <t>HDTGO-PAR-004</t>
  </si>
  <si>
    <t>HDTGO-PAR-005</t>
  </si>
  <si>
    <t>HDTGO-PAR-013</t>
  </si>
  <si>
    <t xml:space="preserve">65: 1 Mayo </t>
  </si>
  <si>
    <t>HDTGO-PAR-010</t>
  </si>
  <si>
    <t>HDTGO-PAR-011</t>
  </si>
  <si>
    <t>HDTGO-PAR-012</t>
  </si>
  <si>
    <t xml:space="preserve">66: 3 Mayo </t>
  </si>
  <si>
    <t xml:space="preserve">LOA FORTUNE </t>
  </si>
  <si>
    <t xml:space="preserve">67: 4 Mayo </t>
  </si>
  <si>
    <t>Columna Deisobutanizadora</t>
  </si>
  <si>
    <t>DF-23001</t>
  </si>
  <si>
    <t>Columna Desiohexanizadora</t>
  </si>
  <si>
    <t>DF-72001</t>
  </si>
  <si>
    <t xml:space="preserve">68: 11 Mayo </t>
  </si>
  <si>
    <t>ROLLDOCK SEA</t>
  </si>
  <si>
    <t>HDDI1-PAR-004</t>
  </si>
  <si>
    <t xml:space="preserve">69: 12 Mayo </t>
  </si>
  <si>
    <t xml:space="preserve">OCEAN FREEDOM </t>
  </si>
  <si>
    <t>20036B Radiant modules</t>
  </si>
  <si>
    <t>BA-52001</t>
  </si>
  <si>
    <t>HDDI2-PAR-004</t>
  </si>
  <si>
    <t xml:space="preserve">70: 13 Mayo </t>
  </si>
  <si>
    <t xml:space="preserve">71: 14 Mayo </t>
  </si>
  <si>
    <t xml:space="preserve">72: 15 Mayo </t>
  </si>
  <si>
    <t xml:space="preserve">73: 17 Mayo </t>
  </si>
  <si>
    <t xml:space="preserve">BBC RIO </t>
  </si>
  <si>
    <t>Process Column</t>
  </si>
  <si>
    <t>DS-73001</t>
  </si>
  <si>
    <t>DS-74001</t>
  </si>
  <si>
    <t xml:space="preserve">Reactor de hidrogenación </t>
  </si>
  <si>
    <t>DC-73001</t>
  </si>
  <si>
    <t>Reactor alimentador de desulfuradora</t>
  </si>
  <si>
    <t>DC-73002A</t>
  </si>
  <si>
    <t>DC-73002B</t>
  </si>
  <si>
    <t xml:space="preserve">Reactor de hidrogención </t>
  </si>
  <si>
    <t>DC-74001</t>
  </si>
  <si>
    <t>DC-74002A</t>
  </si>
  <si>
    <t>DC-74002B</t>
  </si>
  <si>
    <t>Lugar de almacenamiento</t>
  </si>
  <si>
    <t>Modulo de unidad Merox</t>
  </si>
  <si>
    <t>Modulo A</t>
  </si>
  <si>
    <t>Modulo</t>
  </si>
  <si>
    <t>CCR Modulo B</t>
  </si>
  <si>
    <t>CCR Modulo D</t>
  </si>
  <si>
    <t>CCR Modulo E</t>
  </si>
  <si>
    <t>CCR Modulo F</t>
  </si>
  <si>
    <t>Modulo F</t>
  </si>
  <si>
    <t>CCR Modulo A</t>
  </si>
  <si>
    <t>CCR Modulo C</t>
  </si>
  <si>
    <t>Modulo A2</t>
  </si>
  <si>
    <t>Modulo A3</t>
  </si>
  <si>
    <t>Modulo B1</t>
  </si>
  <si>
    <t>Modulo B2</t>
  </si>
  <si>
    <t>Modulo B3</t>
  </si>
  <si>
    <t>Modulo A1</t>
  </si>
  <si>
    <t>Modulo Recovery Max</t>
  </si>
  <si>
    <t>Modulo 3a</t>
  </si>
  <si>
    <t>Modulo 4</t>
  </si>
  <si>
    <t>Modulo 4a</t>
  </si>
  <si>
    <t>Modulo 1</t>
  </si>
  <si>
    <t>Modulo 2</t>
  </si>
  <si>
    <t>Modulo 3</t>
  </si>
  <si>
    <t xml:space="preserve">Modulo </t>
  </si>
  <si>
    <t>Modulo 5A</t>
  </si>
  <si>
    <t>Modulo 18B</t>
  </si>
  <si>
    <t>Modulo 20A</t>
  </si>
  <si>
    <t>Modulo 19A</t>
  </si>
  <si>
    <t>Modulo 20B</t>
  </si>
  <si>
    <t>Modulo 19B</t>
  </si>
  <si>
    <t>Modulo 6</t>
  </si>
  <si>
    <t>Modulo 5B</t>
  </si>
  <si>
    <t>Modulo 18A</t>
  </si>
  <si>
    <t>Modulo 8</t>
  </si>
  <si>
    <t>Modulo 4A</t>
  </si>
  <si>
    <t>Modulo 5D</t>
  </si>
  <si>
    <t>Modulo 4D</t>
  </si>
  <si>
    <t>Modulo 4B</t>
  </si>
  <si>
    <t>Modulo 4C</t>
  </si>
  <si>
    <t>Modulo 7</t>
  </si>
  <si>
    <t>Modulo 5C</t>
  </si>
  <si>
    <t>Pulmon 1</t>
  </si>
  <si>
    <t xml:space="preserve">Pulmon 1 </t>
  </si>
  <si>
    <t>Pulmon 2</t>
  </si>
  <si>
    <t xml:space="preserve">Pulmon 2 </t>
  </si>
  <si>
    <t xml:space="preserve">Belgica </t>
  </si>
  <si>
    <t>Turquia</t>
  </si>
  <si>
    <t>Lubricante Patin de Aceite</t>
  </si>
  <si>
    <t xml:space="preserve">Patin </t>
  </si>
  <si>
    <t>CLASE</t>
  </si>
  <si>
    <t>ATRIBUTO</t>
  </si>
  <si>
    <t>MÉTODO</t>
  </si>
  <si>
    <t>Equipo</t>
  </si>
  <si>
    <t>Grupo, Nombre de la embarcación, Clasificación, EPC, Origen, Descripción, TAG, Ancho (m), Largo (m), Largo+FS (m), Ancho+FS (m), Alto (m), Peso (ton), Área (m2), Lugar de almacenamiento, Entrada, 	Días de almacenamiento,Salida</t>
  </si>
  <si>
    <t>Traslado 
Almacenamiento</t>
  </si>
  <si>
    <t>Pulmon 3</t>
  </si>
  <si>
    <t xml:space="preserve">Pulmon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</si>
</sst>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0066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0" fillId="0" borderId="0"/>
    <xf numFmtId="0" fontId="11" fillId="0" borderId="0">
      <alignment vertical="center"/>
    </xf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</cellStyleXfs>
  <cellXfs count="629">
    <xf numFmtId="0" fontId="0" fillId="0" borderId="0" xfId="0"/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1" fillId="5" borderId="6" xfId="1" applyFont="1" applyFill="1" applyBorder="1" applyAlignment="1">
      <alignment horizontal="center" vertical="center"/>
    </xf>
    <xf numFmtId="0" fontId="1" fillId="5" borderId="6" xfId="2" applyFont="1" applyFill="1" applyBorder="1" applyAlignment="1">
      <alignment horizontal="center" vertical="center"/>
    </xf>
    <xf numFmtId="0" fontId="1" fillId="5" borderId="6" xfId="1" applyFont="1" applyFill="1" applyBorder="1" applyAlignment="1">
      <alignment horizontal="center"/>
    </xf>
    <xf numFmtId="2" fontId="1" fillId="5" borderId="6" xfId="1" applyNumberFormat="1" applyFont="1" applyFill="1" applyBorder="1" applyAlignment="1">
      <alignment horizontal="center" vertical="center"/>
    </xf>
    <xf numFmtId="1" fontId="1" fillId="5" borderId="6" xfId="1" applyNumberFormat="1" applyFont="1" applyFill="1" applyBorder="1" applyAlignment="1">
      <alignment horizontal="center" vertical="center"/>
    </xf>
    <xf numFmtId="1" fontId="1" fillId="5" borderId="7" xfId="1" applyNumberFormat="1" applyFont="1" applyFill="1" applyBorder="1" applyAlignment="1">
      <alignment horizontal="center" vertical="center"/>
    </xf>
    <xf numFmtId="1" fontId="1" fillId="5" borderId="8" xfId="0" applyNumberFormat="1" applyFont="1" applyFill="1" applyBorder="1" applyAlignment="1">
      <alignment horizontal="center" vertical="center"/>
    </xf>
    <xf numFmtId="14" fontId="1" fillId="5" borderId="9" xfId="1" applyNumberFormat="1" applyFont="1" applyFill="1" applyBorder="1" applyAlignment="1">
      <alignment horizontal="center" vertical="center"/>
    </xf>
    <xf numFmtId="14" fontId="1" fillId="5" borderId="6" xfId="1" applyNumberFormat="1" applyFont="1" applyFill="1" applyBorder="1" applyAlignment="1">
      <alignment horizontal="center" vertical="center"/>
    </xf>
    <xf numFmtId="14" fontId="1" fillId="5" borderId="7" xfId="1" applyNumberFormat="1" applyFont="1" applyFill="1" applyBorder="1" applyAlignment="1">
      <alignment horizontal="center" vertical="center"/>
    </xf>
    <xf numFmtId="0" fontId="7" fillId="5" borderId="11" xfId="2" applyFont="1" applyFill="1" applyBorder="1" applyAlignment="1">
      <alignment horizontal="center" vertical="center"/>
    </xf>
    <xf numFmtId="0" fontId="1" fillId="5" borderId="11" xfId="2" applyFont="1" applyFill="1" applyBorder="1" applyAlignment="1">
      <alignment horizontal="center" vertical="center"/>
    </xf>
    <xf numFmtId="0" fontId="1" fillId="5" borderId="12" xfId="2" applyFont="1" applyFill="1" applyBorder="1" applyAlignment="1">
      <alignment horizontal="center" vertical="center"/>
    </xf>
    <xf numFmtId="1" fontId="1" fillId="5" borderId="11" xfId="2" applyNumberFormat="1" applyFont="1" applyFill="1" applyBorder="1" applyAlignment="1">
      <alignment horizontal="center" vertical="center"/>
    </xf>
    <xf numFmtId="1" fontId="1" fillId="5" borderId="13" xfId="2" applyNumberFormat="1" applyFont="1" applyFill="1" applyBorder="1" applyAlignment="1">
      <alignment horizontal="center" vertical="center"/>
    </xf>
    <xf numFmtId="1" fontId="1" fillId="5" borderId="14" xfId="0" applyNumberFormat="1" applyFont="1" applyFill="1" applyBorder="1" applyAlignment="1">
      <alignment horizontal="center" vertical="center"/>
    </xf>
    <xf numFmtId="14" fontId="1" fillId="5" borderId="15" xfId="1" applyNumberFormat="1" applyFont="1" applyFill="1" applyBorder="1" applyAlignment="1">
      <alignment horizontal="center" vertical="center"/>
    </xf>
    <xf numFmtId="14" fontId="1" fillId="5" borderId="11" xfId="2" applyNumberFormat="1" applyFont="1" applyFill="1" applyBorder="1" applyAlignment="1">
      <alignment horizontal="center" vertical="center"/>
    </xf>
    <xf numFmtId="14" fontId="1" fillId="5" borderId="13" xfId="2" applyNumberFormat="1" applyFont="1" applyFill="1" applyBorder="1" applyAlignment="1">
      <alignment horizontal="center" vertical="center"/>
    </xf>
    <xf numFmtId="0" fontId="7" fillId="6" borderId="17" xfId="1" applyFont="1" applyFill="1" applyBorder="1" applyAlignment="1">
      <alignment horizontal="center" vertical="center"/>
    </xf>
    <xf numFmtId="0" fontId="1" fillId="6" borderId="17" xfId="1" applyFont="1" applyFill="1" applyBorder="1" applyAlignment="1">
      <alignment horizontal="center" vertical="center"/>
    </xf>
    <xf numFmtId="0" fontId="1" fillId="6" borderId="17" xfId="2" applyFont="1" applyFill="1" applyBorder="1" applyAlignment="1">
      <alignment horizontal="center" vertical="center"/>
    </xf>
    <xf numFmtId="2" fontId="1" fillId="6" borderId="17" xfId="1" applyNumberFormat="1" applyFont="1" applyFill="1" applyBorder="1" applyAlignment="1">
      <alignment horizontal="center" vertical="center"/>
    </xf>
    <xf numFmtId="1" fontId="1" fillId="6" borderId="17" xfId="1" applyNumberFormat="1" applyFont="1" applyFill="1" applyBorder="1" applyAlignment="1">
      <alignment horizontal="center" vertical="center"/>
    </xf>
    <xf numFmtId="1" fontId="1" fillId="6" borderId="18" xfId="1" applyNumberFormat="1" applyFont="1" applyFill="1" applyBorder="1" applyAlignment="1">
      <alignment horizontal="center" vertical="center"/>
    </xf>
    <xf numFmtId="1" fontId="1" fillId="6" borderId="19" xfId="0" applyNumberFormat="1" applyFont="1" applyFill="1" applyBorder="1" applyAlignment="1">
      <alignment horizontal="center" vertical="center"/>
    </xf>
    <xf numFmtId="14" fontId="1" fillId="6" borderId="20" xfId="1" applyNumberFormat="1" applyFont="1" applyFill="1" applyBorder="1" applyAlignment="1">
      <alignment horizontal="center" vertical="center"/>
    </xf>
    <xf numFmtId="14" fontId="1" fillId="6" borderId="17" xfId="1" applyNumberFormat="1" applyFont="1" applyFill="1" applyBorder="1" applyAlignment="1">
      <alignment horizontal="center" vertical="center"/>
    </xf>
    <xf numFmtId="14" fontId="1" fillId="6" borderId="18" xfId="1" applyNumberFormat="1" applyFont="1" applyFill="1" applyBorder="1" applyAlignment="1">
      <alignment horizontal="center" vertical="center"/>
    </xf>
    <xf numFmtId="0" fontId="7" fillId="6" borderId="21" xfId="1" applyFont="1" applyFill="1" applyBorder="1" applyAlignment="1">
      <alignment horizontal="center" vertical="center"/>
    </xf>
    <xf numFmtId="0" fontId="1" fillId="6" borderId="21" xfId="1" applyFont="1" applyFill="1" applyBorder="1" applyAlignment="1">
      <alignment horizontal="center" vertical="center"/>
    </xf>
    <xf numFmtId="0" fontId="1" fillId="6" borderId="21" xfId="2" applyFont="1" applyFill="1" applyBorder="1" applyAlignment="1">
      <alignment horizontal="center" vertical="center"/>
    </xf>
    <xf numFmtId="2" fontId="1" fillId="6" borderId="21" xfId="1" applyNumberFormat="1" applyFont="1" applyFill="1" applyBorder="1" applyAlignment="1">
      <alignment horizontal="center" vertical="center"/>
    </xf>
    <xf numFmtId="1" fontId="1" fillId="6" borderId="21" xfId="1" applyNumberFormat="1" applyFont="1" applyFill="1" applyBorder="1" applyAlignment="1">
      <alignment horizontal="center" vertical="center"/>
    </xf>
    <xf numFmtId="1" fontId="1" fillId="6" borderId="22" xfId="1" applyNumberFormat="1" applyFont="1" applyFill="1" applyBorder="1" applyAlignment="1">
      <alignment horizontal="center" vertical="center"/>
    </xf>
    <xf numFmtId="1" fontId="1" fillId="6" borderId="23" xfId="0" applyNumberFormat="1" applyFont="1" applyFill="1" applyBorder="1" applyAlignment="1">
      <alignment horizontal="center" vertical="center"/>
    </xf>
    <xf numFmtId="14" fontId="1" fillId="6" borderId="24" xfId="1" applyNumberFormat="1" applyFont="1" applyFill="1" applyBorder="1" applyAlignment="1">
      <alignment horizontal="center" vertical="center"/>
    </xf>
    <xf numFmtId="14" fontId="1" fillId="6" borderId="21" xfId="1" applyNumberFormat="1" applyFont="1" applyFill="1" applyBorder="1" applyAlignment="1">
      <alignment horizontal="center" vertical="center"/>
    </xf>
    <xf numFmtId="14" fontId="1" fillId="6" borderId="22" xfId="1" applyNumberFormat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0" fontId="1" fillId="6" borderId="25" xfId="1" applyFont="1" applyFill="1" applyBorder="1" applyAlignment="1">
      <alignment horizontal="center" vertical="center"/>
    </xf>
    <xf numFmtId="0" fontId="1" fillId="6" borderId="26" xfId="1" applyFont="1" applyFill="1" applyBorder="1" applyAlignment="1">
      <alignment horizontal="center" vertical="center"/>
    </xf>
    <xf numFmtId="0" fontId="1" fillId="6" borderId="25" xfId="2" applyFont="1" applyFill="1" applyBorder="1" applyAlignment="1">
      <alignment horizontal="center" vertical="center"/>
    </xf>
    <xf numFmtId="2" fontId="8" fillId="6" borderId="25" xfId="1" applyNumberFormat="1" applyFont="1" applyFill="1" applyBorder="1" applyAlignment="1">
      <alignment horizontal="center" vertical="center"/>
    </xf>
    <xf numFmtId="1" fontId="8" fillId="6" borderId="25" xfId="1" applyNumberFormat="1" applyFont="1" applyFill="1" applyBorder="1" applyAlignment="1">
      <alignment horizontal="center" vertical="center"/>
    </xf>
    <xf numFmtId="1" fontId="1" fillId="6" borderId="25" xfId="1" applyNumberFormat="1" applyFont="1" applyFill="1" applyBorder="1" applyAlignment="1">
      <alignment horizontal="center" vertical="center"/>
    </xf>
    <xf numFmtId="1" fontId="1" fillId="6" borderId="27" xfId="1" applyNumberFormat="1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4" fontId="1" fillId="6" borderId="28" xfId="1" applyNumberFormat="1" applyFont="1" applyFill="1" applyBorder="1" applyAlignment="1">
      <alignment horizontal="center" vertical="center"/>
    </xf>
    <xf numFmtId="14" fontId="1" fillId="6" borderId="25" xfId="1" applyNumberFormat="1" applyFont="1" applyFill="1" applyBorder="1" applyAlignment="1">
      <alignment horizontal="center" vertical="center"/>
    </xf>
    <xf numFmtId="14" fontId="1" fillId="6" borderId="27" xfId="1" applyNumberFormat="1" applyFont="1" applyFill="1" applyBorder="1" applyAlignment="1">
      <alignment horizontal="center" vertical="center"/>
    </xf>
    <xf numFmtId="0" fontId="7" fillId="5" borderId="21" xfId="1" applyFont="1" applyFill="1" applyBorder="1" applyAlignment="1">
      <alignment horizontal="center" vertical="center"/>
    </xf>
    <xf numFmtId="0" fontId="1" fillId="5" borderId="21" xfId="1" applyFont="1" applyFill="1" applyBorder="1" applyAlignment="1">
      <alignment horizontal="center" vertical="center"/>
    </xf>
    <xf numFmtId="0" fontId="1" fillId="5" borderId="17" xfId="1" applyFont="1" applyFill="1" applyBorder="1" applyAlignment="1">
      <alignment horizontal="center" vertical="center"/>
    </xf>
    <xf numFmtId="0" fontId="1" fillId="5" borderId="21" xfId="2" applyFont="1" applyFill="1" applyBorder="1" applyAlignment="1">
      <alignment horizontal="center" vertical="center"/>
    </xf>
    <xf numFmtId="2" fontId="1" fillId="5" borderId="21" xfId="1" applyNumberFormat="1" applyFont="1" applyFill="1" applyBorder="1" applyAlignment="1">
      <alignment horizontal="center" vertical="center"/>
    </xf>
    <xf numFmtId="1" fontId="1" fillId="5" borderId="21" xfId="1" applyNumberFormat="1" applyFont="1" applyFill="1" applyBorder="1" applyAlignment="1">
      <alignment horizontal="center" vertical="center"/>
    </xf>
    <xf numFmtId="1" fontId="1" fillId="5" borderId="22" xfId="1" applyNumberFormat="1" applyFont="1" applyFill="1" applyBorder="1" applyAlignment="1">
      <alignment horizontal="center" vertical="center"/>
    </xf>
    <xf numFmtId="1" fontId="1" fillId="5" borderId="23" xfId="0" applyNumberFormat="1" applyFont="1" applyFill="1" applyBorder="1" applyAlignment="1">
      <alignment horizontal="center" vertical="center"/>
    </xf>
    <xf numFmtId="14" fontId="1" fillId="5" borderId="24" xfId="1" applyNumberFormat="1" applyFont="1" applyFill="1" applyBorder="1" applyAlignment="1">
      <alignment horizontal="center" vertical="center"/>
    </xf>
    <xf numFmtId="14" fontId="1" fillId="5" borderId="21" xfId="1" applyNumberFormat="1" applyFont="1" applyFill="1" applyBorder="1" applyAlignment="1">
      <alignment horizontal="center" vertical="center"/>
    </xf>
    <xf numFmtId="14" fontId="1" fillId="5" borderId="22" xfId="1" applyNumberFormat="1" applyFont="1" applyFill="1" applyBorder="1" applyAlignment="1">
      <alignment horizontal="center" vertical="center"/>
    </xf>
    <xf numFmtId="0" fontId="7" fillId="5" borderId="11" xfId="1" applyFont="1" applyFill="1" applyBorder="1" applyAlignment="1">
      <alignment horizontal="center" vertical="center"/>
    </xf>
    <xf numFmtId="0" fontId="1" fillId="5" borderId="11" xfId="1" applyFont="1" applyFill="1" applyBorder="1" applyAlignment="1">
      <alignment horizontal="center" vertical="center"/>
    </xf>
    <xf numFmtId="2" fontId="1" fillId="5" borderId="11" xfId="1" applyNumberFormat="1" applyFont="1" applyFill="1" applyBorder="1" applyAlignment="1">
      <alignment horizontal="center" vertical="center"/>
    </xf>
    <xf numFmtId="1" fontId="1" fillId="5" borderId="11" xfId="1" applyNumberFormat="1" applyFont="1" applyFill="1" applyBorder="1" applyAlignment="1">
      <alignment horizontal="center" vertical="center"/>
    </xf>
    <xf numFmtId="1" fontId="1" fillId="5" borderId="13" xfId="1" applyNumberFormat="1" applyFont="1" applyFill="1" applyBorder="1" applyAlignment="1">
      <alignment horizontal="center" vertical="center"/>
    </xf>
    <xf numFmtId="14" fontId="1" fillId="5" borderId="11" xfId="1" applyNumberFormat="1" applyFont="1" applyFill="1" applyBorder="1" applyAlignment="1">
      <alignment horizontal="center" vertical="center"/>
    </xf>
    <xf numFmtId="14" fontId="1" fillId="5" borderId="13" xfId="1" applyNumberFormat="1" applyFont="1" applyFill="1" applyBorder="1" applyAlignment="1">
      <alignment horizontal="center" vertical="center"/>
    </xf>
    <xf numFmtId="0" fontId="0" fillId="0" borderId="29" xfId="0" applyBorder="1"/>
    <xf numFmtId="0" fontId="7" fillId="6" borderId="21" xfId="2" applyFont="1" applyFill="1" applyBorder="1" applyAlignment="1">
      <alignment horizontal="center" vertical="center"/>
    </xf>
    <xf numFmtId="2" fontId="8" fillId="6" borderId="21" xfId="2" applyNumberFormat="1" applyFont="1" applyFill="1" applyBorder="1" applyAlignment="1">
      <alignment horizontal="center" vertical="center"/>
    </xf>
    <xf numFmtId="1" fontId="8" fillId="6" borderId="21" xfId="2" applyNumberFormat="1" applyFont="1" applyFill="1" applyBorder="1" applyAlignment="1">
      <alignment horizontal="center" vertical="center"/>
    </xf>
    <xf numFmtId="1" fontId="1" fillId="6" borderId="21" xfId="2" applyNumberFormat="1" applyFont="1" applyFill="1" applyBorder="1" applyAlignment="1">
      <alignment horizontal="center" vertical="center"/>
    </xf>
    <xf numFmtId="1" fontId="1" fillId="6" borderId="22" xfId="2" applyNumberFormat="1" applyFont="1" applyFill="1" applyBorder="1" applyAlignment="1">
      <alignment horizontal="center" vertical="center"/>
    </xf>
    <xf numFmtId="14" fontId="1" fillId="6" borderId="21" xfId="2" applyNumberFormat="1" applyFont="1" applyFill="1" applyBorder="1" applyAlignment="1">
      <alignment horizontal="center" vertical="center"/>
    </xf>
    <xf numFmtId="14" fontId="1" fillId="6" borderId="22" xfId="2" applyNumberFormat="1" applyFont="1" applyFill="1" applyBorder="1" applyAlignment="1">
      <alignment horizontal="center" vertical="center"/>
    </xf>
    <xf numFmtId="0" fontId="7" fillId="6" borderId="25" xfId="2" applyFont="1" applyFill="1" applyBorder="1" applyAlignment="1">
      <alignment horizontal="center" vertical="center"/>
    </xf>
    <xf numFmtId="2" fontId="8" fillId="6" borderId="25" xfId="2" applyNumberFormat="1" applyFont="1" applyFill="1" applyBorder="1" applyAlignment="1">
      <alignment horizontal="center" vertical="center"/>
    </xf>
    <xf numFmtId="1" fontId="8" fillId="6" borderId="25" xfId="2" applyNumberFormat="1" applyFont="1" applyFill="1" applyBorder="1" applyAlignment="1">
      <alignment horizontal="center" vertical="center"/>
    </xf>
    <xf numFmtId="1" fontId="1" fillId="6" borderId="25" xfId="2" applyNumberFormat="1" applyFont="1" applyFill="1" applyBorder="1" applyAlignment="1">
      <alignment horizontal="center" vertical="center"/>
    </xf>
    <xf numFmtId="1" fontId="1" fillId="6" borderId="27" xfId="2" applyNumberFormat="1" applyFont="1" applyFill="1" applyBorder="1" applyAlignment="1">
      <alignment horizontal="center" vertical="center"/>
    </xf>
    <xf numFmtId="14" fontId="1" fillId="6" borderId="25" xfId="2" applyNumberFormat="1" applyFont="1" applyFill="1" applyBorder="1" applyAlignment="1">
      <alignment horizontal="center" vertical="center"/>
    </xf>
    <xf numFmtId="14" fontId="1" fillId="6" borderId="27" xfId="2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2" fontId="1" fillId="5" borderId="6" xfId="0" applyNumberFormat="1" applyFont="1" applyFill="1" applyBorder="1" applyAlignment="1">
      <alignment horizontal="center" vertical="center"/>
    </xf>
    <xf numFmtId="1" fontId="1" fillId="5" borderId="6" xfId="0" applyNumberFormat="1" applyFont="1" applyFill="1" applyBorder="1" applyAlignment="1">
      <alignment horizontal="center" vertical="center"/>
    </xf>
    <xf numFmtId="1" fontId="1" fillId="5" borderId="7" xfId="0" applyNumberFormat="1" applyFont="1" applyFill="1" applyBorder="1" applyAlignment="1">
      <alignment horizontal="center" vertical="center"/>
    </xf>
    <xf numFmtId="14" fontId="1" fillId="5" borderId="9" xfId="0" applyNumberFormat="1" applyFont="1" applyFill="1" applyBorder="1" applyAlignment="1">
      <alignment horizontal="center" vertical="center"/>
    </xf>
    <xf numFmtId="14" fontId="1" fillId="5" borderId="6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0" fontId="7" fillId="5" borderId="21" xfId="2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2" fontId="1" fillId="5" borderId="21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4" fontId="1" fillId="5" borderId="24" xfId="0" applyNumberFormat="1" applyFont="1" applyFill="1" applyBorder="1" applyAlignment="1">
      <alignment horizontal="center" vertical="center"/>
    </xf>
    <xf numFmtId="14" fontId="1" fillId="5" borderId="21" xfId="0" applyNumberFormat="1" applyFont="1" applyFill="1" applyBorder="1" applyAlignment="1">
      <alignment horizontal="center" vertical="center"/>
    </xf>
    <xf numFmtId="14" fontId="1" fillId="5" borderId="22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14" fontId="1" fillId="5" borderId="11" xfId="0" applyNumberFormat="1" applyFont="1" applyFill="1" applyBorder="1" applyAlignment="1">
      <alignment horizontal="center" vertical="center"/>
    </xf>
    <xf numFmtId="14" fontId="1" fillId="5" borderId="13" xfId="0" applyNumberFormat="1" applyFont="1" applyFill="1" applyBorder="1" applyAlignment="1">
      <alignment horizontal="center" vertical="center"/>
    </xf>
    <xf numFmtId="0" fontId="7" fillId="6" borderId="17" xfId="2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2" fontId="1" fillId="6" borderId="17" xfId="0" applyNumberFormat="1" applyFont="1" applyFill="1" applyBorder="1" applyAlignment="1">
      <alignment horizontal="center" vertical="center"/>
    </xf>
    <xf numFmtId="1" fontId="1" fillId="6" borderId="17" xfId="0" applyNumberFormat="1" applyFont="1" applyFill="1" applyBorder="1" applyAlignment="1">
      <alignment horizontal="center" vertical="center"/>
    </xf>
    <xf numFmtId="1" fontId="1" fillId="6" borderId="18" xfId="0" applyNumberFormat="1" applyFont="1" applyFill="1" applyBorder="1" applyAlignment="1">
      <alignment horizontal="center" vertical="center"/>
    </xf>
    <xf numFmtId="14" fontId="1" fillId="6" borderId="20" xfId="0" applyNumberFormat="1" applyFont="1" applyFill="1" applyBorder="1" applyAlignment="1">
      <alignment horizontal="center" vertical="center"/>
    </xf>
    <xf numFmtId="14" fontId="1" fillId="6" borderId="17" xfId="0" applyNumberFormat="1" applyFont="1" applyFill="1" applyBorder="1" applyAlignment="1">
      <alignment horizontal="center" vertical="center"/>
    </xf>
    <xf numFmtId="14" fontId="1" fillId="6" borderId="18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2" fontId="1" fillId="6" borderId="25" xfId="0" applyNumberFormat="1" applyFont="1" applyFill="1" applyBorder="1" applyAlignment="1">
      <alignment horizontal="center" vertical="center"/>
    </xf>
    <xf numFmtId="1" fontId="1" fillId="6" borderId="25" xfId="0" applyNumberFormat="1" applyFont="1" applyFill="1" applyBorder="1" applyAlignment="1">
      <alignment horizontal="center" vertical="center"/>
    </xf>
    <xf numFmtId="1" fontId="1" fillId="6" borderId="27" xfId="0" applyNumberFormat="1" applyFont="1" applyFill="1" applyBorder="1" applyAlignment="1">
      <alignment horizontal="center" vertical="center"/>
    </xf>
    <xf numFmtId="14" fontId="1" fillId="6" borderId="28" xfId="0" applyNumberFormat="1" applyFont="1" applyFill="1" applyBorder="1" applyAlignment="1">
      <alignment horizontal="center" vertical="center"/>
    </xf>
    <xf numFmtId="14" fontId="1" fillId="6" borderId="25" xfId="0" applyNumberFormat="1" applyFont="1" applyFill="1" applyBorder="1" applyAlignment="1">
      <alignment horizontal="center" vertical="center"/>
    </xf>
    <xf numFmtId="14" fontId="1" fillId="6" borderId="27" xfId="0" applyNumberFormat="1" applyFont="1" applyFill="1" applyBorder="1" applyAlignment="1">
      <alignment horizontal="center" vertical="center"/>
    </xf>
    <xf numFmtId="0" fontId="7" fillId="5" borderId="6" xfId="2" applyFont="1" applyFill="1" applyBorder="1" applyAlignment="1">
      <alignment horizontal="center" vertical="center"/>
    </xf>
    <xf numFmtId="0" fontId="9" fillId="0" borderId="0" xfId="1" applyFont="1" applyFill="1" applyAlignment="1"/>
    <xf numFmtId="0" fontId="1" fillId="6" borderId="21" xfId="0" applyFont="1" applyFill="1" applyBorder="1" applyAlignment="1">
      <alignment horizontal="center" vertical="center"/>
    </xf>
    <xf numFmtId="2" fontId="1" fillId="6" borderId="21" xfId="0" applyNumberFormat="1" applyFont="1" applyFill="1" applyBorder="1" applyAlignment="1">
      <alignment horizontal="center" vertical="center"/>
    </xf>
    <xf numFmtId="1" fontId="1" fillId="6" borderId="21" xfId="0" applyNumberFormat="1" applyFont="1" applyFill="1" applyBorder="1" applyAlignment="1">
      <alignment horizontal="center" vertical="center"/>
    </xf>
    <xf numFmtId="1" fontId="1" fillId="6" borderId="22" xfId="0" applyNumberFormat="1" applyFont="1" applyFill="1" applyBorder="1" applyAlignment="1">
      <alignment horizontal="center" vertical="center"/>
    </xf>
    <xf numFmtId="14" fontId="1" fillId="6" borderId="24" xfId="0" applyNumberFormat="1" applyFont="1" applyFill="1" applyBorder="1" applyAlignment="1">
      <alignment horizontal="center" vertical="center"/>
    </xf>
    <xf numFmtId="14" fontId="1" fillId="6" borderId="21" xfId="0" applyNumberFormat="1" applyFont="1" applyFill="1" applyBorder="1" applyAlignment="1">
      <alignment horizontal="center" vertical="center"/>
    </xf>
    <xf numFmtId="14" fontId="1" fillId="6" borderId="22" xfId="0" applyNumberFormat="1" applyFont="1" applyFill="1" applyBorder="1" applyAlignment="1">
      <alignment horizontal="center" vertical="center"/>
    </xf>
    <xf numFmtId="0" fontId="1" fillId="5" borderId="11" xfId="1" applyFont="1" applyFill="1" applyBorder="1" applyAlignment="1">
      <alignment horizontal="center"/>
    </xf>
    <xf numFmtId="0" fontId="7" fillId="6" borderId="19" xfId="1" applyFont="1" applyFill="1" applyBorder="1" applyAlignment="1">
      <alignment horizontal="center" vertical="center"/>
    </xf>
    <xf numFmtId="0" fontId="1" fillId="6" borderId="19" xfId="1" applyFont="1" applyFill="1" applyBorder="1" applyAlignment="1">
      <alignment horizontal="center" vertical="center"/>
    </xf>
    <xf numFmtId="2" fontId="1" fillId="6" borderId="19" xfId="1" applyNumberFormat="1" applyFont="1" applyFill="1" applyBorder="1" applyAlignment="1">
      <alignment horizontal="center" vertical="center"/>
    </xf>
    <xf numFmtId="1" fontId="1" fillId="6" borderId="19" xfId="1" applyNumberFormat="1" applyFont="1" applyFill="1" applyBorder="1" applyAlignment="1">
      <alignment horizontal="center" vertical="center"/>
    </xf>
    <xf numFmtId="1" fontId="1" fillId="6" borderId="30" xfId="1" applyNumberFormat="1" applyFont="1" applyFill="1" applyBorder="1" applyAlignment="1">
      <alignment horizontal="center" vertical="center"/>
    </xf>
    <xf numFmtId="14" fontId="1" fillId="6" borderId="31" xfId="0" applyNumberFormat="1" applyFont="1" applyFill="1" applyBorder="1" applyAlignment="1">
      <alignment horizontal="center" vertical="center"/>
    </xf>
    <xf numFmtId="14" fontId="1" fillId="6" borderId="19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/>
    </xf>
    <xf numFmtId="14" fontId="1" fillId="6" borderId="30" xfId="0" applyNumberFormat="1" applyFont="1" applyFill="1" applyBorder="1" applyAlignment="1">
      <alignment horizontal="center" vertical="center"/>
    </xf>
    <xf numFmtId="0" fontId="7" fillId="6" borderId="23" xfId="1" applyFont="1" applyFill="1" applyBorder="1" applyAlignment="1">
      <alignment horizontal="center" vertical="center"/>
    </xf>
    <xf numFmtId="0" fontId="1" fillId="6" borderId="23" xfId="1" applyFont="1" applyFill="1" applyBorder="1" applyAlignment="1">
      <alignment horizontal="center" vertical="center"/>
    </xf>
    <xf numFmtId="2" fontId="1" fillId="6" borderId="23" xfId="1" applyNumberFormat="1" applyFont="1" applyFill="1" applyBorder="1" applyAlignment="1">
      <alignment horizontal="center" vertical="center"/>
    </xf>
    <xf numFmtId="1" fontId="1" fillId="6" borderId="23" xfId="1" applyNumberFormat="1" applyFont="1" applyFill="1" applyBorder="1" applyAlignment="1">
      <alignment horizontal="center" vertical="center"/>
    </xf>
    <xf numFmtId="1" fontId="1" fillId="6" borderId="32" xfId="1" applyNumberFormat="1" applyFont="1" applyFill="1" applyBorder="1" applyAlignment="1">
      <alignment horizontal="center" vertical="center"/>
    </xf>
    <xf numFmtId="14" fontId="1" fillId="6" borderId="33" xfId="0" applyNumberFormat="1" applyFont="1" applyFill="1" applyBorder="1" applyAlignment="1">
      <alignment horizontal="center" vertical="center"/>
    </xf>
    <xf numFmtId="14" fontId="1" fillId="6" borderId="23" xfId="0" applyNumberFormat="1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/>
    </xf>
    <xf numFmtId="14" fontId="1" fillId="6" borderId="32" xfId="0" applyNumberFormat="1" applyFont="1" applyFill="1" applyBorder="1" applyAlignment="1">
      <alignment horizontal="center" vertical="center"/>
    </xf>
    <xf numFmtId="0" fontId="1" fillId="6" borderId="23" xfId="1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 vertical="center"/>
    </xf>
    <xf numFmtId="0" fontId="7" fillId="6" borderId="23" xfId="1" applyFont="1" applyFill="1" applyBorder="1" applyAlignment="1">
      <alignment horizontal="center"/>
    </xf>
    <xf numFmtId="0" fontId="1" fillId="6" borderId="17" xfId="1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21" xfId="1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7" fillId="6" borderId="25" xfId="1" applyFont="1" applyFill="1" applyBorder="1" applyAlignment="1">
      <alignment horizontal="center"/>
    </xf>
    <xf numFmtId="0" fontId="1" fillId="6" borderId="25" xfId="1" applyFont="1" applyFill="1" applyBorder="1" applyAlignment="1">
      <alignment horizontal="center"/>
    </xf>
    <xf numFmtId="2" fontId="1" fillId="6" borderId="25" xfId="1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/>
    </xf>
    <xf numFmtId="14" fontId="1" fillId="5" borderId="9" xfId="2" applyNumberFormat="1" applyFont="1" applyFill="1" applyBorder="1" applyAlignment="1">
      <alignment horizontal="center" vertical="center"/>
    </xf>
    <xf numFmtId="14" fontId="1" fillId="5" borderId="24" xfId="2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/>
    </xf>
    <xf numFmtId="0" fontId="1" fillId="5" borderId="21" xfId="1" applyFont="1" applyFill="1" applyBorder="1" applyAlignment="1">
      <alignment horizontal="center"/>
    </xf>
    <xf numFmtId="0" fontId="7" fillId="5" borderId="21" xfId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5" fillId="6" borderId="35" xfId="0" applyFont="1" applyFill="1" applyBorder="1" applyAlignment="1">
      <alignment horizontal="center" vertical="center" wrapText="1"/>
    </xf>
    <xf numFmtId="14" fontId="1" fillId="6" borderId="20" xfId="2" applyNumberFormat="1" applyFont="1" applyFill="1" applyBorder="1" applyAlignment="1">
      <alignment horizontal="center" vertical="center"/>
    </xf>
    <xf numFmtId="14" fontId="1" fillId="6" borderId="24" xfId="2" applyNumberFormat="1" applyFont="1" applyFill="1" applyBorder="1" applyAlignment="1">
      <alignment horizontal="center" vertical="center"/>
    </xf>
    <xf numFmtId="0" fontId="7" fillId="6" borderId="21" xfId="1" applyFont="1" applyFill="1" applyBorder="1" applyAlignment="1">
      <alignment horizontal="center"/>
    </xf>
    <xf numFmtId="14" fontId="1" fillId="5" borderId="6" xfId="2" applyNumberFormat="1" applyFont="1" applyFill="1" applyBorder="1" applyAlignment="1">
      <alignment horizontal="center" vertical="center"/>
    </xf>
    <xf numFmtId="14" fontId="1" fillId="5" borderId="7" xfId="2" applyNumberFormat="1" applyFont="1" applyFill="1" applyBorder="1" applyAlignment="1">
      <alignment horizontal="center" vertical="center"/>
    </xf>
    <xf numFmtId="14" fontId="1" fillId="5" borderId="15" xfId="2" applyNumberFormat="1" applyFont="1" applyFill="1" applyBorder="1" applyAlignment="1">
      <alignment horizontal="center" vertical="center"/>
    </xf>
    <xf numFmtId="0" fontId="1" fillId="5" borderId="11" xfId="2" applyFont="1" applyFill="1" applyBorder="1" applyAlignment="1">
      <alignment horizontal="center"/>
    </xf>
    <xf numFmtId="14" fontId="1" fillId="6" borderId="17" xfId="2" applyNumberFormat="1" applyFont="1" applyFill="1" applyBorder="1" applyAlignment="1">
      <alignment horizontal="center" vertical="center"/>
    </xf>
    <xf numFmtId="14" fontId="1" fillId="6" borderId="18" xfId="2" applyNumberFormat="1" applyFont="1" applyFill="1" applyBorder="1" applyAlignment="1">
      <alignment horizontal="center" vertical="center"/>
    </xf>
    <xf numFmtId="14" fontId="1" fillId="6" borderId="28" xfId="2" applyNumberFormat="1" applyFont="1" applyFill="1" applyBorder="1" applyAlignment="1">
      <alignment horizontal="center" vertical="center"/>
    </xf>
    <xf numFmtId="14" fontId="1" fillId="5" borderId="21" xfId="2" applyNumberFormat="1" applyFont="1" applyFill="1" applyBorder="1" applyAlignment="1">
      <alignment horizontal="center" vertical="center"/>
    </xf>
    <xf numFmtId="14" fontId="1" fillId="5" borderId="22" xfId="2" applyNumberFormat="1" applyFont="1" applyFill="1" applyBorder="1" applyAlignment="1">
      <alignment horizontal="center" vertical="center"/>
    </xf>
    <xf numFmtId="2" fontId="1" fillId="6" borderId="26" xfId="1" applyNumberFormat="1" applyFont="1" applyFill="1" applyBorder="1" applyAlignment="1">
      <alignment horizontal="center" vertical="center"/>
    </xf>
    <xf numFmtId="1" fontId="1" fillId="6" borderId="26" xfId="1" applyNumberFormat="1" applyFont="1" applyFill="1" applyBorder="1" applyAlignment="1">
      <alignment horizontal="center" vertical="center"/>
    </xf>
    <xf numFmtId="0" fontId="1" fillId="6" borderId="17" xfId="2" applyFont="1" applyFill="1" applyBorder="1" applyAlignment="1">
      <alignment horizontal="center"/>
    </xf>
    <xf numFmtId="0" fontId="1" fillId="6" borderId="22" xfId="1" applyFont="1" applyFill="1" applyBorder="1" applyAlignment="1">
      <alignment horizontal="center" vertical="center"/>
    </xf>
    <xf numFmtId="1" fontId="1" fillId="6" borderId="36" xfId="1" applyNumberFormat="1" applyFont="1" applyFill="1" applyBorder="1" applyAlignment="1">
      <alignment horizontal="center" vertical="center"/>
    </xf>
    <xf numFmtId="0" fontId="1" fillId="6" borderId="21" xfId="2" applyFont="1" applyFill="1" applyBorder="1" applyAlignment="1">
      <alignment horizontal="center"/>
    </xf>
    <xf numFmtId="1" fontId="1" fillId="6" borderId="21" xfId="0" applyNumberFormat="1" applyFont="1" applyFill="1" applyBorder="1" applyAlignment="1">
      <alignment horizontal="center"/>
    </xf>
    <xf numFmtId="0" fontId="1" fillId="6" borderId="25" xfId="2" applyFont="1" applyFill="1" applyBorder="1" applyAlignment="1">
      <alignment horizontal="center"/>
    </xf>
    <xf numFmtId="0" fontId="7" fillId="5" borderId="8" xfId="1" applyFont="1" applyFill="1" applyBorder="1" applyAlignment="1">
      <alignment horizontal="center" vertical="center"/>
    </xf>
    <xf numFmtId="0" fontId="1" fillId="5" borderId="8" xfId="1" applyFont="1" applyFill="1" applyBorder="1" applyAlignment="1">
      <alignment horizontal="center" vertical="center"/>
    </xf>
    <xf numFmtId="0" fontId="1" fillId="5" borderId="8" xfId="1" applyFont="1" applyFill="1" applyBorder="1" applyAlignment="1">
      <alignment horizontal="center"/>
    </xf>
    <xf numFmtId="2" fontId="1" fillId="5" borderId="8" xfId="1" applyNumberFormat="1" applyFont="1" applyFill="1" applyBorder="1" applyAlignment="1">
      <alignment horizontal="center" vertical="center"/>
    </xf>
    <xf numFmtId="1" fontId="1" fillId="5" borderId="8" xfId="1" applyNumberFormat="1" applyFont="1" applyFill="1" applyBorder="1" applyAlignment="1">
      <alignment horizontal="center" vertical="center"/>
    </xf>
    <xf numFmtId="1" fontId="1" fillId="5" borderId="38" xfId="1" applyNumberFormat="1" applyFont="1" applyFill="1" applyBorder="1" applyAlignment="1">
      <alignment horizontal="center" vertical="center"/>
    </xf>
    <xf numFmtId="14" fontId="1" fillId="5" borderId="39" xfId="2" applyNumberFormat="1" applyFont="1" applyFill="1" applyBorder="1" applyAlignment="1">
      <alignment horizontal="center" vertical="center"/>
    </xf>
    <xf numFmtId="14" fontId="1" fillId="5" borderId="8" xfId="0" applyNumberFormat="1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4" fontId="1" fillId="5" borderId="38" xfId="0" applyNumberFormat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/>
    </xf>
    <xf numFmtId="2" fontId="1" fillId="5" borderId="14" xfId="1" applyNumberFormat="1" applyFont="1" applyFill="1" applyBorder="1" applyAlignment="1">
      <alignment horizontal="center" vertical="center"/>
    </xf>
    <xf numFmtId="1" fontId="1" fillId="5" borderId="14" xfId="1" applyNumberFormat="1" applyFont="1" applyFill="1" applyBorder="1" applyAlignment="1">
      <alignment horizontal="center" vertical="center"/>
    </xf>
    <xf numFmtId="1" fontId="1" fillId="5" borderId="40" xfId="1" applyNumberFormat="1" applyFont="1" applyFill="1" applyBorder="1" applyAlignment="1">
      <alignment horizontal="center" vertical="center"/>
    </xf>
    <xf numFmtId="14" fontId="1" fillId="5" borderId="41" xfId="2" applyNumberFormat="1" applyFont="1" applyFill="1" applyBorder="1" applyAlignment="1">
      <alignment horizontal="center" vertical="center"/>
    </xf>
    <xf numFmtId="14" fontId="1" fillId="5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14" fontId="1" fillId="5" borderId="40" xfId="0" applyNumberFormat="1" applyFont="1" applyFill="1" applyBorder="1" applyAlignment="1">
      <alignment horizontal="center" vertical="center"/>
    </xf>
    <xf numFmtId="0" fontId="1" fillId="6" borderId="19" xfId="1" applyFont="1" applyFill="1" applyBorder="1" applyAlignment="1">
      <alignment horizontal="center"/>
    </xf>
    <xf numFmtId="14" fontId="1" fillId="6" borderId="31" xfId="2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4" fontId="1" fillId="6" borderId="33" xfId="2" applyNumberFormat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/>
    </xf>
    <xf numFmtId="2" fontId="1" fillId="6" borderId="3" xfId="1" applyNumberFormat="1" applyFont="1" applyFill="1" applyBorder="1" applyAlignment="1">
      <alignment horizontal="center" vertical="center"/>
    </xf>
    <xf numFmtId="1" fontId="1" fillId="6" borderId="3" xfId="1" applyNumberFormat="1" applyFont="1" applyFill="1" applyBorder="1" applyAlignment="1">
      <alignment horizontal="center" vertical="center"/>
    </xf>
    <xf numFmtId="1" fontId="1" fillId="6" borderId="4" xfId="1" applyNumberFormat="1" applyFont="1" applyFill="1" applyBorder="1" applyAlignment="1">
      <alignment horizontal="center" vertical="center"/>
    </xf>
    <xf numFmtId="14" fontId="1" fillId="6" borderId="43" xfId="2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4" fontId="1" fillId="6" borderId="4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2" fontId="1" fillId="5" borderId="14" xfId="0" applyNumberFormat="1" applyFont="1" applyFill="1" applyBorder="1" applyAlignment="1">
      <alignment horizontal="center" vertical="center"/>
    </xf>
    <xf numFmtId="14" fontId="1" fillId="5" borderId="44" xfId="0" applyNumberFormat="1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/>
    </xf>
    <xf numFmtId="0" fontId="1" fillId="5" borderId="6" xfId="3" applyFont="1" applyFill="1" applyBorder="1" applyAlignment="1">
      <alignment horizontal="center" vertical="center"/>
    </xf>
    <xf numFmtId="2" fontId="1" fillId="5" borderId="8" xfId="4" applyNumberFormat="1" applyFont="1" applyFill="1" applyBorder="1" applyAlignment="1">
      <alignment horizontal="center" vertical="center"/>
    </xf>
    <xf numFmtId="1" fontId="1" fillId="5" borderId="8" xfId="4" applyNumberFormat="1" applyFont="1" applyFill="1" applyBorder="1" applyAlignment="1">
      <alignment horizontal="center" vertical="center"/>
    </xf>
    <xf numFmtId="0" fontId="1" fillId="5" borderId="22" xfId="1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center" vertical="center"/>
    </xf>
    <xf numFmtId="2" fontId="1" fillId="5" borderId="23" xfId="4" applyNumberFormat="1" applyFont="1" applyFill="1" applyBorder="1" applyAlignment="1">
      <alignment horizontal="center" vertical="center"/>
    </xf>
    <xf numFmtId="1" fontId="1" fillId="5" borderId="23" xfId="4" applyNumberFormat="1" applyFont="1" applyFill="1" applyBorder="1" applyAlignment="1">
      <alignment horizontal="center" vertical="center"/>
    </xf>
    <xf numFmtId="1" fontId="1" fillId="5" borderId="32" xfId="1" applyNumberFormat="1" applyFont="1" applyFill="1" applyBorder="1" applyAlignment="1">
      <alignment horizontal="center" vertical="center"/>
    </xf>
    <xf numFmtId="2" fontId="1" fillId="5" borderId="21" xfId="4" applyNumberFormat="1" applyFont="1" applyFill="1" applyBorder="1" applyAlignment="1">
      <alignment horizontal="center" vertical="center"/>
    </xf>
    <xf numFmtId="1" fontId="1" fillId="5" borderId="21" xfId="4" applyNumberFormat="1" applyFont="1" applyFill="1" applyBorder="1" applyAlignment="1">
      <alignment horizontal="center" vertical="center"/>
    </xf>
    <xf numFmtId="0" fontId="1" fillId="5" borderId="11" xfId="3" applyFont="1" applyFill="1" applyBorder="1" applyAlignment="1">
      <alignment horizontal="center" vertical="center"/>
    </xf>
    <xf numFmtId="2" fontId="1" fillId="5" borderId="11" xfId="4" applyNumberFormat="1" applyFont="1" applyFill="1" applyBorder="1" applyAlignment="1">
      <alignment horizontal="center" vertical="center"/>
    </xf>
    <xf numFmtId="1" fontId="1" fillId="5" borderId="11" xfId="4" applyNumberFormat="1" applyFont="1" applyFill="1" applyBorder="1" applyAlignment="1">
      <alignment horizontal="center" vertical="center"/>
    </xf>
    <xf numFmtId="0" fontId="1" fillId="6" borderId="17" xfId="3" applyFont="1" applyFill="1" applyBorder="1" applyAlignment="1">
      <alignment horizontal="center" vertical="center"/>
    </xf>
    <xf numFmtId="2" fontId="1" fillId="6" borderId="17" xfId="4" applyNumberFormat="1" applyFont="1" applyFill="1" applyBorder="1" applyAlignment="1">
      <alignment horizontal="center" vertical="center"/>
    </xf>
    <xf numFmtId="1" fontId="1" fillId="6" borderId="17" xfId="4" applyNumberFormat="1" applyFont="1" applyFill="1" applyBorder="1" applyAlignment="1">
      <alignment horizontal="center" vertical="center"/>
    </xf>
    <xf numFmtId="0" fontId="1" fillId="6" borderId="21" xfId="3" applyFont="1" applyFill="1" applyBorder="1" applyAlignment="1">
      <alignment horizontal="center" vertical="center"/>
    </xf>
    <xf numFmtId="2" fontId="1" fillId="6" borderId="21" xfId="4" applyNumberFormat="1" applyFont="1" applyFill="1" applyBorder="1" applyAlignment="1">
      <alignment horizontal="center" vertical="center"/>
    </xf>
    <xf numFmtId="1" fontId="1" fillId="6" borderId="21" xfId="4" applyNumberFormat="1" applyFont="1" applyFill="1" applyBorder="1" applyAlignment="1">
      <alignment horizontal="center" vertical="center"/>
    </xf>
    <xf numFmtId="0" fontId="1" fillId="6" borderId="25" xfId="3" applyFont="1" applyFill="1" applyBorder="1" applyAlignment="1">
      <alignment horizontal="center" vertical="center"/>
    </xf>
    <xf numFmtId="2" fontId="1" fillId="6" borderId="25" xfId="4" applyNumberFormat="1" applyFont="1" applyFill="1" applyBorder="1" applyAlignment="1">
      <alignment horizontal="center" vertical="center"/>
    </xf>
    <xf numFmtId="1" fontId="1" fillId="6" borderId="25" xfId="4" applyNumberFormat="1" applyFont="1" applyFill="1" applyBorder="1" applyAlignment="1">
      <alignment horizontal="center" vertical="center"/>
    </xf>
    <xf numFmtId="2" fontId="1" fillId="5" borderId="6" xfId="4" applyNumberFormat="1" applyFont="1" applyFill="1" applyBorder="1" applyAlignment="1">
      <alignment horizontal="center" vertical="center"/>
    </xf>
    <xf numFmtId="1" fontId="1" fillId="5" borderId="6" xfId="4" applyNumberFormat="1" applyFont="1" applyFill="1" applyBorder="1" applyAlignment="1">
      <alignment horizontal="center" vertical="center"/>
    </xf>
    <xf numFmtId="0" fontId="4" fillId="0" borderId="0" xfId="0" applyFont="1"/>
    <xf numFmtId="0" fontId="1" fillId="6" borderId="18" xfId="1" applyFont="1" applyFill="1" applyBorder="1" applyAlignment="1">
      <alignment horizontal="center" vertical="center"/>
    </xf>
    <xf numFmtId="2" fontId="1" fillId="6" borderId="19" xfId="4" applyNumberFormat="1" applyFont="1" applyFill="1" applyBorder="1" applyAlignment="1">
      <alignment horizontal="center" vertical="center"/>
    </xf>
    <xf numFmtId="1" fontId="1" fillId="6" borderId="19" xfId="4" applyNumberFormat="1" applyFont="1" applyFill="1" applyBorder="1" applyAlignment="1">
      <alignment horizontal="center" vertical="center"/>
    </xf>
    <xf numFmtId="0" fontId="1" fillId="6" borderId="27" xfId="1" applyFont="1" applyFill="1" applyBorder="1" applyAlignment="1">
      <alignment horizontal="center" vertical="center"/>
    </xf>
    <xf numFmtId="1" fontId="1" fillId="6" borderId="27" xfId="4" applyNumberFormat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14" fontId="1" fillId="6" borderId="43" xfId="0" applyNumberFormat="1" applyFont="1" applyFill="1" applyBorder="1" applyAlignment="1">
      <alignment horizontal="center" vertical="center"/>
    </xf>
    <xf numFmtId="14" fontId="1" fillId="6" borderId="4" xfId="0" applyNumberFormat="1" applyFont="1" applyFill="1" applyBorder="1" applyAlignment="1">
      <alignment horizontal="center"/>
    </xf>
    <xf numFmtId="14" fontId="1" fillId="5" borderId="39" xfId="0" applyNumberFormat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  <xf numFmtId="0" fontId="1" fillId="5" borderId="23" xfId="1" applyFont="1" applyFill="1" applyBorder="1" applyAlignment="1">
      <alignment horizontal="center" vertical="center"/>
    </xf>
    <xf numFmtId="1" fontId="1" fillId="5" borderId="23" xfId="1" applyNumberFormat="1" applyFont="1" applyFill="1" applyBorder="1" applyAlignment="1">
      <alignment horizontal="center" vertical="center"/>
    </xf>
    <xf numFmtId="14" fontId="1" fillId="5" borderId="33" xfId="0" applyNumberFormat="1" applyFont="1" applyFill="1" applyBorder="1" applyAlignment="1">
      <alignment horizontal="center" vertical="center"/>
    </xf>
    <xf numFmtId="14" fontId="1" fillId="5" borderId="23" xfId="0" applyNumberFormat="1" applyFont="1" applyFill="1" applyBorder="1" applyAlignment="1">
      <alignment horizontal="center" vertical="center"/>
    </xf>
    <xf numFmtId="14" fontId="1" fillId="5" borderId="32" xfId="0" applyNumberFormat="1" applyFont="1" applyFill="1" applyBorder="1" applyAlignment="1">
      <alignment horizontal="center"/>
    </xf>
    <xf numFmtId="14" fontId="1" fillId="5" borderId="41" xfId="0" applyNumberFormat="1" applyFont="1" applyFill="1" applyBorder="1" applyAlignment="1">
      <alignment horizontal="center" vertical="center"/>
    </xf>
    <xf numFmtId="14" fontId="1" fillId="5" borderId="40" xfId="0" applyNumberFormat="1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1" fillId="5" borderId="8" xfId="6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2" fontId="1" fillId="5" borderId="8" xfId="7" applyNumberFormat="1" applyFont="1" applyFill="1" applyBorder="1" applyAlignment="1">
      <alignment horizontal="center" vertical="center"/>
    </xf>
    <xf numFmtId="2" fontId="1" fillId="5" borderId="8" xfId="8" applyNumberFormat="1" applyFont="1" applyFill="1" applyBorder="1" applyAlignment="1">
      <alignment horizontal="center" vertical="center"/>
    </xf>
    <xf numFmtId="1" fontId="1" fillId="5" borderId="8" xfId="8" applyNumberFormat="1" applyFont="1" applyFill="1" applyBorder="1" applyAlignment="1">
      <alignment horizontal="center" vertical="center"/>
    </xf>
    <xf numFmtId="1" fontId="1" fillId="5" borderId="8" xfId="9" applyNumberFormat="1" applyFont="1" applyFill="1" applyBorder="1" applyAlignment="1">
      <alignment horizontal="center" vertical="center"/>
    </xf>
    <xf numFmtId="1" fontId="1" fillId="5" borderId="38" xfId="10" applyNumberFormat="1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9" xfId="6" applyFont="1" applyFill="1" applyBorder="1" applyAlignment="1">
      <alignment horizontal="center" vertical="center"/>
    </xf>
    <xf numFmtId="0" fontId="1" fillId="5" borderId="19" xfId="3" applyFont="1" applyFill="1" applyBorder="1" applyAlignment="1">
      <alignment horizontal="center" vertical="center"/>
    </xf>
    <xf numFmtId="2" fontId="1" fillId="5" borderId="19" xfId="7" applyNumberFormat="1" applyFont="1" applyFill="1" applyBorder="1" applyAlignment="1">
      <alignment horizontal="center" vertical="center"/>
    </xf>
    <xf numFmtId="2" fontId="1" fillId="5" borderId="19" xfId="8" applyNumberFormat="1" applyFont="1" applyFill="1" applyBorder="1" applyAlignment="1">
      <alignment horizontal="center" vertical="center"/>
    </xf>
    <xf numFmtId="1" fontId="1" fillId="5" borderId="19" xfId="8" applyNumberFormat="1" applyFont="1" applyFill="1" applyBorder="1" applyAlignment="1">
      <alignment horizontal="center" vertical="center"/>
    </xf>
    <xf numFmtId="1" fontId="1" fillId="5" borderId="19" xfId="9" applyNumberFormat="1" applyFont="1" applyFill="1" applyBorder="1" applyAlignment="1">
      <alignment horizontal="center" vertical="center"/>
    </xf>
    <xf numFmtId="1" fontId="1" fillId="5" borderId="30" xfId="10" applyNumberFormat="1" applyFont="1" applyFill="1" applyBorder="1" applyAlignment="1">
      <alignment horizontal="center" vertical="center"/>
    </xf>
    <xf numFmtId="14" fontId="1" fillId="5" borderId="31" xfId="0" applyNumberFormat="1" applyFont="1" applyFill="1" applyBorder="1" applyAlignment="1">
      <alignment horizontal="center" vertical="center"/>
    </xf>
    <xf numFmtId="14" fontId="1" fillId="5" borderId="19" xfId="0" applyNumberFormat="1" applyFont="1" applyFill="1" applyBorder="1" applyAlignment="1">
      <alignment horizontal="center" vertical="center"/>
    </xf>
    <xf numFmtId="14" fontId="1" fillId="5" borderId="32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3" xfId="11" applyFont="1" applyFill="1" applyBorder="1" applyAlignment="1">
      <alignment horizontal="center" vertical="center"/>
    </xf>
    <xf numFmtId="0" fontId="1" fillId="5" borderId="3" xfId="3" applyFont="1" applyFill="1" applyBorder="1" applyAlignment="1">
      <alignment horizontal="center" vertical="center"/>
    </xf>
    <xf numFmtId="2" fontId="1" fillId="5" borderId="3" xfId="7" applyNumberFormat="1" applyFont="1" applyFill="1" applyBorder="1" applyAlignment="1">
      <alignment horizontal="center" vertical="center"/>
    </xf>
    <xf numFmtId="2" fontId="1" fillId="5" borderId="3" xfId="8" applyNumberFormat="1" applyFont="1" applyFill="1" applyBorder="1" applyAlignment="1">
      <alignment horizontal="center" vertical="center"/>
    </xf>
    <xf numFmtId="1" fontId="1" fillId="5" borderId="3" xfId="8" applyNumberFormat="1" applyFont="1" applyFill="1" applyBorder="1" applyAlignment="1">
      <alignment horizontal="center" vertical="center"/>
    </xf>
    <xf numFmtId="1" fontId="1" fillId="5" borderId="3" xfId="9" applyNumberFormat="1" applyFont="1" applyFill="1" applyBorder="1" applyAlignment="1">
      <alignment horizontal="center" vertical="center"/>
    </xf>
    <xf numFmtId="1" fontId="1" fillId="5" borderId="4" xfId="1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1" fillId="5" borderId="23" xfId="5" applyFont="1" applyFill="1" applyBorder="1" applyAlignment="1">
      <alignment horizontal="center" vertical="center"/>
    </xf>
    <xf numFmtId="0" fontId="1" fillId="5" borderId="23" xfId="3" applyFont="1" applyFill="1" applyBorder="1" applyAlignment="1">
      <alignment horizontal="center" vertical="center"/>
    </xf>
    <xf numFmtId="1" fontId="1" fillId="5" borderId="23" xfId="5" applyNumberFormat="1" applyFont="1" applyFill="1" applyBorder="1" applyAlignment="1">
      <alignment horizontal="center" vertical="center"/>
    </xf>
    <xf numFmtId="1" fontId="1" fillId="5" borderId="32" xfId="4" applyNumberFormat="1" applyFont="1" applyFill="1" applyBorder="1" applyAlignment="1">
      <alignment horizontal="center" vertical="center"/>
    </xf>
    <xf numFmtId="0" fontId="1" fillId="5" borderId="23" xfId="6" applyFont="1" applyFill="1" applyBorder="1" applyAlignment="1">
      <alignment horizontal="center" vertical="center"/>
    </xf>
    <xf numFmtId="2" fontId="1" fillId="5" borderId="23" xfId="12" applyNumberFormat="1" applyFont="1" applyFill="1" applyBorder="1" applyAlignment="1">
      <alignment horizontal="center" vertical="center"/>
    </xf>
    <xf numFmtId="2" fontId="1" fillId="5" borderId="23" xfId="13" applyNumberFormat="1" applyFont="1" applyFill="1" applyBorder="1" applyAlignment="1">
      <alignment horizontal="center" vertical="center"/>
    </xf>
    <xf numFmtId="1" fontId="1" fillId="5" borderId="23" xfId="13" applyNumberFormat="1" applyFont="1" applyFill="1" applyBorder="1" applyAlignment="1">
      <alignment horizontal="center" vertical="center"/>
    </xf>
    <xf numFmtId="1" fontId="1" fillId="5" borderId="23" xfId="14" applyNumberFormat="1" applyFont="1" applyFill="1" applyBorder="1" applyAlignment="1">
      <alignment horizontal="center" vertical="center"/>
    </xf>
    <xf numFmtId="1" fontId="1" fillId="5" borderId="32" xfId="15" applyNumberFormat="1" applyFont="1" applyFill="1" applyBorder="1" applyAlignment="1">
      <alignment horizontal="center" vertical="center"/>
    </xf>
    <xf numFmtId="0" fontId="1" fillId="5" borderId="23" xfId="1" applyFont="1" applyFill="1" applyBorder="1" applyAlignment="1">
      <alignment horizontal="center"/>
    </xf>
    <xf numFmtId="2" fontId="1" fillId="5" borderId="23" xfId="1" applyNumberFormat="1" applyFont="1" applyFill="1" applyBorder="1" applyAlignment="1">
      <alignment horizontal="center" vertical="center"/>
    </xf>
    <xf numFmtId="14" fontId="1" fillId="5" borderId="20" xfId="2" applyNumberFormat="1" applyFont="1" applyFill="1" applyBorder="1" applyAlignment="1">
      <alignment horizontal="center" vertical="center"/>
    </xf>
    <xf numFmtId="14" fontId="1" fillId="5" borderId="17" xfId="0" applyNumberFormat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" fillId="6" borderId="19" xfId="16" applyFont="1" applyFill="1" applyBorder="1" applyAlignment="1">
      <alignment horizontal="center" vertical="center"/>
    </xf>
    <xf numFmtId="0" fontId="1" fillId="6" borderId="19" xfId="3" applyFont="1" applyFill="1" applyBorder="1" applyAlignment="1">
      <alignment horizontal="center" vertical="center"/>
    </xf>
    <xf numFmtId="2" fontId="1" fillId="6" borderId="19" xfId="12" applyNumberFormat="1" applyFont="1" applyFill="1" applyBorder="1" applyAlignment="1">
      <alignment horizontal="center" vertical="center"/>
    </xf>
    <xf numFmtId="2" fontId="1" fillId="6" borderId="19" xfId="13" applyNumberFormat="1" applyFont="1" applyFill="1" applyBorder="1" applyAlignment="1">
      <alignment horizontal="center" vertical="center"/>
    </xf>
    <xf numFmtId="1" fontId="1" fillId="6" borderId="19" xfId="13" applyNumberFormat="1" applyFont="1" applyFill="1" applyBorder="1" applyAlignment="1">
      <alignment horizontal="center" vertical="center"/>
    </xf>
    <xf numFmtId="1" fontId="1" fillId="6" borderId="19" xfId="14" applyNumberFormat="1" applyFont="1" applyFill="1" applyBorder="1" applyAlignment="1">
      <alignment horizontal="center" vertical="center"/>
    </xf>
    <xf numFmtId="1" fontId="1" fillId="6" borderId="30" xfId="15" applyNumberFormat="1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1" fillId="6" borderId="23" xfId="16" applyFont="1" applyFill="1" applyBorder="1" applyAlignment="1">
      <alignment horizontal="center" vertical="center"/>
    </xf>
    <xf numFmtId="0" fontId="1" fillId="6" borderId="23" xfId="3" applyFont="1" applyFill="1" applyBorder="1" applyAlignment="1">
      <alignment horizontal="center" vertical="center"/>
    </xf>
    <xf numFmtId="2" fontId="1" fillId="6" borderId="23" xfId="12" applyNumberFormat="1" applyFont="1" applyFill="1" applyBorder="1" applyAlignment="1">
      <alignment horizontal="center" vertical="center"/>
    </xf>
    <xf numFmtId="2" fontId="1" fillId="6" borderId="23" xfId="13" applyNumberFormat="1" applyFont="1" applyFill="1" applyBorder="1" applyAlignment="1">
      <alignment horizontal="center" vertical="center"/>
    </xf>
    <xf numFmtId="1" fontId="1" fillId="6" borderId="23" xfId="13" applyNumberFormat="1" applyFont="1" applyFill="1" applyBorder="1" applyAlignment="1">
      <alignment horizontal="center" vertical="center"/>
    </xf>
    <xf numFmtId="1" fontId="1" fillId="6" borderId="23" xfId="14" applyNumberFormat="1" applyFont="1" applyFill="1" applyBorder="1" applyAlignment="1">
      <alignment horizontal="center" vertical="center"/>
    </xf>
    <xf numFmtId="1" fontId="1" fillId="6" borderId="32" xfId="15" applyNumberFormat="1" applyFont="1" applyFill="1" applyBorder="1" applyAlignment="1">
      <alignment horizontal="center" vertical="center"/>
    </xf>
    <xf numFmtId="0" fontId="13" fillId="6" borderId="21" xfId="17" applyFont="1" applyFill="1" applyBorder="1" applyAlignment="1">
      <alignment horizontal="center" vertical="center"/>
    </xf>
    <xf numFmtId="14" fontId="1" fillId="6" borderId="23" xfId="0" applyNumberFormat="1" applyFont="1" applyFill="1" applyBorder="1" applyAlignment="1">
      <alignment horizontal="center"/>
    </xf>
    <xf numFmtId="0" fontId="13" fillId="6" borderId="25" xfId="17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3" fillId="6" borderId="3" xfId="17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1" fillId="5" borderId="8" xfId="18" applyFont="1" applyFill="1" applyBorder="1" applyAlignment="1">
      <alignment horizontal="center" vertical="center"/>
    </xf>
    <xf numFmtId="4" fontId="1" fillId="5" borderId="8" xfId="4" applyNumberFormat="1" applyFont="1" applyFill="1" applyBorder="1" applyAlignment="1">
      <alignment horizontal="center" vertical="center"/>
    </xf>
    <xf numFmtId="1" fontId="1" fillId="5" borderId="38" xfId="4" applyNumberFormat="1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1" fillId="5" borderId="14" xfId="18" applyFont="1" applyFill="1" applyBorder="1" applyAlignment="1">
      <alignment horizontal="center" vertical="center"/>
    </xf>
    <xf numFmtId="0" fontId="1" fillId="5" borderId="14" xfId="3" applyFont="1" applyFill="1" applyBorder="1" applyAlignment="1">
      <alignment horizontal="center" vertical="center"/>
    </xf>
    <xf numFmtId="4" fontId="1" fillId="5" borderId="14" xfId="4" applyNumberFormat="1" applyFont="1" applyFill="1" applyBorder="1" applyAlignment="1">
      <alignment horizontal="center" vertical="center"/>
    </xf>
    <xf numFmtId="1" fontId="1" fillId="5" borderId="14" xfId="4" applyNumberFormat="1" applyFont="1" applyFill="1" applyBorder="1" applyAlignment="1">
      <alignment horizontal="center" vertical="center"/>
    </xf>
    <xf numFmtId="1" fontId="1" fillId="5" borderId="40" xfId="4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7" xfId="16" applyFont="1" applyFill="1" applyBorder="1" applyAlignment="1">
      <alignment horizontal="center" vertical="center"/>
    </xf>
    <xf numFmtId="0" fontId="1" fillId="6" borderId="47" xfId="3" applyFont="1" applyFill="1" applyBorder="1" applyAlignment="1">
      <alignment horizontal="center" vertical="center"/>
    </xf>
    <xf numFmtId="2" fontId="1" fillId="6" borderId="47" xfId="12" applyNumberFormat="1" applyFont="1" applyFill="1" applyBorder="1" applyAlignment="1">
      <alignment horizontal="center" vertical="center"/>
    </xf>
    <xf numFmtId="2" fontId="1" fillId="6" borderId="47" xfId="13" applyNumberFormat="1" applyFont="1" applyFill="1" applyBorder="1" applyAlignment="1">
      <alignment horizontal="center" vertical="center"/>
    </xf>
    <xf numFmtId="1" fontId="1" fillId="6" borderId="47" xfId="13" applyNumberFormat="1" applyFont="1" applyFill="1" applyBorder="1" applyAlignment="1">
      <alignment horizontal="center" vertical="center"/>
    </xf>
    <xf numFmtId="1" fontId="1" fillId="6" borderId="47" xfId="14" applyNumberFormat="1" applyFont="1" applyFill="1" applyBorder="1" applyAlignment="1">
      <alignment horizontal="center" vertical="center"/>
    </xf>
    <xf numFmtId="1" fontId="1" fillId="6" borderId="46" xfId="15" applyNumberFormat="1" applyFont="1" applyFill="1" applyBorder="1" applyAlignment="1">
      <alignment horizontal="center" vertical="center"/>
    </xf>
    <xf numFmtId="1" fontId="1" fillId="6" borderId="47" xfId="0" applyNumberFormat="1" applyFont="1" applyFill="1" applyBorder="1" applyAlignment="1">
      <alignment horizontal="center" vertical="center"/>
    </xf>
    <xf numFmtId="14" fontId="1" fillId="6" borderId="48" xfId="0" applyNumberFormat="1" applyFont="1" applyFill="1" applyBorder="1" applyAlignment="1">
      <alignment horizontal="center" vertical="center"/>
    </xf>
    <xf numFmtId="14" fontId="1" fillId="6" borderId="47" xfId="0" applyNumberFormat="1" applyFont="1" applyFill="1" applyBorder="1" applyAlignment="1">
      <alignment horizontal="center" vertical="center"/>
    </xf>
    <xf numFmtId="14" fontId="1" fillId="6" borderId="46" xfId="0" applyNumberFormat="1" applyFont="1" applyFill="1" applyBorder="1" applyAlignment="1">
      <alignment horizontal="center" vertical="center"/>
    </xf>
    <xf numFmtId="0" fontId="13" fillId="5" borderId="8" xfId="17" applyFont="1" applyFill="1" applyBorder="1" applyAlignment="1">
      <alignment horizontal="center" vertical="center" wrapText="1"/>
    </xf>
    <xf numFmtId="1" fontId="1" fillId="5" borderId="38" xfId="0" applyNumberFormat="1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13" fillId="5" borderId="21" xfId="17" applyFont="1" applyFill="1" applyBorder="1" applyAlignment="1">
      <alignment horizontal="center" vertical="center" wrapText="1"/>
    </xf>
    <xf numFmtId="0" fontId="13" fillId="5" borderId="11" xfId="17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2" fontId="1" fillId="6" borderId="8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1" fontId="1" fillId="6" borderId="38" xfId="0" applyNumberFormat="1" applyFont="1" applyFill="1" applyBorder="1" applyAlignment="1">
      <alignment horizontal="center" vertical="center"/>
    </xf>
    <xf numFmtId="14" fontId="1" fillId="6" borderId="39" xfId="0" applyNumberFormat="1" applyFont="1" applyFill="1" applyBorder="1" applyAlignment="1">
      <alignment horizontal="center" vertical="center"/>
    </xf>
    <xf numFmtId="14" fontId="1" fillId="6" borderId="8" xfId="0" applyNumberFormat="1" applyFont="1" applyFill="1" applyBorder="1" applyAlignment="1">
      <alignment horizontal="center" vertical="center"/>
    </xf>
    <xf numFmtId="14" fontId="1" fillId="6" borderId="38" xfId="0" applyNumberFormat="1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2" fontId="1" fillId="6" borderId="23" xfId="0" applyNumberFormat="1" applyFont="1" applyFill="1" applyBorder="1" applyAlignment="1">
      <alignment horizontal="center" vertical="center"/>
    </xf>
    <xf numFmtId="1" fontId="1" fillId="6" borderId="32" xfId="0" applyNumberFormat="1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1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 vertical="center"/>
    </xf>
    <xf numFmtId="1" fontId="1" fillId="6" borderId="14" xfId="0" applyNumberFormat="1" applyFont="1" applyFill="1" applyBorder="1" applyAlignment="1">
      <alignment horizontal="center" vertical="center"/>
    </xf>
    <xf numFmtId="1" fontId="1" fillId="6" borderId="40" xfId="0" applyNumberFormat="1" applyFont="1" applyFill="1" applyBorder="1" applyAlignment="1">
      <alignment horizontal="center" vertical="center"/>
    </xf>
    <xf numFmtId="14" fontId="1" fillId="6" borderId="41" xfId="0" applyNumberFormat="1" applyFont="1" applyFill="1" applyBorder="1" applyAlignment="1">
      <alignment horizontal="center" vertical="center"/>
    </xf>
    <xf numFmtId="14" fontId="1" fillId="6" borderId="14" xfId="0" applyNumberFormat="1" applyFont="1" applyFill="1" applyBorder="1" applyAlignment="1">
      <alignment horizontal="center" vertical="center"/>
    </xf>
    <xf numFmtId="14" fontId="1" fillId="6" borderId="40" xfId="0" applyNumberFormat="1" applyFont="1" applyFill="1" applyBorder="1" applyAlignment="1">
      <alignment horizontal="center" vertical="center"/>
    </xf>
    <xf numFmtId="2" fontId="1" fillId="5" borderId="8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0" fontId="7" fillId="6" borderId="50" xfId="1" applyFont="1" applyFill="1" applyBorder="1" applyAlignment="1">
      <alignment horizontal="center" vertical="center"/>
    </xf>
    <xf numFmtId="0" fontId="1" fillId="6" borderId="50" xfId="1" applyFont="1" applyFill="1" applyBorder="1" applyAlignment="1">
      <alignment horizontal="center" vertical="center"/>
    </xf>
    <xf numFmtId="2" fontId="1" fillId="6" borderId="50" xfId="1" applyNumberFormat="1" applyFont="1" applyFill="1" applyBorder="1" applyAlignment="1">
      <alignment horizontal="center" vertical="center"/>
    </xf>
    <xf numFmtId="1" fontId="1" fillId="6" borderId="50" xfId="1" applyNumberFormat="1" applyFont="1" applyFill="1" applyBorder="1" applyAlignment="1">
      <alignment horizontal="center" vertical="center"/>
    </xf>
    <xf numFmtId="1" fontId="1" fillId="6" borderId="2" xfId="1" applyNumberFormat="1" applyFont="1" applyFill="1" applyBorder="1" applyAlignment="1">
      <alignment horizontal="center" vertical="center"/>
    </xf>
    <xf numFmtId="1" fontId="1" fillId="6" borderId="50" xfId="0" applyNumberFormat="1" applyFont="1" applyFill="1" applyBorder="1" applyAlignment="1">
      <alignment horizontal="center" vertical="center"/>
    </xf>
    <xf numFmtId="14" fontId="1" fillId="6" borderId="51" xfId="0" applyNumberFormat="1" applyFont="1" applyFill="1" applyBorder="1" applyAlignment="1">
      <alignment horizontal="center" vertical="center"/>
    </xf>
    <xf numFmtId="14" fontId="1" fillId="6" borderId="50" xfId="0" applyNumberFormat="1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0" fontId="13" fillId="5" borderId="53" xfId="17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/>
    </xf>
    <xf numFmtId="1" fontId="1" fillId="5" borderId="53" xfId="0" applyNumberFormat="1" applyFont="1" applyFill="1" applyBorder="1" applyAlignment="1">
      <alignment horizontal="center"/>
    </xf>
    <xf numFmtId="1" fontId="1" fillId="5" borderId="54" xfId="0" applyNumberFormat="1" applyFont="1" applyFill="1" applyBorder="1" applyAlignment="1">
      <alignment horizontal="center"/>
    </xf>
    <xf numFmtId="1" fontId="1" fillId="5" borderId="47" xfId="0" applyNumberFormat="1" applyFont="1" applyFill="1" applyBorder="1" applyAlignment="1">
      <alignment horizontal="center" vertical="center"/>
    </xf>
    <xf numFmtId="14" fontId="1" fillId="5" borderId="48" xfId="0" applyNumberFormat="1" applyFont="1" applyFill="1" applyBorder="1" applyAlignment="1">
      <alignment horizontal="center" vertical="center"/>
    </xf>
    <xf numFmtId="14" fontId="1" fillId="5" borderId="53" xfId="0" applyNumberFormat="1" applyFont="1" applyFill="1" applyBorder="1" applyAlignment="1">
      <alignment horizontal="center"/>
    </xf>
    <xf numFmtId="14" fontId="1" fillId="5" borderId="54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/>
    </xf>
    <xf numFmtId="0" fontId="13" fillId="6" borderId="6" xfId="17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1" fontId="1" fillId="6" borderId="6" xfId="0" applyNumberFormat="1" applyFont="1" applyFill="1" applyBorder="1" applyAlignment="1">
      <alignment horizontal="center"/>
    </xf>
    <xf numFmtId="1" fontId="1" fillId="6" borderId="7" xfId="0" applyNumberFormat="1" applyFont="1" applyFill="1" applyBorder="1" applyAlignment="1">
      <alignment horizontal="center"/>
    </xf>
    <xf numFmtId="14" fontId="1" fillId="6" borderId="6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2" fontId="1" fillId="6" borderId="14" xfId="1" applyNumberFormat="1" applyFont="1" applyFill="1" applyBorder="1" applyAlignment="1">
      <alignment horizontal="center" vertical="center"/>
    </xf>
    <xf numFmtId="1" fontId="1" fillId="6" borderId="14" xfId="1" applyNumberFormat="1" applyFont="1" applyFill="1" applyBorder="1" applyAlignment="1">
      <alignment horizontal="center" vertical="center"/>
    </xf>
    <xf numFmtId="1" fontId="1" fillId="6" borderId="40" xfId="1" applyNumberFormat="1" applyFont="1" applyFill="1" applyBorder="1" applyAlignment="1">
      <alignment horizontal="center" vertical="center"/>
    </xf>
    <xf numFmtId="14" fontId="1" fillId="5" borderId="38" xfId="0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 vertical="center"/>
    </xf>
    <xf numFmtId="2" fontId="1" fillId="5" borderId="3" xfId="1" applyNumberFormat="1" applyFont="1" applyFill="1" applyBorder="1" applyAlignment="1">
      <alignment horizontal="center" vertical="center"/>
    </xf>
    <xf numFmtId="1" fontId="1" fillId="5" borderId="3" xfId="1" applyNumberFormat="1" applyFont="1" applyFill="1" applyBorder="1" applyAlignment="1">
      <alignment horizontal="center" vertical="center"/>
    </xf>
    <xf numFmtId="1" fontId="1" fillId="5" borderId="4" xfId="1" applyNumberFormat="1" applyFont="1" applyFill="1" applyBorder="1" applyAlignment="1">
      <alignment horizontal="center" vertical="center"/>
    </xf>
    <xf numFmtId="14" fontId="1" fillId="5" borderId="28" xfId="0" applyNumberFormat="1" applyFont="1" applyFill="1" applyBorder="1" applyAlignment="1">
      <alignment horizontal="center" vertical="center"/>
    </xf>
    <xf numFmtId="14" fontId="1" fillId="5" borderId="25" xfId="0" applyNumberFormat="1" applyFont="1" applyFill="1" applyBorder="1" applyAlignment="1">
      <alignment horizontal="center" vertical="center"/>
    </xf>
    <xf numFmtId="14" fontId="1" fillId="5" borderId="27" xfId="0" applyNumberFormat="1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1" fontId="1" fillId="5" borderId="8" xfId="0" applyNumberFormat="1" applyFont="1" applyFill="1" applyBorder="1" applyAlignment="1">
      <alignment horizontal="center"/>
    </xf>
    <xf numFmtId="1" fontId="1" fillId="5" borderId="38" xfId="0" applyNumberFormat="1" applyFont="1" applyFill="1" applyBorder="1" applyAlignment="1">
      <alignment horizontal="center"/>
    </xf>
    <xf numFmtId="0" fontId="7" fillId="5" borderId="44" xfId="1" applyFont="1" applyFill="1" applyBorder="1" applyAlignment="1">
      <alignment horizontal="center" vertical="center"/>
    </xf>
    <xf numFmtId="0" fontId="7" fillId="6" borderId="7" xfId="1" applyFont="1" applyFill="1" applyBorder="1" applyAlignment="1">
      <alignment horizontal="center" vertical="center"/>
    </xf>
    <xf numFmtId="2" fontId="1" fillId="6" borderId="8" xfId="0" applyNumberFormat="1" applyFont="1" applyFill="1" applyBorder="1" applyAlignment="1">
      <alignment horizontal="center"/>
    </xf>
    <xf numFmtId="1" fontId="1" fillId="6" borderId="8" xfId="0" applyNumberFormat="1" applyFont="1" applyFill="1" applyBorder="1" applyAlignment="1">
      <alignment horizontal="center"/>
    </xf>
    <xf numFmtId="1" fontId="1" fillId="6" borderId="38" xfId="0" applyNumberFormat="1" applyFont="1" applyFill="1" applyBorder="1" applyAlignment="1">
      <alignment horizontal="center"/>
    </xf>
    <xf numFmtId="0" fontId="7" fillId="6" borderId="13" xfId="1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/>
    </xf>
    <xf numFmtId="1" fontId="1" fillId="6" borderId="14" xfId="0" applyNumberFormat="1" applyFont="1" applyFill="1" applyBorder="1" applyAlignment="1">
      <alignment horizontal="center"/>
    </xf>
    <xf numFmtId="1" fontId="1" fillId="6" borderId="40" xfId="0" applyNumberFormat="1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 vertical="center"/>
    </xf>
    <xf numFmtId="2" fontId="1" fillId="5" borderId="19" xfId="0" applyNumberFormat="1" applyFont="1" applyFill="1" applyBorder="1" applyAlignment="1">
      <alignment horizontal="center" vertical="center"/>
    </xf>
    <xf numFmtId="1" fontId="1" fillId="5" borderId="19" xfId="0" applyNumberFormat="1" applyFont="1" applyFill="1" applyBorder="1" applyAlignment="1">
      <alignment horizontal="center" vertical="center"/>
    </xf>
    <xf numFmtId="1" fontId="1" fillId="5" borderId="30" xfId="0" applyNumberFormat="1" applyFont="1" applyFill="1" applyBorder="1" applyAlignment="1">
      <alignment horizontal="center" vertical="center"/>
    </xf>
    <xf numFmtId="14" fontId="1" fillId="5" borderId="30" xfId="0" applyNumberFormat="1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1" fontId="1" fillId="5" borderId="17" xfId="0" applyNumberFormat="1" applyFont="1" applyFill="1" applyBorder="1" applyAlignment="1">
      <alignment horizontal="center" vertical="center"/>
    </xf>
    <xf numFmtId="1" fontId="1" fillId="5" borderId="18" xfId="0" applyNumberFormat="1" applyFont="1" applyFill="1" applyBorder="1" applyAlignment="1">
      <alignment horizontal="center" vertical="center"/>
    </xf>
    <xf numFmtId="14" fontId="1" fillId="5" borderId="20" xfId="0" applyNumberFormat="1" applyFont="1" applyFill="1" applyBorder="1" applyAlignment="1">
      <alignment horizontal="center" vertical="center"/>
    </xf>
    <xf numFmtId="14" fontId="1" fillId="5" borderId="18" xfId="0" applyNumberFormat="1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" fillId="5" borderId="25" xfId="1" applyFont="1" applyFill="1" applyBorder="1" applyAlignment="1">
      <alignment horizontal="center" vertical="center"/>
    </xf>
    <xf numFmtId="2" fontId="1" fillId="5" borderId="25" xfId="0" applyNumberFormat="1" applyFont="1" applyFill="1" applyBorder="1" applyAlignment="1">
      <alignment horizontal="center" vertical="center"/>
    </xf>
    <xf numFmtId="1" fontId="1" fillId="5" borderId="25" xfId="0" applyNumberFormat="1" applyFont="1" applyFill="1" applyBorder="1" applyAlignment="1">
      <alignment horizontal="center" vertical="center"/>
    </xf>
    <xf numFmtId="1" fontId="1" fillId="5" borderId="27" xfId="0" applyNumberFormat="1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/>
    </xf>
    <xf numFmtId="0" fontId="7" fillId="6" borderId="53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0" fontId="1" fillId="6" borderId="53" xfId="1" applyFont="1" applyFill="1" applyBorder="1" applyAlignment="1">
      <alignment horizontal="center" vertical="center"/>
    </xf>
    <xf numFmtId="2" fontId="1" fillId="6" borderId="53" xfId="0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1" fontId="1" fillId="6" borderId="54" xfId="0" applyNumberFormat="1" applyFont="1" applyFill="1" applyBorder="1" applyAlignment="1">
      <alignment horizontal="center" vertical="center"/>
    </xf>
    <xf numFmtId="14" fontId="1" fillId="6" borderId="55" xfId="0" applyNumberFormat="1" applyFont="1" applyFill="1" applyBorder="1" applyAlignment="1">
      <alignment horizontal="center" vertical="center"/>
    </xf>
    <xf numFmtId="14" fontId="1" fillId="6" borderId="53" xfId="0" applyNumberFormat="1" applyFont="1" applyFill="1" applyBorder="1" applyAlignment="1">
      <alignment horizontal="center" vertical="center"/>
    </xf>
    <xf numFmtId="14" fontId="1" fillId="6" borderId="54" xfId="0" applyNumberFormat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2" fontId="1" fillId="5" borderId="17" xfId="1" applyNumberFormat="1" applyFont="1" applyFill="1" applyBorder="1" applyAlignment="1">
      <alignment horizontal="center" vertical="center"/>
    </xf>
    <xf numFmtId="1" fontId="1" fillId="5" borderId="17" xfId="1" applyNumberFormat="1" applyFont="1" applyFill="1" applyBorder="1" applyAlignment="1">
      <alignment horizontal="center" vertical="center"/>
    </xf>
    <xf numFmtId="1" fontId="1" fillId="5" borderId="18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1" fillId="6" borderId="6" xfId="1" applyFont="1" applyFill="1" applyBorder="1" applyAlignment="1">
      <alignment horizontal="center" vertical="center"/>
    </xf>
    <xf numFmtId="2" fontId="1" fillId="6" borderId="6" xfId="1" applyNumberFormat="1" applyFont="1" applyFill="1" applyBorder="1" applyAlignment="1">
      <alignment horizontal="center" vertical="center"/>
    </xf>
    <xf numFmtId="1" fontId="1" fillId="6" borderId="6" xfId="1" applyNumberFormat="1" applyFont="1" applyFill="1" applyBorder="1" applyAlignment="1">
      <alignment horizontal="center" vertical="center"/>
    </xf>
    <xf numFmtId="1" fontId="1" fillId="6" borderId="7" xfId="1" applyNumberFormat="1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center" vertical="center"/>
    </xf>
    <xf numFmtId="14" fontId="1" fillId="6" borderId="6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4" fontId="1" fillId="6" borderId="13" xfId="0" applyNumberFormat="1" applyFont="1" applyFill="1" applyBorder="1" applyAlignment="1">
      <alignment horizontal="center" vertical="center"/>
    </xf>
    <xf numFmtId="0" fontId="7" fillId="5" borderId="19" xfId="1" applyFont="1" applyFill="1" applyBorder="1" applyAlignment="1">
      <alignment horizontal="center" vertical="center"/>
    </xf>
    <xf numFmtId="0" fontId="1" fillId="5" borderId="19" xfId="1" applyFont="1" applyFill="1" applyBorder="1" applyAlignment="1">
      <alignment horizontal="center" vertical="center"/>
    </xf>
    <xf numFmtId="2" fontId="1" fillId="5" borderId="19" xfId="1" applyNumberFormat="1" applyFont="1" applyFill="1" applyBorder="1" applyAlignment="1">
      <alignment horizontal="center" vertical="center"/>
    </xf>
    <xf numFmtId="1" fontId="1" fillId="5" borderId="19" xfId="1" applyNumberFormat="1" applyFont="1" applyFill="1" applyBorder="1" applyAlignment="1">
      <alignment horizontal="center" vertical="center"/>
    </xf>
    <xf numFmtId="1" fontId="1" fillId="5" borderId="30" xfId="1" applyNumberFormat="1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14" fontId="1" fillId="5" borderId="56" xfId="0" applyNumberFormat="1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/>
    </xf>
    <xf numFmtId="2" fontId="1" fillId="5" borderId="23" xfId="0" applyNumberFormat="1" applyFont="1" applyFill="1" applyBorder="1" applyAlignment="1">
      <alignment horizontal="center" vertical="center"/>
    </xf>
    <xf numFmtId="1" fontId="1" fillId="5" borderId="32" xfId="0" applyNumberFormat="1" applyFont="1" applyFill="1" applyBorder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/>
    </xf>
    <xf numFmtId="14" fontId="1" fillId="5" borderId="43" xfId="0" applyNumberFormat="1" applyFont="1" applyFill="1" applyBorder="1" applyAlignment="1">
      <alignment horizontal="center" vertical="center"/>
    </xf>
    <xf numFmtId="46" fontId="5" fillId="6" borderId="45" xfId="0" applyNumberFormat="1" applyFont="1" applyFill="1" applyBorder="1" applyAlignment="1">
      <alignment horizontal="center"/>
    </xf>
    <xf numFmtId="0" fontId="7" fillId="6" borderId="47" xfId="0" applyFont="1" applyFill="1" applyBorder="1" applyAlignment="1">
      <alignment horizontal="center" vertical="center"/>
    </xf>
    <xf numFmtId="2" fontId="1" fillId="6" borderId="47" xfId="0" applyNumberFormat="1" applyFont="1" applyFill="1" applyBorder="1" applyAlignment="1">
      <alignment horizontal="center" vertical="center"/>
    </xf>
    <xf numFmtId="1" fontId="1" fillId="6" borderId="46" xfId="0" applyNumberFormat="1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/>
    </xf>
    <xf numFmtId="0" fontId="7" fillId="5" borderId="50" xfId="1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2" fontId="1" fillId="5" borderId="26" xfId="0" applyNumberFormat="1" applyFont="1" applyFill="1" applyBorder="1" applyAlignment="1">
      <alignment horizontal="center" vertical="center"/>
    </xf>
    <xf numFmtId="1" fontId="1" fillId="5" borderId="26" xfId="0" applyNumberFormat="1" applyFont="1" applyFill="1" applyBorder="1" applyAlignment="1">
      <alignment horizontal="center" vertical="center"/>
    </xf>
    <xf numFmtId="1" fontId="1" fillId="5" borderId="56" xfId="0" applyNumberFormat="1" applyFont="1" applyFill="1" applyBorder="1" applyAlignment="1">
      <alignment horizontal="center" vertical="center"/>
    </xf>
    <xf numFmtId="1" fontId="1" fillId="5" borderId="50" xfId="0" applyNumberFormat="1" applyFont="1" applyFill="1" applyBorder="1" applyAlignment="1">
      <alignment horizontal="center" vertical="center"/>
    </xf>
    <xf numFmtId="14" fontId="1" fillId="5" borderId="51" xfId="0" applyNumberFormat="1" applyFont="1" applyFill="1" applyBorder="1" applyAlignment="1">
      <alignment horizontal="center" vertical="center"/>
    </xf>
    <xf numFmtId="14" fontId="1" fillId="5" borderId="50" xfId="0" applyNumberFormat="1" applyFont="1" applyFill="1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/>
    </xf>
    <xf numFmtId="2" fontId="1" fillId="6" borderId="57" xfId="0" applyNumberFormat="1" applyFont="1" applyFill="1" applyBorder="1" applyAlignment="1">
      <alignment horizontal="center" vertical="center"/>
    </xf>
    <xf numFmtId="1" fontId="1" fillId="6" borderId="57" xfId="0" applyNumberFormat="1" applyFont="1" applyFill="1" applyBorder="1" applyAlignment="1">
      <alignment horizontal="center" vertical="center"/>
    </xf>
    <xf numFmtId="1" fontId="1" fillId="6" borderId="49" xfId="0" applyNumberFormat="1" applyFont="1" applyFill="1" applyBorder="1" applyAlignment="1">
      <alignment horizontal="center" vertical="center"/>
    </xf>
    <xf numFmtId="2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1" fontId="1" fillId="6" borderId="13" xfId="0" applyNumberFormat="1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1" fontId="1" fillId="5" borderId="4" xfId="0" applyNumberFormat="1" applyFont="1" applyFill="1" applyBorder="1" applyAlignment="1">
      <alignment horizontal="center" vertical="center"/>
    </xf>
    <xf numFmtId="14" fontId="1" fillId="5" borderId="4" xfId="0" applyNumberFormat="1" applyFont="1" applyFill="1" applyBorder="1" applyAlignment="1">
      <alignment horizontal="center" vertical="center"/>
    </xf>
    <xf numFmtId="2" fontId="1" fillId="5" borderId="21" xfId="0" applyNumberFormat="1" applyFont="1" applyFill="1" applyBorder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5" borderId="3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2" fontId="1" fillId="5" borderId="25" xfId="0" applyNumberFormat="1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/>
    </xf>
    <xf numFmtId="0" fontId="1" fillId="6" borderId="58" xfId="0" applyFont="1" applyFill="1" applyBorder="1" applyAlignment="1">
      <alignment horizontal="center" vertical="center"/>
    </xf>
    <xf numFmtId="14" fontId="1" fillId="6" borderId="8" xfId="0" applyNumberFormat="1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 vertical="center"/>
    </xf>
    <xf numFmtId="2" fontId="1" fillId="6" borderId="8" xfId="1" applyNumberFormat="1" applyFont="1" applyFill="1" applyBorder="1" applyAlignment="1">
      <alignment horizontal="center" vertical="center"/>
    </xf>
    <xf numFmtId="1" fontId="1" fillId="6" borderId="8" xfId="1" applyNumberFormat="1" applyFont="1" applyFill="1" applyBorder="1" applyAlignment="1">
      <alignment horizontal="center" vertical="center"/>
    </xf>
    <xf numFmtId="1" fontId="1" fillId="6" borderId="38" xfId="1" applyNumberFormat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1" fontId="1" fillId="6" borderId="6" xfId="0" applyNumberFormat="1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14" fontId="1" fillId="6" borderId="21" xfId="0" applyNumberFormat="1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 vertical="center"/>
    </xf>
    <xf numFmtId="14" fontId="1" fillId="6" borderId="15" xfId="0" applyNumberFormat="1" applyFont="1" applyFill="1" applyBorder="1" applyAlignment="1">
      <alignment horizontal="center" vertical="center"/>
    </xf>
    <xf numFmtId="14" fontId="1" fillId="6" borderId="11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2" fontId="8" fillId="5" borderId="17" xfId="0" applyNumberFormat="1" applyFont="1" applyFill="1" applyBorder="1" applyAlignment="1">
      <alignment horizontal="center" vertical="center"/>
    </xf>
    <xf numFmtId="1" fontId="8" fillId="5" borderId="17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7" fillId="6" borderId="6" xfId="1" applyFont="1" applyFill="1" applyBorder="1" applyAlignment="1">
      <alignment horizontal="center" vertical="center"/>
    </xf>
    <xf numFmtId="0" fontId="1" fillId="6" borderId="11" xfId="1" applyFont="1" applyFill="1" applyBorder="1" applyAlignment="1">
      <alignment horizontal="center" vertical="center"/>
    </xf>
    <xf numFmtId="2" fontId="1" fillId="6" borderId="14" xfId="1" applyNumberFormat="1" applyFont="1" applyFill="1" applyBorder="1" applyAlignment="1">
      <alignment horizontal="center"/>
    </xf>
    <xf numFmtId="1" fontId="1" fillId="6" borderId="14" xfId="1" applyNumberFormat="1" applyFont="1" applyFill="1" applyBorder="1" applyAlignment="1">
      <alignment horizontal="center"/>
    </xf>
    <xf numFmtId="1" fontId="1" fillId="6" borderId="40" xfId="1" applyNumberFormat="1" applyFont="1" applyFill="1" applyBorder="1" applyAlignment="1">
      <alignment horizontal="center"/>
    </xf>
    <xf numFmtId="0" fontId="7" fillId="5" borderId="18" xfId="1" applyFont="1" applyFill="1" applyBorder="1" applyAlignment="1">
      <alignment horizontal="center" vertical="center"/>
    </xf>
    <xf numFmtId="2" fontId="1" fillId="5" borderId="25" xfId="1" applyNumberFormat="1" applyFont="1" applyFill="1" applyBorder="1" applyAlignment="1">
      <alignment horizontal="center" vertical="center"/>
    </xf>
    <xf numFmtId="1" fontId="1" fillId="5" borderId="25" xfId="1" applyNumberFormat="1" applyFont="1" applyFill="1" applyBorder="1" applyAlignment="1">
      <alignment horizontal="center" vertical="center"/>
    </xf>
    <xf numFmtId="1" fontId="1" fillId="5" borderId="27" xfId="1" applyNumberFormat="1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0" fontId="7" fillId="6" borderId="53" xfId="1" applyFont="1" applyFill="1" applyBorder="1" applyAlignment="1">
      <alignment horizontal="center" vertical="center"/>
    </xf>
    <xf numFmtId="2" fontId="1" fillId="6" borderId="53" xfId="1" applyNumberFormat="1" applyFont="1" applyFill="1" applyBorder="1" applyAlignment="1">
      <alignment horizontal="center"/>
    </xf>
    <xf numFmtId="1" fontId="1" fillId="6" borderId="53" xfId="1" applyNumberFormat="1" applyFont="1" applyFill="1" applyBorder="1" applyAlignment="1">
      <alignment horizontal="center"/>
    </xf>
    <xf numFmtId="1" fontId="1" fillId="6" borderId="54" xfId="1" applyNumberFormat="1" applyFont="1" applyFill="1" applyBorder="1" applyAlignment="1">
      <alignment horizontal="center"/>
    </xf>
    <xf numFmtId="1" fontId="1" fillId="5" borderId="18" xfId="0" applyNumberFormat="1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2" fontId="1" fillId="5" borderId="25" xfId="1" applyNumberFormat="1" applyFont="1" applyFill="1" applyBorder="1" applyAlignment="1">
      <alignment horizontal="center"/>
    </xf>
    <xf numFmtId="1" fontId="1" fillId="5" borderId="25" xfId="1" applyNumberFormat="1" applyFont="1" applyFill="1" applyBorder="1" applyAlignment="1">
      <alignment horizontal="center"/>
    </xf>
    <xf numFmtId="1" fontId="1" fillId="5" borderId="27" xfId="1" applyNumberFormat="1" applyFont="1" applyFill="1" applyBorder="1" applyAlignment="1">
      <alignment horizontal="center"/>
    </xf>
    <xf numFmtId="2" fontId="1" fillId="6" borderId="6" xfId="0" applyNumberFormat="1" applyFont="1" applyFill="1" applyBorder="1" applyAlignment="1">
      <alignment horizontal="center"/>
    </xf>
    <xf numFmtId="1" fontId="1" fillId="5" borderId="21" xfId="0" applyNumberFormat="1" applyFont="1" applyFill="1" applyBorder="1" applyAlignment="1">
      <alignment horizontal="center"/>
    </xf>
    <xf numFmtId="2" fontId="8" fillId="5" borderId="25" xfId="0" applyNumberFormat="1" applyFont="1" applyFill="1" applyBorder="1" applyAlignment="1">
      <alignment horizontal="center" vertical="center"/>
    </xf>
    <xf numFmtId="1" fontId="8" fillId="5" borderId="25" xfId="0" applyNumberFormat="1" applyFont="1" applyFill="1" applyBorder="1" applyAlignment="1">
      <alignment horizontal="center" vertical="center"/>
    </xf>
    <xf numFmtId="2" fontId="1" fillId="6" borderId="21" xfId="0" applyNumberFormat="1" applyFont="1" applyFill="1" applyBorder="1" applyAlignment="1">
      <alignment horizontal="center"/>
    </xf>
    <xf numFmtId="2" fontId="8" fillId="6" borderId="13" xfId="0" applyNumberFormat="1" applyFont="1" applyFill="1" applyBorder="1" applyAlignment="1">
      <alignment horizontal="center" vertical="center"/>
    </xf>
    <xf numFmtId="2" fontId="8" fillId="6" borderId="14" xfId="0" applyNumberFormat="1" applyFont="1" applyFill="1" applyBorder="1" applyAlignment="1">
      <alignment horizontal="center" vertical="center"/>
    </xf>
    <xf numFmtId="1" fontId="8" fillId="6" borderId="14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1" fillId="5" borderId="56" xfId="0" applyFont="1" applyFill="1" applyBorder="1" applyAlignment="1">
      <alignment horizontal="center" vertical="center"/>
    </xf>
    <xf numFmtId="0" fontId="1" fillId="5" borderId="59" xfId="0" applyFont="1" applyFill="1" applyBorder="1"/>
    <xf numFmtId="14" fontId="1" fillId="5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/>
    <xf numFmtId="2" fontId="1" fillId="5" borderId="27" xfId="0" applyNumberFormat="1" applyFont="1" applyFill="1" applyBorder="1" applyAlignment="1">
      <alignment horizontal="center" vertical="center"/>
    </xf>
    <xf numFmtId="2" fontId="8" fillId="5" borderId="21" xfId="0" applyNumberFormat="1" applyFont="1" applyFill="1" applyBorder="1" applyAlignment="1">
      <alignment horizontal="center" vertical="center"/>
    </xf>
    <xf numFmtId="1" fontId="8" fillId="5" borderId="21" xfId="0" applyNumberFormat="1" applyFont="1" applyFill="1" applyBorder="1" applyAlignment="1">
      <alignment horizontal="center" vertical="center"/>
    </xf>
    <xf numFmtId="2" fontId="8" fillId="5" borderId="11" xfId="0" applyNumberFormat="1" applyFont="1" applyFill="1" applyBorder="1" applyAlignment="1">
      <alignment horizontal="center" vertical="center"/>
    </xf>
    <xf numFmtId="1" fontId="8" fillId="5" borderId="11" xfId="0" applyNumberFormat="1" applyFont="1" applyFill="1" applyBorder="1" applyAlignment="1">
      <alignment horizontal="center" vertical="center"/>
    </xf>
    <xf numFmtId="0" fontId="1" fillId="5" borderId="15" xfId="0" applyFont="1" applyFill="1" applyBorder="1"/>
    <xf numFmtId="0" fontId="0" fillId="0" borderId="0" xfId="0" applyAlignment="1">
      <alignment horizontal="left"/>
    </xf>
    <xf numFmtId="0" fontId="5" fillId="5" borderId="5" xfId="0" applyFont="1" applyFill="1" applyBorder="1" applyAlignment="1">
      <alignment vertical="center" wrapText="1"/>
    </xf>
    <xf numFmtId="0" fontId="5" fillId="6" borderId="16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vertical="center" wrapText="1"/>
    </xf>
    <xf numFmtId="0" fontId="5" fillId="5" borderId="34" xfId="0" applyFont="1" applyFill="1" applyBorder="1" applyAlignment="1">
      <alignment vertical="center" wrapText="1"/>
    </xf>
    <xf numFmtId="0" fontId="5" fillId="5" borderId="35" xfId="0" applyFont="1" applyFill="1" applyBorder="1" applyAlignment="1">
      <alignment vertical="center" wrapText="1"/>
    </xf>
    <xf numFmtId="0" fontId="5" fillId="6" borderId="35" xfId="0" applyFont="1" applyFill="1" applyBorder="1" applyAlignment="1">
      <alignment vertical="center" wrapText="1"/>
    </xf>
    <xf numFmtId="0" fontId="5" fillId="5" borderId="37" xfId="0" applyFont="1" applyFill="1" applyBorder="1" applyAlignment="1">
      <alignment vertical="center" wrapText="1"/>
    </xf>
    <xf numFmtId="0" fontId="5" fillId="6" borderId="42" xfId="0" applyFont="1" applyFill="1" applyBorder="1" applyAlignment="1">
      <alignment vertical="center" wrapText="1"/>
    </xf>
    <xf numFmtId="0" fontId="5" fillId="5" borderId="42" xfId="0" applyFont="1" applyFill="1" applyBorder="1" applyAlignment="1">
      <alignment vertical="center" wrapText="1"/>
    </xf>
    <xf numFmtId="0" fontId="5" fillId="6" borderId="42" xfId="0" applyFont="1" applyFill="1" applyBorder="1" applyAlignment="1">
      <alignment vertical="center"/>
    </xf>
    <xf numFmtId="0" fontId="5" fillId="6" borderId="34" xfId="0" applyFont="1" applyFill="1" applyBorder="1" applyAlignment="1">
      <alignment vertical="center" wrapText="1"/>
    </xf>
    <xf numFmtId="0" fontId="5" fillId="6" borderId="37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46" fontId="5" fillId="5" borderId="42" xfId="0" applyNumberFormat="1" applyFont="1" applyFill="1" applyBorder="1" applyAlignment="1">
      <alignment vertical="center" wrapText="1"/>
    </xf>
    <xf numFmtId="46" fontId="5" fillId="6" borderId="5" xfId="0" applyNumberFormat="1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5" fillId="5" borderId="10" xfId="0" applyFont="1" applyFill="1" applyBorder="1" applyAlignment="1">
      <alignment vertical="center"/>
    </xf>
    <xf numFmtId="0" fontId="0" fillId="0" borderId="23" xfId="0" applyBorder="1"/>
    <xf numFmtId="0" fontId="0" fillId="0" borderId="23" xfId="0" applyBorder="1" applyAlignment="1">
      <alignment horizontal="left" wrapText="1"/>
    </xf>
    <xf numFmtId="0" fontId="0" fillId="0" borderId="23" xfId="0" applyBorder="1" applyAlignment="1">
      <alignment wrapText="1"/>
    </xf>
    <xf numFmtId="0" fontId="5" fillId="0" borderId="23" xfId="0" applyFont="1" applyBorder="1" applyAlignment="1">
      <alignment horizontal="center" vertical="center"/>
    </xf>
    <xf numFmtId="14" fontId="1" fillId="5" borderId="9" xfId="2" applyNumberFormat="1" applyFont="1" applyFill="1" applyBorder="1" applyAlignment="1">
      <alignment horizontal="left" vertical="center"/>
    </xf>
  </cellXfs>
  <cellStyles count="19">
    <cellStyle name="Bueno" xfId="1" builtinId="26"/>
    <cellStyle name="Normal" xfId="0" builtinId="0"/>
    <cellStyle name="Normal 11" xfId="17" xr:uid="{1480DD88-7CB9-49D9-AEEC-9B1937C37976}"/>
    <cellStyle name="Normal 12" xfId="5" xr:uid="{60A037D7-B23B-4D3D-9D0C-BA07D81AB1D9}"/>
    <cellStyle name="Normal 14" xfId="18" xr:uid="{2232C930-56DD-41B2-B4C6-2100BE0E0D12}"/>
    <cellStyle name="Normal 16" xfId="3" xr:uid="{47B10F5A-413C-4491-A158-E474EDD22913}"/>
    <cellStyle name="Normal 22" xfId="16" xr:uid="{4A5A1781-46B9-4B6E-9B99-F10220D94BD7}"/>
    <cellStyle name="Normal 24" xfId="6" xr:uid="{FA29D6ED-89B7-4AC2-A9A7-24BABBC788CE}"/>
    <cellStyle name="Normal 26" xfId="11" xr:uid="{247CA8A3-EEEC-47B9-A88F-45996C61F1AD}"/>
    <cellStyle name="Normal 32" xfId="13" xr:uid="{E010D01E-4475-4D7E-A355-1D70CA4E546E}"/>
    <cellStyle name="Normal 33" xfId="8" xr:uid="{7207051F-D995-47CB-A0CB-99CE1EB85463}"/>
    <cellStyle name="Normal 34" xfId="12" xr:uid="{4FF3FCEC-BFDE-4AF0-B444-666ADB17303E}"/>
    <cellStyle name="Normal 36" xfId="7" xr:uid="{1A6DC4C8-EA12-453E-99F8-A5C17142CEFD}"/>
    <cellStyle name="Normal 38" xfId="14" xr:uid="{5B5A7BB7-2672-4958-A4FF-7E010D440184}"/>
    <cellStyle name="Normal 39" xfId="9" xr:uid="{FCE811CF-5604-487B-A99E-1FD66FF3CD26}"/>
    <cellStyle name="Normal 40" xfId="15" xr:uid="{86BF783C-9028-4EC3-A178-BF9BBF88C80E}"/>
    <cellStyle name="Normal 41" xfId="10" xr:uid="{E6FD3E10-928D-44E8-853F-C272B755AF34}"/>
    <cellStyle name="Notas" xfId="2" builtinId="10"/>
    <cellStyle name="표준 7 2" xfId="4" xr:uid="{2CB56143-437E-42F5-BB1D-342A458D07C9}"/>
  </cellStyles>
  <dxfs count="21">
    <dxf>
      <font>
        <b val="0"/>
        <strike val="0"/>
        <outline val="0"/>
        <shadow val="0"/>
        <u val="none"/>
        <vertAlign val="baseline"/>
        <color theme="1"/>
      </font>
      <numFmt numFmtId="164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color theme="1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numFmt numFmtId="1" formatCode="0"/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indexed="64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numFmt numFmtId="1" formatCode="0"/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wrapText="0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Calibri"/>
        <family val="2"/>
        <scheme val="minor"/>
      </font>
      <fill>
        <patternFill patternType="solid">
          <fgColor indexed="64"/>
          <bgColor rgb="FF0066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359300</xdr:colOff>
      <xdr:row>99</xdr:row>
      <xdr:rowOff>0</xdr:rowOff>
    </xdr:from>
    <xdr:to>
      <xdr:col>164</xdr:col>
      <xdr:colOff>76198</xdr:colOff>
      <xdr:row>5608</xdr:row>
      <xdr:rowOff>134092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11E5CB-9AD9-4D76-91F2-6165B6953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6240" y="18661380"/>
          <a:ext cx="58238498" cy="986338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447AA-5B62-4FF4-B738-552E24A51AA7}" name="Tabla1" displayName="Tabla1" ref="B1:R291" totalsRowShown="0" headerRowDxfId="20" dataDxfId="18" headerRowBorderDxfId="19" totalsRowBorderDxfId="17">
  <autoFilter ref="B1:R291" xr:uid="{7C198D2A-285F-4A63-886D-02677289DE91}">
    <filterColumn colId="4">
      <filters>
        <filter val="20036B Radiant modules"/>
        <filter val="CCR Modulo A"/>
        <filter val="CCR Modulo B"/>
        <filter val="CCR Modulo C"/>
        <filter val="CCR Modulo D"/>
        <filter val="CCR Modulo E"/>
        <filter val="CCR Modulo F"/>
        <filter val="Equipment STR Module"/>
        <filter val="Modulo"/>
        <filter val="Modulo de unidad Merox"/>
        <filter val="Modulo Recovery Max"/>
      </filters>
    </filterColumn>
  </autoFilter>
  <sortState xmlns:xlrd2="http://schemas.microsoft.com/office/spreadsheetml/2017/richdata2" ref="B2:R291">
    <sortCondition ref="P1:P291"/>
  </sortState>
  <tableColumns count="17">
    <tableColumn id="1" xr3:uid="{3160FDD1-9511-436A-B295-D2C983D96726}" name="Nombre de la embarcación " dataDxfId="16"/>
    <tableColumn id="2" xr3:uid="{B809EE05-40AC-45AC-8ED6-52AEC56FC901}" name="Clasificación " dataDxfId="15"/>
    <tableColumn id="5" xr3:uid="{A5886B5D-5A7D-43B1-BF15-F5AF81C14EF6}" name="EPC" dataDxfId="14"/>
    <tableColumn id="3" xr3:uid="{B4DC0A18-8CA6-4AEE-8C13-5A8D3AB4C5A9}" name="Origen" dataDxfId="13"/>
    <tableColumn id="18" xr3:uid="{D6C17ABD-F9A3-426A-998F-3B41F4407BBF}" name="Descripción " dataDxfId="12"/>
    <tableColumn id="8" xr3:uid="{6A842665-1787-4DB1-84AD-DB09A7E932B7}" name="TAG" dataDxfId="11"/>
    <tableColumn id="9" xr3:uid="{8CB6F97A-8390-4132-B7CA-08FA6116184C}" name="Ancho (m)" dataDxfId="10"/>
    <tableColumn id="10" xr3:uid="{E115B948-4C88-4CCF-AFB6-E2940507C40A}" name="Largo (m)" dataDxfId="9"/>
    <tableColumn id="17" xr3:uid="{C554EEA6-BADC-40D3-9EDA-D9F4EB3F49C8}" name="Largo+FS (m)" dataDxfId="8">
      <calculatedColumnFormula>Tabla1[[#This Row],[Largo (m)]]+3</calculatedColumnFormula>
    </tableColumn>
    <tableColumn id="13" xr3:uid="{D9E92B31-C05F-497D-A164-9D8BE1BEC77B}" name="Ancho+FS (m)" dataDxfId="7">
      <calculatedColumnFormula>Tabla1[[#This Row],[Ancho (m)]]+3</calculatedColumnFormula>
    </tableColumn>
    <tableColumn id="11" xr3:uid="{B3BDCFE9-B8DA-4D3C-A1F7-94826A339300}" name="Alto (m)" dataDxfId="6"/>
    <tableColumn id="12" xr3:uid="{72F43E86-3E69-4BC5-9BE4-7C7A0FA9C3DD}" name="Peso (ton)" dataDxfId="5"/>
    <tableColumn id="22" xr3:uid="{6BD7D494-F8FC-44A6-83AE-9941993A0A5F}" name="Área (m2)" dataDxfId="4">
      <calculatedColumnFormula>Tabla1[[#This Row],[Largo+FS (m)]]*Tabla1[[#This Row],[Ancho+FS (m)]]</calculatedColumnFormula>
    </tableColumn>
    <tableColumn id="36" xr3:uid="{9357DDBF-5FE9-4D5A-9C87-A00AB640BFE2}" name="Lugar de almacenamiento" dataDxfId="3"/>
    <tableColumn id="14" xr3:uid="{28748E67-9616-4B35-A1C0-D48527F8E8DB}" name="Entrada  " dataDxfId="2"/>
    <tableColumn id="15" xr3:uid="{42C34D10-CD89-44F3-80B7-2A19E8CF5874}" name="Días de almacenamiento " dataDxfId="1">
      <calculatedColumnFormula>Tabla1[[#This Row],[Salida]]-Tabla1[[#This Row],[Entrada  ]]</calculatedColumnFormula>
    </tableColumn>
    <tableColumn id="16" xr3:uid="{5D7D1200-F150-4C5E-8850-B8D5BDF048B3}" name="Salida" dataDxfId="0"/>
  </tableColumns>
  <tableStyleInfo name="TableStyleLight20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4732-FD89-4E0D-B572-A49A72C1FDEA}">
  <dimension ref="A1:KU291"/>
  <sheetViews>
    <sheetView showGridLines="0" tabSelected="1" topLeftCell="F1" zoomScale="80" zoomScaleNormal="80" zoomScaleSheetLayoutView="85" workbookViewId="0">
      <pane ySplit="1" topLeftCell="A6" activePane="bottomLeft" state="frozen"/>
      <selection pane="bottomLeft" activeCell="K1" sqref="K1"/>
    </sheetView>
  </sheetViews>
  <sheetFormatPr baseColWidth="10" defaultColWidth="8.88671875" defaultRowHeight="14.4" x14ac:dyDescent="0.3"/>
  <cols>
    <col min="1" max="1" width="20.33203125" bestFit="1" customWidth="1"/>
    <col min="2" max="2" width="17.109375" customWidth="1"/>
    <col min="3" max="3" width="15" customWidth="1"/>
    <col min="4" max="4" width="13.33203125" customWidth="1"/>
    <col min="5" max="5" width="16" customWidth="1"/>
    <col min="6" max="6" width="41.21875" style="600" customWidth="1"/>
    <col min="7" max="7" width="28.44140625" customWidth="1"/>
    <col min="8" max="8" width="12.33203125" customWidth="1"/>
    <col min="9" max="9" width="13.109375" customWidth="1"/>
    <col min="10" max="10" width="18.5546875" customWidth="1"/>
    <col min="11" max="11" width="21.44140625" customWidth="1"/>
    <col min="12" max="13" width="13.33203125" customWidth="1"/>
    <col min="14" max="14" width="14.109375" customWidth="1"/>
    <col min="15" max="15" width="25.33203125" customWidth="1"/>
    <col min="16" max="16" width="15.44140625" customWidth="1"/>
    <col min="17" max="17" width="23.44140625" customWidth="1"/>
    <col min="18" max="18" width="13.109375" customWidth="1"/>
    <col min="19" max="20" width="8.88671875" customWidth="1"/>
  </cols>
  <sheetData>
    <row r="1" spans="1:307" ht="40.200000000000003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473</v>
      </c>
      <c r="P1" s="3" t="s">
        <v>14</v>
      </c>
      <c r="Q1" s="2" t="s">
        <v>15</v>
      </c>
      <c r="R1" s="3" t="s">
        <v>16</v>
      </c>
    </row>
    <row r="2" spans="1:307" hidden="1" x14ac:dyDescent="0.3">
      <c r="A2" s="601" t="s">
        <v>17</v>
      </c>
      <c r="B2" s="4" t="s">
        <v>18</v>
      </c>
      <c r="C2" s="5" t="s">
        <v>19</v>
      </c>
      <c r="D2" s="5" t="s">
        <v>20</v>
      </c>
      <c r="E2" s="6" t="s">
        <v>21</v>
      </c>
      <c r="F2" s="7" t="s">
        <v>22</v>
      </c>
      <c r="G2" s="5" t="s">
        <v>23</v>
      </c>
      <c r="H2" s="8">
        <v>5.51</v>
      </c>
      <c r="I2" s="8">
        <v>8.66</v>
      </c>
      <c r="J2" s="9">
        <f>Tabla1[[#This Row],[Largo (m)]]+3</f>
        <v>11.66</v>
      </c>
      <c r="K2" s="9">
        <f>Tabla1[[#This Row],[Ancho (m)]]+3</f>
        <v>8.51</v>
      </c>
      <c r="L2" s="9">
        <v>3.01</v>
      </c>
      <c r="M2" s="10">
        <v>0</v>
      </c>
      <c r="N2" s="11">
        <f>Tabla1[[#This Row],[Largo+FS (m)]]*Tabla1[[#This Row],[Ancho+FS (m)]]</f>
        <v>99.226600000000005</v>
      </c>
      <c r="O2" s="12" t="s">
        <v>515</v>
      </c>
      <c r="P2" s="13">
        <v>44511</v>
      </c>
      <c r="Q2" s="5">
        <f>Tabla1[[#This Row],[Salida]]-Tabla1[[#This Row],[Entrada  ]]</f>
        <v>34</v>
      </c>
      <c r="R2" s="14">
        <v>44545</v>
      </c>
    </row>
    <row r="3" spans="1:307" ht="15" hidden="1" thickBot="1" x14ac:dyDescent="0.35">
      <c r="A3" s="601" t="s">
        <v>17</v>
      </c>
      <c r="B3" s="15" t="s">
        <v>18</v>
      </c>
      <c r="C3" s="16" t="s">
        <v>19</v>
      </c>
      <c r="D3" s="17" t="s">
        <v>20</v>
      </c>
      <c r="E3" s="16" t="s">
        <v>21</v>
      </c>
      <c r="F3" s="16" t="s">
        <v>24</v>
      </c>
      <c r="G3" s="16" t="s">
        <v>25</v>
      </c>
      <c r="H3" s="16">
        <v>5.51</v>
      </c>
      <c r="I3" s="16">
        <v>8.66</v>
      </c>
      <c r="J3" s="18">
        <f>Tabla1[[#This Row],[Largo (m)]]+3</f>
        <v>11.66</v>
      </c>
      <c r="K3" s="18">
        <f>Tabla1[[#This Row],[Ancho (m)]]+3</f>
        <v>8.51</v>
      </c>
      <c r="L3" s="18">
        <v>3.01</v>
      </c>
      <c r="M3" s="19">
        <v>0</v>
      </c>
      <c r="N3" s="20">
        <f>Tabla1[[#This Row],[Largo+FS (m)]]*Tabla1[[#This Row],[Ancho+FS (m)]]</f>
        <v>99.226600000000005</v>
      </c>
      <c r="O3" s="21" t="s">
        <v>515</v>
      </c>
      <c r="P3" s="22">
        <v>44511</v>
      </c>
      <c r="Q3" s="16">
        <f>Tabla1[[#This Row],[Salida]]-Tabla1[[#This Row],[Entrada  ]]</f>
        <v>65</v>
      </c>
      <c r="R3" s="23">
        <v>44576</v>
      </c>
    </row>
    <row r="4" spans="1:307" hidden="1" x14ac:dyDescent="0.3">
      <c r="A4" s="602" t="s">
        <v>26</v>
      </c>
      <c r="B4" s="24" t="s">
        <v>18</v>
      </c>
      <c r="C4" s="25" t="s">
        <v>27</v>
      </c>
      <c r="D4" s="25" t="s">
        <v>20</v>
      </c>
      <c r="E4" s="26" t="s">
        <v>21</v>
      </c>
      <c r="F4" s="25" t="s">
        <v>28</v>
      </c>
      <c r="G4" s="25" t="s">
        <v>29</v>
      </c>
      <c r="H4" s="25">
        <v>3.73</v>
      </c>
      <c r="I4" s="27">
        <v>23</v>
      </c>
      <c r="J4" s="28">
        <f>Tabla1[[#This Row],[Largo (m)]]+3</f>
        <v>26</v>
      </c>
      <c r="K4" s="28">
        <f>Tabla1[[#This Row],[Ancho (m)]]+3</f>
        <v>6.73</v>
      </c>
      <c r="L4" s="28">
        <v>4.13</v>
      </c>
      <c r="M4" s="29">
        <v>74.7</v>
      </c>
      <c r="N4" s="30">
        <f>Tabla1[[#This Row],[Largo+FS (m)]]*Tabla1[[#This Row],[Ancho+FS (m)]]</f>
        <v>174.98000000000002</v>
      </c>
      <c r="O4" s="31" t="s">
        <v>515</v>
      </c>
      <c r="P4" s="32">
        <v>44512</v>
      </c>
      <c r="Q4" s="25">
        <f>Tabla1[[#This Row],[Salida]]-Tabla1[[#This Row],[Entrada  ]]</f>
        <v>14</v>
      </c>
      <c r="R4" s="33">
        <v>44526</v>
      </c>
    </row>
    <row r="5" spans="1:307" hidden="1" x14ac:dyDescent="0.3">
      <c r="A5" s="602" t="s">
        <v>26</v>
      </c>
      <c r="B5" s="34" t="s">
        <v>18</v>
      </c>
      <c r="C5" s="35" t="s">
        <v>30</v>
      </c>
      <c r="D5" s="25" t="s">
        <v>20</v>
      </c>
      <c r="E5" s="36" t="s">
        <v>21</v>
      </c>
      <c r="F5" s="35" t="s">
        <v>28</v>
      </c>
      <c r="G5" s="35" t="s">
        <v>31</v>
      </c>
      <c r="H5" s="37">
        <v>3.59</v>
      </c>
      <c r="I5" s="37">
        <v>27.1</v>
      </c>
      <c r="J5" s="38">
        <f>Tabla1[[#This Row],[Largo (m)]]+3</f>
        <v>30.1</v>
      </c>
      <c r="K5" s="38">
        <f>Tabla1[[#This Row],[Ancho (m)]]+3</f>
        <v>6.59</v>
      </c>
      <c r="L5" s="38">
        <v>4.1500000000000004</v>
      </c>
      <c r="M5" s="39">
        <v>87.5</v>
      </c>
      <c r="N5" s="40">
        <f>Tabla1[[#This Row],[Largo+FS (m)]]*Tabla1[[#This Row],[Ancho+FS (m)]]</f>
        <v>198.35900000000001</v>
      </c>
      <c r="O5" s="41" t="s">
        <v>515</v>
      </c>
      <c r="P5" s="42">
        <v>44512</v>
      </c>
      <c r="Q5" s="35">
        <f>Tabla1[[#This Row],[Salida]]-Tabla1[[#This Row],[Entrada  ]]</f>
        <v>13</v>
      </c>
      <c r="R5" s="43">
        <v>44525</v>
      </c>
    </row>
    <row r="6" spans="1:307" x14ac:dyDescent="0.3">
      <c r="A6" s="602" t="s">
        <v>26</v>
      </c>
      <c r="B6" s="34" t="s">
        <v>18</v>
      </c>
      <c r="C6" s="35" t="s">
        <v>27</v>
      </c>
      <c r="D6" s="25" t="s">
        <v>20</v>
      </c>
      <c r="E6" s="36" t="s">
        <v>21</v>
      </c>
      <c r="F6" s="35" t="s">
        <v>474</v>
      </c>
      <c r="G6" s="35" t="s">
        <v>32</v>
      </c>
      <c r="H6" s="37">
        <v>6.2</v>
      </c>
      <c r="I6" s="37">
        <v>13.7</v>
      </c>
      <c r="J6" s="38">
        <f>Tabla1[[#This Row],[Largo (m)]]+3</f>
        <v>16.7</v>
      </c>
      <c r="K6" s="38">
        <f>Tabla1[[#This Row],[Ancho (m)]]+3</f>
        <v>9.1999999999999993</v>
      </c>
      <c r="L6" s="38">
        <v>8.6999999999999993</v>
      </c>
      <c r="M6" s="39">
        <v>56.8</v>
      </c>
      <c r="N6" s="40">
        <f>Tabla1[[#This Row],[Largo+FS (m)]]*Tabla1[[#This Row],[Ancho+FS (m)]]</f>
        <v>153.63999999999999</v>
      </c>
      <c r="O6" s="41" t="s">
        <v>515</v>
      </c>
      <c r="P6" s="42">
        <v>44512</v>
      </c>
      <c r="Q6" s="35">
        <f>Tabla1[[#This Row],[Salida]]-Tabla1[[#This Row],[Entrada  ]]</f>
        <v>11</v>
      </c>
      <c r="R6" s="43">
        <v>44523</v>
      </c>
    </row>
    <row r="7" spans="1:307" x14ac:dyDescent="0.3">
      <c r="A7" s="602" t="s">
        <v>26</v>
      </c>
      <c r="B7" s="34" t="s">
        <v>18</v>
      </c>
      <c r="C7" s="35" t="s">
        <v>27</v>
      </c>
      <c r="D7" s="25" t="s">
        <v>20</v>
      </c>
      <c r="E7" s="36" t="s">
        <v>21</v>
      </c>
      <c r="F7" s="35" t="s">
        <v>474</v>
      </c>
      <c r="G7" s="35" t="s">
        <v>33</v>
      </c>
      <c r="H7" s="37">
        <v>6.5</v>
      </c>
      <c r="I7" s="37">
        <v>16.2</v>
      </c>
      <c r="J7" s="38">
        <f>Tabla1[[#This Row],[Largo (m)]]+3</f>
        <v>19.2</v>
      </c>
      <c r="K7" s="38">
        <f>Tabla1[[#This Row],[Ancho (m)]]+3</f>
        <v>9.5</v>
      </c>
      <c r="L7" s="38">
        <v>6.31</v>
      </c>
      <c r="M7" s="39">
        <v>38.729999999999997</v>
      </c>
      <c r="N7" s="40">
        <f>Tabla1[[#This Row],[Largo+FS (m)]]*Tabla1[[#This Row],[Ancho+FS (m)]]</f>
        <v>182.4</v>
      </c>
      <c r="O7" s="41" t="s">
        <v>515</v>
      </c>
      <c r="P7" s="42">
        <v>44512</v>
      </c>
      <c r="Q7" s="35">
        <f>Tabla1[[#This Row],[Salida]]-Tabla1[[#This Row],[Entrada  ]]</f>
        <v>12</v>
      </c>
      <c r="R7" s="43">
        <v>44524</v>
      </c>
    </row>
    <row r="8" spans="1:307" ht="15" thickBot="1" x14ac:dyDescent="0.35">
      <c r="A8" s="602" t="s">
        <v>26</v>
      </c>
      <c r="B8" s="44" t="s">
        <v>18</v>
      </c>
      <c r="C8" s="45" t="s">
        <v>27</v>
      </c>
      <c r="D8" s="46" t="s">
        <v>20</v>
      </c>
      <c r="E8" s="47" t="s">
        <v>21</v>
      </c>
      <c r="F8" s="45" t="s">
        <v>474</v>
      </c>
      <c r="G8" s="45" t="s">
        <v>34</v>
      </c>
      <c r="H8" s="48">
        <v>16</v>
      </c>
      <c r="I8" s="48">
        <v>6.3</v>
      </c>
      <c r="J8" s="49">
        <f>Tabla1[[#This Row],[Largo (m)]]+3</f>
        <v>9.3000000000000007</v>
      </c>
      <c r="K8" s="49">
        <f>Tabla1[[#This Row],[Ancho (m)]]+3</f>
        <v>19</v>
      </c>
      <c r="L8" s="50">
        <v>10.09</v>
      </c>
      <c r="M8" s="51">
        <v>116.62</v>
      </c>
      <c r="N8" s="52">
        <f>Tabla1[[#This Row],[Largo+FS (m)]]*Tabla1[[#This Row],[Ancho+FS (m)]]</f>
        <v>176.70000000000002</v>
      </c>
      <c r="O8" s="53" t="s">
        <v>515</v>
      </c>
      <c r="P8" s="54">
        <v>44512</v>
      </c>
      <c r="Q8" s="45">
        <f>Tabla1[[#This Row],[Salida]]-Tabla1[[#This Row],[Entrada  ]]</f>
        <v>14</v>
      </c>
      <c r="R8" s="55">
        <v>44526</v>
      </c>
    </row>
    <row r="9" spans="1:307" ht="15" hidden="1" thickBot="1" x14ac:dyDescent="0.35">
      <c r="A9" s="601" t="s">
        <v>35</v>
      </c>
      <c r="B9" s="4" t="s">
        <v>18</v>
      </c>
      <c r="C9" s="5" t="s">
        <v>27</v>
      </c>
      <c r="D9" s="5" t="s">
        <v>20</v>
      </c>
      <c r="E9" s="6" t="s">
        <v>21</v>
      </c>
      <c r="F9" s="5" t="s">
        <v>28</v>
      </c>
      <c r="G9" s="5" t="s">
        <v>36</v>
      </c>
      <c r="H9" s="8">
        <v>4.7699999999999996</v>
      </c>
      <c r="I9" s="8">
        <v>35.299999999999997</v>
      </c>
      <c r="J9" s="9">
        <f>Tabla1[[#This Row],[Largo (m)]]+3</f>
        <v>38.299999999999997</v>
      </c>
      <c r="K9" s="9">
        <f>Tabla1[[#This Row],[Ancho (m)]]+3</f>
        <v>7.77</v>
      </c>
      <c r="L9" s="9">
        <v>4.76</v>
      </c>
      <c r="M9" s="10">
        <v>63</v>
      </c>
      <c r="N9" s="11">
        <f>Tabla1[[#This Row],[Largo+FS (m)]]*Tabla1[[#This Row],[Ancho+FS (m)]]</f>
        <v>297.59099999999995</v>
      </c>
      <c r="O9" s="12" t="s">
        <v>515</v>
      </c>
      <c r="P9" s="13">
        <v>44514</v>
      </c>
      <c r="Q9" s="5">
        <f>Tabla1[[#This Row],[Salida]]-Tabla1[[#This Row],[Entrada  ]]</f>
        <v>16</v>
      </c>
      <c r="R9" s="14">
        <v>44530</v>
      </c>
    </row>
    <row r="10" spans="1:307" ht="15" thickBot="1" x14ac:dyDescent="0.35">
      <c r="A10" s="601" t="s">
        <v>35</v>
      </c>
      <c r="B10" s="56" t="s">
        <v>18</v>
      </c>
      <c r="C10" s="57" t="s">
        <v>27</v>
      </c>
      <c r="D10" s="58" t="s">
        <v>20</v>
      </c>
      <c r="E10" s="59" t="s">
        <v>21</v>
      </c>
      <c r="F10" s="57" t="s">
        <v>474</v>
      </c>
      <c r="G10" s="57" t="s">
        <v>475</v>
      </c>
      <c r="H10" s="60">
        <v>6.5</v>
      </c>
      <c r="I10" s="60">
        <v>23.3</v>
      </c>
      <c r="J10" s="61">
        <f>Tabla1[[#This Row],[Largo (m)]]+3</f>
        <v>26.3</v>
      </c>
      <c r="K10" s="61">
        <f>Tabla1[[#This Row],[Ancho (m)]]+3</f>
        <v>9.5</v>
      </c>
      <c r="L10" s="61">
        <v>9.4499999999999993</v>
      </c>
      <c r="M10" s="62">
        <v>125</v>
      </c>
      <c r="N10" s="63">
        <f>Tabla1[[#This Row],[Largo+FS (m)]]*Tabla1[[#This Row],[Ancho+FS (m)]]</f>
        <v>249.85</v>
      </c>
      <c r="O10" s="64" t="s">
        <v>516</v>
      </c>
      <c r="P10" s="65">
        <v>44514</v>
      </c>
      <c r="Q10" s="57">
        <f>Tabla1[[#This Row],[Salida]]-Tabla1[[#This Row],[Entrada  ]]</f>
        <v>4</v>
      </c>
      <c r="R10" s="66">
        <v>44518</v>
      </c>
    </row>
    <row r="11" spans="1:307" ht="15" customHeight="1" thickBot="1" x14ac:dyDescent="0.35">
      <c r="A11" s="601" t="s">
        <v>35</v>
      </c>
      <c r="B11" s="67" t="s">
        <v>18</v>
      </c>
      <c r="C11" s="68" t="s">
        <v>27</v>
      </c>
      <c r="D11" s="68" t="s">
        <v>20</v>
      </c>
      <c r="E11" s="16" t="s">
        <v>21</v>
      </c>
      <c r="F11" s="68" t="s">
        <v>474</v>
      </c>
      <c r="G11" s="68" t="s">
        <v>37</v>
      </c>
      <c r="H11" s="69">
        <v>6.2</v>
      </c>
      <c r="I11" s="69">
        <v>23.2</v>
      </c>
      <c r="J11" s="70">
        <f>Tabla1[[#This Row],[Largo (m)]]+3</f>
        <v>26.2</v>
      </c>
      <c r="K11" s="70">
        <f>Tabla1[[#This Row],[Ancho (m)]]+3</f>
        <v>9.1999999999999993</v>
      </c>
      <c r="L11" s="70">
        <v>7.5</v>
      </c>
      <c r="M11" s="71">
        <v>92.14</v>
      </c>
      <c r="N11" s="20">
        <f>Tabla1[[#This Row],[Largo+FS (m)]]*Tabla1[[#This Row],[Ancho+FS (m)]]</f>
        <v>241.03999999999996</v>
      </c>
      <c r="O11" s="21" t="s">
        <v>516</v>
      </c>
      <c r="P11" s="72">
        <v>44514</v>
      </c>
      <c r="Q11" s="68">
        <f>Tabla1[[#This Row],[Salida]]-Tabla1[[#This Row],[Entrada  ]]</f>
        <v>8</v>
      </c>
      <c r="R11" s="73">
        <v>44522</v>
      </c>
    </row>
    <row r="12" spans="1:307" ht="15" hidden="1" customHeight="1" x14ac:dyDescent="0.35">
      <c r="A12" s="602" t="s">
        <v>38</v>
      </c>
      <c r="B12" s="24" t="s">
        <v>18</v>
      </c>
      <c r="C12" s="25" t="s">
        <v>27</v>
      </c>
      <c r="D12" s="25" t="s">
        <v>20</v>
      </c>
      <c r="E12" s="26" t="s">
        <v>21</v>
      </c>
      <c r="F12" s="25" t="s">
        <v>39</v>
      </c>
      <c r="G12" s="25" t="s">
        <v>40</v>
      </c>
      <c r="H12" s="27">
        <v>3</v>
      </c>
      <c r="I12" s="27">
        <v>11.3</v>
      </c>
      <c r="J12" s="28">
        <f>Tabla1[[#This Row],[Largo (m)]]+3</f>
        <v>14.3</v>
      </c>
      <c r="K12" s="28">
        <f>Tabla1[[#This Row],[Ancho (m)]]+3</f>
        <v>6</v>
      </c>
      <c r="L12" s="28">
        <v>4.18</v>
      </c>
      <c r="M12" s="29">
        <v>108.6</v>
      </c>
      <c r="N12" s="30">
        <f>Tabla1[[#This Row],[Largo+FS (m)]]*Tabla1[[#This Row],[Ancho+FS (m)]]</f>
        <v>85.800000000000011</v>
      </c>
      <c r="O12" s="31" t="s">
        <v>515</v>
      </c>
      <c r="P12" s="32">
        <v>44515</v>
      </c>
      <c r="Q12" s="25">
        <f>Tabla1[[#This Row],[Salida]]-Tabla1[[#This Row],[Entrada  ]]</f>
        <v>19</v>
      </c>
      <c r="R12" s="33">
        <v>44534</v>
      </c>
    </row>
    <row r="13" spans="1:307" ht="15" hidden="1" customHeight="1" x14ac:dyDescent="0.35">
      <c r="A13" s="602" t="s">
        <v>38</v>
      </c>
      <c r="B13" s="34" t="s">
        <v>18</v>
      </c>
      <c r="C13" s="35" t="s">
        <v>27</v>
      </c>
      <c r="D13" s="35" t="s">
        <v>20</v>
      </c>
      <c r="E13" s="36" t="s">
        <v>21</v>
      </c>
      <c r="F13" s="35" t="s">
        <v>39</v>
      </c>
      <c r="G13" s="35" t="s">
        <v>41</v>
      </c>
      <c r="H13" s="37">
        <v>3</v>
      </c>
      <c r="I13" s="37">
        <v>11.3</v>
      </c>
      <c r="J13" s="38">
        <f>Tabla1[[#This Row],[Largo (m)]]+3</f>
        <v>14.3</v>
      </c>
      <c r="K13" s="38">
        <f>Tabla1[[#This Row],[Ancho (m)]]+3</f>
        <v>6</v>
      </c>
      <c r="L13" s="38">
        <v>4.18</v>
      </c>
      <c r="M13" s="39">
        <v>107</v>
      </c>
      <c r="N13" s="40">
        <f>Tabla1[[#This Row],[Largo+FS (m)]]*Tabla1[[#This Row],[Ancho+FS (m)]]</f>
        <v>85.800000000000011</v>
      </c>
      <c r="O13" s="41" t="s">
        <v>515</v>
      </c>
      <c r="P13" s="42">
        <v>44515</v>
      </c>
      <c r="Q13" s="35">
        <f>Tabla1[[#This Row],[Salida]]-Tabla1[[#This Row],[Entrada  ]]</f>
        <v>21</v>
      </c>
      <c r="R13" s="43">
        <v>44536</v>
      </c>
    </row>
    <row r="14" spans="1:307" ht="16.95" hidden="1" customHeight="1" x14ac:dyDescent="0.35">
      <c r="A14" s="602" t="s">
        <v>38</v>
      </c>
      <c r="B14" s="34" t="s">
        <v>18</v>
      </c>
      <c r="C14" s="35" t="s">
        <v>27</v>
      </c>
      <c r="D14" s="35" t="s">
        <v>20</v>
      </c>
      <c r="E14" s="36" t="s">
        <v>21</v>
      </c>
      <c r="F14" s="35" t="s">
        <v>39</v>
      </c>
      <c r="G14" s="35" t="s">
        <v>42</v>
      </c>
      <c r="H14" s="37">
        <v>2.2999999999999998</v>
      </c>
      <c r="I14" s="37">
        <v>7.2</v>
      </c>
      <c r="J14" s="38">
        <f>Tabla1[[#This Row],[Largo (m)]]+3</f>
        <v>10.199999999999999</v>
      </c>
      <c r="K14" s="38">
        <f>Tabla1[[#This Row],[Ancho (m)]]+3</f>
        <v>5.3</v>
      </c>
      <c r="L14" s="38">
        <v>3.06</v>
      </c>
      <c r="M14" s="39">
        <v>16</v>
      </c>
      <c r="N14" s="40">
        <f>Tabla1[[#This Row],[Largo+FS (m)]]*Tabla1[[#This Row],[Ancho+FS (m)]]</f>
        <v>54.059999999999995</v>
      </c>
      <c r="O14" s="41" t="s">
        <v>515</v>
      </c>
      <c r="P14" s="42">
        <v>44515</v>
      </c>
      <c r="Q14" s="35">
        <f>Tabla1[[#This Row],[Salida]]-Tabla1[[#This Row],[Entrada  ]]</f>
        <v>24</v>
      </c>
      <c r="R14" s="43">
        <v>44539</v>
      </c>
    </row>
    <row r="15" spans="1:307" ht="15" hidden="1" customHeight="1" thickBot="1" x14ac:dyDescent="0.35">
      <c r="A15" s="602" t="s">
        <v>38</v>
      </c>
      <c r="B15" s="34" t="s">
        <v>18</v>
      </c>
      <c r="C15" s="35" t="s">
        <v>27</v>
      </c>
      <c r="D15" s="35" t="s">
        <v>20</v>
      </c>
      <c r="E15" s="36" t="s">
        <v>21</v>
      </c>
      <c r="F15" s="35" t="s">
        <v>39</v>
      </c>
      <c r="G15" s="35" t="s">
        <v>43</v>
      </c>
      <c r="H15" s="37">
        <v>4</v>
      </c>
      <c r="I15" s="37">
        <v>12.3</v>
      </c>
      <c r="J15" s="38">
        <f>Tabla1[[#This Row],[Largo (m)]]+3</f>
        <v>15.3</v>
      </c>
      <c r="K15" s="38">
        <f>Tabla1[[#This Row],[Ancho (m)]]+3</f>
        <v>7</v>
      </c>
      <c r="L15" s="38">
        <v>4.18</v>
      </c>
      <c r="M15" s="39">
        <v>97.8</v>
      </c>
      <c r="N15" s="40">
        <f>Tabla1[[#This Row],[Largo+FS (m)]]*Tabla1[[#This Row],[Ancho+FS (m)]]</f>
        <v>107.10000000000001</v>
      </c>
      <c r="O15" s="41" t="s">
        <v>515</v>
      </c>
      <c r="P15" s="42">
        <v>44515</v>
      </c>
      <c r="Q15" s="35">
        <f>Tabla1[[#This Row],[Salida]]-Tabla1[[#This Row],[Entrada  ]]</f>
        <v>19</v>
      </c>
      <c r="R15" s="43">
        <v>44534</v>
      </c>
    </row>
    <row r="16" spans="1:307" s="74" customFormat="1" ht="13.95" hidden="1" customHeight="1" x14ac:dyDescent="0.35">
      <c r="A16" s="602" t="s">
        <v>38</v>
      </c>
      <c r="B16" s="34" t="s">
        <v>18</v>
      </c>
      <c r="C16" s="35" t="s">
        <v>27</v>
      </c>
      <c r="D16" s="35" t="s">
        <v>20</v>
      </c>
      <c r="E16" s="36" t="s">
        <v>21</v>
      </c>
      <c r="F16" s="35" t="s">
        <v>39</v>
      </c>
      <c r="G16" s="35" t="s">
        <v>44</v>
      </c>
      <c r="H16" s="37">
        <v>4</v>
      </c>
      <c r="I16" s="37">
        <v>12.3</v>
      </c>
      <c r="J16" s="38">
        <f>Tabla1[[#This Row],[Largo (m)]]+3</f>
        <v>15.3</v>
      </c>
      <c r="K16" s="38">
        <f>Tabla1[[#This Row],[Ancho (m)]]+3</f>
        <v>7</v>
      </c>
      <c r="L16" s="38">
        <v>3.7</v>
      </c>
      <c r="M16" s="39">
        <v>94.2</v>
      </c>
      <c r="N16" s="40">
        <f>Tabla1[[#This Row],[Largo+FS (m)]]*Tabla1[[#This Row],[Ancho+FS (m)]]</f>
        <v>107.10000000000001</v>
      </c>
      <c r="O16" s="41" t="s">
        <v>515</v>
      </c>
      <c r="P16" s="42">
        <v>44515</v>
      </c>
      <c r="Q16" s="35">
        <f>Tabla1[[#This Row],[Salida]]-Tabla1[[#This Row],[Entrada  ]]</f>
        <v>21</v>
      </c>
      <c r="R16" s="43">
        <v>44536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</row>
    <row r="17" spans="1:18" ht="13.95" hidden="1" customHeight="1" x14ac:dyDescent="0.35">
      <c r="A17" s="602" t="s">
        <v>38</v>
      </c>
      <c r="B17" s="34" t="s">
        <v>18</v>
      </c>
      <c r="C17" s="35" t="s">
        <v>27</v>
      </c>
      <c r="D17" s="35" t="s">
        <v>20</v>
      </c>
      <c r="E17" s="36" t="s">
        <v>21</v>
      </c>
      <c r="F17" s="35" t="s">
        <v>39</v>
      </c>
      <c r="G17" s="35" t="s">
        <v>45</v>
      </c>
      <c r="H17" s="37">
        <v>4</v>
      </c>
      <c r="I17" s="37">
        <v>12.3</v>
      </c>
      <c r="J17" s="38">
        <f>Tabla1[[#This Row],[Largo (m)]]+3</f>
        <v>15.3</v>
      </c>
      <c r="K17" s="38">
        <f>Tabla1[[#This Row],[Ancho (m)]]+3</f>
        <v>7</v>
      </c>
      <c r="L17" s="38">
        <v>4.03</v>
      </c>
      <c r="M17" s="39">
        <v>97</v>
      </c>
      <c r="N17" s="40">
        <f>Tabla1[[#This Row],[Largo+FS (m)]]*Tabla1[[#This Row],[Ancho+FS (m)]]</f>
        <v>107.10000000000001</v>
      </c>
      <c r="O17" s="41" t="s">
        <v>515</v>
      </c>
      <c r="P17" s="42">
        <v>44515</v>
      </c>
      <c r="Q17" s="35">
        <f>Tabla1[[#This Row],[Salida]]-Tabla1[[#This Row],[Entrada  ]]</f>
        <v>19</v>
      </c>
      <c r="R17" s="43">
        <v>44534</v>
      </c>
    </row>
    <row r="18" spans="1:18" ht="13.95" hidden="1" customHeight="1" x14ac:dyDescent="0.35">
      <c r="A18" s="602" t="s">
        <v>38</v>
      </c>
      <c r="B18" s="34" t="s">
        <v>18</v>
      </c>
      <c r="C18" s="35" t="s">
        <v>27</v>
      </c>
      <c r="D18" s="35" t="s">
        <v>20</v>
      </c>
      <c r="E18" s="36" t="s">
        <v>21</v>
      </c>
      <c r="F18" s="35" t="s">
        <v>39</v>
      </c>
      <c r="G18" s="35" t="s">
        <v>46</v>
      </c>
      <c r="H18" s="37">
        <v>2.2999999999999998</v>
      </c>
      <c r="I18" s="37">
        <v>7.8</v>
      </c>
      <c r="J18" s="38">
        <f>Tabla1[[#This Row],[Largo (m)]]+3</f>
        <v>10.8</v>
      </c>
      <c r="K18" s="38">
        <f>Tabla1[[#This Row],[Ancho (m)]]+3</f>
        <v>5.3</v>
      </c>
      <c r="L18" s="38">
        <v>3.74</v>
      </c>
      <c r="M18" s="39">
        <v>31.5</v>
      </c>
      <c r="N18" s="40">
        <f>Tabla1[[#This Row],[Largo+FS (m)]]*Tabla1[[#This Row],[Ancho+FS (m)]]</f>
        <v>57.24</v>
      </c>
      <c r="O18" s="41" t="s">
        <v>515</v>
      </c>
      <c r="P18" s="42">
        <v>44515</v>
      </c>
      <c r="Q18" s="35">
        <f>Tabla1[[#This Row],[Salida]]-Tabla1[[#This Row],[Entrada  ]]</f>
        <v>24</v>
      </c>
      <c r="R18" s="43">
        <v>44539</v>
      </c>
    </row>
    <row r="19" spans="1:18" ht="13.95" hidden="1" customHeight="1" x14ac:dyDescent="0.35">
      <c r="A19" s="602" t="s">
        <v>38</v>
      </c>
      <c r="B19" s="75" t="s">
        <v>18</v>
      </c>
      <c r="C19" s="36" t="s">
        <v>27</v>
      </c>
      <c r="D19" s="36" t="s">
        <v>20</v>
      </c>
      <c r="E19" s="36" t="s">
        <v>21</v>
      </c>
      <c r="F19" s="36" t="s">
        <v>39</v>
      </c>
      <c r="G19" s="36" t="s">
        <v>47</v>
      </c>
      <c r="H19" s="76">
        <v>7.2</v>
      </c>
      <c r="I19" s="76">
        <v>2.2999999999999998</v>
      </c>
      <c r="J19" s="77">
        <f>Tabla1[[#This Row],[Largo (m)]]+3</f>
        <v>5.3</v>
      </c>
      <c r="K19" s="77">
        <f>Tabla1[[#This Row],[Ancho (m)]]+3</f>
        <v>10.199999999999999</v>
      </c>
      <c r="L19" s="78">
        <v>3.06</v>
      </c>
      <c r="M19" s="79">
        <v>16</v>
      </c>
      <c r="N19" s="40">
        <f>Tabla1[[#This Row],[Largo+FS (m)]]*Tabla1[[#This Row],[Ancho+FS (m)]]</f>
        <v>54.059999999999995</v>
      </c>
      <c r="O19" s="41" t="s">
        <v>515</v>
      </c>
      <c r="P19" s="80">
        <v>44515</v>
      </c>
      <c r="Q19" s="36">
        <f>Tabla1[[#This Row],[Salida]]-Tabla1[[#This Row],[Entrada  ]]</f>
        <v>38</v>
      </c>
      <c r="R19" s="81">
        <v>44553</v>
      </c>
    </row>
    <row r="20" spans="1:18" ht="13.95" hidden="1" customHeight="1" x14ac:dyDescent="0.35">
      <c r="A20" s="602" t="s">
        <v>38</v>
      </c>
      <c r="B20" s="75" t="s">
        <v>18</v>
      </c>
      <c r="C20" s="36" t="s">
        <v>27</v>
      </c>
      <c r="D20" s="36" t="s">
        <v>20</v>
      </c>
      <c r="E20" s="36" t="s">
        <v>21</v>
      </c>
      <c r="F20" s="36" t="s">
        <v>39</v>
      </c>
      <c r="G20" s="36" t="s">
        <v>48</v>
      </c>
      <c r="H20" s="76">
        <v>12.3</v>
      </c>
      <c r="I20" s="76">
        <v>4</v>
      </c>
      <c r="J20" s="77">
        <f>Tabla1[[#This Row],[Largo (m)]]+3</f>
        <v>7</v>
      </c>
      <c r="K20" s="77">
        <f>Tabla1[[#This Row],[Ancho (m)]]+3</f>
        <v>15.3</v>
      </c>
      <c r="L20" s="78">
        <v>4.18</v>
      </c>
      <c r="M20" s="79">
        <v>97.8</v>
      </c>
      <c r="N20" s="40">
        <f>Tabla1[[#This Row],[Largo+FS (m)]]*Tabla1[[#This Row],[Ancho+FS (m)]]</f>
        <v>107.10000000000001</v>
      </c>
      <c r="O20" s="41" t="s">
        <v>515</v>
      </c>
      <c r="P20" s="80">
        <v>44515</v>
      </c>
      <c r="Q20" s="36">
        <f>Tabla1[[#This Row],[Salida]]-Tabla1[[#This Row],[Entrada  ]]</f>
        <v>43</v>
      </c>
      <c r="R20" s="81">
        <v>44558</v>
      </c>
    </row>
    <row r="21" spans="1:18" ht="13.95" hidden="1" customHeight="1" x14ac:dyDescent="0.35">
      <c r="A21" s="602" t="s">
        <v>38</v>
      </c>
      <c r="B21" s="75" t="s">
        <v>18</v>
      </c>
      <c r="C21" s="36" t="s">
        <v>27</v>
      </c>
      <c r="D21" s="36" t="s">
        <v>20</v>
      </c>
      <c r="E21" s="36" t="s">
        <v>21</v>
      </c>
      <c r="F21" s="36" t="s">
        <v>39</v>
      </c>
      <c r="G21" s="36" t="s">
        <v>49</v>
      </c>
      <c r="H21" s="76">
        <v>12</v>
      </c>
      <c r="I21" s="76">
        <v>4</v>
      </c>
      <c r="J21" s="77">
        <f>Tabla1[[#This Row],[Largo (m)]]+3</f>
        <v>7</v>
      </c>
      <c r="K21" s="77">
        <f>Tabla1[[#This Row],[Ancho (m)]]+3</f>
        <v>15</v>
      </c>
      <c r="L21" s="78">
        <v>3.7</v>
      </c>
      <c r="M21" s="79">
        <v>94.2</v>
      </c>
      <c r="N21" s="40">
        <f>Tabla1[[#This Row],[Largo+FS (m)]]*Tabla1[[#This Row],[Ancho+FS (m)]]</f>
        <v>105</v>
      </c>
      <c r="O21" s="41" t="s">
        <v>515</v>
      </c>
      <c r="P21" s="80">
        <v>44515</v>
      </c>
      <c r="Q21" s="36">
        <f>Tabla1[[#This Row],[Salida]]-Tabla1[[#This Row],[Entrada  ]]</f>
        <v>43</v>
      </c>
      <c r="R21" s="81">
        <v>44558</v>
      </c>
    </row>
    <row r="22" spans="1:18" ht="13.95" hidden="1" customHeight="1" thickBot="1" x14ac:dyDescent="0.35">
      <c r="A22" s="602" t="s">
        <v>38</v>
      </c>
      <c r="B22" s="82" t="s">
        <v>18</v>
      </c>
      <c r="C22" s="47" t="s">
        <v>27</v>
      </c>
      <c r="D22" s="47" t="s">
        <v>20</v>
      </c>
      <c r="E22" s="47" t="s">
        <v>21</v>
      </c>
      <c r="F22" s="47" t="s">
        <v>39</v>
      </c>
      <c r="G22" s="47" t="s">
        <v>50</v>
      </c>
      <c r="H22" s="83">
        <v>7.8</v>
      </c>
      <c r="I22" s="83">
        <v>2.2999999999999998</v>
      </c>
      <c r="J22" s="84">
        <f>Tabla1[[#This Row],[Largo (m)]]+3</f>
        <v>5.3</v>
      </c>
      <c r="K22" s="84">
        <f>Tabla1[[#This Row],[Ancho (m)]]+3</f>
        <v>10.8</v>
      </c>
      <c r="L22" s="85">
        <v>3.74</v>
      </c>
      <c r="M22" s="86">
        <v>31.5</v>
      </c>
      <c r="N22" s="52">
        <f>Tabla1[[#This Row],[Largo+FS (m)]]*Tabla1[[#This Row],[Ancho+FS (m)]]</f>
        <v>57.24</v>
      </c>
      <c r="O22" s="53" t="s">
        <v>515</v>
      </c>
      <c r="P22" s="87">
        <v>44515</v>
      </c>
      <c r="Q22" s="47">
        <f>Tabla1[[#This Row],[Salida]]-Tabla1[[#This Row],[Entrada  ]]</f>
        <v>38</v>
      </c>
      <c r="R22" s="88">
        <v>44553</v>
      </c>
    </row>
    <row r="23" spans="1:18" ht="13.95" hidden="1" customHeight="1" thickBot="1" x14ac:dyDescent="0.35">
      <c r="A23" s="601" t="s">
        <v>51</v>
      </c>
      <c r="B23" s="4" t="s">
        <v>52</v>
      </c>
      <c r="C23" s="89" t="s">
        <v>30</v>
      </c>
      <c r="D23" s="89" t="s">
        <v>53</v>
      </c>
      <c r="E23" s="89" t="s">
        <v>21</v>
      </c>
      <c r="F23" s="89" t="s">
        <v>54</v>
      </c>
      <c r="G23" s="89" t="s">
        <v>55</v>
      </c>
      <c r="H23" s="90">
        <v>2.6</v>
      </c>
      <c r="I23" s="90">
        <v>19.39</v>
      </c>
      <c r="J23" s="91">
        <f>Tabla1[[#This Row],[Largo (m)]]+3</f>
        <v>22.39</v>
      </c>
      <c r="K23" s="91">
        <f>Tabla1[[#This Row],[Ancho (m)]]+3</f>
        <v>5.6</v>
      </c>
      <c r="L23" s="91">
        <v>2.97</v>
      </c>
      <c r="M23" s="92">
        <v>10.4</v>
      </c>
      <c r="N23" s="11">
        <f>Tabla1[[#This Row],[Largo+FS (m)]]*Tabla1[[#This Row],[Ancho+FS (m)]]</f>
        <v>125.384</v>
      </c>
      <c r="O23" s="93" t="s">
        <v>515</v>
      </c>
      <c r="P23" s="94">
        <v>44518</v>
      </c>
      <c r="Q23" s="89">
        <f>Tabla1[[#This Row],[Salida]]-Tabla1[[#This Row],[Entrada  ]]</f>
        <v>1</v>
      </c>
      <c r="R23" s="95">
        <v>44519</v>
      </c>
    </row>
    <row r="24" spans="1:18" ht="13.95" hidden="1" customHeight="1" thickBot="1" x14ac:dyDescent="0.35">
      <c r="A24" s="601" t="s">
        <v>51</v>
      </c>
      <c r="B24" s="96" t="s">
        <v>52</v>
      </c>
      <c r="C24" s="97" t="s">
        <v>30</v>
      </c>
      <c r="D24" s="97" t="s">
        <v>53</v>
      </c>
      <c r="E24" s="97" t="s">
        <v>21</v>
      </c>
      <c r="F24" s="97" t="s">
        <v>56</v>
      </c>
      <c r="G24" s="97" t="s">
        <v>57</v>
      </c>
      <c r="H24" s="98">
        <v>3.3</v>
      </c>
      <c r="I24" s="98">
        <v>12.95</v>
      </c>
      <c r="J24" s="99">
        <f>Tabla1[[#This Row],[Largo (m)]]+3</f>
        <v>15.95</v>
      </c>
      <c r="K24" s="99">
        <f>Tabla1[[#This Row],[Ancho (m)]]+3</f>
        <v>6.3</v>
      </c>
      <c r="L24" s="99">
        <v>3.31</v>
      </c>
      <c r="M24" s="100">
        <v>20.350000000000001</v>
      </c>
      <c r="N24" s="63">
        <f>Tabla1[[#This Row],[Largo+FS (m)]]*Tabla1[[#This Row],[Ancho+FS (m)]]</f>
        <v>100.485</v>
      </c>
      <c r="O24" s="101" t="s">
        <v>515</v>
      </c>
      <c r="P24" s="102">
        <v>44518</v>
      </c>
      <c r="Q24" s="97">
        <f>Tabla1[[#This Row],[Salida]]-Tabla1[[#This Row],[Entrada  ]]</f>
        <v>1</v>
      </c>
      <c r="R24" s="103">
        <v>44519</v>
      </c>
    </row>
    <row r="25" spans="1:18" ht="13.95" hidden="1" customHeight="1" thickBot="1" x14ac:dyDescent="0.35">
      <c r="A25" s="601" t="s">
        <v>51</v>
      </c>
      <c r="B25" s="56" t="s">
        <v>52</v>
      </c>
      <c r="C25" s="97" t="s">
        <v>30</v>
      </c>
      <c r="D25" s="97" t="s">
        <v>53</v>
      </c>
      <c r="E25" s="97" t="s">
        <v>21</v>
      </c>
      <c r="F25" s="97" t="s">
        <v>58</v>
      </c>
      <c r="G25" s="97" t="s">
        <v>59</v>
      </c>
      <c r="H25" s="98">
        <v>3.76</v>
      </c>
      <c r="I25" s="98">
        <v>9.06</v>
      </c>
      <c r="J25" s="99">
        <f>Tabla1[[#This Row],[Largo (m)]]+3</f>
        <v>12.06</v>
      </c>
      <c r="K25" s="99">
        <f>Tabla1[[#This Row],[Ancho (m)]]+3</f>
        <v>6.76</v>
      </c>
      <c r="L25" s="99">
        <v>4.0199999999999996</v>
      </c>
      <c r="M25" s="100">
        <v>29.48</v>
      </c>
      <c r="N25" s="63">
        <f>Tabla1[[#This Row],[Largo+FS (m)]]*Tabla1[[#This Row],[Ancho+FS (m)]]</f>
        <v>81.525599999999997</v>
      </c>
      <c r="O25" s="101" t="s">
        <v>516</v>
      </c>
      <c r="P25" s="102">
        <v>44518</v>
      </c>
      <c r="Q25" s="97">
        <f>Tabla1[[#This Row],[Salida]]-Tabla1[[#This Row],[Entrada  ]]</f>
        <v>1</v>
      </c>
      <c r="R25" s="103">
        <v>44519</v>
      </c>
    </row>
    <row r="26" spans="1:18" ht="13.95" hidden="1" customHeight="1" thickBot="1" x14ac:dyDescent="0.35">
      <c r="A26" s="601" t="s">
        <v>51</v>
      </c>
      <c r="B26" s="15" t="s">
        <v>52</v>
      </c>
      <c r="C26" s="104" t="s">
        <v>30</v>
      </c>
      <c r="D26" s="104" t="s">
        <v>53</v>
      </c>
      <c r="E26" s="104" t="s">
        <v>21</v>
      </c>
      <c r="F26" s="104" t="s">
        <v>58</v>
      </c>
      <c r="G26" s="104" t="s">
        <v>60</v>
      </c>
      <c r="H26" s="105">
        <v>3.76</v>
      </c>
      <c r="I26" s="105">
        <v>9.06</v>
      </c>
      <c r="J26" s="106">
        <f>Tabla1[[#This Row],[Largo (m)]]+3</f>
        <v>12.06</v>
      </c>
      <c r="K26" s="106">
        <f>Tabla1[[#This Row],[Ancho (m)]]+3</f>
        <v>6.76</v>
      </c>
      <c r="L26" s="106">
        <v>4.0199999999999996</v>
      </c>
      <c r="M26" s="107">
        <v>29.48</v>
      </c>
      <c r="N26" s="20">
        <f>Tabla1[[#This Row],[Largo+FS (m)]]*Tabla1[[#This Row],[Ancho+FS (m)]]</f>
        <v>81.525599999999997</v>
      </c>
      <c r="O26" s="108" t="s">
        <v>516</v>
      </c>
      <c r="P26" s="109">
        <v>44518</v>
      </c>
      <c r="Q26" s="104">
        <f>Tabla1[[#This Row],[Salida]]-Tabla1[[#This Row],[Entrada  ]]</f>
        <v>1</v>
      </c>
      <c r="R26" s="110">
        <v>44519</v>
      </c>
    </row>
    <row r="27" spans="1:18" ht="13.95" hidden="1" customHeight="1" x14ac:dyDescent="0.35">
      <c r="A27" s="602" t="s">
        <v>61</v>
      </c>
      <c r="B27" s="111" t="s">
        <v>52</v>
      </c>
      <c r="C27" s="112" t="s">
        <v>30</v>
      </c>
      <c r="D27" s="112" t="s">
        <v>53</v>
      </c>
      <c r="E27" s="112" t="s">
        <v>21</v>
      </c>
      <c r="F27" s="112" t="s">
        <v>62</v>
      </c>
      <c r="G27" s="112" t="s">
        <v>63</v>
      </c>
      <c r="H27" s="113">
        <v>4.6500000000000004</v>
      </c>
      <c r="I27" s="113">
        <v>18</v>
      </c>
      <c r="J27" s="114">
        <f>Tabla1[[#This Row],[Largo (m)]]+3</f>
        <v>21</v>
      </c>
      <c r="K27" s="114">
        <f>Tabla1[[#This Row],[Ancho (m)]]+3</f>
        <v>7.65</v>
      </c>
      <c r="L27" s="114">
        <v>4.0199999999999996</v>
      </c>
      <c r="M27" s="115">
        <v>62.5</v>
      </c>
      <c r="N27" s="30">
        <f>Tabla1[[#This Row],[Largo+FS (m)]]*Tabla1[[#This Row],[Ancho+FS (m)]]</f>
        <v>160.65</v>
      </c>
      <c r="O27" s="116" t="s">
        <v>515</v>
      </c>
      <c r="P27" s="117">
        <v>44519</v>
      </c>
      <c r="Q27" s="112">
        <f>Tabla1[[#This Row],[Salida]]-Tabla1[[#This Row],[Entrada  ]]</f>
        <v>1</v>
      </c>
      <c r="R27" s="118">
        <v>44520</v>
      </c>
    </row>
    <row r="28" spans="1:18" ht="13.95" hidden="1" customHeight="1" thickBot="1" x14ac:dyDescent="0.35">
      <c r="A28" s="602" t="s">
        <v>61</v>
      </c>
      <c r="B28" s="44" t="s">
        <v>52</v>
      </c>
      <c r="C28" s="119" t="s">
        <v>30</v>
      </c>
      <c r="D28" s="119" t="s">
        <v>53</v>
      </c>
      <c r="E28" s="119" t="s">
        <v>21</v>
      </c>
      <c r="F28" s="119" t="s">
        <v>64</v>
      </c>
      <c r="G28" s="119" t="s">
        <v>65</v>
      </c>
      <c r="H28" s="120">
        <v>4.04</v>
      </c>
      <c r="I28" s="120">
        <v>23.45</v>
      </c>
      <c r="J28" s="121">
        <f>Tabla1[[#This Row],[Largo (m)]]+3</f>
        <v>26.45</v>
      </c>
      <c r="K28" s="121">
        <f>Tabla1[[#This Row],[Ancho (m)]]+3</f>
        <v>7.04</v>
      </c>
      <c r="L28" s="121">
        <v>4.72</v>
      </c>
      <c r="M28" s="122">
        <v>33.06</v>
      </c>
      <c r="N28" s="52">
        <f>Tabla1[[#This Row],[Largo+FS (m)]]*Tabla1[[#This Row],[Ancho+FS (m)]]</f>
        <v>186.208</v>
      </c>
      <c r="O28" s="123" t="s">
        <v>515</v>
      </c>
      <c r="P28" s="124">
        <v>44519</v>
      </c>
      <c r="Q28" s="119">
        <f>Tabla1[[#This Row],[Salida]]-Tabla1[[#This Row],[Entrada  ]]</f>
        <v>1</v>
      </c>
      <c r="R28" s="125">
        <v>44520</v>
      </c>
    </row>
    <row r="29" spans="1:18" s="127" customFormat="1" ht="13.95" hidden="1" customHeight="1" thickBot="1" x14ac:dyDescent="0.35">
      <c r="A29" s="601" t="s">
        <v>66</v>
      </c>
      <c r="B29" s="126" t="s">
        <v>52</v>
      </c>
      <c r="C29" s="89" t="s">
        <v>30</v>
      </c>
      <c r="D29" s="89" t="s">
        <v>53</v>
      </c>
      <c r="E29" s="89" t="s">
        <v>21</v>
      </c>
      <c r="F29" s="89" t="s">
        <v>67</v>
      </c>
      <c r="G29" s="89" t="s">
        <v>68</v>
      </c>
      <c r="H29" s="90">
        <v>4.5</v>
      </c>
      <c r="I29" s="90">
        <v>34.65</v>
      </c>
      <c r="J29" s="91">
        <f>Tabla1[[#This Row],[Largo (m)]]+3</f>
        <v>37.65</v>
      </c>
      <c r="K29" s="91">
        <f>Tabla1[[#This Row],[Ancho (m)]]+3</f>
        <v>7.5</v>
      </c>
      <c r="L29" s="91">
        <v>4.83</v>
      </c>
      <c r="M29" s="92">
        <v>49.85</v>
      </c>
      <c r="N29" s="11">
        <f>Tabla1[[#This Row],[Largo+FS (m)]]*Tabla1[[#This Row],[Ancho+FS (m)]]</f>
        <v>282.375</v>
      </c>
      <c r="O29" s="93" t="s">
        <v>515</v>
      </c>
      <c r="P29" s="94">
        <v>44521</v>
      </c>
      <c r="Q29" s="89">
        <f>Tabla1[[#This Row],[Salida]]-Tabla1[[#This Row],[Entrada  ]]</f>
        <v>0</v>
      </c>
      <c r="R29" s="95">
        <v>44521</v>
      </c>
    </row>
    <row r="30" spans="1:18" s="127" customFormat="1" ht="13.95" hidden="1" customHeight="1" thickBot="1" x14ac:dyDescent="0.35">
      <c r="A30" s="601" t="s">
        <v>66</v>
      </c>
      <c r="B30" s="56" t="s">
        <v>52</v>
      </c>
      <c r="C30" s="97" t="s">
        <v>30</v>
      </c>
      <c r="D30" s="97" t="s">
        <v>53</v>
      </c>
      <c r="E30" s="97" t="s">
        <v>21</v>
      </c>
      <c r="F30" s="97" t="s">
        <v>67</v>
      </c>
      <c r="G30" s="97" t="s">
        <v>69</v>
      </c>
      <c r="H30" s="98">
        <v>4.68</v>
      </c>
      <c r="I30" s="98">
        <v>35.35</v>
      </c>
      <c r="J30" s="99">
        <f>Tabla1[[#This Row],[Largo (m)]]+3</f>
        <v>38.35</v>
      </c>
      <c r="K30" s="99">
        <f>Tabla1[[#This Row],[Ancho (m)]]+3</f>
        <v>7.68</v>
      </c>
      <c r="L30" s="99">
        <v>5.28</v>
      </c>
      <c r="M30" s="100">
        <v>96</v>
      </c>
      <c r="N30" s="63">
        <f>Tabla1[[#This Row],[Largo+FS (m)]]*Tabla1[[#This Row],[Ancho+FS (m)]]</f>
        <v>294.52800000000002</v>
      </c>
      <c r="O30" s="101" t="s">
        <v>515</v>
      </c>
      <c r="P30" s="102">
        <v>44521</v>
      </c>
      <c r="Q30" s="97">
        <f>Tabla1[[#This Row],[Salida]]-Tabla1[[#This Row],[Entrada  ]]</f>
        <v>0</v>
      </c>
      <c r="R30" s="103">
        <v>44521</v>
      </c>
    </row>
    <row r="31" spans="1:18" ht="13.95" hidden="1" customHeight="1" thickBot="1" x14ac:dyDescent="0.35">
      <c r="A31" s="601" t="s">
        <v>66</v>
      </c>
      <c r="B31" s="67" t="s">
        <v>52</v>
      </c>
      <c r="C31" s="104" t="s">
        <v>30</v>
      </c>
      <c r="D31" s="104" t="s">
        <v>53</v>
      </c>
      <c r="E31" s="104" t="s">
        <v>21</v>
      </c>
      <c r="F31" s="104" t="s">
        <v>56</v>
      </c>
      <c r="G31" s="104" t="s">
        <v>70</v>
      </c>
      <c r="H31" s="105">
        <v>5.01</v>
      </c>
      <c r="I31" s="105">
        <v>15.99</v>
      </c>
      <c r="J31" s="106">
        <f>Tabla1[[#This Row],[Largo (m)]]+3</f>
        <v>18.990000000000002</v>
      </c>
      <c r="K31" s="106">
        <f>Tabla1[[#This Row],[Ancho (m)]]+3</f>
        <v>8.01</v>
      </c>
      <c r="L31" s="106">
        <v>5.27</v>
      </c>
      <c r="M31" s="107">
        <v>91.7</v>
      </c>
      <c r="N31" s="20">
        <f>Tabla1[[#This Row],[Largo+FS (m)]]*Tabla1[[#This Row],[Ancho+FS (m)]]</f>
        <v>152.10990000000001</v>
      </c>
      <c r="O31" s="108" t="s">
        <v>515</v>
      </c>
      <c r="P31" s="109">
        <v>44521</v>
      </c>
      <c r="Q31" s="104">
        <f>Tabla1[[#This Row],[Salida]]-Tabla1[[#This Row],[Entrada  ]]</f>
        <v>0</v>
      </c>
      <c r="R31" s="110">
        <v>44521</v>
      </c>
    </row>
    <row r="32" spans="1:18" ht="13.95" hidden="1" customHeight="1" x14ac:dyDescent="0.35">
      <c r="A32" s="602" t="s">
        <v>71</v>
      </c>
      <c r="B32" s="111" t="s">
        <v>52</v>
      </c>
      <c r="C32" s="112" t="s">
        <v>30</v>
      </c>
      <c r="D32" s="112" t="s">
        <v>53</v>
      </c>
      <c r="E32" s="112" t="s">
        <v>21</v>
      </c>
      <c r="F32" s="112" t="s">
        <v>72</v>
      </c>
      <c r="G32" s="112" t="s">
        <v>73</v>
      </c>
      <c r="H32" s="113">
        <v>4.6500000000000004</v>
      </c>
      <c r="I32" s="113">
        <v>18</v>
      </c>
      <c r="J32" s="114">
        <f>Tabla1[[#This Row],[Largo (m)]]+3</f>
        <v>21</v>
      </c>
      <c r="K32" s="114">
        <f>Tabla1[[#This Row],[Ancho (m)]]+3</f>
        <v>7.65</v>
      </c>
      <c r="L32" s="114">
        <v>4.0199999999999996</v>
      </c>
      <c r="M32" s="115">
        <v>62.5</v>
      </c>
      <c r="N32" s="30">
        <f>Tabla1[[#This Row],[Largo+FS (m)]]*Tabla1[[#This Row],[Ancho+FS (m)]]</f>
        <v>160.65</v>
      </c>
      <c r="O32" s="116" t="s">
        <v>515</v>
      </c>
      <c r="P32" s="117">
        <v>44523</v>
      </c>
      <c r="Q32" s="112">
        <f>Tabla1[[#This Row],[Salida]]-Tabla1[[#This Row],[Entrada  ]]</f>
        <v>0</v>
      </c>
      <c r="R32" s="118">
        <v>44523</v>
      </c>
    </row>
    <row r="33" spans="1:18" ht="13.95" hidden="1" customHeight="1" x14ac:dyDescent="0.35">
      <c r="A33" s="602" t="s">
        <v>71</v>
      </c>
      <c r="B33" s="34" t="s">
        <v>52</v>
      </c>
      <c r="C33" s="128" t="s">
        <v>30</v>
      </c>
      <c r="D33" s="128" t="s">
        <v>53</v>
      </c>
      <c r="E33" s="128" t="s">
        <v>21</v>
      </c>
      <c r="F33" s="128" t="s">
        <v>72</v>
      </c>
      <c r="G33" s="128" t="s">
        <v>74</v>
      </c>
      <c r="H33" s="129">
        <v>4.6500000000000004</v>
      </c>
      <c r="I33" s="129">
        <v>18</v>
      </c>
      <c r="J33" s="130">
        <f>Tabla1[[#This Row],[Largo (m)]]+3</f>
        <v>21</v>
      </c>
      <c r="K33" s="130">
        <f>Tabla1[[#This Row],[Ancho (m)]]+3</f>
        <v>7.65</v>
      </c>
      <c r="L33" s="130">
        <v>4.0199999999999996</v>
      </c>
      <c r="M33" s="131">
        <v>62.5</v>
      </c>
      <c r="N33" s="40">
        <f>Tabla1[[#This Row],[Largo+FS (m)]]*Tabla1[[#This Row],[Ancho+FS (m)]]</f>
        <v>160.65</v>
      </c>
      <c r="O33" s="132" t="s">
        <v>515</v>
      </c>
      <c r="P33" s="133">
        <v>44523</v>
      </c>
      <c r="Q33" s="128">
        <f>Tabla1[[#This Row],[Salida]]-Tabla1[[#This Row],[Entrada  ]]</f>
        <v>0</v>
      </c>
      <c r="R33" s="134">
        <v>44523</v>
      </c>
    </row>
    <row r="34" spans="1:18" ht="13.95" hidden="1" customHeight="1" x14ac:dyDescent="0.35">
      <c r="A34" s="602" t="s">
        <v>71</v>
      </c>
      <c r="B34" s="34" t="s">
        <v>52</v>
      </c>
      <c r="C34" s="128" t="s">
        <v>30</v>
      </c>
      <c r="D34" s="128" t="s">
        <v>53</v>
      </c>
      <c r="E34" s="128" t="s">
        <v>21</v>
      </c>
      <c r="F34" s="128" t="s">
        <v>75</v>
      </c>
      <c r="G34" s="128" t="s">
        <v>76</v>
      </c>
      <c r="H34" s="129">
        <v>1.38</v>
      </c>
      <c r="I34" s="129">
        <v>5.29</v>
      </c>
      <c r="J34" s="130">
        <f>Tabla1[[#This Row],[Largo (m)]]+3</f>
        <v>8.2899999999999991</v>
      </c>
      <c r="K34" s="130">
        <f>Tabla1[[#This Row],[Ancho (m)]]+3</f>
        <v>4.38</v>
      </c>
      <c r="L34" s="130">
        <v>1.53</v>
      </c>
      <c r="M34" s="131">
        <v>1.29</v>
      </c>
      <c r="N34" s="40">
        <f>Tabla1[[#This Row],[Largo+FS (m)]]*Tabla1[[#This Row],[Ancho+FS (m)]]</f>
        <v>36.310199999999995</v>
      </c>
      <c r="O34" s="132" t="s">
        <v>515</v>
      </c>
      <c r="P34" s="133">
        <v>44523</v>
      </c>
      <c r="Q34" s="128">
        <f>Tabla1[[#This Row],[Salida]]-Tabla1[[#This Row],[Entrada  ]]</f>
        <v>0</v>
      </c>
      <c r="R34" s="134">
        <v>44523</v>
      </c>
    </row>
    <row r="35" spans="1:18" ht="13.95" hidden="1" customHeight="1" thickBot="1" x14ac:dyDescent="0.35">
      <c r="A35" s="602" t="s">
        <v>71</v>
      </c>
      <c r="B35" s="82" t="s">
        <v>52</v>
      </c>
      <c r="C35" s="119" t="s">
        <v>30</v>
      </c>
      <c r="D35" s="119" t="s">
        <v>53</v>
      </c>
      <c r="E35" s="119" t="s">
        <v>21</v>
      </c>
      <c r="F35" s="119" t="s">
        <v>75</v>
      </c>
      <c r="G35" s="119" t="s">
        <v>77</v>
      </c>
      <c r="H35" s="120">
        <v>1.63</v>
      </c>
      <c r="I35" s="120">
        <v>5.87</v>
      </c>
      <c r="J35" s="121">
        <f>Tabla1[[#This Row],[Largo (m)]]+3</f>
        <v>8.870000000000001</v>
      </c>
      <c r="K35" s="121">
        <f>Tabla1[[#This Row],[Ancho (m)]]+3</f>
        <v>4.63</v>
      </c>
      <c r="L35" s="121">
        <v>19.3</v>
      </c>
      <c r="M35" s="122">
        <v>22.6</v>
      </c>
      <c r="N35" s="52">
        <f>Tabla1[[#This Row],[Largo+FS (m)]]*Tabla1[[#This Row],[Ancho+FS (m)]]</f>
        <v>41.068100000000001</v>
      </c>
      <c r="O35" s="123" t="s">
        <v>515</v>
      </c>
      <c r="P35" s="124">
        <v>44523</v>
      </c>
      <c r="Q35" s="119">
        <f>Tabla1[[#This Row],[Salida]]-Tabla1[[#This Row],[Entrada  ]]</f>
        <v>0</v>
      </c>
      <c r="R35" s="125">
        <v>44523</v>
      </c>
    </row>
    <row r="36" spans="1:18" ht="13.95" hidden="1" customHeight="1" thickBot="1" x14ac:dyDescent="0.35">
      <c r="A36" s="601" t="s">
        <v>78</v>
      </c>
      <c r="B36" s="4" t="s">
        <v>79</v>
      </c>
      <c r="C36" s="5" t="s">
        <v>27</v>
      </c>
      <c r="D36" s="5" t="s">
        <v>20</v>
      </c>
      <c r="E36" s="89" t="s">
        <v>21</v>
      </c>
      <c r="F36" s="5" t="s">
        <v>80</v>
      </c>
      <c r="G36" s="7" t="s">
        <v>81</v>
      </c>
      <c r="H36" s="8">
        <v>5.4</v>
      </c>
      <c r="I36" s="8">
        <v>32.4</v>
      </c>
      <c r="J36" s="9">
        <f>Tabla1[[#This Row],[Largo (m)]]+3</f>
        <v>35.4</v>
      </c>
      <c r="K36" s="9">
        <f>Tabla1[[#This Row],[Ancho (m)]]+3</f>
        <v>8.4</v>
      </c>
      <c r="L36" s="9">
        <v>4.5</v>
      </c>
      <c r="M36" s="10">
        <v>278.8</v>
      </c>
      <c r="N36" s="11">
        <f>Tabla1[[#This Row],[Largo+FS (m)]]*Tabla1[[#This Row],[Ancho+FS (m)]]</f>
        <v>297.36</v>
      </c>
      <c r="O36" s="12" t="s">
        <v>515</v>
      </c>
      <c r="P36" s="13">
        <v>44540</v>
      </c>
      <c r="Q36" s="5">
        <f>Tabla1[[#This Row],[Salida]]-Tabla1[[#This Row],[Entrada  ]]</f>
        <v>77</v>
      </c>
      <c r="R36" s="14">
        <v>44617</v>
      </c>
    </row>
    <row r="37" spans="1:18" ht="13.95" hidden="1" customHeight="1" thickBot="1" x14ac:dyDescent="0.35">
      <c r="A37" s="601" t="s">
        <v>78</v>
      </c>
      <c r="B37" s="67" t="s">
        <v>79</v>
      </c>
      <c r="C37" s="68" t="s">
        <v>27</v>
      </c>
      <c r="D37" s="68" t="s">
        <v>20</v>
      </c>
      <c r="E37" s="104" t="s">
        <v>21</v>
      </c>
      <c r="F37" s="68" t="s">
        <v>80</v>
      </c>
      <c r="G37" s="135" t="s">
        <v>82</v>
      </c>
      <c r="H37" s="69">
        <v>5.4</v>
      </c>
      <c r="I37" s="69">
        <v>32.4</v>
      </c>
      <c r="J37" s="70">
        <f>Tabla1[[#This Row],[Largo (m)]]+3</f>
        <v>35.4</v>
      </c>
      <c r="K37" s="70">
        <f>Tabla1[[#This Row],[Ancho (m)]]+3</f>
        <v>8.4</v>
      </c>
      <c r="L37" s="70">
        <v>4.5</v>
      </c>
      <c r="M37" s="71">
        <v>278.8</v>
      </c>
      <c r="N37" s="20">
        <f>Tabla1[[#This Row],[Largo+FS (m)]]*Tabla1[[#This Row],[Ancho+FS (m)]]</f>
        <v>297.36</v>
      </c>
      <c r="O37" s="21" t="s">
        <v>515</v>
      </c>
      <c r="P37" s="72">
        <v>44540</v>
      </c>
      <c r="Q37" s="68">
        <f>Tabla1[[#This Row],[Salida]]-Tabla1[[#This Row],[Entrada  ]]</f>
        <v>60</v>
      </c>
      <c r="R37" s="73">
        <v>44600</v>
      </c>
    </row>
    <row r="38" spans="1:18" ht="13.95" hidden="1" customHeight="1" x14ac:dyDescent="0.35">
      <c r="A38" s="602" t="s">
        <v>83</v>
      </c>
      <c r="B38" s="136" t="s">
        <v>84</v>
      </c>
      <c r="C38" s="137" t="s">
        <v>19</v>
      </c>
      <c r="D38" s="137" t="s">
        <v>20</v>
      </c>
      <c r="E38" s="112" t="s">
        <v>21</v>
      </c>
      <c r="F38" s="137" t="s">
        <v>85</v>
      </c>
      <c r="G38" s="137" t="s">
        <v>86</v>
      </c>
      <c r="H38" s="138">
        <v>4.3</v>
      </c>
      <c r="I38" s="138">
        <v>7.25</v>
      </c>
      <c r="J38" s="139">
        <f>Tabla1[[#This Row],[Largo (m)]]+3</f>
        <v>10.25</v>
      </c>
      <c r="K38" s="139">
        <f>Tabla1[[#This Row],[Ancho (m)]]+3</f>
        <v>7.3</v>
      </c>
      <c r="L38" s="139">
        <v>0.58499999999999996</v>
      </c>
      <c r="M38" s="140">
        <v>1.41</v>
      </c>
      <c r="N38" s="30">
        <f>Tabla1[[#This Row],[Largo+FS (m)]]*Tabla1[[#This Row],[Ancho+FS (m)]]</f>
        <v>74.825000000000003</v>
      </c>
      <c r="O38" s="141" t="s">
        <v>515</v>
      </c>
      <c r="P38" s="142">
        <v>44568</v>
      </c>
      <c r="Q38" s="143">
        <f>Tabla1[[#This Row],[Salida]]-Tabla1[[#This Row],[Entrada  ]]</f>
        <v>7</v>
      </c>
      <c r="R38" s="144">
        <v>44575</v>
      </c>
    </row>
    <row r="39" spans="1:18" ht="13.95" hidden="1" customHeight="1" x14ac:dyDescent="0.35">
      <c r="A39" s="602" t="s">
        <v>83</v>
      </c>
      <c r="B39" s="145" t="s">
        <v>84</v>
      </c>
      <c r="C39" s="146" t="s">
        <v>19</v>
      </c>
      <c r="D39" s="146" t="s">
        <v>20</v>
      </c>
      <c r="E39" s="128" t="s">
        <v>21</v>
      </c>
      <c r="F39" s="146" t="s">
        <v>87</v>
      </c>
      <c r="G39" s="146" t="s">
        <v>88</v>
      </c>
      <c r="H39" s="147">
        <v>4.55</v>
      </c>
      <c r="I39" s="147">
        <v>6.69</v>
      </c>
      <c r="J39" s="148">
        <f>Tabla1[[#This Row],[Largo (m)]]+3</f>
        <v>9.6900000000000013</v>
      </c>
      <c r="K39" s="148">
        <f>Tabla1[[#This Row],[Ancho (m)]]+3</f>
        <v>7.55</v>
      </c>
      <c r="L39" s="148">
        <v>0.58499999999999996</v>
      </c>
      <c r="M39" s="149">
        <v>1.43</v>
      </c>
      <c r="N39" s="40">
        <f>Tabla1[[#This Row],[Largo+FS (m)]]*Tabla1[[#This Row],[Ancho+FS (m)]]</f>
        <v>73.159500000000008</v>
      </c>
      <c r="O39" s="150" t="s">
        <v>515</v>
      </c>
      <c r="P39" s="151">
        <v>44568</v>
      </c>
      <c r="Q39" s="152">
        <f>Tabla1[[#This Row],[Salida]]-Tabla1[[#This Row],[Entrada  ]]</f>
        <v>5</v>
      </c>
      <c r="R39" s="153">
        <v>44573</v>
      </c>
    </row>
    <row r="40" spans="1:18" ht="13.95" hidden="1" customHeight="1" x14ac:dyDescent="0.35">
      <c r="A40" s="602" t="s">
        <v>83</v>
      </c>
      <c r="B40" s="145" t="s">
        <v>84</v>
      </c>
      <c r="C40" s="146" t="s">
        <v>19</v>
      </c>
      <c r="D40" s="146" t="s">
        <v>20</v>
      </c>
      <c r="E40" s="128" t="s">
        <v>21</v>
      </c>
      <c r="F40" s="146" t="s">
        <v>87</v>
      </c>
      <c r="G40" s="154" t="s">
        <v>89</v>
      </c>
      <c r="H40" s="147">
        <v>5</v>
      </c>
      <c r="I40" s="147">
        <v>6.43</v>
      </c>
      <c r="J40" s="148">
        <f>Tabla1[[#This Row],[Largo (m)]]+3</f>
        <v>9.43</v>
      </c>
      <c r="K40" s="148">
        <f>Tabla1[[#This Row],[Ancho (m)]]+3</f>
        <v>8</v>
      </c>
      <c r="L40" s="148">
        <v>0.58499999999999996</v>
      </c>
      <c r="M40" s="149">
        <v>0.8</v>
      </c>
      <c r="N40" s="40">
        <f>Tabla1[[#This Row],[Largo+FS (m)]]*Tabla1[[#This Row],[Ancho+FS (m)]]</f>
        <v>75.44</v>
      </c>
      <c r="O40" s="150" t="s">
        <v>515</v>
      </c>
      <c r="P40" s="151">
        <v>44568</v>
      </c>
      <c r="Q40" s="155">
        <f>Tabla1[[#This Row],[Salida]]-Tabla1[[#This Row],[Entrada  ]]</f>
        <v>5</v>
      </c>
      <c r="R40" s="153">
        <v>44573</v>
      </c>
    </row>
    <row r="41" spans="1:18" ht="13.95" hidden="1" customHeight="1" x14ac:dyDescent="0.35">
      <c r="A41" s="602" t="s">
        <v>83</v>
      </c>
      <c r="B41" s="145" t="s">
        <v>84</v>
      </c>
      <c r="C41" s="146" t="s">
        <v>19</v>
      </c>
      <c r="D41" s="146" t="s">
        <v>20</v>
      </c>
      <c r="E41" s="128" t="s">
        <v>21</v>
      </c>
      <c r="F41" s="146" t="s">
        <v>85</v>
      </c>
      <c r="G41" s="146" t="s">
        <v>90</v>
      </c>
      <c r="H41" s="147">
        <v>4.3499999999999996</v>
      </c>
      <c r="I41" s="147">
        <v>7.05</v>
      </c>
      <c r="J41" s="148">
        <f>Tabla1[[#This Row],[Largo (m)]]+3</f>
        <v>10.050000000000001</v>
      </c>
      <c r="K41" s="148">
        <f>Tabla1[[#This Row],[Ancho (m)]]+3</f>
        <v>7.35</v>
      </c>
      <c r="L41" s="148">
        <v>0.58499999999999996</v>
      </c>
      <c r="M41" s="149">
        <v>1.37</v>
      </c>
      <c r="N41" s="40">
        <f>Tabla1[[#This Row],[Largo+FS (m)]]*Tabla1[[#This Row],[Ancho+FS (m)]]</f>
        <v>73.867500000000007</v>
      </c>
      <c r="O41" s="150" t="s">
        <v>515</v>
      </c>
      <c r="P41" s="151">
        <v>44568</v>
      </c>
      <c r="Q41" s="152">
        <f>Tabla1[[#This Row],[Salida]]-Tabla1[[#This Row],[Entrada  ]]</f>
        <v>7</v>
      </c>
      <c r="R41" s="153">
        <v>44575</v>
      </c>
    </row>
    <row r="42" spans="1:18" ht="13.95" hidden="1" customHeight="1" x14ac:dyDescent="0.35">
      <c r="A42" s="602" t="s">
        <v>83</v>
      </c>
      <c r="B42" s="156" t="s">
        <v>84</v>
      </c>
      <c r="C42" s="154" t="s">
        <v>19</v>
      </c>
      <c r="D42" s="154" t="s">
        <v>20</v>
      </c>
      <c r="E42" s="128" t="s">
        <v>21</v>
      </c>
      <c r="F42" s="146" t="s">
        <v>91</v>
      </c>
      <c r="G42" s="154" t="s">
        <v>92</v>
      </c>
      <c r="H42" s="147">
        <v>2.2999999999999998</v>
      </c>
      <c r="I42" s="147">
        <v>11.1</v>
      </c>
      <c r="J42" s="148">
        <f>Tabla1[[#This Row],[Largo (m)]]+3</f>
        <v>14.1</v>
      </c>
      <c r="K42" s="148">
        <f>Tabla1[[#This Row],[Ancho (m)]]+3</f>
        <v>5.3</v>
      </c>
      <c r="L42" s="148">
        <v>3.5</v>
      </c>
      <c r="M42" s="149">
        <v>54.08</v>
      </c>
      <c r="N42" s="40">
        <f>Tabla1[[#This Row],[Largo+FS (m)]]*Tabla1[[#This Row],[Ancho+FS (m)]]</f>
        <v>74.72999999999999</v>
      </c>
      <c r="O42" s="150" t="s">
        <v>515</v>
      </c>
      <c r="P42" s="151">
        <v>44568</v>
      </c>
      <c r="Q42" s="152">
        <f>Tabla1[[#This Row],[Salida]]-Tabla1[[#This Row],[Entrada  ]]</f>
        <v>17</v>
      </c>
      <c r="R42" s="153">
        <v>44585</v>
      </c>
    </row>
    <row r="43" spans="1:18" ht="13.95" hidden="1" customHeight="1" x14ac:dyDescent="0.35">
      <c r="A43" s="602" t="s">
        <v>83</v>
      </c>
      <c r="B43" s="156" t="s">
        <v>84</v>
      </c>
      <c r="C43" s="154" t="s">
        <v>19</v>
      </c>
      <c r="D43" s="154" t="s">
        <v>20</v>
      </c>
      <c r="E43" s="128" t="s">
        <v>21</v>
      </c>
      <c r="F43" s="146" t="s">
        <v>93</v>
      </c>
      <c r="G43" s="154" t="s">
        <v>94</v>
      </c>
      <c r="H43" s="147">
        <v>3.48</v>
      </c>
      <c r="I43" s="147">
        <v>11.37</v>
      </c>
      <c r="J43" s="148">
        <f>Tabla1[[#This Row],[Largo (m)]]+3</f>
        <v>14.37</v>
      </c>
      <c r="K43" s="148">
        <f>Tabla1[[#This Row],[Ancho (m)]]+3</f>
        <v>6.48</v>
      </c>
      <c r="L43" s="148">
        <v>5.78</v>
      </c>
      <c r="M43" s="149">
        <v>31</v>
      </c>
      <c r="N43" s="40">
        <f>Tabla1[[#This Row],[Largo+FS (m)]]*Tabla1[[#This Row],[Ancho+FS (m)]]</f>
        <v>93.117599999999996</v>
      </c>
      <c r="O43" s="150" t="s">
        <v>515</v>
      </c>
      <c r="P43" s="151">
        <v>44568</v>
      </c>
      <c r="Q43" s="155">
        <f>Tabla1[[#This Row],[Salida]]-Tabla1[[#This Row],[Entrada  ]]</f>
        <v>21</v>
      </c>
      <c r="R43" s="153">
        <v>44589</v>
      </c>
    </row>
    <row r="44" spans="1:18" ht="13.95" hidden="1" customHeight="1" x14ac:dyDescent="0.35">
      <c r="A44" s="602" t="s">
        <v>83</v>
      </c>
      <c r="B44" s="24" t="s">
        <v>84</v>
      </c>
      <c r="C44" s="25" t="s">
        <v>19</v>
      </c>
      <c r="D44" s="25" t="s">
        <v>20</v>
      </c>
      <c r="E44" s="128" t="s">
        <v>21</v>
      </c>
      <c r="F44" s="25" t="s">
        <v>95</v>
      </c>
      <c r="G44" s="157" t="s">
        <v>96</v>
      </c>
      <c r="H44" s="27">
        <v>6.73</v>
      </c>
      <c r="I44" s="27">
        <v>17.09</v>
      </c>
      <c r="J44" s="28">
        <f>Tabla1[[#This Row],[Largo (m)]]+3</f>
        <v>20.09</v>
      </c>
      <c r="K44" s="28">
        <f>Tabla1[[#This Row],[Ancho (m)]]+3</f>
        <v>9.73</v>
      </c>
      <c r="L44" s="28">
        <v>6.94</v>
      </c>
      <c r="M44" s="29">
        <v>58.2</v>
      </c>
      <c r="N44" s="40">
        <f>Tabla1[[#This Row],[Largo+FS (m)]]*Tabla1[[#This Row],[Ancho+FS (m)]]</f>
        <v>195.47570000000002</v>
      </c>
      <c r="O44" s="116" t="s">
        <v>515</v>
      </c>
      <c r="P44" s="117">
        <v>44568</v>
      </c>
      <c r="Q44" s="158">
        <f>Tabla1[[#This Row],[Salida]]-Tabla1[[#This Row],[Entrada  ]]</f>
        <v>6</v>
      </c>
      <c r="R44" s="118">
        <v>44574</v>
      </c>
    </row>
    <row r="45" spans="1:18" ht="13.95" hidden="1" customHeight="1" x14ac:dyDescent="0.35">
      <c r="A45" s="602" t="s">
        <v>83</v>
      </c>
      <c r="B45" s="34" t="s">
        <v>84</v>
      </c>
      <c r="C45" s="35" t="s">
        <v>19</v>
      </c>
      <c r="D45" s="35" t="s">
        <v>20</v>
      </c>
      <c r="E45" s="128" t="s">
        <v>21</v>
      </c>
      <c r="F45" s="35" t="s">
        <v>95</v>
      </c>
      <c r="G45" s="159" t="s">
        <v>97</v>
      </c>
      <c r="H45" s="37">
        <v>6.73</v>
      </c>
      <c r="I45" s="37">
        <v>17.09</v>
      </c>
      <c r="J45" s="38">
        <f>Tabla1[[#This Row],[Largo (m)]]+3</f>
        <v>20.09</v>
      </c>
      <c r="K45" s="38">
        <f>Tabla1[[#This Row],[Ancho (m)]]+3</f>
        <v>9.73</v>
      </c>
      <c r="L45" s="38">
        <v>6.94</v>
      </c>
      <c r="M45" s="39">
        <v>58.2</v>
      </c>
      <c r="N45" s="40">
        <f>Tabla1[[#This Row],[Largo+FS (m)]]*Tabla1[[#This Row],[Ancho+FS (m)]]</f>
        <v>195.47570000000002</v>
      </c>
      <c r="O45" s="132" t="s">
        <v>515</v>
      </c>
      <c r="P45" s="133">
        <v>44568</v>
      </c>
      <c r="Q45" s="160">
        <f>Tabla1[[#This Row],[Salida]]-Tabla1[[#This Row],[Entrada  ]]</f>
        <v>4</v>
      </c>
      <c r="R45" s="134">
        <v>44572</v>
      </c>
    </row>
    <row r="46" spans="1:18" ht="13.95" hidden="1" customHeight="1" thickBot="1" x14ac:dyDescent="0.35">
      <c r="A46" s="602" t="s">
        <v>83</v>
      </c>
      <c r="B46" s="161" t="s">
        <v>84</v>
      </c>
      <c r="C46" s="162" t="s">
        <v>19</v>
      </c>
      <c r="D46" s="162" t="s">
        <v>20</v>
      </c>
      <c r="E46" s="119" t="s">
        <v>21</v>
      </c>
      <c r="F46" s="162" t="s">
        <v>98</v>
      </c>
      <c r="G46" s="162" t="s">
        <v>99</v>
      </c>
      <c r="H46" s="163">
        <v>3.55</v>
      </c>
      <c r="I46" s="163">
        <v>9.19</v>
      </c>
      <c r="J46" s="50">
        <f>Tabla1[[#This Row],[Largo (m)]]+3</f>
        <v>12.19</v>
      </c>
      <c r="K46" s="50">
        <f>Tabla1[[#This Row],[Ancho (m)]]+3</f>
        <v>6.55</v>
      </c>
      <c r="L46" s="50">
        <v>4.75</v>
      </c>
      <c r="M46" s="51">
        <v>17.62</v>
      </c>
      <c r="N46" s="52">
        <f>Tabla1[[#This Row],[Largo+FS (m)]]*Tabla1[[#This Row],[Ancho+FS (m)]]</f>
        <v>79.844499999999996</v>
      </c>
      <c r="O46" s="123" t="s">
        <v>515</v>
      </c>
      <c r="P46" s="124">
        <v>44568</v>
      </c>
      <c r="Q46" s="164">
        <f>Tabla1[[#This Row],[Salida]]-Tabla1[[#This Row],[Entrada  ]]</f>
        <v>13</v>
      </c>
      <c r="R46" s="125">
        <v>44581</v>
      </c>
    </row>
    <row r="47" spans="1:18" ht="13.95" customHeight="1" thickBot="1" x14ac:dyDescent="0.35">
      <c r="A47" s="604" t="s">
        <v>100</v>
      </c>
      <c r="B47" s="4" t="s">
        <v>101</v>
      </c>
      <c r="C47" s="5" t="s">
        <v>19</v>
      </c>
      <c r="D47" s="5" t="s">
        <v>20</v>
      </c>
      <c r="E47" s="89" t="s">
        <v>21</v>
      </c>
      <c r="F47" s="5" t="s">
        <v>476</v>
      </c>
      <c r="G47" s="5" t="s">
        <v>102</v>
      </c>
      <c r="H47" s="8">
        <v>21.5</v>
      </c>
      <c r="I47" s="8">
        <v>30</v>
      </c>
      <c r="J47" s="9">
        <f>Tabla1[[#This Row],[Largo (m)]]+3</f>
        <v>33</v>
      </c>
      <c r="K47" s="9">
        <f>Tabla1[[#This Row],[Ancho (m)]]+3</f>
        <v>24.5</v>
      </c>
      <c r="L47" s="9">
        <v>38</v>
      </c>
      <c r="M47" s="10">
        <v>755.5</v>
      </c>
      <c r="N47" s="11">
        <f>Tabla1[[#This Row],[Largo+FS (m)]]*Tabla1[[#This Row],[Ancho+FS (m)]]</f>
        <v>808.5</v>
      </c>
      <c r="O47" s="165" t="s">
        <v>517</v>
      </c>
      <c r="P47" s="94">
        <v>44569</v>
      </c>
      <c r="Q47" s="89">
        <f>Tabla1[[#This Row],[Salida]]-Tabla1[[#This Row],[Entrada  ]]</f>
        <v>23</v>
      </c>
      <c r="R47" s="95">
        <v>44592</v>
      </c>
    </row>
    <row r="48" spans="1:18" ht="13.95" customHeight="1" x14ac:dyDescent="0.3">
      <c r="A48" s="604" t="s">
        <v>100</v>
      </c>
      <c r="B48" s="56" t="s">
        <v>101</v>
      </c>
      <c r="C48" s="57" t="s">
        <v>19</v>
      </c>
      <c r="D48" s="57" t="s">
        <v>20</v>
      </c>
      <c r="E48" s="97" t="s">
        <v>21</v>
      </c>
      <c r="F48" s="57" t="s">
        <v>476</v>
      </c>
      <c r="G48" s="57" t="s">
        <v>103</v>
      </c>
      <c r="H48" s="60">
        <v>17.100000000000001</v>
      </c>
      <c r="I48" s="60">
        <v>36</v>
      </c>
      <c r="J48" s="61">
        <f>Tabla1[[#This Row],[Largo (m)]]+3</f>
        <v>39</v>
      </c>
      <c r="K48" s="61">
        <f>Tabla1[[#This Row],[Ancho (m)]]+3</f>
        <v>20.100000000000001</v>
      </c>
      <c r="L48" s="61">
        <v>34</v>
      </c>
      <c r="M48" s="62">
        <v>580</v>
      </c>
      <c r="N48" s="63">
        <f>Tabla1[[#This Row],[Largo+FS (m)]]*Tabla1[[#This Row],[Ancho+FS (m)]]</f>
        <v>783.90000000000009</v>
      </c>
      <c r="O48" s="166" t="s">
        <v>517</v>
      </c>
      <c r="P48" s="102">
        <v>44569</v>
      </c>
      <c r="Q48" s="97">
        <f>Tabla1[[#This Row],[Salida]]-Tabla1[[#This Row],[Entrada  ]]</f>
        <v>19</v>
      </c>
      <c r="R48" s="103">
        <v>44588</v>
      </c>
    </row>
    <row r="49" spans="1:18" ht="13.95" hidden="1" customHeight="1" thickBot="1" x14ac:dyDescent="0.3">
      <c r="A49" s="604" t="s">
        <v>100</v>
      </c>
      <c r="B49" s="56" t="s">
        <v>84</v>
      </c>
      <c r="C49" s="57" t="s">
        <v>19</v>
      </c>
      <c r="D49" s="57" t="s">
        <v>20</v>
      </c>
      <c r="E49" s="97" t="s">
        <v>21</v>
      </c>
      <c r="F49" s="57" t="s">
        <v>104</v>
      </c>
      <c r="G49" s="57" t="s">
        <v>105</v>
      </c>
      <c r="H49" s="60">
        <v>2.645</v>
      </c>
      <c r="I49" s="60">
        <v>20.100000000000001</v>
      </c>
      <c r="J49" s="61">
        <f>Tabla1[[#This Row],[Largo (m)]]+3</f>
        <v>23.1</v>
      </c>
      <c r="K49" s="61">
        <f>Tabla1[[#This Row],[Ancho (m)]]+3</f>
        <v>5.6449999999999996</v>
      </c>
      <c r="L49" s="61">
        <v>2.46</v>
      </c>
      <c r="M49" s="62">
        <v>24</v>
      </c>
      <c r="N49" s="63">
        <f>Tabla1[[#This Row],[Largo+FS (m)]]*Tabla1[[#This Row],[Ancho+FS (m)]]</f>
        <v>130.39949999999999</v>
      </c>
      <c r="O49" s="101" t="s">
        <v>515</v>
      </c>
      <c r="P49" s="102">
        <v>44569</v>
      </c>
      <c r="Q49" s="167">
        <f>Tabla1[[#This Row],[Salida]]-Tabla1[[#This Row],[Entrada  ]]</f>
        <v>16</v>
      </c>
      <c r="R49" s="103">
        <v>44585</v>
      </c>
    </row>
    <row r="50" spans="1:18" ht="13.95" hidden="1" customHeight="1" thickBot="1" x14ac:dyDescent="0.3">
      <c r="A50" s="604" t="s">
        <v>100</v>
      </c>
      <c r="B50" s="56" t="s">
        <v>84</v>
      </c>
      <c r="C50" s="57" t="s">
        <v>19</v>
      </c>
      <c r="D50" s="57" t="s">
        <v>20</v>
      </c>
      <c r="E50" s="97" t="s">
        <v>21</v>
      </c>
      <c r="F50" s="57" t="s">
        <v>106</v>
      </c>
      <c r="G50" s="57" t="s">
        <v>107</v>
      </c>
      <c r="H50" s="60">
        <v>2.5</v>
      </c>
      <c r="I50" s="60">
        <v>25.97</v>
      </c>
      <c r="J50" s="61">
        <f>Tabla1[[#This Row],[Largo (m)]]+3</f>
        <v>28.97</v>
      </c>
      <c r="K50" s="61">
        <f>Tabla1[[#This Row],[Ancho (m)]]+3</f>
        <v>5.5</v>
      </c>
      <c r="L50" s="61">
        <v>3.01</v>
      </c>
      <c r="M50" s="62">
        <v>32.81</v>
      </c>
      <c r="N50" s="63">
        <f>Tabla1[[#This Row],[Largo+FS (m)]]*Tabla1[[#This Row],[Ancho+FS (m)]]</f>
        <v>159.33499999999998</v>
      </c>
      <c r="O50" s="101" t="s">
        <v>515</v>
      </c>
      <c r="P50" s="102">
        <v>44569</v>
      </c>
      <c r="Q50" s="167">
        <f>Tabla1[[#This Row],[Salida]]-Tabla1[[#This Row],[Entrada  ]]</f>
        <v>16</v>
      </c>
      <c r="R50" s="103">
        <v>44585</v>
      </c>
    </row>
    <row r="51" spans="1:18" ht="13.95" hidden="1" customHeight="1" thickBot="1" x14ac:dyDescent="0.3">
      <c r="A51" s="604" t="s">
        <v>100</v>
      </c>
      <c r="B51" s="56" t="s">
        <v>84</v>
      </c>
      <c r="C51" s="57" t="s">
        <v>19</v>
      </c>
      <c r="D51" s="57" t="s">
        <v>20</v>
      </c>
      <c r="E51" s="97" t="s">
        <v>21</v>
      </c>
      <c r="F51" s="57" t="s">
        <v>85</v>
      </c>
      <c r="G51" s="168" t="s">
        <v>108</v>
      </c>
      <c r="H51" s="60">
        <v>4.55</v>
      </c>
      <c r="I51" s="60">
        <v>8.1</v>
      </c>
      <c r="J51" s="61">
        <f>Tabla1[[#This Row],[Largo (m)]]+3</f>
        <v>11.1</v>
      </c>
      <c r="K51" s="61">
        <f>Tabla1[[#This Row],[Ancho (m)]]+3</f>
        <v>7.55</v>
      </c>
      <c r="L51" s="61">
        <v>0.58499999999999996</v>
      </c>
      <c r="M51" s="62">
        <v>1.6</v>
      </c>
      <c r="N51" s="63">
        <f>Tabla1[[#This Row],[Largo+FS (m)]]*Tabla1[[#This Row],[Ancho+FS (m)]]</f>
        <v>83.804999999999993</v>
      </c>
      <c r="O51" s="101" t="s">
        <v>515</v>
      </c>
      <c r="P51" s="102">
        <v>44569</v>
      </c>
      <c r="Q51" s="167">
        <f>Tabla1[[#This Row],[Salida]]-Tabla1[[#This Row],[Entrada  ]]</f>
        <v>4</v>
      </c>
      <c r="R51" s="103">
        <v>44573</v>
      </c>
    </row>
    <row r="52" spans="1:18" ht="13.95" hidden="1" customHeight="1" thickBot="1" x14ac:dyDescent="0.3">
      <c r="A52" s="604" t="s">
        <v>100</v>
      </c>
      <c r="B52" s="56" t="s">
        <v>84</v>
      </c>
      <c r="C52" s="57" t="s">
        <v>19</v>
      </c>
      <c r="D52" s="57" t="s">
        <v>20</v>
      </c>
      <c r="E52" s="97" t="s">
        <v>21</v>
      </c>
      <c r="F52" s="57" t="s">
        <v>109</v>
      </c>
      <c r="G52" s="168" t="s">
        <v>89</v>
      </c>
      <c r="H52" s="60">
        <v>4.76</v>
      </c>
      <c r="I52" s="60">
        <v>40.19</v>
      </c>
      <c r="J52" s="61">
        <f>Tabla1[[#This Row],[Largo (m)]]+3</f>
        <v>43.19</v>
      </c>
      <c r="K52" s="61">
        <f>Tabla1[[#This Row],[Ancho (m)]]+3</f>
        <v>7.76</v>
      </c>
      <c r="L52" s="61">
        <v>5.39</v>
      </c>
      <c r="M52" s="62">
        <v>117.73</v>
      </c>
      <c r="N52" s="63">
        <f>Tabla1[[#This Row],[Largo+FS (m)]]*Tabla1[[#This Row],[Ancho+FS (m)]]</f>
        <v>335.15439999999995</v>
      </c>
      <c r="O52" s="101" t="s">
        <v>515</v>
      </c>
      <c r="P52" s="102">
        <v>44569</v>
      </c>
      <c r="Q52" s="167">
        <f>Tabla1[[#This Row],[Salida]]-Tabla1[[#This Row],[Entrada  ]]</f>
        <v>23</v>
      </c>
      <c r="R52" s="103">
        <v>44592</v>
      </c>
    </row>
    <row r="53" spans="1:18" ht="13.95" hidden="1" customHeight="1" thickBot="1" x14ac:dyDescent="0.3">
      <c r="A53" s="604" t="s">
        <v>100</v>
      </c>
      <c r="B53" s="56" t="s">
        <v>84</v>
      </c>
      <c r="C53" s="57" t="s">
        <v>19</v>
      </c>
      <c r="D53" s="57" t="s">
        <v>20</v>
      </c>
      <c r="E53" s="97" t="s">
        <v>21</v>
      </c>
      <c r="F53" s="57" t="s">
        <v>110</v>
      </c>
      <c r="G53" s="57" t="s">
        <v>111</v>
      </c>
      <c r="H53" s="60">
        <v>2.93</v>
      </c>
      <c r="I53" s="60">
        <v>16.670000000000002</v>
      </c>
      <c r="J53" s="61">
        <f>Tabla1[[#This Row],[Largo (m)]]+3</f>
        <v>19.670000000000002</v>
      </c>
      <c r="K53" s="61">
        <f>Tabla1[[#This Row],[Ancho (m)]]+3</f>
        <v>5.93</v>
      </c>
      <c r="L53" s="61">
        <v>3.02</v>
      </c>
      <c r="M53" s="62">
        <v>16.03</v>
      </c>
      <c r="N53" s="63">
        <f>Tabla1[[#This Row],[Largo+FS (m)]]*Tabla1[[#This Row],[Ancho+FS (m)]]</f>
        <v>116.6431</v>
      </c>
      <c r="O53" s="101" t="s">
        <v>515</v>
      </c>
      <c r="P53" s="102">
        <v>44569</v>
      </c>
      <c r="Q53" s="167">
        <f>Tabla1[[#This Row],[Salida]]-Tabla1[[#This Row],[Entrada  ]]</f>
        <v>6</v>
      </c>
      <c r="R53" s="103">
        <v>44575</v>
      </c>
    </row>
    <row r="54" spans="1:18" ht="13.95" hidden="1" customHeight="1" thickBot="1" x14ac:dyDescent="0.3">
      <c r="A54" s="604" t="s">
        <v>100</v>
      </c>
      <c r="B54" s="56" t="s">
        <v>84</v>
      </c>
      <c r="C54" s="57" t="s">
        <v>19</v>
      </c>
      <c r="D54" s="57" t="s">
        <v>20</v>
      </c>
      <c r="E54" s="97" t="s">
        <v>21</v>
      </c>
      <c r="F54" s="57" t="s">
        <v>87</v>
      </c>
      <c r="G54" s="57" t="s">
        <v>112</v>
      </c>
      <c r="H54" s="60">
        <v>5.47</v>
      </c>
      <c r="I54" s="60">
        <v>8.35</v>
      </c>
      <c r="J54" s="61">
        <f>Tabla1[[#This Row],[Largo (m)]]+3</f>
        <v>11.35</v>
      </c>
      <c r="K54" s="61">
        <f>Tabla1[[#This Row],[Ancho (m)]]+3</f>
        <v>8.4699999999999989</v>
      </c>
      <c r="L54" s="61">
        <v>0.58499999999999996</v>
      </c>
      <c r="M54" s="62">
        <v>1.56</v>
      </c>
      <c r="N54" s="63">
        <f>Tabla1[[#This Row],[Largo+FS (m)]]*Tabla1[[#This Row],[Ancho+FS (m)]]</f>
        <v>96.134499999999989</v>
      </c>
      <c r="O54" s="101" t="s">
        <v>515</v>
      </c>
      <c r="P54" s="102">
        <v>44569</v>
      </c>
      <c r="Q54" s="167">
        <f>Tabla1[[#This Row],[Salida]]-Tabla1[[#This Row],[Entrada  ]]</f>
        <v>4</v>
      </c>
      <c r="R54" s="103">
        <v>44573</v>
      </c>
    </row>
    <row r="55" spans="1:18" ht="13.95" hidden="1" customHeight="1" thickBot="1" x14ac:dyDescent="0.3">
      <c r="A55" s="604" t="s">
        <v>100</v>
      </c>
      <c r="B55" s="56" t="s">
        <v>84</v>
      </c>
      <c r="C55" s="57" t="s">
        <v>19</v>
      </c>
      <c r="D55" s="57" t="s">
        <v>20</v>
      </c>
      <c r="E55" s="97" t="s">
        <v>21</v>
      </c>
      <c r="F55" s="57" t="s">
        <v>85</v>
      </c>
      <c r="G55" s="168" t="s">
        <v>113</v>
      </c>
      <c r="H55" s="60">
        <v>5.55</v>
      </c>
      <c r="I55" s="60">
        <v>7.15</v>
      </c>
      <c r="J55" s="61">
        <f>Tabla1[[#This Row],[Largo (m)]]+3</f>
        <v>10.15</v>
      </c>
      <c r="K55" s="61">
        <f>Tabla1[[#This Row],[Ancho (m)]]+3</f>
        <v>8.5500000000000007</v>
      </c>
      <c r="L55" s="61">
        <v>0.63500000000000001</v>
      </c>
      <c r="M55" s="62">
        <v>0.82</v>
      </c>
      <c r="N55" s="63">
        <f>Tabla1[[#This Row],[Largo+FS (m)]]*Tabla1[[#This Row],[Ancho+FS (m)]]</f>
        <v>86.782500000000013</v>
      </c>
      <c r="O55" s="101" t="s">
        <v>515</v>
      </c>
      <c r="P55" s="102">
        <v>44569</v>
      </c>
      <c r="Q55" s="167">
        <f>Tabla1[[#This Row],[Salida]]-Tabla1[[#This Row],[Entrada  ]]</f>
        <v>4</v>
      </c>
      <c r="R55" s="103">
        <v>44573</v>
      </c>
    </row>
    <row r="56" spans="1:18" ht="13.95" hidden="1" customHeight="1" thickBot="1" x14ac:dyDescent="0.3">
      <c r="A56" s="604" t="s">
        <v>100</v>
      </c>
      <c r="B56" s="169" t="s">
        <v>84</v>
      </c>
      <c r="C56" s="168" t="s">
        <v>19</v>
      </c>
      <c r="D56" s="168" t="s">
        <v>20</v>
      </c>
      <c r="E56" s="97" t="s">
        <v>21</v>
      </c>
      <c r="F56" s="57" t="s">
        <v>114</v>
      </c>
      <c r="G56" s="168" t="s">
        <v>115</v>
      </c>
      <c r="H56" s="60">
        <v>2.6</v>
      </c>
      <c r="I56" s="60">
        <v>10.5</v>
      </c>
      <c r="J56" s="61">
        <f>Tabla1[[#This Row],[Largo (m)]]+3</f>
        <v>13.5</v>
      </c>
      <c r="K56" s="61">
        <f>Tabla1[[#This Row],[Ancho (m)]]+3</f>
        <v>5.6</v>
      </c>
      <c r="L56" s="61">
        <v>3.4</v>
      </c>
      <c r="M56" s="62">
        <v>35.11</v>
      </c>
      <c r="N56" s="63">
        <f>Tabla1[[#This Row],[Largo+FS (m)]]*Tabla1[[#This Row],[Ancho+FS (m)]]</f>
        <v>75.599999999999994</v>
      </c>
      <c r="O56" s="101" t="s">
        <v>515</v>
      </c>
      <c r="P56" s="102">
        <v>44569</v>
      </c>
      <c r="Q56" s="97">
        <f>Tabla1[[#This Row],[Salida]]-Tabla1[[#This Row],[Entrada  ]]</f>
        <v>6</v>
      </c>
      <c r="R56" s="103">
        <v>44575</v>
      </c>
    </row>
    <row r="57" spans="1:18" ht="13.95" hidden="1" customHeight="1" thickBot="1" x14ac:dyDescent="0.3">
      <c r="A57" s="604" t="s">
        <v>100</v>
      </c>
      <c r="B57" s="56" t="s">
        <v>84</v>
      </c>
      <c r="C57" s="57" t="s">
        <v>19</v>
      </c>
      <c r="D57" s="57" t="s">
        <v>20</v>
      </c>
      <c r="E57" s="97" t="s">
        <v>21</v>
      </c>
      <c r="F57" s="57" t="s">
        <v>116</v>
      </c>
      <c r="G57" s="168" t="s">
        <v>117</v>
      </c>
      <c r="H57" s="60">
        <v>1.8</v>
      </c>
      <c r="I57" s="60">
        <v>10.199999999999999</v>
      </c>
      <c r="J57" s="61">
        <f>Tabla1[[#This Row],[Largo (m)]]+3</f>
        <v>13.2</v>
      </c>
      <c r="K57" s="61">
        <f>Tabla1[[#This Row],[Ancho (m)]]+3</f>
        <v>4.8</v>
      </c>
      <c r="L57" s="61">
        <v>3.15</v>
      </c>
      <c r="M57" s="62">
        <v>33</v>
      </c>
      <c r="N57" s="63">
        <f>Tabla1[[#This Row],[Largo+FS (m)]]*Tabla1[[#This Row],[Ancho+FS (m)]]</f>
        <v>63.359999999999992</v>
      </c>
      <c r="O57" s="101" t="s">
        <v>515</v>
      </c>
      <c r="P57" s="102">
        <v>44569</v>
      </c>
      <c r="Q57" s="97">
        <f>Tabla1[[#This Row],[Salida]]-Tabla1[[#This Row],[Entrada  ]]</f>
        <v>5</v>
      </c>
      <c r="R57" s="103">
        <v>44574</v>
      </c>
    </row>
    <row r="58" spans="1:18" ht="13.95" hidden="1" customHeight="1" thickBot="1" x14ac:dyDescent="0.3">
      <c r="A58" s="604" t="s">
        <v>100</v>
      </c>
      <c r="B58" s="169" t="s">
        <v>84</v>
      </c>
      <c r="C58" s="168" t="s">
        <v>19</v>
      </c>
      <c r="D58" s="168" t="s">
        <v>20</v>
      </c>
      <c r="E58" s="97" t="s">
        <v>21</v>
      </c>
      <c r="F58" s="57" t="s">
        <v>118</v>
      </c>
      <c r="G58" s="168" t="s">
        <v>119</v>
      </c>
      <c r="H58" s="60">
        <v>2.1</v>
      </c>
      <c r="I58" s="60">
        <v>8.6</v>
      </c>
      <c r="J58" s="61">
        <f>Tabla1[[#This Row],[Largo (m)]]+3</f>
        <v>11.6</v>
      </c>
      <c r="K58" s="61">
        <f>Tabla1[[#This Row],[Ancho (m)]]+3</f>
        <v>5.0999999999999996</v>
      </c>
      <c r="L58" s="61">
        <v>2.8</v>
      </c>
      <c r="M58" s="62">
        <v>30.62</v>
      </c>
      <c r="N58" s="63">
        <f>Tabla1[[#This Row],[Largo+FS (m)]]*Tabla1[[#This Row],[Ancho+FS (m)]]</f>
        <v>59.16</v>
      </c>
      <c r="O58" s="101" t="s">
        <v>515</v>
      </c>
      <c r="P58" s="102">
        <v>44569</v>
      </c>
      <c r="Q58" s="97">
        <f>Tabla1[[#This Row],[Salida]]-Tabla1[[#This Row],[Entrada  ]]</f>
        <v>6</v>
      </c>
      <c r="R58" s="103">
        <v>44575</v>
      </c>
    </row>
    <row r="59" spans="1:18" ht="13.95" hidden="1" customHeight="1" thickBot="1" x14ac:dyDescent="0.3">
      <c r="A59" s="604" t="s">
        <v>100</v>
      </c>
      <c r="B59" s="169" t="s">
        <v>84</v>
      </c>
      <c r="C59" s="168" t="s">
        <v>19</v>
      </c>
      <c r="D59" s="168" t="s">
        <v>20</v>
      </c>
      <c r="E59" s="97" t="s">
        <v>21</v>
      </c>
      <c r="F59" s="57" t="s">
        <v>118</v>
      </c>
      <c r="G59" s="168" t="s">
        <v>120</v>
      </c>
      <c r="H59" s="60">
        <v>2.1</v>
      </c>
      <c r="I59" s="60">
        <v>8.6</v>
      </c>
      <c r="J59" s="61">
        <f>Tabla1[[#This Row],[Largo (m)]]+3</f>
        <v>11.6</v>
      </c>
      <c r="K59" s="61">
        <f>Tabla1[[#This Row],[Ancho (m)]]+3</f>
        <v>5.0999999999999996</v>
      </c>
      <c r="L59" s="61">
        <v>2.8</v>
      </c>
      <c r="M59" s="62">
        <v>30.62</v>
      </c>
      <c r="N59" s="63">
        <f>Tabla1[[#This Row],[Largo+FS (m)]]*Tabla1[[#This Row],[Ancho+FS (m)]]</f>
        <v>59.16</v>
      </c>
      <c r="O59" s="101" t="s">
        <v>515</v>
      </c>
      <c r="P59" s="102">
        <v>44569</v>
      </c>
      <c r="Q59" s="97">
        <f>Tabla1[[#This Row],[Salida]]-Tabla1[[#This Row],[Entrada  ]]</f>
        <v>6</v>
      </c>
      <c r="R59" s="103">
        <v>44575</v>
      </c>
    </row>
    <row r="60" spans="1:18" ht="13.95" hidden="1" customHeight="1" thickBot="1" x14ac:dyDescent="0.3">
      <c r="A60" s="604" t="s">
        <v>100</v>
      </c>
      <c r="B60" s="169" t="s">
        <v>84</v>
      </c>
      <c r="C60" s="168" t="s">
        <v>19</v>
      </c>
      <c r="D60" s="168" t="s">
        <v>20</v>
      </c>
      <c r="E60" s="97" t="s">
        <v>21</v>
      </c>
      <c r="F60" s="57" t="s">
        <v>121</v>
      </c>
      <c r="G60" s="168" t="s">
        <v>122</v>
      </c>
      <c r="H60" s="60">
        <v>3.2</v>
      </c>
      <c r="I60" s="60">
        <v>7.4</v>
      </c>
      <c r="J60" s="61">
        <f>Tabla1[[#This Row],[Largo (m)]]+3</f>
        <v>10.4</v>
      </c>
      <c r="K60" s="61">
        <f>Tabla1[[#This Row],[Ancho (m)]]+3</f>
        <v>6.2</v>
      </c>
      <c r="L60" s="61">
        <v>4.4000000000000004</v>
      </c>
      <c r="M60" s="62">
        <v>12.5</v>
      </c>
      <c r="N60" s="63">
        <f>Tabla1[[#This Row],[Largo+FS (m)]]*Tabla1[[#This Row],[Ancho+FS (m)]]</f>
        <v>64.48</v>
      </c>
      <c r="O60" s="101" t="s">
        <v>515</v>
      </c>
      <c r="P60" s="102">
        <v>44569</v>
      </c>
      <c r="Q60" s="97">
        <f>Tabla1[[#This Row],[Salida]]-Tabla1[[#This Row],[Entrada  ]]</f>
        <v>11</v>
      </c>
      <c r="R60" s="103">
        <v>44580</v>
      </c>
    </row>
    <row r="61" spans="1:18" ht="13.95" hidden="1" customHeight="1" thickBot="1" x14ac:dyDescent="0.3">
      <c r="A61" s="604" t="s">
        <v>100</v>
      </c>
      <c r="B61" s="56" t="s">
        <v>84</v>
      </c>
      <c r="C61" s="57" t="s">
        <v>19</v>
      </c>
      <c r="D61" s="57" t="s">
        <v>20</v>
      </c>
      <c r="E61" s="97" t="s">
        <v>21</v>
      </c>
      <c r="F61" s="168" t="s">
        <v>98</v>
      </c>
      <c r="G61" s="168" t="s">
        <v>123</v>
      </c>
      <c r="H61" s="60">
        <v>3.55</v>
      </c>
      <c r="I61" s="60">
        <v>9.19</v>
      </c>
      <c r="J61" s="61">
        <f>Tabla1[[#This Row],[Largo (m)]]+3</f>
        <v>12.19</v>
      </c>
      <c r="K61" s="61">
        <f>Tabla1[[#This Row],[Ancho (m)]]+3</f>
        <v>6.55</v>
      </c>
      <c r="L61" s="61">
        <v>4.75</v>
      </c>
      <c r="M61" s="62">
        <v>17.62</v>
      </c>
      <c r="N61" s="63">
        <f>Tabla1[[#This Row],[Largo+FS (m)]]*Tabla1[[#This Row],[Ancho+FS (m)]]</f>
        <v>79.844499999999996</v>
      </c>
      <c r="O61" s="101" t="s">
        <v>515</v>
      </c>
      <c r="P61" s="102">
        <v>44569</v>
      </c>
      <c r="Q61" s="97">
        <f>Tabla1[[#This Row],[Salida]]-Tabla1[[#This Row],[Entrada  ]]</f>
        <v>11</v>
      </c>
      <c r="R61" s="103">
        <v>44580</v>
      </c>
    </row>
    <row r="62" spans="1:18" ht="13.95" hidden="1" customHeight="1" thickBot="1" x14ac:dyDescent="0.3">
      <c r="A62" s="604" t="s">
        <v>100</v>
      </c>
      <c r="B62" s="169" t="s">
        <v>84</v>
      </c>
      <c r="C62" s="168" t="s">
        <v>19</v>
      </c>
      <c r="D62" s="168" t="s">
        <v>20</v>
      </c>
      <c r="E62" s="97" t="s">
        <v>21</v>
      </c>
      <c r="F62" s="57" t="s">
        <v>121</v>
      </c>
      <c r="G62" s="168" t="s">
        <v>124</v>
      </c>
      <c r="H62" s="60">
        <v>3.2</v>
      </c>
      <c r="I62" s="60">
        <v>7.4</v>
      </c>
      <c r="J62" s="61">
        <f>Tabla1[[#This Row],[Largo (m)]]+3</f>
        <v>10.4</v>
      </c>
      <c r="K62" s="61">
        <f>Tabla1[[#This Row],[Ancho (m)]]+3</f>
        <v>6.2</v>
      </c>
      <c r="L62" s="61">
        <v>4.4000000000000004</v>
      </c>
      <c r="M62" s="62">
        <v>12.5</v>
      </c>
      <c r="N62" s="63">
        <f>Tabla1[[#This Row],[Largo+FS (m)]]*Tabla1[[#This Row],[Ancho+FS (m)]]</f>
        <v>64.48</v>
      </c>
      <c r="O62" s="101" t="s">
        <v>515</v>
      </c>
      <c r="P62" s="102">
        <v>44569</v>
      </c>
      <c r="Q62" s="167">
        <f>Tabla1[[#This Row],[Salida]]-Tabla1[[#This Row],[Entrada  ]]</f>
        <v>11</v>
      </c>
      <c r="R62" s="103">
        <v>44580</v>
      </c>
    </row>
    <row r="63" spans="1:18" ht="13.95" hidden="1" customHeight="1" thickBot="1" x14ac:dyDescent="0.3">
      <c r="A63" s="604" t="s">
        <v>100</v>
      </c>
      <c r="B63" s="169" t="s">
        <v>84</v>
      </c>
      <c r="C63" s="168" t="s">
        <v>19</v>
      </c>
      <c r="D63" s="168" t="s">
        <v>20</v>
      </c>
      <c r="E63" s="97" t="s">
        <v>21</v>
      </c>
      <c r="F63" s="57" t="s">
        <v>125</v>
      </c>
      <c r="G63" s="168" t="s">
        <v>126</v>
      </c>
      <c r="H63" s="60">
        <v>6.65</v>
      </c>
      <c r="I63" s="60">
        <v>15.8</v>
      </c>
      <c r="J63" s="61">
        <f>Tabla1[[#This Row],[Largo (m)]]+3</f>
        <v>18.8</v>
      </c>
      <c r="K63" s="61">
        <f>Tabla1[[#This Row],[Ancho (m)]]+3</f>
        <v>9.65</v>
      </c>
      <c r="L63" s="61">
        <v>5.75</v>
      </c>
      <c r="M63" s="62">
        <v>50.2</v>
      </c>
      <c r="N63" s="63">
        <f>Tabla1[[#This Row],[Largo+FS (m)]]*Tabla1[[#This Row],[Ancho+FS (m)]]</f>
        <v>181.42000000000002</v>
      </c>
      <c r="O63" s="101" t="s">
        <v>515</v>
      </c>
      <c r="P63" s="102">
        <v>44569</v>
      </c>
      <c r="Q63" s="97">
        <f>Tabla1[[#This Row],[Salida]]-Tabla1[[#This Row],[Entrada  ]]</f>
        <v>20</v>
      </c>
      <c r="R63" s="103">
        <v>44589</v>
      </c>
    </row>
    <row r="64" spans="1:18" ht="13.95" hidden="1" customHeight="1" thickBot="1" x14ac:dyDescent="0.3">
      <c r="A64" s="604" t="s">
        <v>100</v>
      </c>
      <c r="B64" s="169" t="s">
        <v>84</v>
      </c>
      <c r="C64" s="168" t="s">
        <v>19</v>
      </c>
      <c r="D64" s="168" t="s">
        <v>20</v>
      </c>
      <c r="E64" s="97" t="s">
        <v>21</v>
      </c>
      <c r="F64" s="57" t="s">
        <v>125</v>
      </c>
      <c r="G64" s="168" t="s">
        <v>127</v>
      </c>
      <c r="H64" s="60">
        <v>6.65</v>
      </c>
      <c r="I64" s="60">
        <v>15.8</v>
      </c>
      <c r="J64" s="61">
        <f>Tabla1[[#This Row],[Largo (m)]]+3</f>
        <v>18.8</v>
      </c>
      <c r="K64" s="61">
        <f>Tabla1[[#This Row],[Ancho (m)]]+3</f>
        <v>9.65</v>
      </c>
      <c r="L64" s="61">
        <v>5.75</v>
      </c>
      <c r="M64" s="62">
        <v>50.2</v>
      </c>
      <c r="N64" s="63">
        <f>Tabla1[[#This Row],[Largo+FS (m)]]*Tabla1[[#This Row],[Ancho+FS (m)]]</f>
        <v>181.42000000000002</v>
      </c>
      <c r="O64" s="101" t="s">
        <v>515</v>
      </c>
      <c r="P64" s="102">
        <v>44569</v>
      </c>
      <c r="Q64" s="97">
        <f>Tabla1[[#This Row],[Salida]]-Tabla1[[#This Row],[Entrada  ]]</f>
        <v>35</v>
      </c>
      <c r="R64" s="103">
        <v>44604</v>
      </c>
    </row>
    <row r="65" spans="1:18" ht="13.95" hidden="1" customHeight="1" thickBot="1" x14ac:dyDescent="0.35">
      <c r="A65" s="604" t="s">
        <v>100</v>
      </c>
      <c r="B65" s="67" t="s">
        <v>84</v>
      </c>
      <c r="C65" s="68" t="s">
        <v>19</v>
      </c>
      <c r="D65" s="68" t="s">
        <v>20</v>
      </c>
      <c r="E65" s="104" t="s">
        <v>21</v>
      </c>
      <c r="F65" s="68" t="s">
        <v>128</v>
      </c>
      <c r="G65" s="135" t="s">
        <v>129</v>
      </c>
      <c r="H65" s="69">
        <v>4.57</v>
      </c>
      <c r="I65" s="69">
        <v>10.97</v>
      </c>
      <c r="J65" s="70">
        <f>Tabla1[[#This Row],[Largo (m)]]+3</f>
        <v>13.97</v>
      </c>
      <c r="K65" s="70">
        <f>Tabla1[[#This Row],[Ancho (m)]]+3</f>
        <v>7.57</v>
      </c>
      <c r="L65" s="70">
        <v>4.5999999999999996</v>
      </c>
      <c r="M65" s="71">
        <v>25.8</v>
      </c>
      <c r="N65" s="20">
        <f>Tabla1[[#This Row],[Largo+FS (m)]]*Tabla1[[#This Row],[Ancho+FS (m)]]</f>
        <v>105.75290000000001</v>
      </c>
      <c r="O65" s="108" t="s">
        <v>515</v>
      </c>
      <c r="P65" s="109">
        <v>44569</v>
      </c>
      <c r="Q65" s="170">
        <f>Tabla1[[#This Row],[Salida]]-Tabla1[[#This Row],[Entrada  ]]</f>
        <v>20</v>
      </c>
      <c r="R65" s="110">
        <v>44589</v>
      </c>
    </row>
    <row r="66" spans="1:18" ht="13.95" customHeight="1" x14ac:dyDescent="0.3">
      <c r="A66" s="606" t="s">
        <v>130</v>
      </c>
      <c r="B66" s="24" t="s">
        <v>101</v>
      </c>
      <c r="C66" s="25" t="s">
        <v>19</v>
      </c>
      <c r="D66" s="25" t="s">
        <v>20</v>
      </c>
      <c r="E66" s="112" t="s">
        <v>21</v>
      </c>
      <c r="F66" s="25" t="s">
        <v>476</v>
      </c>
      <c r="G66" s="25" t="s">
        <v>131</v>
      </c>
      <c r="H66" s="27">
        <v>22.5</v>
      </c>
      <c r="I66" s="27">
        <v>42</v>
      </c>
      <c r="J66" s="28">
        <f>Tabla1[[#This Row],[Largo (m)]]+3</f>
        <v>45</v>
      </c>
      <c r="K66" s="28">
        <f>Tabla1[[#This Row],[Ancho (m)]]+3</f>
        <v>25.5</v>
      </c>
      <c r="L66" s="28">
        <v>39.299999999999997</v>
      </c>
      <c r="M66" s="29">
        <v>1136.3</v>
      </c>
      <c r="N66" s="30">
        <f>Tabla1[[#This Row],[Largo+FS (m)]]*Tabla1[[#This Row],[Ancho+FS (m)]]</f>
        <v>1147.5</v>
      </c>
      <c r="O66" s="172" t="s">
        <v>517</v>
      </c>
      <c r="P66" s="117">
        <v>44570</v>
      </c>
      <c r="Q66" s="112">
        <f>Tabla1[[#This Row],[Salida]]-Tabla1[[#This Row],[Entrada  ]]</f>
        <v>24</v>
      </c>
      <c r="R66" s="118">
        <v>44594</v>
      </c>
    </row>
    <row r="67" spans="1:18" ht="13.95" customHeight="1" x14ac:dyDescent="0.3">
      <c r="A67" s="606" t="s">
        <v>130</v>
      </c>
      <c r="B67" s="34" t="s">
        <v>101</v>
      </c>
      <c r="C67" s="35" t="s">
        <v>19</v>
      </c>
      <c r="D67" s="35" t="s">
        <v>20</v>
      </c>
      <c r="E67" s="128" t="s">
        <v>21</v>
      </c>
      <c r="F67" s="35" t="s">
        <v>476</v>
      </c>
      <c r="G67" s="35" t="s">
        <v>132</v>
      </c>
      <c r="H67" s="37">
        <v>21.7</v>
      </c>
      <c r="I67" s="37">
        <v>48</v>
      </c>
      <c r="J67" s="38">
        <f>Tabla1[[#This Row],[Largo (m)]]+3</f>
        <v>51</v>
      </c>
      <c r="K67" s="38">
        <f>Tabla1[[#This Row],[Ancho (m)]]+3</f>
        <v>24.7</v>
      </c>
      <c r="L67" s="38">
        <v>35</v>
      </c>
      <c r="M67" s="39">
        <v>1156.5</v>
      </c>
      <c r="N67" s="40">
        <f>Tabla1[[#This Row],[Largo+FS (m)]]*Tabla1[[#This Row],[Ancho+FS (m)]]</f>
        <v>1259.7</v>
      </c>
      <c r="O67" s="173" t="s">
        <v>517</v>
      </c>
      <c r="P67" s="133">
        <v>44570</v>
      </c>
      <c r="Q67" s="128">
        <f>Tabla1[[#This Row],[Salida]]-Tabla1[[#This Row],[Entrada  ]]</f>
        <v>23</v>
      </c>
      <c r="R67" s="134">
        <v>44593</v>
      </c>
    </row>
    <row r="68" spans="1:18" ht="13.95" customHeight="1" x14ac:dyDescent="0.3">
      <c r="A68" s="606" t="s">
        <v>130</v>
      </c>
      <c r="B68" s="34" t="s">
        <v>101</v>
      </c>
      <c r="C68" s="35" t="s">
        <v>19</v>
      </c>
      <c r="D68" s="35" t="s">
        <v>20</v>
      </c>
      <c r="E68" s="128" t="s">
        <v>21</v>
      </c>
      <c r="F68" s="35" t="s">
        <v>476</v>
      </c>
      <c r="G68" s="35" t="s">
        <v>133</v>
      </c>
      <c r="H68" s="37">
        <v>15</v>
      </c>
      <c r="I68" s="37">
        <v>29</v>
      </c>
      <c r="J68" s="38">
        <f>Tabla1[[#This Row],[Largo (m)]]+3</f>
        <v>32</v>
      </c>
      <c r="K68" s="38">
        <f>Tabla1[[#This Row],[Ancho (m)]]+3</f>
        <v>18</v>
      </c>
      <c r="L68" s="38">
        <v>29</v>
      </c>
      <c r="M68" s="39">
        <v>262</v>
      </c>
      <c r="N68" s="40">
        <f>Tabla1[[#This Row],[Largo+FS (m)]]*Tabla1[[#This Row],[Ancho+FS (m)]]</f>
        <v>576</v>
      </c>
      <c r="O68" s="173" t="s">
        <v>518</v>
      </c>
      <c r="P68" s="133">
        <v>44570</v>
      </c>
      <c r="Q68" s="128">
        <f>Tabla1[[#This Row],[Salida]]-Tabla1[[#This Row],[Entrada  ]]</f>
        <v>26</v>
      </c>
      <c r="R68" s="134">
        <v>44596</v>
      </c>
    </row>
    <row r="69" spans="1:18" ht="14.4" customHeight="1" thickBot="1" x14ac:dyDescent="0.35">
      <c r="A69" s="606" t="s">
        <v>130</v>
      </c>
      <c r="B69" s="34" t="s">
        <v>101</v>
      </c>
      <c r="C69" s="35" t="s">
        <v>19</v>
      </c>
      <c r="D69" s="35" t="s">
        <v>20</v>
      </c>
      <c r="E69" s="128" t="s">
        <v>21</v>
      </c>
      <c r="F69" s="35" t="s">
        <v>476</v>
      </c>
      <c r="G69" s="35" t="s">
        <v>134</v>
      </c>
      <c r="H69" s="37">
        <v>17</v>
      </c>
      <c r="I69" s="37">
        <v>25</v>
      </c>
      <c r="J69" s="38">
        <f>Tabla1[[#This Row],[Largo (m)]]+3</f>
        <v>28</v>
      </c>
      <c r="K69" s="38">
        <f>Tabla1[[#This Row],[Ancho (m)]]+3</f>
        <v>20</v>
      </c>
      <c r="L69" s="38">
        <v>22.5</v>
      </c>
      <c r="M69" s="39">
        <v>265</v>
      </c>
      <c r="N69" s="40">
        <f>Tabla1[[#This Row],[Largo+FS (m)]]*Tabla1[[#This Row],[Ancho+FS (m)]]</f>
        <v>560</v>
      </c>
      <c r="O69" s="173" t="s">
        <v>518</v>
      </c>
      <c r="P69" s="133">
        <v>44570</v>
      </c>
      <c r="Q69" s="128">
        <f>Tabla1[[#This Row],[Salida]]-Tabla1[[#This Row],[Entrada  ]]</f>
        <v>26</v>
      </c>
      <c r="R69" s="134">
        <v>44596</v>
      </c>
    </row>
    <row r="70" spans="1:18" ht="15" hidden="1" customHeight="1" x14ac:dyDescent="0.35">
      <c r="A70" s="606" t="s">
        <v>130</v>
      </c>
      <c r="B70" s="34" t="s">
        <v>84</v>
      </c>
      <c r="C70" s="35" t="s">
        <v>19</v>
      </c>
      <c r="D70" s="35" t="s">
        <v>20</v>
      </c>
      <c r="E70" s="128" t="s">
        <v>21</v>
      </c>
      <c r="F70" s="35" t="s">
        <v>135</v>
      </c>
      <c r="G70" s="159" t="s">
        <v>108</v>
      </c>
      <c r="H70" s="37">
        <v>3.62</v>
      </c>
      <c r="I70" s="37">
        <v>23.96</v>
      </c>
      <c r="J70" s="38">
        <f>Tabla1[[#This Row],[Largo (m)]]+3</f>
        <v>26.96</v>
      </c>
      <c r="K70" s="38">
        <f>Tabla1[[#This Row],[Ancho (m)]]+3</f>
        <v>6.62</v>
      </c>
      <c r="L70" s="38">
        <v>4.62</v>
      </c>
      <c r="M70" s="39">
        <v>172.95</v>
      </c>
      <c r="N70" s="40">
        <f>Tabla1[[#This Row],[Largo+FS (m)]]*Tabla1[[#This Row],[Ancho+FS (m)]]</f>
        <v>178.4752</v>
      </c>
      <c r="O70" s="132" t="s">
        <v>515</v>
      </c>
      <c r="P70" s="133">
        <v>44570</v>
      </c>
      <c r="Q70" s="160">
        <f>Tabla1[[#This Row],[Salida]]-Tabla1[[#This Row],[Entrada  ]]</f>
        <v>3</v>
      </c>
      <c r="R70" s="134">
        <v>44573</v>
      </c>
    </row>
    <row r="71" spans="1:18" ht="15" hidden="1" customHeight="1" x14ac:dyDescent="0.35">
      <c r="A71" s="606" t="s">
        <v>130</v>
      </c>
      <c r="B71" s="34" t="s">
        <v>84</v>
      </c>
      <c r="C71" s="35" t="s">
        <v>19</v>
      </c>
      <c r="D71" s="35" t="s">
        <v>20</v>
      </c>
      <c r="E71" s="128" t="s">
        <v>21</v>
      </c>
      <c r="F71" s="35" t="s">
        <v>136</v>
      </c>
      <c r="G71" s="159" t="s">
        <v>137</v>
      </c>
      <c r="H71" s="37">
        <v>3.62</v>
      </c>
      <c r="I71" s="37">
        <v>23.96</v>
      </c>
      <c r="J71" s="38">
        <f>Tabla1[[#This Row],[Largo (m)]]+3</f>
        <v>26.96</v>
      </c>
      <c r="K71" s="38">
        <f>Tabla1[[#This Row],[Ancho (m)]]+3</f>
        <v>6.62</v>
      </c>
      <c r="L71" s="38">
        <v>4.62</v>
      </c>
      <c r="M71" s="39">
        <v>172.95</v>
      </c>
      <c r="N71" s="40">
        <f>Tabla1[[#This Row],[Largo+FS (m)]]*Tabla1[[#This Row],[Ancho+FS (m)]]</f>
        <v>178.4752</v>
      </c>
      <c r="O71" s="132" t="s">
        <v>515</v>
      </c>
      <c r="P71" s="133">
        <v>44570</v>
      </c>
      <c r="Q71" s="128">
        <f>Tabla1[[#This Row],[Salida]]-Tabla1[[#This Row],[Entrada  ]]</f>
        <v>3</v>
      </c>
      <c r="R71" s="134">
        <v>44573</v>
      </c>
    </row>
    <row r="72" spans="1:18" ht="15" hidden="1" customHeight="1" x14ac:dyDescent="0.35">
      <c r="A72" s="606" t="s">
        <v>130</v>
      </c>
      <c r="B72" s="174" t="s">
        <v>84</v>
      </c>
      <c r="C72" s="159" t="s">
        <v>19</v>
      </c>
      <c r="D72" s="159" t="s">
        <v>20</v>
      </c>
      <c r="E72" s="128" t="s">
        <v>21</v>
      </c>
      <c r="F72" s="35" t="s">
        <v>138</v>
      </c>
      <c r="G72" s="159" t="s">
        <v>139</v>
      </c>
      <c r="H72" s="37">
        <v>2.5</v>
      </c>
      <c r="I72" s="37">
        <v>8.1</v>
      </c>
      <c r="J72" s="38">
        <f>Tabla1[[#This Row],[Largo (m)]]+3</f>
        <v>11.1</v>
      </c>
      <c r="K72" s="38">
        <f>Tabla1[[#This Row],[Ancho (m)]]+3</f>
        <v>5.5</v>
      </c>
      <c r="L72" s="38">
        <v>3.8</v>
      </c>
      <c r="M72" s="39">
        <v>26.26</v>
      </c>
      <c r="N72" s="40">
        <f>Tabla1[[#This Row],[Largo+FS (m)]]*Tabla1[[#This Row],[Ancho+FS (m)]]</f>
        <v>61.05</v>
      </c>
      <c r="O72" s="132" t="s">
        <v>515</v>
      </c>
      <c r="P72" s="133">
        <v>44570</v>
      </c>
      <c r="Q72" s="128">
        <f>Tabla1[[#This Row],[Salida]]-Tabla1[[#This Row],[Entrada  ]]</f>
        <v>19</v>
      </c>
      <c r="R72" s="134">
        <v>44589</v>
      </c>
    </row>
    <row r="73" spans="1:18" ht="15" hidden="1" customHeight="1" x14ac:dyDescent="0.35">
      <c r="A73" s="606" t="s">
        <v>130</v>
      </c>
      <c r="B73" s="34" t="s">
        <v>84</v>
      </c>
      <c r="C73" s="35" t="s">
        <v>19</v>
      </c>
      <c r="D73" s="35" t="s">
        <v>20</v>
      </c>
      <c r="E73" s="128" t="s">
        <v>21</v>
      </c>
      <c r="F73" s="35" t="s">
        <v>140</v>
      </c>
      <c r="G73" s="159" t="s">
        <v>141</v>
      </c>
      <c r="H73" s="37">
        <v>1.8</v>
      </c>
      <c r="I73" s="37">
        <v>10.199999999999999</v>
      </c>
      <c r="J73" s="38">
        <f>Tabla1[[#This Row],[Largo (m)]]+3</f>
        <v>13.2</v>
      </c>
      <c r="K73" s="38">
        <f>Tabla1[[#This Row],[Ancho (m)]]+3</f>
        <v>4.8</v>
      </c>
      <c r="L73" s="38">
        <v>3.15</v>
      </c>
      <c r="M73" s="39">
        <v>33</v>
      </c>
      <c r="N73" s="40">
        <f>Tabla1[[#This Row],[Largo+FS (m)]]*Tabla1[[#This Row],[Ancho+FS (m)]]</f>
        <v>63.359999999999992</v>
      </c>
      <c r="O73" s="132" t="s">
        <v>515</v>
      </c>
      <c r="P73" s="133">
        <v>44570</v>
      </c>
      <c r="Q73" s="128">
        <f>Tabla1[[#This Row],[Salida]]-Tabla1[[#This Row],[Entrada  ]]</f>
        <v>6</v>
      </c>
      <c r="R73" s="134">
        <v>44576</v>
      </c>
    </row>
    <row r="74" spans="1:18" ht="15" hidden="1" customHeight="1" x14ac:dyDescent="0.35">
      <c r="A74" s="606" t="s">
        <v>130</v>
      </c>
      <c r="B74" s="174" t="s">
        <v>84</v>
      </c>
      <c r="C74" s="159" t="s">
        <v>19</v>
      </c>
      <c r="D74" s="159" t="s">
        <v>20</v>
      </c>
      <c r="E74" s="128" t="s">
        <v>21</v>
      </c>
      <c r="F74" s="35" t="s">
        <v>142</v>
      </c>
      <c r="G74" s="159" t="s">
        <v>143</v>
      </c>
      <c r="H74" s="37">
        <v>3.85</v>
      </c>
      <c r="I74" s="37">
        <v>11.8</v>
      </c>
      <c r="J74" s="38">
        <f>Tabla1[[#This Row],[Largo (m)]]+3</f>
        <v>14.8</v>
      </c>
      <c r="K74" s="38">
        <f>Tabla1[[#This Row],[Ancho (m)]]+3</f>
        <v>6.85</v>
      </c>
      <c r="L74" s="38">
        <v>3.95</v>
      </c>
      <c r="M74" s="39">
        <v>32.090000000000003</v>
      </c>
      <c r="N74" s="40">
        <f>Tabla1[[#This Row],[Largo+FS (m)]]*Tabla1[[#This Row],[Ancho+FS (m)]]</f>
        <v>101.38</v>
      </c>
      <c r="O74" s="132" t="s">
        <v>515</v>
      </c>
      <c r="P74" s="133">
        <v>44570</v>
      </c>
      <c r="Q74" s="128">
        <f>Tabla1[[#This Row],[Salida]]-Tabla1[[#This Row],[Entrada  ]]</f>
        <v>4</v>
      </c>
      <c r="R74" s="134">
        <v>44574</v>
      </c>
    </row>
    <row r="75" spans="1:18" ht="15" hidden="1" customHeight="1" x14ac:dyDescent="0.35">
      <c r="A75" s="606" t="s">
        <v>130</v>
      </c>
      <c r="B75" s="174" t="s">
        <v>84</v>
      </c>
      <c r="C75" s="159" t="s">
        <v>19</v>
      </c>
      <c r="D75" s="159" t="s">
        <v>20</v>
      </c>
      <c r="E75" s="128" t="s">
        <v>21</v>
      </c>
      <c r="F75" s="35" t="s">
        <v>142</v>
      </c>
      <c r="G75" s="159" t="s">
        <v>144</v>
      </c>
      <c r="H75" s="37">
        <v>3.85</v>
      </c>
      <c r="I75" s="37">
        <v>11.8</v>
      </c>
      <c r="J75" s="38">
        <f>Tabla1[[#This Row],[Largo (m)]]+3</f>
        <v>14.8</v>
      </c>
      <c r="K75" s="38">
        <f>Tabla1[[#This Row],[Ancho (m)]]+3</f>
        <v>6.85</v>
      </c>
      <c r="L75" s="38">
        <v>3.95</v>
      </c>
      <c r="M75" s="39">
        <v>32.090000000000003</v>
      </c>
      <c r="N75" s="40">
        <f>Tabla1[[#This Row],[Largo+FS (m)]]*Tabla1[[#This Row],[Ancho+FS (m)]]</f>
        <v>101.38</v>
      </c>
      <c r="O75" s="132" t="s">
        <v>515</v>
      </c>
      <c r="P75" s="133">
        <v>44570</v>
      </c>
      <c r="Q75" s="160">
        <f>Tabla1[[#This Row],[Salida]]-Tabla1[[#This Row],[Entrada  ]]</f>
        <v>4</v>
      </c>
      <c r="R75" s="134">
        <v>44574</v>
      </c>
    </row>
    <row r="76" spans="1:18" ht="15" hidden="1" customHeight="1" x14ac:dyDescent="0.35">
      <c r="A76" s="606" t="s">
        <v>130</v>
      </c>
      <c r="B76" s="34" t="s">
        <v>84</v>
      </c>
      <c r="C76" s="35" t="s">
        <v>19</v>
      </c>
      <c r="D76" s="35" t="s">
        <v>20</v>
      </c>
      <c r="E76" s="128" t="s">
        <v>21</v>
      </c>
      <c r="F76" s="35" t="s">
        <v>145</v>
      </c>
      <c r="G76" s="159" t="s">
        <v>146</v>
      </c>
      <c r="H76" s="37">
        <v>3.67</v>
      </c>
      <c r="I76" s="37">
        <v>12.06</v>
      </c>
      <c r="J76" s="38">
        <f>Tabla1[[#This Row],[Largo (m)]]+3</f>
        <v>15.06</v>
      </c>
      <c r="K76" s="38">
        <f>Tabla1[[#This Row],[Ancho (m)]]+3</f>
        <v>6.67</v>
      </c>
      <c r="L76" s="38">
        <v>3.85</v>
      </c>
      <c r="M76" s="39">
        <v>83.4</v>
      </c>
      <c r="N76" s="40">
        <f>Tabla1[[#This Row],[Largo+FS (m)]]*Tabla1[[#This Row],[Ancho+FS (m)]]</f>
        <v>100.4502</v>
      </c>
      <c r="O76" s="132" t="s">
        <v>515</v>
      </c>
      <c r="P76" s="133">
        <v>44570</v>
      </c>
      <c r="Q76" s="128">
        <f>Tabla1[[#This Row],[Salida]]-Tabla1[[#This Row],[Entrada  ]]</f>
        <v>22</v>
      </c>
      <c r="R76" s="134">
        <v>44592</v>
      </c>
    </row>
    <row r="77" spans="1:18" ht="15" hidden="1" customHeight="1" x14ac:dyDescent="0.35">
      <c r="A77" s="606" t="s">
        <v>130</v>
      </c>
      <c r="B77" s="34" t="s">
        <v>84</v>
      </c>
      <c r="C77" s="35" t="s">
        <v>19</v>
      </c>
      <c r="D77" s="35" t="s">
        <v>20</v>
      </c>
      <c r="E77" s="128" t="s">
        <v>21</v>
      </c>
      <c r="F77" s="35" t="s">
        <v>147</v>
      </c>
      <c r="G77" s="159" t="s">
        <v>148</v>
      </c>
      <c r="H77" s="37">
        <v>3.32</v>
      </c>
      <c r="I77" s="37">
        <v>12.64</v>
      </c>
      <c r="J77" s="38">
        <f>Tabla1[[#This Row],[Largo (m)]]+3</f>
        <v>15.64</v>
      </c>
      <c r="K77" s="38">
        <f>Tabla1[[#This Row],[Ancho (m)]]+3</f>
        <v>6.32</v>
      </c>
      <c r="L77" s="38">
        <v>3.48</v>
      </c>
      <c r="M77" s="39">
        <v>64.2</v>
      </c>
      <c r="N77" s="40">
        <f>Tabla1[[#This Row],[Largo+FS (m)]]*Tabla1[[#This Row],[Ancho+FS (m)]]</f>
        <v>98.844800000000006</v>
      </c>
      <c r="O77" s="132" t="s">
        <v>515</v>
      </c>
      <c r="P77" s="133">
        <v>44570</v>
      </c>
      <c r="Q77" s="128">
        <f>Tabla1[[#This Row],[Salida]]-Tabla1[[#This Row],[Entrada  ]]</f>
        <v>68</v>
      </c>
      <c r="R77" s="134">
        <v>44638</v>
      </c>
    </row>
    <row r="78" spans="1:18" ht="14.4" hidden="1" customHeight="1" thickBot="1" x14ac:dyDescent="0.35">
      <c r="A78" s="606" t="s">
        <v>130</v>
      </c>
      <c r="B78" s="44" t="s">
        <v>84</v>
      </c>
      <c r="C78" s="45" t="s">
        <v>19</v>
      </c>
      <c r="D78" s="45" t="s">
        <v>20</v>
      </c>
      <c r="E78" s="119" t="s">
        <v>21</v>
      </c>
      <c r="F78" s="45" t="s">
        <v>149</v>
      </c>
      <c r="G78" s="162" t="s">
        <v>150</v>
      </c>
      <c r="H78" s="163">
        <v>3.29</v>
      </c>
      <c r="I78" s="163">
        <v>11.92</v>
      </c>
      <c r="J78" s="50">
        <f>Tabla1[[#This Row],[Largo (m)]]+3</f>
        <v>14.92</v>
      </c>
      <c r="K78" s="50">
        <f>Tabla1[[#This Row],[Ancho (m)]]+3</f>
        <v>6.29</v>
      </c>
      <c r="L78" s="50">
        <v>3.5</v>
      </c>
      <c r="M78" s="51">
        <v>64</v>
      </c>
      <c r="N78" s="52">
        <f>Tabla1[[#This Row],[Largo+FS (m)]]*Tabla1[[#This Row],[Ancho+FS (m)]]</f>
        <v>93.846800000000002</v>
      </c>
      <c r="O78" s="123" t="s">
        <v>515</v>
      </c>
      <c r="P78" s="124">
        <v>44570</v>
      </c>
      <c r="Q78" s="119">
        <f>Tabla1[[#This Row],[Salida]]-Tabla1[[#This Row],[Entrada  ]]</f>
        <v>23</v>
      </c>
      <c r="R78" s="125">
        <v>44593</v>
      </c>
    </row>
    <row r="79" spans="1:18" ht="14.4" hidden="1" customHeight="1" thickBot="1" x14ac:dyDescent="0.35">
      <c r="A79" s="601" t="s">
        <v>151</v>
      </c>
      <c r="B79" s="4" t="s">
        <v>152</v>
      </c>
      <c r="C79" s="5" t="s">
        <v>27</v>
      </c>
      <c r="D79" s="5" t="s">
        <v>20</v>
      </c>
      <c r="E79" s="89" t="s">
        <v>21</v>
      </c>
      <c r="F79" s="5" t="s">
        <v>153</v>
      </c>
      <c r="G79" s="5" t="s">
        <v>154</v>
      </c>
      <c r="H79" s="8">
        <v>7.8</v>
      </c>
      <c r="I79" s="8">
        <v>47.8</v>
      </c>
      <c r="J79" s="9">
        <f>Tabla1[[#This Row],[Largo (m)]]+3</f>
        <v>50.8</v>
      </c>
      <c r="K79" s="9">
        <f>Tabla1[[#This Row],[Ancho (m)]]+3</f>
        <v>10.8</v>
      </c>
      <c r="L79" s="9">
        <v>8.6999999999999993</v>
      </c>
      <c r="M79" s="10">
        <v>291.60000000000002</v>
      </c>
      <c r="N79" s="11">
        <f>Tabla1[[#This Row],[Largo+FS (m)]]*Tabla1[[#This Row],[Ancho+FS (m)]]</f>
        <v>548.64</v>
      </c>
      <c r="O79" s="165" t="s">
        <v>516</v>
      </c>
      <c r="P79" s="175">
        <v>44580</v>
      </c>
      <c r="Q79" s="6">
        <f>Tabla1[[#This Row],[Salida]]-Tabla1[[#This Row],[Entrada  ]]</f>
        <v>5</v>
      </c>
      <c r="R79" s="176">
        <v>44585</v>
      </c>
    </row>
    <row r="80" spans="1:18" ht="14.4" hidden="1" customHeight="1" thickBot="1" x14ac:dyDescent="0.35">
      <c r="A80" s="601" t="s">
        <v>151</v>
      </c>
      <c r="B80" s="67" t="s">
        <v>152</v>
      </c>
      <c r="C80" s="68" t="s">
        <v>19</v>
      </c>
      <c r="D80" s="68" t="s">
        <v>20</v>
      </c>
      <c r="E80" s="104" t="s">
        <v>21</v>
      </c>
      <c r="F80" s="68" t="s">
        <v>155</v>
      </c>
      <c r="G80" s="68" t="s">
        <v>156</v>
      </c>
      <c r="H80" s="69">
        <v>0.28999999999999998</v>
      </c>
      <c r="I80" s="69">
        <v>0.65</v>
      </c>
      <c r="J80" s="70">
        <f>Tabla1[[#This Row],[Largo (m)]]+3</f>
        <v>3.65</v>
      </c>
      <c r="K80" s="70">
        <f>Tabla1[[#This Row],[Ancho (m)]]+3</f>
        <v>3.29</v>
      </c>
      <c r="L80" s="70">
        <v>0.28999999999999998</v>
      </c>
      <c r="M80" s="71">
        <v>58.62</v>
      </c>
      <c r="N80" s="20">
        <f>Tabla1[[#This Row],[Largo+FS (m)]]*Tabla1[[#This Row],[Ancho+FS (m)]]</f>
        <v>12.0085</v>
      </c>
      <c r="O80" s="177" t="s">
        <v>518</v>
      </c>
      <c r="P80" s="22">
        <v>44580</v>
      </c>
      <c r="Q80" s="178">
        <f>Tabla1[[#This Row],[Salida]]-Tabla1[[#This Row],[Entrada  ]]</f>
        <v>3</v>
      </c>
      <c r="R80" s="23">
        <v>44583</v>
      </c>
    </row>
    <row r="81" spans="1:18" ht="14.4" hidden="1" customHeight="1" x14ac:dyDescent="0.35">
      <c r="A81" s="602" t="s">
        <v>157</v>
      </c>
      <c r="B81" s="24" t="s">
        <v>152</v>
      </c>
      <c r="C81" s="25" t="s">
        <v>27</v>
      </c>
      <c r="D81" s="25" t="s">
        <v>20</v>
      </c>
      <c r="E81" s="112" t="s">
        <v>21</v>
      </c>
      <c r="F81" s="25" t="s">
        <v>158</v>
      </c>
      <c r="G81" s="25" t="s">
        <v>159</v>
      </c>
      <c r="H81" s="27">
        <v>8</v>
      </c>
      <c r="I81" s="27">
        <v>69.599999999999994</v>
      </c>
      <c r="J81" s="28">
        <f>Tabla1[[#This Row],[Largo (m)]]+3</f>
        <v>72.599999999999994</v>
      </c>
      <c r="K81" s="28">
        <f>Tabla1[[#This Row],[Ancho (m)]]+3</f>
        <v>11</v>
      </c>
      <c r="L81" s="28">
        <v>8.6999999999999993</v>
      </c>
      <c r="M81" s="29">
        <v>432</v>
      </c>
      <c r="N81" s="30">
        <f>Tabla1[[#This Row],[Largo+FS (m)]]*Tabla1[[#This Row],[Ancho+FS (m)]]</f>
        <v>798.59999999999991</v>
      </c>
      <c r="O81" s="172" t="s">
        <v>517</v>
      </c>
      <c r="P81" s="179">
        <v>44581</v>
      </c>
      <c r="Q81" s="26">
        <f>Tabla1[[#This Row],[Salida]]-Tabla1[[#This Row],[Entrada  ]]</f>
        <v>83</v>
      </c>
      <c r="R81" s="180">
        <v>44664</v>
      </c>
    </row>
    <row r="82" spans="1:18" ht="14.4" hidden="1" customHeight="1" thickBot="1" x14ac:dyDescent="0.35">
      <c r="A82" s="602" t="s">
        <v>157</v>
      </c>
      <c r="B82" s="44" t="s">
        <v>152</v>
      </c>
      <c r="C82" s="45" t="s">
        <v>27</v>
      </c>
      <c r="D82" s="45" t="s">
        <v>20</v>
      </c>
      <c r="E82" s="119" t="s">
        <v>21</v>
      </c>
      <c r="F82" s="45" t="s">
        <v>153</v>
      </c>
      <c r="G82" s="45" t="s">
        <v>160</v>
      </c>
      <c r="H82" s="163">
        <v>7.8</v>
      </c>
      <c r="I82" s="163">
        <v>47.8</v>
      </c>
      <c r="J82" s="50">
        <f>Tabla1[[#This Row],[Largo (m)]]+3</f>
        <v>50.8</v>
      </c>
      <c r="K82" s="50">
        <f>Tabla1[[#This Row],[Ancho (m)]]+3</f>
        <v>10.8</v>
      </c>
      <c r="L82" s="50">
        <v>8.6999999999999993</v>
      </c>
      <c r="M82" s="51">
        <v>291.60000000000002</v>
      </c>
      <c r="N82" s="52">
        <f>Tabla1[[#This Row],[Largo+FS (m)]]*Tabla1[[#This Row],[Ancho+FS (m)]]</f>
        <v>548.64</v>
      </c>
      <c r="O82" s="181" t="s">
        <v>516</v>
      </c>
      <c r="P82" s="87">
        <v>44581</v>
      </c>
      <c r="Q82" s="47">
        <f>Tabla1[[#This Row],[Salida]]-Tabla1[[#This Row],[Entrada  ]]</f>
        <v>6</v>
      </c>
      <c r="R82" s="88">
        <v>44587</v>
      </c>
    </row>
    <row r="83" spans="1:18" ht="15" hidden="1" customHeight="1" thickBot="1" x14ac:dyDescent="0.35">
      <c r="A83" s="601" t="s">
        <v>161</v>
      </c>
      <c r="B83" s="4" t="s">
        <v>152</v>
      </c>
      <c r="C83" s="5" t="s">
        <v>27</v>
      </c>
      <c r="D83" s="5" t="s">
        <v>20</v>
      </c>
      <c r="E83" s="89" t="s">
        <v>21</v>
      </c>
      <c r="F83" s="5" t="s">
        <v>39</v>
      </c>
      <c r="G83" s="5" t="s">
        <v>162</v>
      </c>
      <c r="H83" s="8">
        <v>3</v>
      </c>
      <c r="I83" s="8">
        <v>11.3</v>
      </c>
      <c r="J83" s="9">
        <f>Tabla1[[#This Row],[Largo (m)]]+3</f>
        <v>14.3</v>
      </c>
      <c r="K83" s="9">
        <f>Tabla1[[#This Row],[Ancho (m)]]+3</f>
        <v>6</v>
      </c>
      <c r="L83" s="9">
        <v>4.0999999999999996</v>
      </c>
      <c r="M83" s="10">
        <v>108.6</v>
      </c>
      <c r="N83" s="11">
        <f>Tabla1[[#This Row],[Largo+FS (m)]]*Tabla1[[#This Row],[Ancho+FS (m)]]</f>
        <v>85.800000000000011</v>
      </c>
      <c r="O83" s="165" t="s">
        <v>516</v>
      </c>
      <c r="P83" s="175">
        <v>44586</v>
      </c>
      <c r="Q83" s="6">
        <f>Tabla1[[#This Row],[Salida]]-Tabla1[[#This Row],[Entrada  ]]</f>
        <v>20</v>
      </c>
      <c r="R83" s="176">
        <v>44606</v>
      </c>
    </row>
    <row r="84" spans="1:18" ht="15" hidden="1" customHeight="1" thickBot="1" x14ac:dyDescent="0.35">
      <c r="A84" s="601" t="s">
        <v>161</v>
      </c>
      <c r="B84" s="56" t="s">
        <v>152</v>
      </c>
      <c r="C84" s="57" t="s">
        <v>27</v>
      </c>
      <c r="D84" s="57" t="s">
        <v>20</v>
      </c>
      <c r="E84" s="97" t="s">
        <v>21</v>
      </c>
      <c r="F84" s="57" t="s">
        <v>39</v>
      </c>
      <c r="G84" s="57" t="s">
        <v>163</v>
      </c>
      <c r="H84" s="60">
        <v>3</v>
      </c>
      <c r="I84" s="60">
        <v>11.3</v>
      </c>
      <c r="J84" s="61">
        <f>Tabla1[[#This Row],[Largo (m)]]+3</f>
        <v>14.3</v>
      </c>
      <c r="K84" s="61">
        <f>Tabla1[[#This Row],[Ancho (m)]]+3</f>
        <v>6</v>
      </c>
      <c r="L84" s="61">
        <v>4.0999999999999996</v>
      </c>
      <c r="M84" s="62">
        <v>107</v>
      </c>
      <c r="N84" s="63">
        <f>Tabla1[[#This Row],[Largo+FS (m)]]*Tabla1[[#This Row],[Ancho+FS (m)]]</f>
        <v>85.800000000000011</v>
      </c>
      <c r="O84" s="166" t="s">
        <v>516</v>
      </c>
      <c r="P84" s="182">
        <v>44586</v>
      </c>
      <c r="Q84" s="59">
        <f>Tabla1[[#This Row],[Salida]]-Tabla1[[#This Row],[Entrada  ]]</f>
        <v>22</v>
      </c>
      <c r="R84" s="183">
        <v>44608</v>
      </c>
    </row>
    <row r="85" spans="1:18" ht="15" hidden="1" customHeight="1" thickBot="1" x14ac:dyDescent="0.35">
      <c r="A85" s="601" t="s">
        <v>161</v>
      </c>
      <c r="B85" s="56" t="s">
        <v>152</v>
      </c>
      <c r="C85" s="57" t="s">
        <v>27</v>
      </c>
      <c r="D85" s="57" t="s">
        <v>20</v>
      </c>
      <c r="E85" s="97" t="s">
        <v>21</v>
      </c>
      <c r="F85" s="57" t="s">
        <v>39</v>
      </c>
      <c r="G85" s="57" t="s">
        <v>164</v>
      </c>
      <c r="H85" s="60">
        <v>4</v>
      </c>
      <c r="I85" s="60">
        <v>12.3</v>
      </c>
      <c r="J85" s="61">
        <f>Tabla1[[#This Row],[Largo (m)]]+3</f>
        <v>15.3</v>
      </c>
      <c r="K85" s="61">
        <f>Tabla1[[#This Row],[Ancho (m)]]+3</f>
        <v>7</v>
      </c>
      <c r="L85" s="61">
        <v>4</v>
      </c>
      <c r="M85" s="62">
        <v>97</v>
      </c>
      <c r="N85" s="63">
        <f>Tabla1[[#This Row],[Largo+FS (m)]]*Tabla1[[#This Row],[Ancho+FS (m)]]</f>
        <v>107.10000000000001</v>
      </c>
      <c r="O85" s="166" t="s">
        <v>515</v>
      </c>
      <c r="P85" s="182">
        <v>44586</v>
      </c>
      <c r="Q85" s="59">
        <f>Tabla1[[#This Row],[Salida]]-Tabla1[[#This Row],[Entrada  ]]</f>
        <v>20</v>
      </c>
      <c r="R85" s="183">
        <v>44606</v>
      </c>
    </row>
    <row r="86" spans="1:18" ht="14.4" hidden="1" customHeight="1" thickBot="1" x14ac:dyDescent="0.35">
      <c r="A86" s="601" t="s">
        <v>161</v>
      </c>
      <c r="B86" s="56" t="s">
        <v>165</v>
      </c>
      <c r="C86" s="57" t="s">
        <v>27</v>
      </c>
      <c r="D86" s="57" t="s">
        <v>166</v>
      </c>
      <c r="E86" s="57" t="s">
        <v>520</v>
      </c>
      <c r="F86" s="57" t="s">
        <v>167</v>
      </c>
      <c r="G86" s="57" t="s">
        <v>168</v>
      </c>
      <c r="H86" s="60">
        <v>4.9000000000000004</v>
      </c>
      <c r="I86" s="60">
        <v>37.5</v>
      </c>
      <c r="J86" s="61">
        <f>Tabla1[[#This Row],[Largo (m)]]+3</f>
        <v>40.5</v>
      </c>
      <c r="K86" s="61">
        <f>Tabla1[[#This Row],[Ancho (m)]]+3</f>
        <v>7.9</v>
      </c>
      <c r="L86" s="61">
        <v>4.9000000000000004</v>
      </c>
      <c r="M86" s="62">
        <v>114</v>
      </c>
      <c r="N86" s="63">
        <f>Tabla1[[#This Row],[Largo+FS (m)]]*Tabla1[[#This Row],[Ancho+FS (m)]]</f>
        <v>319.95</v>
      </c>
      <c r="O86" s="166" t="s">
        <v>516</v>
      </c>
      <c r="P86" s="102">
        <v>44586</v>
      </c>
      <c r="Q86" s="97">
        <f>Tabla1[[#This Row],[Salida]]-Tabla1[[#This Row],[Entrada  ]]</f>
        <v>22</v>
      </c>
      <c r="R86" s="103">
        <v>44608</v>
      </c>
    </row>
    <row r="87" spans="1:18" ht="14.4" hidden="1" customHeight="1" thickBot="1" x14ac:dyDescent="0.35">
      <c r="A87" s="601" t="s">
        <v>161</v>
      </c>
      <c r="B87" s="56" t="s">
        <v>165</v>
      </c>
      <c r="C87" s="57" t="s">
        <v>27</v>
      </c>
      <c r="D87" s="57" t="s">
        <v>166</v>
      </c>
      <c r="E87" s="57" t="s">
        <v>520</v>
      </c>
      <c r="F87" s="57" t="s">
        <v>167</v>
      </c>
      <c r="G87" s="57" t="s">
        <v>169</v>
      </c>
      <c r="H87" s="60">
        <v>4.9000000000000004</v>
      </c>
      <c r="I87" s="60">
        <v>37.5</v>
      </c>
      <c r="J87" s="61">
        <f>Tabla1[[#This Row],[Largo (m)]]+3</f>
        <v>40.5</v>
      </c>
      <c r="K87" s="61">
        <f>Tabla1[[#This Row],[Ancho (m)]]+3</f>
        <v>7.9</v>
      </c>
      <c r="L87" s="61">
        <v>4.9000000000000004</v>
      </c>
      <c r="M87" s="62">
        <v>114</v>
      </c>
      <c r="N87" s="63">
        <f>Tabla1[[#This Row],[Largo+FS (m)]]*Tabla1[[#This Row],[Ancho+FS (m)]]</f>
        <v>319.95</v>
      </c>
      <c r="O87" s="166" t="s">
        <v>516</v>
      </c>
      <c r="P87" s="102">
        <v>44586</v>
      </c>
      <c r="Q87" s="97">
        <f>Tabla1[[#This Row],[Salida]]-Tabla1[[#This Row],[Entrada  ]]</f>
        <v>20</v>
      </c>
      <c r="R87" s="103">
        <v>44606</v>
      </c>
    </row>
    <row r="88" spans="1:18" ht="14.4" hidden="1" customHeight="1" thickBot="1" x14ac:dyDescent="0.35">
      <c r="A88" s="601" t="s">
        <v>161</v>
      </c>
      <c r="B88" s="67" t="s">
        <v>165</v>
      </c>
      <c r="C88" s="68" t="s">
        <v>27</v>
      </c>
      <c r="D88" s="68" t="s">
        <v>166</v>
      </c>
      <c r="E88" s="68" t="s">
        <v>520</v>
      </c>
      <c r="F88" s="68" t="s">
        <v>170</v>
      </c>
      <c r="G88" s="68" t="s">
        <v>171</v>
      </c>
      <c r="H88" s="69">
        <v>4.5999999999999996</v>
      </c>
      <c r="I88" s="69">
        <v>45.7</v>
      </c>
      <c r="J88" s="70">
        <f>Tabla1[[#This Row],[Largo (m)]]+3</f>
        <v>48.7</v>
      </c>
      <c r="K88" s="70">
        <f>Tabla1[[#This Row],[Ancho (m)]]+3</f>
        <v>7.6</v>
      </c>
      <c r="L88" s="70">
        <v>4.5999999999999996</v>
      </c>
      <c r="M88" s="71">
        <v>121.2</v>
      </c>
      <c r="N88" s="20">
        <f>Tabla1[[#This Row],[Largo+FS (m)]]*Tabla1[[#This Row],[Ancho+FS (m)]]</f>
        <v>370.12</v>
      </c>
      <c r="O88" s="177" t="s">
        <v>516</v>
      </c>
      <c r="P88" s="109">
        <v>44586</v>
      </c>
      <c r="Q88" s="104">
        <f>Tabla1[[#This Row],[Salida]]-Tabla1[[#This Row],[Entrada  ]]</f>
        <v>16</v>
      </c>
      <c r="R88" s="110">
        <v>44602</v>
      </c>
    </row>
    <row r="89" spans="1:18" ht="14.4" hidden="1" customHeight="1" x14ac:dyDescent="0.35">
      <c r="A89" s="602" t="s">
        <v>172</v>
      </c>
      <c r="B89" s="24" t="s">
        <v>152</v>
      </c>
      <c r="C89" s="25" t="s">
        <v>27</v>
      </c>
      <c r="D89" s="25" t="s">
        <v>20</v>
      </c>
      <c r="E89" s="112" t="s">
        <v>21</v>
      </c>
      <c r="F89" s="25" t="s">
        <v>39</v>
      </c>
      <c r="G89" s="25" t="s">
        <v>173</v>
      </c>
      <c r="H89" s="184">
        <v>1.8</v>
      </c>
      <c r="I89" s="184">
        <v>7.8</v>
      </c>
      <c r="J89" s="185">
        <f>Tabla1[[#This Row],[Largo (m)]]+3</f>
        <v>10.8</v>
      </c>
      <c r="K89" s="185">
        <f>Tabla1[[#This Row],[Ancho (m)]]+3</f>
        <v>4.8</v>
      </c>
      <c r="L89" s="185">
        <v>3.5</v>
      </c>
      <c r="M89" s="29">
        <v>26.8</v>
      </c>
      <c r="N89" s="30">
        <f>Tabla1[[#This Row],[Largo+FS (m)]]*Tabla1[[#This Row],[Ancho+FS (m)]]</f>
        <v>51.84</v>
      </c>
      <c r="O89" s="172" t="s">
        <v>516</v>
      </c>
      <c r="P89" s="179">
        <v>44587</v>
      </c>
      <c r="Q89" s="186">
        <f>Tabla1[[#This Row],[Salida]]-Tabla1[[#This Row],[Entrada  ]]</f>
        <v>8</v>
      </c>
      <c r="R89" s="180">
        <v>44595</v>
      </c>
    </row>
    <row r="90" spans="1:18" ht="14.4" hidden="1" customHeight="1" x14ac:dyDescent="0.35">
      <c r="A90" s="602" t="s">
        <v>172</v>
      </c>
      <c r="B90" s="34" t="s">
        <v>152</v>
      </c>
      <c r="C90" s="35" t="s">
        <v>27</v>
      </c>
      <c r="D90" s="35" t="s">
        <v>20</v>
      </c>
      <c r="E90" s="128" t="s">
        <v>21</v>
      </c>
      <c r="F90" s="35" t="s">
        <v>39</v>
      </c>
      <c r="G90" s="187" t="s">
        <v>174</v>
      </c>
      <c r="H90" s="147">
        <v>1.8</v>
      </c>
      <c r="I90" s="147">
        <v>7.8</v>
      </c>
      <c r="J90" s="148">
        <f>Tabla1[[#This Row],[Largo (m)]]+3</f>
        <v>10.8</v>
      </c>
      <c r="K90" s="148">
        <f>Tabla1[[#This Row],[Ancho (m)]]+3</f>
        <v>4.8</v>
      </c>
      <c r="L90" s="148">
        <v>3.5</v>
      </c>
      <c r="M90" s="188">
        <v>26.8</v>
      </c>
      <c r="N90" s="40">
        <f>Tabla1[[#This Row],[Largo+FS (m)]]*Tabla1[[#This Row],[Ancho+FS (m)]]</f>
        <v>51.84</v>
      </c>
      <c r="O90" s="173" t="s">
        <v>516</v>
      </c>
      <c r="P90" s="80">
        <v>44587</v>
      </c>
      <c r="Q90" s="189">
        <f>Tabla1[[#This Row],[Salida]]-Tabla1[[#This Row],[Entrada  ]]</f>
        <v>12</v>
      </c>
      <c r="R90" s="81">
        <v>44599</v>
      </c>
    </row>
    <row r="91" spans="1:18" ht="14.4" hidden="1" customHeight="1" x14ac:dyDescent="0.35">
      <c r="A91" s="602" t="s">
        <v>172</v>
      </c>
      <c r="B91" s="34" t="s">
        <v>152</v>
      </c>
      <c r="C91" s="35" t="s">
        <v>175</v>
      </c>
      <c r="D91" s="35" t="s">
        <v>20</v>
      </c>
      <c r="E91" s="128" t="s">
        <v>21</v>
      </c>
      <c r="F91" s="35" t="s">
        <v>176</v>
      </c>
      <c r="G91" s="35" t="s">
        <v>177</v>
      </c>
      <c r="H91" s="27">
        <v>0.6</v>
      </c>
      <c r="I91" s="27">
        <v>1.78</v>
      </c>
      <c r="J91" s="28">
        <f>Tabla1[[#This Row],[Largo (m)]]+3</f>
        <v>4.78</v>
      </c>
      <c r="K91" s="28">
        <f>Tabla1[[#This Row],[Ancho (m)]]+3</f>
        <v>3.6</v>
      </c>
      <c r="L91" s="28">
        <v>0.6</v>
      </c>
      <c r="M91" s="39">
        <v>194.26</v>
      </c>
      <c r="N91" s="40">
        <f>Tabla1[[#This Row],[Largo+FS (m)]]*Tabla1[[#This Row],[Ancho+FS (m)]]</f>
        <v>17.208000000000002</v>
      </c>
      <c r="O91" s="173" t="s">
        <v>517</v>
      </c>
      <c r="P91" s="80">
        <v>44587</v>
      </c>
      <c r="Q91" s="189">
        <f>Tabla1[[#This Row],[Salida]]-Tabla1[[#This Row],[Entrada  ]]</f>
        <v>4</v>
      </c>
      <c r="R91" s="81">
        <v>44591</v>
      </c>
    </row>
    <row r="92" spans="1:18" ht="14.4" hidden="1" customHeight="1" x14ac:dyDescent="0.35">
      <c r="A92" s="602" t="s">
        <v>172</v>
      </c>
      <c r="B92" s="34" t="s">
        <v>152</v>
      </c>
      <c r="C92" s="35" t="s">
        <v>19</v>
      </c>
      <c r="D92" s="35" t="s">
        <v>20</v>
      </c>
      <c r="E92" s="128" t="s">
        <v>21</v>
      </c>
      <c r="F92" s="35" t="s">
        <v>178</v>
      </c>
      <c r="G92" s="35" t="s">
        <v>177</v>
      </c>
      <c r="H92" s="129">
        <v>0.49</v>
      </c>
      <c r="I92" s="37">
        <v>1.27</v>
      </c>
      <c r="J92" s="38">
        <f>Tabla1[[#This Row],[Largo (m)]]+3</f>
        <v>4.2699999999999996</v>
      </c>
      <c r="K92" s="38">
        <f>Tabla1[[#This Row],[Ancho (m)]]+3</f>
        <v>3.49</v>
      </c>
      <c r="L92" s="38">
        <v>0.56999999999999995</v>
      </c>
      <c r="M92" s="39">
        <v>143.33000000000001</v>
      </c>
      <c r="N92" s="40">
        <f>Tabla1[[#This Row],[Largo+FS (m)]]*Tabla1[[#This Row],[Ancho+FS (m)]]</f>
        <v>14.902299999999999</v>
      </c>
      <c r="O92" s="173" t="s">
        <v>517</v>
      </c>
      <c r="P92" s="80">
        <v>44587</v>
      </c>
      <c r="Q92" s="189">
        <f>Tabla1[[#This Row],[Salida]]-Tabla1[[#This Row],[Entrada  ]]</f>
        <v>4</v>
      </c>
      <c r="R92" s="81">
        <v>44591</v>
      </c>
    </row>
    <row r="93" spans="1:18" ht="14.4" hidden="1" customHeight="1" x14ac:dyDescent="0.35">
      <c r="A93" s="602" t="s">
        <v>172</v>
      </c>
      <c r="B93" s="34" t="s">
        <v>152</v>
      </c>
      <c r="C93" s="35" t="s">
        <v>19</v>
      </c>
      <c r="D93" s="35" t="s">
        <v>20</v>
      </c>
      <c r="E93" s="128" t="s">
        <v>21</v>
      </c>
      <c r="F93" s="35" t="s">
        <v>178</v>
      </c>
      <c r="G93" s="35" t="s">
        <v>177</v>
      </c>
      <c r="H93" s="37">
        <v>0.48</v>
      </c>
      <c r="I93" s="160">
        <v>1.21</v>
      </c>
      <c r="J93" s="190">
        <f>Tabla1[[#This Row],[Largo (m)]]+3</f>
        <v>4.21</v>
      </c>
      <c r="K93" s="190">
        <f>Tabla1[[#This Row],[Ancho (m)]]+3</f>
        <v>3.48</v>
      </c>
      <c r="L93" s="38">
        <v>0.47</v>
      </c>
      <c r="M93" s="39">
        <v>118.86</v>
      </c>
      <c r="N93" s="40">
        <f>Tabla1[[#This Row],[Largo+FS (m)]]*Tabla1[[#This Row],[Ancho+FS (m)]]</f>
        <v>14.6508</v>
      </c>
      <c r="O93" s="173" t="s">
        <v>517</v>
      </c>
      <c r="P93" s="80">
        <v>44587</v>
      </c>
      <c r="Q93" s="189">
        <f>Tabla1[[#This Row],[Salida]]-Tabla1[[#This Row],[Entrada  ]]</f>
        <v>4</v>
      </c>
      <c r="R93" s="81">
        <v>44591</v>
      </c>
    </row>
    <row r="94" spans="1:18" ht="14.4" hidden="1" customHeight="1" thickBot="1" x14ac:dyDescent="0.35">
      <c r="A94" s="602" t="s">
        <v>172</v>
      </c>
      <c r="B94" s="44" t="s">
        <v>152</v>
      </c>
      <c r="C94" s="45" t="s">
        <v>19</v>
      </c>
      <c r="D94" s="45" t="s">
        <v>20</v>
      </c>
      <c r="E94" s="119" t="s">
        <v>21</v>
      </c>
      <c r="F94" s="45" t="s">
        <v>179</v>
      </c>
      <c r="G94" s="45" t="s">
        <v>177</v>
      </c>
      <c r="H94" s="163">
        <v>1.56</v>
      </c>
      <c r="I94" s="163">
        <v>3.6</v>
      </c>
      <c r="J94" s="50">
        <f>Tabla1[[#This Row],[Largo (m)]]+3</f>
        <v>6.6</v>
      </c>
      <c r="K94" s="50">
        <f>Tabla1[[#This Row],[Ancho (m)]]+3</f>
        <v>4.5600000000000005</v>
      </c>
      <c r="L94" s="50">
        <v>1.47</v>
      </c>
      <c r="M94" s="122">
        <v>487.42</v>
      </c>
      <c r="N94" s="52">
        <f>Tabla1[[#This Row],[Largo+FS (m)]]*Tabla1[[#This Row],[Ancho+FS (m)]]</f>
        <v>30.096</v>
      </c>
      <c r="O94" s="181" t="s">
        <v>517</v>
      </c>
      <c r="P94" s="87">
        <v>44587</v>
      </c>
      <c r="Q94" s="191">
        <f>Tabla1[[#This Row],[Salida]]-Tabla1[[#This Row],[Entrada  ]]</f>
        <v>4</v>
      </c>
      <c r="R94" s="81">
        <v>44591</v>
      </c>
    </row>
    <row r="95" spans="1:18" ht="14.4" hidden="1" customHeight="1" thickBot="1" x14ac:dyDescent="0.35">
      <c r="A95" s="601" t="s">
        <v>180</v>
      </c>
      <c r="B95" s="4" t="s">
        <v>165</v>
      </c>
      <c r="C95" s="5" t="s">
        <v>27</v>
      </c>
      <c r="D95" s="5" t="s">
        <v>53</v>
      </c>
      <c r="E95" s="5" t="s">
        <v>520</v>
      </c>
      <c r="F95" s="5" t="s">
        <v>181</v>
      </c>
      <c r="G95" s="5" t="s">
        <v>182</v>
      </c>
      <c r="H95" s="5">
        <v>9.43</v>
      </c>
      <c r="I95" s="5">
        <v>71.27</v>
      </c>
      <c r="J95" s="9">
        <f>Tabla1[[#This Row],[Largo (m)]]+3</f>
        <v>74.27</v>
      </c>
      <c r="K95" s="9">
        <f>Tabla1[[#This Row],[Ancho (m)]]+3</f>
        <v>12.43</v>
      </c>
      <c r="L95" s="9">
        <v>9.43</v>
      </c>
      <c r="M95" s="10">
        <v>1025.2</v>
      </c>
      <c r="N95" s="11">
        <f>Tabla1[[#This Row],[Largo+FS (m)]]*Tabla1[[#This Row],[Ancho+FS (m)]]</f>
        <v>923.17609999999991</v>
      </c>
      <c r="O95" s="628" t="s">
        <v>183</v>
      </c>
      <c r="P95" s="94">
        <v>44593</v>
      </c>
      <c r="Q95" s="89">
        <f>Tabla1[[#This Row],[Salida]]-Tabla1[[#This Row],[Entrada  ]]</f>
        <v>0</v>
      </c>
      <c r="R95" s="95">
        <v>44593</v>
      </c>
    </row>
    <row r="96" spans="1:18" ht="15" hidden="1" customHeight="1" thickBot="1" x14ac:dyDescent="0.35">
      <c r="A96" s="601" t="s">
        <v>180</v>
      </c>
      <c r="B96" s="56" t="s">
        <v>165</v>
      </c>
      <c r="C96" s="57" t="s">
        <v>27</v>
      </c>
      <c r="D96" s="57" t="s">
        <v>166</v>
      </c>
      <c r="E96" s="57" t="s">
        <v>520</v>
      </c>
      <c r="F96" s="57" t="s">
        <v>170</v>
      </c>
      <c r="G96" s="57" t="s">
        <v>184</v>
      </c>
      <c r="H96" s="60">
        <v>5.7</v>
      </c>
      <c r="I96" s="60">
        <v>46.8</v>
      </c>
      <c r="J96" s="61">
        <f>Tabla1[[#This Row],[Largo (m)]]+3</f>
        <v>49.8</v>
      </c>
      <c r="K96" s="61">
        <f>Tabla1[[#This Row],[Ancho (m)]]+3</f>
        <v>8.6999999999999993</v>
      </c>
      <c r="L96" s="61">
        <v>5.7</v>
      </c>
      <c r="M96" s="62">
        <v>180</v>
      </c>
      <c r="N96" s="63">
        <f>Tabla1[[#This Row],[Largo+FS (m)]]*Tabla1[[#This Row],[Ancho+FS (m)]]</f>
        <v>433.25999999999993</v>
      </c>
      <c r="O96" s="166" t="s">
        <v>516</v>
      </c>
      <c r="P96" s="102">
        <v>44593</v>
      </c>
      <c r="Q96" s="97">
        <f>Tabla1[[#This Row],[Salida]]-Tabla1[[#This Row],[Entrada  ]]</f>
        <v>1</v>
      </c>
      <c r="R96" s="103">
        <v>44594</v>
      </c>
    </row>
    <row r="97" spans="1:18" ht="16.95" hidden="1" customHeight="1" thickBot="1" x14ac:dyDescent="0.35">
      <c r="A97" s="601" t="s">
        <v>180</v>
      </c>
      <c r="B97" s="67" t="s">
        <v>165</v>
      </c>
      <c r="C97" s="68" t="s">
        <v>27</v>
      </c>
      <c r="D97" s="68" t="s">
        <v>166</v>
      </c>
      <c r="E97" s="68" t="s">
        <v>520</v>
      </c>
      <c r="F97" s="68" t="s">
        <v>170</v>
      </c>
      <c r="G97" s="68" t="s">
        <v>185</v>
      </c>
      <c r="H97" s="69">
        <v>5.7</v>
      </c>
      <c r="I97" s="69">
        <v>46.8</v>
      </c>
      <c r="J97" s="70">
        <f>Tabla1[[#This Row],[Largo (m)]]+3</f>
        <v>49.8</v>
      </c>
      <c r="K97" s="70">
        <f>Tabla1[[#This Row],[Ancho (m)]]+3</f>
        <v>8.6999999999999993</v>
      </c>
      <c r="L97" s="70">
        <v>5.7</v>
      </c>
      <c r="M97" s="71">
        <v>180</v>
      </c>
      <c r="N97" s="20">
        <f>Tabla1[[#This Row],[Largo+FS (m)]]*Tabla1[[#This Row],[Ancho+FS (m)]]</f>
        <v>433.25999999999993</v>
      </c>
      <c r="O97" s="177" t="s">
        <v>515</v>
      </c>
      <c r="P97" s="109">
        <v>44593</v>
      </c>
      <c r="Q97" s="104">
        <f>Tabla1[[#This Row],[Salida]]-Tabla1[[#This Row],[Entrada  ]]</f>
        <v>7</v>
      </c>
      <c r="R97" s="110">
        <v>44600</v>
      </c>
    </row>
    <row r="98" spans="1:18" ht="14.4" hidden="1" customHeight="1" x14ac:dyDescent="0.35">
      <c r="A98" s="602" t="s">
        <v>186</v>
      </c>
      <c r="B98" s="24" t="s">
        <v>165</v>
      </c>
      <c r="C98" s="25" t="s">
        <v>27</v>
      </c>
      <c r="D98" s="25" t="s">
        <v>53</v>
      </c>
      <c r="E98" s="25" t="s">
        <v>520</v>
      </c>
      <c r="F98" s="25" t="s">
        <v>187</v>
      </c>
      <c r="G98" s="25" t="s">
        <v>188</v>
      </c>
      <c r="H98" s="25">
        <v>5.69</v>
      </c>
      <c r="I98" s="25">
        <v>79.42</v>
      </c>
      <c r="J98" s="28">
        <f>Tabla1[[#This Row],[Largo (m)]]+3</f>
        <v>82.42</v>
      </c>
      <c r="K98" s="28">
        <f>Tabla1[[#This Row],[Ancho (m)]]+3</f>
        <v>8.6900000000000013</v>
      </c>
      <c r="L98" s="28">
        <v>5.69</v>
      </c>
      <c r="M98" s="29">
        <v>482.15</v>
      </c>
      <c r="N98" s="30">
        <f>Tabla1[[#This Row],[Largo+FS (m)]]*Tabla1[[#This Row],[Ancho+FS (m)]]</f>
        <v>716.22980000000007</v>
      </c>
      <c r="O98" s="172" t="s">
        <v>516</v>
      </c>
      <c r="P98" s="117">
        <v>44594</v>
      </c>
      <c r="Q98" s="112">
        <f>Tabla1[[#This Row],[Salida]]-Tabla1[[#This Row],[Entrada  ]]</f>
        <v>1</v>
      </c>
      <c r="R98" s="118">
        <v>44595</v>
      </c>
    </row>
    <row r="99" spans="1:18" ht="15" hidden="1" customHeight="1" thickBot="1" x14ac:dyDescent="0.35">
      <c r="A99" s="602" t="s">
        <v>186</v>
      </c>
      <c r="B99" s="44" t="s">
        <v>165</v>
      </c>
      <c r="C99" s="45" t="s">
        <v>27</v>
      </c>
      <c r="D99" s="45" t="s">
        <v>53</v>
      </c>
      <c r="E99" s="45" t="s">
        <v>520</v>
      </c>
      <c r="F99" s="45" t="s">
        <v>187</v>
      </c>
      <c r="G99" s="45" t="s">
        <v>189</v>
      </c>
      <c r="H99" s="45">
        <v>5.69</v>
      </c>
      <c r="I99" s="45">
        <v>79.42</v>
      </c>
      <c r="J99" s="50">
        <f>Tabla1[[#This Row],[Largo (m)]]+3</f>
        <v>82.42</v>
      </c>
      <c r="K99" s="50">
        <f>Tabla1[[#This Row],[Ancho (m)]]+3</f>
        <v>8.6900000000000013</v>
      </c>
      <c r="L99" s="50">
        <v>5.69</v>
      </c>
      <c r="M99" s="51">
        <v>482.15</v>
      </c>
      <c r="N99" s="52">
        <f>Tabla1[[#This Row],[Largo+FS (m)]]*Tabla1[[#This Row],[Ancho+FS (m)]]</f>
        <v>716.22980000000007</v>
      </c>
      <c r="O99" s="181" t="s">
        <v>516</v>
      </c>
      <c r="P99" s="124">
        <v>44594</v>
      </c>
      <c r="Q99" s="119">
        <f>Tabla1[[#This Row],[Salida]]-Tabla1[[#This Row],[Entrada  ]]</f>
        <v>7</v>
      </c>
      <c r="R99" s="125">
        <v>44601</v>
      </c>
    </row>
    <row r="100" spans="1:18" ht="15" customHeight="1" thickBot="1" x14ac:dyDescent="0.35">
      <c r="A100" s="607" t="s">
        <v>190</v>
      </c>
      <c r="B100" s="192" t="s">
        <v>191</v>
      </c>
      <c r="C100" s="193" t="s">
        <v>19</v>
      </c>
      <c r="D100" s="194" t="s">
        <v>20</v>
      </c>
      <c r="E100" s="193" t="s">
        <v>21</v>
      </c>
      <c r="F100" s="193" t="s">
        <v>476</v>
      </c>
      <c r="G100" s="193" t="s">
        <v>192</v>
      </c>
      <c r="H100" s="195">
        <v>19.7</v>
      </c>
      <c r="I100" s="195">
        <v>30</v>
      </c>
      <c r="J100" s="196">
        <f>Tabla1[[#This Row],[Largo (m)]]+3</f>
        <v>33</v>
      </c>
      <c r="K100" s="196">
        <f>Tabla1[[#This Row],[Ancho (m)]]+3</f>
        <v>22.7</v>
      </c>
      <c r="L100" s="196">
        <v>30.5</v>
      </c>
      <c r="M100" s="197">
        <v>428</v>
      </c>
      <c r="N100" s="11">
        <f>Tabla1[[#This Row],[Largo+FS (m)]]*Tabla1[[#This Row],[Ancho+FS (m)]]</f>
        <v>749.1</v>
      </c>
      <c r="O100" s="198" t="s">
        <v>518</v>
      </c>
      <c r="P100" s="199">
        <v>44603</v>
      </c>
      <c r="Q100" s="200">
        <f>Tabla1[[#This Row],[Salida]]-Tabla1[[#This Row],[Entrada  ]]</f>
        <v>13</v>
      </c>
      <c r="R100" s="201">
        <v>44616</v>
      </c>
    </row>
    <row r="101" spans="1:18" ht="15" customHeight="1" thickBot="1" x14ac:dyDescent="0.35">
      <c r="A101" s="607" t="s">
        <v>190</v>
      </c>
      <c r="B101" s="202" t="s">
        <v>191</v>
      </c>
      <c r="C101" s="203" t="s">
        <v>19</v>
      </c>
      <c r="D101" s="204" t="s">
        <v>20</v>
      </c>
      <c r="E101" s="203" t="s">
        <v>21</v>
      </c>
      <c r="F101" s="203" t="s">
        <v>476</v>
      </c>
      <c r="G101" s="203" t="s">
        <v>193</v>
      </c>
      <c r="H101" s="205">
        <v>19.2</v>
      </c>
      <c r="I101" s="205">
        <v>48</v>
      </c>
      <c r="J101" s="206">
        <f>Tabla1[[#This Row],[Largo (m)]]+3</f>
        <v>51</v>
      </c>
      <c r="K101" s="206">
        <f>Tabla1[[#This Row],[Ancho (m)]]+3</f>
        <v>22.2</v>
      </c>
      <c r="L101" s="206">
        <v>34.5</v>
      </c>
      <c r="M101" s="207">
        <v>1171</v>
      </c>
      <c r="N101" s="20">
        <f>Tabla1[[#This Row],[Largo+FS (m)]]*Tabla1[[#This Row],[Ancho+FS (m)]]</f>
        <v>1132.2</v>
      </c>
      <c r="O101" s="208" t="s">
        <v>518</v>
      </c>
      <c r="P101" s="209">
        <v>44603</v>
      </c>
      <c r="Q101" s="210">
        <f>Tabla1[[#This Row],[Salida]]-Tabla1[[#This Row],[Entrada  ]]</f>
        <v>5</v>
      </c>
      <c r="R101" s="211">
        <v>44608</v>
      </c>
    </row>
    <row r="102" spans="1:18" ht="15" customHeight="1" x14ac:dyDescent="0.3">
      <c r="A102" s="608" t="s">
        <v>194</v>
      </c>
      <c r="B102" s="136" t="s">
        <v>191</v>
      </c>
      <c r="C102" s="137" t="s">
        <v>19</v>
      </c>
      <c r="D102" s="212" t="s">
        <v>20</v>
      </c>
      <c r="E102" s="137" t="s">
        <v>21</v>
      </c>
      <c r="F102" s="137" t="s">
        <v>476</v>
      </c>
      <c r="G102" s="137" t="s">
        <v>195</v>
      </c>
      <c r="H102" s="138">
        <v>19</v>
      </c>
      <c r="I102" s="138">
        <v>47.2</v>
      </c>
      <c r="J102" s="139">
        <f>Tabla1[[#This Row],[Largo (m)]]+3</f>
        <v>50.2</v>
      </c>
      <c r="K102" s="139">
        <f>Tabla1[[#This Row],[Ancho (m)]]+3</f>
        <v>22</v>
      </c>
      <c r="L102" s="139">
        <v>39</v>
      </c>
      <c r="M102" s="140">
        <v>701</v>
      </c>
      <c r="N102" s="30">
        <f>Tabla1[[#This Row],[Largo+FS (m)]]*Tabla1[[#This Row],[Ancho+FS (m)]]</f>
        <v>1104.4000000000001</v>
      </c>
      <c r="O102" s="213" t="s">
        <v>517</v>
      </c>
      <c r="P102" s="142">
        <v>44604</v>
      </c>
      <c r="Q102" s="214">
        <f>Tabla1[[#This Row],[Salida]]-Tabla1[[#This Row],[Entrada  ]]</f>
        <v>14</v>
      </c>
      <c r="R102" s="144">
        <v>44618</v>
      </c>
    </row>
    <row r="103" spans="1:18" ht="15" customHeight="1" x14ac:dyDescent="0.3">
      <c r="A103" s="608" t="s">
        <v>194</v>
      </c>
      <c r="B103" s="145" t="s">
        <v>191</v>
      </c>
      <c r="C103" s="146" t="s">
        <v>19</v>
      </c>
      <c r="D103" s="154" t="s">
        <v>20</v>
      </c>
      <c r="E103" s="146" t="s">
        <v>21</v>
      </c>
      <c r="F103" s="146" t="s">
        <v>476</v>
      </c>
      <c r="G103" s="146" t="s">
        <v>196</v>
      </c>
      <c r="H103" s="147">
        <v>20.5</v>
      </c>
      <c r="I103" s="147">
        <v>42</v>
      </c>
      <c r="J103" s="148">
        <f>Tabla1[[#This Row],[Largo (m)]]+3</f>
        <v>45</v>
      </c>
      <c r="K103" s="148">
        <f>Tabla1[[#This Row],[Ancho (m)]]+3</f>
        <v>23.5</v>
      </c>
      <c r="L103" s="148">
        <v>36.5</v>
      </c>
      <c r="M103" s="149">
        <v>996</v>
      </c>
      <c r="N103" s="40">
        <f>Tabla1[[#This Row],[Largo+FS (m)]]*Tabla1[[#This Row],[Ancho+FS (m)]]</f>
        <v>1057.5</v>
      </c>
      <c r="O103" s="215" t="s">
        <v>518</v>
      </c>
      <c r="P103" s="151">
        <v>44604</v>
      </c>
      <c r="Q103" s="155">
        <f>Tabla1[[#This Row],[Salida]]-Tabla1[[#This Row],[Entrada  ]]</f>
        <v>11</v>
      </c>
      <c r="R103" s="153">
        <v>44615</v>
      </c>
    </row>
    <row r="104" spans="1:18" ht="15" customHeight="1" thickBot="1" x14ac:dyDescent="0.35">
      <c r="A104" s="608" t="s">
        <v>194</v>
      </c>
      <c r="B104" s="216" t="s">
        <v>191</v>
      </c>
      <c r="C104" s="217" t="s">
        <v>19</v>
      </c>
      <c r="D104" s="218" t="s">
        <v>20</v>
      </c>
      <c r="E104" s="217" t="s">
        <v>21</v>
      </c>
      <c r="F104" s="217" t="s">
        <v>476</v>
      </c>
      <c r="G104" s="217" t="s">
        <v>197</v>
      </c>
      <c r="H104" s="219">
        <v>19</v>
      </c>
      <c r="I104" s="219">
        <v>41.4</v>
      </c>
      <c r="J104" s="220">
        <f>Tabla1[[#This Row],[Largo (m)]]+3</f>
        <v>44.4</v>
      </c>
      <c r="K104" s="220">
        <f>Tabla1[[#This Row],[Ancho (m)]]+3</f>
        <v>22</v>
      </c>
      <c r="L104" s="220">
        <v>34.5</v>
      </c>
      <c r="M104" s="221">
        <v>1058</v>
      </c>
      <c r="N104" s="52">
        <f>Tabla1[[#This Row],[Largo+FS (m)]]*Tabla1[[#This Row],[Ancho+FS (m)]]</f>
        <v>976.8</v>
      </c>
      <c r="O104" s="222" t="s">
        <v>518</v>
      </c>
      <c r="P104" s="223">
        <v>44604</v>
      </c>
      <c r="Q104" s="224">
        <f>Tabla1[[#This Row],[Salida]]-Tabla1[[#This Row],[Entrada  ]]</f>
        <v>9</v>
      </c>
      <c r="R104" s="225">
        <v>44613</v>
      </c>
    </row>
    <row r="105" spans="1:18" ht="15" hidden="1" customHeight="1" thickBot="1" x14ac:dyDescent="0.35">
      <c r="A105" s="601" t="s">
        <v>198</v>
      </c>
      <c r="B105" s="226" t="s">
        <v>199</v>
      </c>
      <c r="C105" s="89" t="s">
        <v>19</v>
      </c>
      <c r="D105" s="89" t="s">
        <v>20</v>
      </c>
      <c r="E105" s="89" t="s">
        <v>200</v>
      </c>
      <c r="F105" s="89" t="s">
        <v>201</v>
      </c>
      <c r="G105" s="89" t="s">
        <v>202</v>
      </c>
      <c r="H105" s="90">
        <v>39.35</v>
      </c>
      <c r="I105" s="90">
        <v>71.150000000000006</v>
      </c>
      <c r="J105" s="91">
        <f>Tabla1[[#This Row],[Largo (m)]]+3</f>
        <v>74.150000000000006</v>
      </c>
      <c r="K105" s="91">
        <f>Tabla1[[#This Row],[Ancho (m)]]+3</f>
        <v>42.35</v>
      </c>
      <c r="L105" s="91">
        <v>42.31</v>
      </c>
      <c r="M105" s="92">
        <v>167.58</v>
      </c>
      <c r="N105" s="11">
        <f>Tabla1[[#This Row],[Largo+FS (m)]]*Tabla1[[#This Row],[Ancho+FS (m)]]</f>
        <v>3140.2525000000005</v>
      </c>
      <c r="O105" s="93" t="s">
        <v>517</v>
      </c>
      <c r="P105" s="94">
        <v>44608</v>
      </c>
      <c r="Q105" s="89">
        <f>Tabla1[[#This Row],[Salida]]-Tabla1[[#This Row],[Entrada  ]]</f>
        <v>2</v>
      </c>
      <c r="R105" s="95">
        <v>44610</v>
      </c>
    </row>
    <row r="106" spans="1:18" ht="15" hidden="1" customHeight="1" thickBot="1" x14ac:dyDescent="0.35">
      <c r="A106" s="601" t="s">
        <v>198</v>
      </c>
      <c r="B106" s="227" t="s">
        <v>199</v>
      </c>
      <c r="C106" s="104" t="s">
        <v>30</v>
      </c>
      <c r="D106" s="104" t="s">
        <v>20</v>
      </c>
      <c r="E106" s="228" t="s">
        <v>200</v>
      </c>
      <c r="F106" s="210" t="s">
        <v>203</v>
      </c>
      <c r="G106" s="104" t="s">
        <v>204</v>
      </c>
      <c r="H106" s="229">
        <v>26.32</v>
      </c>
      <c r="I106" s="229">
        <v>33.42</v>
      </c>
      <c r="J106" s="20">
        <f>Tabla1[[#This Row],[Largo (m)]]+3</f>
        <v>36.42</v>
      </c>
      <c r="K106" s="20">
        <f>Tabla1[[#This Row],[Ancho (m)]]+3</f>
        <v>29.32</v>
      </c>
      <c r="L106" s="20">
        <v>17.64</v>
      </c>
      <c r="M106" s="107">
        <v>209</v>
      </c>
      <c r="N106" s="20">
        <f>Tabla1[[#This Row],[Largo+FS (m)]]*Tabla1[[#This Row],[Ancho+FS (m)]]</f>
        <v>1067.8344</v>
      </c>
      <c r="O106" s="108" t="s">
        <v>517</v>
      </c>
      <c r="P106" s="109">
        <v>44608</v>
      </c>
      <c r="Q106" s="104">
        <f>Tabla1[[#This Row],[Salida]]-Tabla1[[#This Row],[Entrada  ]]</f>
        <v>2</v>
      </c>
      <c r="R106" s="230">
        <v>44610</v>
      </c>
    </row>
    <row r="107" spans="1:18" ht="15" hidden="1" customHeight="1" x14ac:dyDescent="0.35">
      <c r="A107" s="602" t="s">
        <v>205</v>
      </c>
      <c r="B107" s="231" t="s">
        <v>199</v>
      </c>
      <c r="C107" s="112" t="s">
        <v>30</v>
      </c>
      <c r="D107" s="112" t="s">
        <v>20</v>
      </c>
      <c r="E107" s="112" t="s">
        <v>200</v>
      </c>
      <c r="F107" s="112" t="s">
        <v>206</v>
      </c>
      <c r="G107" s="112" t="s">
        <v>207</v>
      </c>
      <c r="H107" s="113">
        <v>8</v>
      </c>
      <c r="I107" s="113">
        <v>44.2</v>
      </c>
      <c r="J107" s="114">
        <f>Tabla1[[#This Row],[Largo (m)]]+3</f>
        <v>47.2</v>
      </c>
      <c r="K107" s="114">
        <f>Tabla1[[#This Row],[Ancho (m)]]+3</f>
        <v>11</v>
      </c>
      <c r="L107" s="114">
        <v>8.4</v>
      </c>
      <c r="M107" s="115">
        <v>1081.8</v>
      </c>
      <c r="N107" s="30">
        <f>Tabla1[[#This Row],[Largo+FS (m)]]*Tabla1[[#This Row],[Ancho+FS (m)]]</f>
        <v>519.20000000000005</v>
      </c>
      <c r="O107" s="116" t="s">
        <v>516</v>
      </c>
      <c r="P107" s="117">
        <v>44609</v>
      </c>
      <c r="Q107" s="112">
        <f>Tabla1[[#This Row],[Salida]]-Tabla1[[#This Row],[Entrada  ]]</f>
        <v>77</v>
      </c>
      <c r="R107" s="118">
        <v>44686</v>
      </c>
    </row>
    <row r="108" spans="1:18" ht="15" hidden="1" customHeight="1" thickBot="1" x14ac:dyDescent="0.35">
      <c r="A108" s="602" t="s">
        <v>205</v>
      </c>
      <c r="B108" s="232" t="s">
        <v>199</v>
      </c>
      <c r="C108" s="119" t="s">
        <v>30</v>
      </c>
      <c r="D108" s="119" t="s">
        <v>20</v>
      </c>
      <c r="E108" s="119" t="s">
        <v>200</v>
      </c>
      <c r="F108" s="119" t="s">
        <v>208</v>
      </c>
      <c r="G108" s="119" t="s">
        <v>209</v>
      </c>
      <c r="H108" s="120">
        <v>8</v>
      </c>
      <c r="I108" s="120">
        <v>44.2</v>
      </c>
      <c r="J108" s="121">
        <f>Tabla1[[#This Row],[Largo (m)]]+3</f>
        <v>47.2</v>
      </c>
      <c r="K108" s="121">
        <f>Tabla1[[#This Row],[Ancho (m)]]+3</f>
        <v>11</v>
      </c>
      <c r="L108" s="121">
        <v>8.4</v>
      </c>
      <c r="M108" s="122">
        <v>1081.8</v>
      </c>
      <c r="N108" s="52">
        <f>Tabla1[[#This Row],[Largo+FS (m)]]*Tabla1[[#This Row],[Ancho+FS (m)]]</f>
        <v>519.20000000000005</v>
      </c>
      <c r="O108" s="123" t="s">
        <v>516</v>
      </c>
      <c r="P108" s="124">
        <v>44609</v>
      </c>
      <c r="Q108" s="119">
        <f>Tabla1[[#This Row],[Salida]]-Tabla1[[#This Row],[Entrada  ]]</f>
        <v>77</v>
      </c>
      <c r="R108" s="125">
        <v>44686</v>
      </c>
    </row>
    <row r="109" spans="1:18" ht="15" hidden="1" customHeight="1" thickBot="1" x14ac:dyDescent="0.35">
      <c r="A109" s="601" t="s">
        <v>210</v>
      </c>
      <c r="B109" s="4" t="s">
        <v>211</v>
      </c>
      <c r="C109" s="5" t="s">
        <v>30</v>
      </c>
      <c r="D109" s="5" t="s">
        <v>53</v>
      </c>
      <c r="E109" s="233" t="s">
        <v>21</v>
      </c>
      <c r="F109" s="200" t="s">
        <v>212</v>
      </c>
      <c r="G109" s="234" t="s">
        <v>213</v>
      </c>
      <c r="H109" s="235">
        <v>38.4</v>
      </c>
      <c r="I109" s="235">
        <v>75.099999999999994</v>
      </c>
      <c r="J109" s="236">
        <f>Tabla1[[#This Row],[Largo (m)]]+3</f>
        <v>78.099999999999994</v>
      </c>
      <c r="K109" s="236">
        <f>Tabla1[[#This Row],[Ancho (m)]]+3</f>
        <v>41.4</v>
      </c>
      <c r="L109" s="236">
        <v>36.1</v>
      </c>
      <c r="M109" s="197">
        <v>183.15</v>
      </c>
      <c r="N109" s="11">
        <f>Tabla1[[#This Row],[Largo+FS (m)]]*Tabla1[[#This Row],[Ancho+FS (m)]]</f>
        <v>3233.3399999999997</v>
      </c>
      <c r="O109" s="93" t="s">
        <v>515</v>
      </c>
      <c r="P109" s="94">
        <v>44613</v>
      </c>
      <c r="Q109" s="89">
        <f>Tabla1[[#This Row],[Salida]]-Tabla1[[#This Row],[Entrada  ]]</f>
        <v>39</v>
      </c>
      <c r="R109" s="95">
        <v>44652</v>
      </c>
    </row>
    <row r="110" spans="1:18" ht="15" hidden="1" customHeight="1" thickBot="1" x14ac:dyDescent="0.35">
      <c r="A110" s="601" t="s">
        <v>210</v>
      </c>
      <c r="B110" s="56" t="s">
        <v>211</v>
      </c>
      <c r="C110" s="57" t="s">
        <v>30</v>
      </c>
      <c r="D110" s="57" t="s">
        <v>53</v>
      </c>
      <c r="E110" s="237" t="s">
        <v>21</v>
      </c>
      <c r="F110" s="238" t="s">
        <v>214</v>
      </c>
      <c r="G110" s="239" t="s">
        <v>215</v>
      </c>
      <c r="H110" s="240">
        <v>38.4</v>
      </c>
      <c r="I110" s="240">
        <v>75.099999999999994</v>
      </c>
      <c r="J110" s="241">
        <f>Tabla1[[#This Row],[Largo (m)]]+3</f>
        <v>78.099999999999994</v>
      </c>
      <c r="K110" s="241">
        <f>Tabla1[[#This Row],[Ancho (m)]]+3</f>
        <v>41.4</v>
      </c>
      <c r="L110" s="241">
        <v>36.1</v>
      </c>
      <c r="M110" s="242">
        <v>183.15</v>
      </c>
      <c r="N110" s="63">
        <f>Tabla1[[#This Row],[Largo+FS (m)]]*Tabla1[[#This Row],[Ancho+FS (m)]]</f>
        <v>3233.3399999999997</v>
      </c>
      <c r="O110" s="101" t="s">
        <v>515</v>
      </c>
      <c r="P110" s="102">
        <v>44613</v>
      </c>
      <c r="Q110" s="97">
        <f>Tabla1[[#This Row],[Salida]]-Tabla1[[#This Row],[Entrada  ]]</f>
        <v>39</v>
      </c>
      <c r="R110" s="103">
        <v>44652</v>
      </c>
    </row>
    <row r="111" spans="1:18" ht="15" hidden="1" customHeight="1" thickBot="1" x14ac:dyDescent="0.35">
      <c r="A111" s="601" t="s">
        <v>210</v>
      </c>
      <c r="B111" s="56" t="s">
        <v>211</v>
      </c>
      <c r="C111" s="57" t="s">
        <v>19</v>
      </c>
      <c r="D111" s="57" t="s">
        <v>20</v>
      </c>
      <c r="E111" s="237" t="s">
        <v>21</v>
      </c>
      <c r="F111" s="97" t="s">
        <v>216</v>
      </c>
      <c r="G111" s="239" t="s">
        <v>217</v>
      </c>
      <c r="H111" s="243">
        <v>6.52</v>
      </c>
      <c r="I111" s="243">
        <v>30.1</v>
      </c>
      <c r="J111" s="244">
        <f>Tabla1[[#This Row],[Largo (m)]]+3</f>
        <v>33.1</v>
      </c>
      <c r="K111" s="244">
        <f>Tabla1[[#This Row],[Ancho (m)]]+3</f>
        <v>9.52</v>
      </c>
      <c r="L111" s="244">
        <v>7.14</v>
      </c>
      <c r="M111" s="62">
        <v>111.9</v>
      </c>
      <c r="N111" s="63">
        <f>Tabla1[[#This Row],[Largo+FS (m)]]*Tabla1[[#This Row],[Ancho+FS (m)]]</f>
        <v>315.11200000000002</v>
      </c>
      <c r="O111" s="101" t="s">
        <v>515</v>
      </c>
      <c r="P111" s="102">
        <v>44613</v>
      </c>
      <c r="Q111" s="97">
        <f>Tabla1[[#This Row],[Salida]]-Tabla1[[#This Row],[Entrada  ]]</f>
        <v>3</v>
      </c>
      <c r="R111" s="102">
        <v>44616</v>
      </c>
    </row>
    <row r="112" spans="1:18" ht="15" hidden="1" customHeight="1" thickBot="1" x14ac:dyDescent="0.35">
      <c r="A112" s="601" t="s">
        <v>210</v>
      </c>
      <c r="B112" s="56" t="s">
        <v>211</v>
      </c>
      <c r="C112" s="57" t="s">
        <v>19</v>
      </c>
      <c r="D112" s="57" t="s">
        <v>20</v>
      </c>
      <c r="E112" s="237" t="s">
        <v>21</v>
      </c>
      <c r="F112" s="97" t="s">
        <v>218</v>
      </c>
      <c r="G112" s="239" t="s">
        <v>219</v>
      </c>
      <c r="H112" s="243">
        <v>6.52</v>
      </c>
      <c r="I112" s="243">
        <v>30.1</v>
      </c>
      <c r="J112" s="244">
        <f>Tabla1[[#This Row],[Largo (m)]]+3</f>
        <v>33.1</v>
      </c>
      <c r="K112" s="244">
        <f>Tabla1[[#This Row],[Ancho (m)]]+3</f>
        <v>9.52</v>
      </c>
      <c r="L112" s="244">
        <v>7.14</v>
      </c>
      <c r="M112" s="62">
        <v>111.9</v>
      </c>
      <c r="N112" s="63">
        <f>Tabla1[[#This Row],[Largo+FS (m)]]*Tabla1[[#This Row],[Ancho+FS (m)]]</f>
        <v>315.11200000000002</v>
      </c>
      <c r="O112" s="101" t="s">
        <v>515</v>
      </c>
      <c r="P112" s="102">
        <v>44613</v>
      </c>
      <c r="Q112" s="97">
        <f>Tabla1[[#This Row],[Salida]]-Tabla1[[#This Row],[Entrada  ]]</f>
        <v>4</v>
      </c>
      <c r="R112" s="102">
        <v>44617</v>
      </c>
    </row>
    <row r="113" spans="1:18" ht="15" hidden="1" customHeight="1" thickBot="1" x14ac:dyDescent="0.35">
      <c r="A113" s="601" t="s">
        <v>210</v>
      </c>
      <c r="B113" s="56" t="s">
        <v>211</v>
      </c>
      <c r="C113" s="57" t="s">
        <v>19</v>
      </c>
      <c r="D113" s="57" t="s">
        <v>20</v>
      </c>
      <c r="E113" s="57" t="s">
        <v>21</v>
      </c>
      <c r="F113" s="97" t="s">
        <v>220</v>
      </c>
      <c r="G113" s="239" t="s">
        <v>221</v>
      </c>
      <c r="H113" s="243">
        <v>4.5999999999999996</v>
      </c>
      <c r="I113" s="243">
        <v>20.399999999999999</v>
      </c>
      <c r="J113" s="244">
        <f>Tabla1[[#This Row],[Largo (m)]]+3</f>
        <v>23.4</v>
      </c>
      <c r="K113" s="244">
        <f>Tabla1[[#This Row],[Ancho (m)]]+3</f>
        <v>7.6</v>
      </c>
      <c r="L113" s="244">
        <v>5</v>
      </c>
      <c r="M113" s="62">
        <v>78.8</v>
      </c>
      <c r="N113" s="63">
        <f>Tabla1[[#This Row],[Largo+FS (m)]]*Tabla1[[#This Row],[Ancho+FS (m)]]</f>
        <v>177.83999999999997</v>
      </c>
      <c r="O113" s="101" t="s">
        <v>515</v>
      </c>
      <c r="P113" s="102">
        <v>44613</v>
      </c>
      <c r="Q113" s="97">
        <f>Tabla1[[#This Row],[Salida]]-Tabla1[[#This Row],[Entrada  ]]</f>
        <v>39</v>
      </c>
      <c r="R113" s="102">
        <v>44652</v>
      </c>
    </row>
    <row r="114" spans="1:18" ht="15" hidden="1" customHeight="1" thickBot="1" x14ac:dyDescent="0.35">
      <c r="A114" s="601" t="s">
        <v>210</v>
      </c>
      <c r="B114" s="67" t="s">
        <v>211</v>
      </c>
      <c r="C114" s="68" t="s">
        <v>19</v>
      </c>
      <c r="D114" s="68" t="s">
        <v>20</v>
      </c>
      <c r="E114" s="68" t="s">
        <v>21</v>
      </c>
      <c r="F114" s="104" t="s">
        <v>220</v>
      </c>
      <c r="G114" s="245" t="s">
        <v>222</v>
      </c>
      <c r="H114" s="246">
        <v>4.5999999999999996</v>
      </c>
      <c r="I114" s="246">
        <v>20.399999999999999</v>
      </c>
      <c r="J114" s="247">
        <f>Tabla1[[#This Row],[Largo (m)]]+3</f>
        <v>23.4</v>
      </c>
      <c r="K114" s="247">
        <f>Tabla1[[#This Row],[Ancho (m)]]+3</f>
        <v>7.6</v>
      </c>
      <c r="L114" s="247">
        <v>5</v>
      </c>
      <c r="M114" s="71">
        <v>78.8</v>
      </c>
      <c r="N114" s="20">
        <f>Tabla1[[#This Row],[Largo+FS (m)]]*Tabla1[[#This Row],[Ancho+FS (m)]]</f>
        <v>177.83999999999997</v>
      </c>
      <c r="O114" s="108" t="s">
        <v>515</v>
      </c>
      <c r="P114" s="109">
        <v>44613</v>
      </c>
      <c r="Q114" s="104">
        <f>Tabla1[[#This Row],[Salida]]-Tabla1[[#This Row],[Entrada  ]]</f>
        <v>22</v>
      </c>
      <c r="R114" s="109">
        <v>44635</v>
      </c>
    </row>
    <row r="115" spans="1:18" ht="15" hidden="1" customHeight="1" x14ac:dyDescent="0.35">
      <c r="A115" s="602" t="s">
        <v>223</v>
      </c>
      <c r="B115" s="24" t="s">
        <v>211</v>
      </c>
      <c r="C115" s="25" t="s">
        <v>19</v>
      </c>
      <c r="D115" s="25" t="s">
        <v>20</v>
      </c>
      <c r="E115" s="25" t="s">
        <v>21</v>
      </c>
      <c r="F115" s="112" t="s">
        <v>224</v>
      </c>
      <c r="G115" s="248" t="s">
        <v>225</v>
      </c>
      <c r="H115" s="249">
        <v>8.3000000000000007</v>
      </c>
      <c r="I115" s="249">
        <v>27.96</v>
      </c>
      <c r="J115" s="250">
        <f>Tabla1[[#This Row],[Largo (m)]]+3</f>
        <v>30.96</v>
      </c>
      <c r="K115" s="250">
        <f>Tabla1[[#This Row],[Ancho (m)]]+3</f>
        <v>11.3</v>
      </c>
      <c r="L115" s="250">
        <v>7.77</v>
      </c>
      <c r="M115" s="29">
        <v>158.79</v>
      </c>
      <c r="N115" s="30">
        <f>Tabla1[[#This Row],[Largo+FS (m)]]*Tabla1[[#This Row],[Ancho+FS (m)]]</f>
        <v>349.84800000000001</v>
      </c>
      <c r="O115" s="116" t="s">
        <v>515</v>
      </c>
      <c r="P115" s="117">
        <v>44614</v>
      </c>
      <c r="Q115" s="112">
        <f>Tabla1[[#This Row],[Salida]]-Tabla1[[#This Row],[Entrada  ]]</f>
        <v>15</v>
      </c>
      <c r="R115" s="117">
        <v>44629</v>
      </c>
    </row>
    <row r="116" spans="1:18" ht="15" hidden="1" customHeight="1" x14ac:dyDescent="0.35">
      <c r="A116" s="602" t="s">
        <v>223</v>
      </c>
      <c r="B116" s="34" t="s">
        <v>211</v>
      </c>
      <c r="C116" s="35" t="s">
        <v>19</v>
      </c>
      <c r="D116" s="35" t="s">
        <v>20</v>
      </c>
      <c r="E116" s="35" t="s">
        <v>21</v>
      </c>
      <c r="F116" s="128" t="s">
        <v>224</v>
      </c>
      <c r="G116" s="251" t="s">
        <v>226</v>
      </c>
      <c r="H116" s="252">
        <v>8.3000000000000007</v>
      </c>
      <c r="I116" s="252">
        <v>27.96</v>
      </c>
      <c r="J116" s="253">
        <f>Tabla1[[#This Row],[Largo (m)]]+3</f>
        <v>30.96</v>
      </c>
      <c r="K116" s="253">
        <f>Tabla1[[#This Row],[Ancho (m)]]+3</f>
        <v>11.3</v>
      </c>
      <c r="L116" s="253">
        <v>7.77</v>
      </c>
      <c r="M116" s="39">
        <v>158.79</v>
      </c>
      <c r="N116" s="40">
        <f>Tabla1[[#This Row],[Largo+FS (m)]]*Tabla1[[#This Row],[Ancho+FS (m)]]</f>
        <v>349.84800000000001</v>
      </c>
      <c r="O116" s="132" t="s">
        <v>515</v>
      </c>
      <c r="P116" s="133">
        <v>44614</v>
      </c>
      <c r="Q116" s="128">
        <f>Tabla1[[#This Row],[Salida]]-Tabla1[[#This Row],[Entrada  ]]</f>
        <v>15</v>
      </c>
      <c r="R116" s="133">
        <v>44629</v>
      </c>
    </row>
    <row r="117" spans="1:18" ht="15" hidden="1" customHeight="1" x14ac:dyDescent="0.35">
      <c r="A117" s="602" t="s">
        <v>223</v>
      </c>
      <c r="B117" s="34" t="s">
        <v>211</v>
      </c>
      <c r="C117" s="35" t="s">
        <v>19</v>
      </c>
      <c r="D117" s="35" t="s">
        <v>20</v>
      </c>
      <c r="E117" s="35" t="s">
        <v>21</v>
      </c>
      <c r="F117" s="128" t="s">
        <v>227</v>
      </c>
      <c r="G117" s="251" t="s">
        <v>228</v>
      </c>
      <c r="H117" s="252">
        <v>5.4</v>
      </c>
      <c r="I117" s="252">
        <v>19.45</v>
      </c>
      <c r="J117" s="253">
        <f>Tabla1[[#This Row],[Largo (m)]]+3</f>
        <v>22.45</v>
      </c>
      <c r="K117" s="253">
        <f>Tabla1[[#This Row],[Ancho (m)]]+3</f>
        <v>8.4</v>
      </c>
      <c r="L117" s="253">
        <v>5.35</v>
      </c>
      <c r="M117" s="39">
        <v>54.5</v>
      </c>
      <c r="N117" s="40">
        <f>Tabla1[[#This Row],[Largo+FS (m)]]*Tabla1[[#This Row],[Ancho+FS (m)]]</f>
        <v>188.58</v>
      </c>
      <c r="O117" s="132" t="s">
        <v>515</v>
      </c>
      <c r="P117" s="133">
        <v>44614</v>
      </c>
      <c r="Q117" s="128">
        <f>Tabla1[[#This Row],[Salida]]-Tabla1[[#This Row],[Entrada  ]]</f>
        <v>13</v>
      </c>
      <c r="R117" s="133">
        <v>44627</v>
      </c>
    </row>
    <row r="118" spans="1:18" ht="15" hidden="1" customHeight="1" x14ac:dyDescent="0.35">
      <c r="A118" s="602" t="s">
        <v>223</v>
      </c>
      <c r="B118" s="34" t="s">
        <v>211</v>
      </c>
      <c r="C118" s="35" t="s">
        <v>19</v>
      </c>
      <c r="D118" s="35" t="s">
        <v>20</v>
      </c>
      <c r="E118" s="35" t="s">
        <v>21</v>
      </c>
      <c r="F118" s="128" t="s">
        <v>229</v>
      </c>
      <c r="G118" s="251" t="s">
        <v>156</v>
      </c>
      <c r="H118" s="160">
        <v>1.1599999999999999</v>
      </c>
      <c r="I118" s="252">
        <v>3.13</v>
      </c>
      <c r="J118" s="253">
        <f>Tabla1[[#This Row],[Largo (m)]]+3</f>
        <v>6.13</v>
      </c>
      <c r="K118" s="253">
        <f>Tabla1[[#This Row],[Ancho (m)]]+3</f>
        <v>4.16</v>
      </c>
      <c r="L118" s="253">
        <v>1.1200000000000001</v>
      </c>
      <c r="M118" s="39">
        <v>1002.17</v>
      </c>
      <c r="N118" s="40">
        <f>Tabla1[[#This Row],[Largo+FS (m)]]*Tabla1[[#This Row],[Ancho+FS (m)]]</f>
        <v>25.500800000000002</v>
      </c>
      <c r="O118" s="132" t="s">
        <v>515</v>
      </c>
      <c r="P118" s="133">
        <v>44614</v>
      </c>
      <c r="Q118" s="128">
        <f>Tabla1[[#This Row],[Salida]]-Tabla1[[#This Row],[Entrada  ]]</f>
        <v>48</v>
      </c>
      <c r="R118" s="133">
        <v>44662</v>
      </c>
    </row>
    <row r="119" spans="1:18" ht="15" hidden="1" customHeight="1" x14ac:dyDescent="0.35">
      <c r="A119" s="602" t="s">
        <v>223</v>
      </c>
      <c r="B119" s="34" t="s">
        <v>211</v>
      </c>
      <c r="C119" s="35" t="s">
        <v>19</v>
      </c>
      <c r="D119" s="35" t="s">
        <v>20</v>
      </c>
      <c r="E119" s="35" t="s">
        <v>21</v>
      </c>
      <c r="F119" s="128" t="s">
        <v>230</v>
      </c>
      <c r="G119" s="251" t="s">
        <v>156</v>
      </c>
      <c r="H119" s="252">
        <v>0.45</v>
      </c>
      <c r="I119" s="252">
        <v>1.25</v>
      </c>
      <c r="J119" s="253">
        <f>Tabla1[[#This Row],[Largo (m)]]+3</f>
        <v>4.25</v>
      </c>
      <c r="K119" s="253">
        <f>Tabla1[[#This Row],[Ancho (m)]]+3</f>
        <v>3.45</v>
      </c>
      <c r="L119" s="253">
        <v>0.38</v>
      </c>
      <c r="M119" s="39">
        <v>184.73</v>
      </c>
      <c r="N119" s="40">
        <f>Tabla1[[#This Row],[Largo+FS (m)]]*Tabla1[[#This Row],[Ancho+FS (m)]]</f>
        <v>14.662500000000001</v>
      </c>
      <c r="O119" s="132" t="s">
        <v>515</v>
      </c>
      <c r="P119" s="133">
        <v>44614</v>
      </c>
      <c r="Q119" s="128">
        <f>Tabla1[[#This Row],[Salida]]-Tabla1[[#This Row],[Entrada  ]]</f>
        <v>48</v>
      </c>
      <c r="R119" s="133">
        <v>44662</v>
      </c>
    </row>
    <row r="120" spans="1:18" ht="15" hidden="1" customHeight="1" x14ac:dyDescent="0.35">
      <c r="A120" s="602" t="s">
        <v>223</v>
      </c>
      <c r="B120" s="34" t="s">
        <v>211</v>
      </c>
      <c r="C120" s="35" t="s">
        <v>19</v>
      </c>
      <c r="D120" s="35" t="s">
        <v>20</v>
      </c>
      <c r="E120" s="35" t="s">
        <v>21</v>
      </c>
      <c r="F120" s="128" t="s">
        <v>231</v>
      </c>
      <c r="G120" s="251" t="s">
        <v>156</v>
      </c>
      <c r="H120" s="252">
        <v>0.72</v>
      </c>
      <c r="I120" s="252">
        <v>1.9</v>
      </c>
      <c r="J120" s="253">
        <f>Tabla1[[#This Row],[Largo (m)]]+3</f>
        <v>4.9000000000000004</v>
      </c>
      <c r="K120" s="253">
        <f>Tabla1[[#This Row],[Ancho (m)]]+3</f>
        <v>3.7199999999999998</v>
      </c>
      <c r="L120" s="253">
        <v>0.69</v>
      </c>
      <c r="M120" s="39">
        <v>358.88</v>
      </c>
      <c r="N120" s="40">
        <f>Tabla1[[#This Row],[Largo+FS (m)]]*Tabla1[[#This Row],[Ancho+FS (m)]]</f>
        <v>18.228000000000002</v>
      </c>
      <c r="O120" s="132" t="s">
        <v>515</v>
      </c>
      <c r="P120" s="133">
        <v>44614</v>
      </c>
      <c r="Q120" s="128">
        <f>Tabla1[[#This Row],[Salida]]-Tabla1[[#This Row],[Entrada  ]]</f>
        <v>48</v>
      </c>
      <c r="R120" s="133">
        <v>44662</v>
      </c>
    </row>
    <row r="121" spans="1:18" ht="15" hidden="1" customHeight="1" x14ac:dyDescent="0.35">
      <c r="A121" s="602" t="s">
        <v>223</v>
      </c>
      <c r="B121" s="34" t="s">
        <v>211</v>
      </c>
      <c r="C121" s="35" t="s">
        <v>19</v>
      </c>
      <c r="D121" s="35" t="s">
        <v>20</v>
      </c>
      <c r="E121" s="35" t="s">
        <v>21</v>
      </c>
      <c r="F121" s="128" t="s">
        <v>232</v>
      </c>
      <c r="G121" s="251" t="s">
        <v>156</v>
      </c>
      <c r="H121" s="252">
        <v>0.4</v>
      </c>
      <c r="I121" s="252">
        <v>1.77</v>
      </c>
      <c r="J121" s="253">
        <f>Tabla1[[#This Row],[Largo (m)]]+3</f>
        <v>4.7699999999999996</v>
      </c>
      <c r="K121" s="253">
        <f>Tabla1[[#This Row],[Ancho (m)]]+3</f>
        <v>3.4</v>
      </c>
      <c r="L121" s="253">
        <v>0.44</v>
      </c>
      <c r="M121" s="39">
        <v>543.80999999999995</v>
      </c>
      <c r="N121" s="40">
        <f>Tabla1[[#This Row],[Largo+FS (m)]]*Tabla1[[#This Row],[Ancho+FS (m)]]</f>
        <v>16.217999999999996</v>
      </c>
      <c r="O121" s="132" t="s">
        <v>515</v>
      </c>
      <c r="P121" s="133">
        <v>44614</v>
      </c>
      <c r="Q121" s="128">
        <f>Tabla1[[#This Row],[Salida]]-Tabla1[[#This Row],[Entrada  ]]</f>
        <v>48</v>
      </c>
      <c r="R121" s="133">
        <v>44662</v>
      </c>
    </row>
    <row r="122" spans="1:18" ht="15" hidden="1" customHeight="1" thickBot="1" x14ac:dyDescent="0.35">
      <c r="A122" s="602" t="s">
        <v>223</v>
      </c>
      <c r="B122" s="44" t="s">
        <v>211</v>
      </c>
      <c r="C122" s="45" t="s">
        <v>19</v>
      </c>
      <c r="D122" s="45" t="s">
        <v>20</v>
      </c>
      <c r="E122" s="45" t="s">
        <v>21</v>
      </c>
      <c r="F122" s="119" t="s">
        <v>233</v>
      </c>
      <c r="G122" s="254" t="s">
        <v>156</v>
      </c>
      <c r="H122" s="119">
        <v>0.22</v>
      </c>
      <c r="I122" s="255">
        <v>0.68</v>
      </c>
      <c r="J122" s="256">
        <f>Tabla1[[#This Row],[Largo (m)]]+3</f>
        <v>3.68</v>
      </c>
      <c r="K122" s="256">
        <f>Tabla1[[#This Row],[Ancho (m)]]+3</f>
        <v>3.22</v>
      </c>
      <c r="L122" s="256">
        <v>0.21</v>
      </c>
      <c r="M122" s="51">
        <v>142.12</v>
      </c>
      <c r="N122" s="52">
        <f>Tabla1[[#This Row],[Largo+FS (m)]]*Tabla1[[#This Row],[Ancho+FS (m)]]</f>
        <v>11.849600000000001</v>
      </c>
      <c r="O122" s="123" t="s">
        <v>515</v>
      </c>
      <c r="P122" s="124">
        <v>44614</v>
      </c>
      <c r="Q122" s="119">
        <f>Tabla1[[#This Row],[Salida]]-Tabla1[[#This Row],[Entrada  ]]</f>
        <v>48</v>
      </c>
      <c r="R122" s="133">
        <v>44662</v>
      </c>
    </row>
    <row r="123" spans="1:18" ht="15" hidden="1" customHeight="1" thickBot="1" x14ac:dyDescent="0.35">
      <c r="A123" s="601" t="s">
        <v>234</v>
      </c>
      <c r="B123" s="4" t="s">
        <v>211</v>
      </c>
      <c r="C123" s="5" t="s">
        <v>19</v>
      </c>
      <c r="D123" s="5" t="s">
        <v>20</v>
      </c>
      <c r="E123" s="5" t="s">
        <v>21</v>
      </c>
      <c r="F123" s="89" t="s">
        <v>235</v>
      </c>
      <c r="G123" s="234" t="s">
        <v>236</v>
      </c>
      <c r="H123" s="257">
        <v>3.86</v>
      </c>
      <c r="I123" s="257">
        <v>37.85</v>
      </c>
      <c r="J123" s="258">
        <f>Tabla1[[#This Row],[Largo (m)]]+3</f>
        <v>40.85</v>
      </c>
      <c r="K123" s="258">
        <f>Tabla1[[#This Row],[Ancho (m)]]+3</f>
        <v>6.8599999999999994</v>
      </c>
      <c r="L123" s="258">
        <v>5.76</v>
      </c>
      <c r="M123" s="10">
        <v>92</v>
      </c>
      <c r="N123" s="11">
        <f>Tabla1[[#This Row],[Largo+FS (m)]]*Tabla1[[#This Row],[Ancho+FS (m)]]</f>
        <v>280.23099999999999</v>
      </c>
      <c r="O123" s="93" t="s">
        <v>515</v>
      </c>
      <c r="P123" s="94">
        <v>44615</v>
      </c>
      <c r="Q123" s="89">
        <f>Tabla1[[#This Row],[Salida]]-Tabla1[[#This Row],[Entrada  ]]</f>
        <v>40</v>
      </c>
      <c r="R123" s="94">
        <v>44655</v>
      </c>
    </row>
    <row r="124" spans="1:18" s="259" customFormat="1" ht="15" hidden="1" customHeight="1" thickBot="1" x14ac:dyDescent="0.35">
      <c r="A124" s="601" t="s">
        <v>234</v>
      </c>
      <c r="B124" s="67" t="s">
        <v>211</v>
      </c>
      <c r="C124" s="68" t="s">
        <v>19</v>
      </c>
      <c r="D124" s="68" t="s">
        <v>20</v>
      </c>
      <c r="E124" s="68" t="s">
        <v>21</v>
      </c>
      <c r="F124" s="104" t="s">
        <v>237</v>
      </c>
      <c r="G124" s="245" t="s">
        <v>238</v>
      </c>
      <c r="H124" s="246">
        <v>4.51</v>
      </c>
      <c r="I124" s="246">
        <v>28.84</v>
      </c>
      <c r="J124" s="247">
        <f>Tabla1[[#This Row],[Largo (m)]]+3</f>
        <v>31.84</v>
      </c>
      <c r="K124" s="247">
        <f>Tabla1[[#This Row],[Ancho (m)]]+3</f>
        <v>7.51</v>
      </c>
      <c r="L124" s="247">
        <v>4.41</v>
      </c>
      <c r="M124" s="71">
        <v>78.599999999999994</v>
      </c>
      <c r="N124" s="20">
        <f>Tabla1[[#This Row],[Largo+FS (m)]]*Tabla1[[#This Row],[Ancho+FS (m)]]</f>
        <v>239.11839999999998</v>
      </c>
      <c r="O124" s="108" t="s">
        <v>515</v>
      </c>
      <c r="P124" s="109">
        <v>44615</v>
      </c>
      <c r="Q124" s="104">
        <f>Tabla1[[#This Row],[Salida]]-Tabla1[[#This Row],[Entrada  ]]</f>
        <v>7</v>
      </c>
      <c r="R124" s="109">
        <v>44622</v>
      </c>
    </row>
    <row r="125" spans="1:18" ht="15" hidden="1" customHeight="1" x14ac:dyDescent="0.35">
      <c r="A125" s="602" t="s">
        <v>239</v>
      </c>
      <c r="B125" s="24" t="s">
        <v>211</v>
      </c>
      <c r="C125" s="25" t="s">
        <v>19</v>
      </c>
      <c r="D125" s="25" t="s">
        <v>20</v>
      </c>
      <c r="E125" s="260" t="s">
        <v>21</v>
      </c>
      <c r="F125" s="214" t="s">
        <v>237</v>
      </c>
      <c r="G125" s="248" t="s">
        <v>113</v>
      </c>
      <c r="H125" s="249">
        <v>6.07</v>
      </c>
      <c r="I125" s="261">
        <v>48.5</v>
      </c>
      <c r="J125" s="262">
        <f>Tabla1[[#This Row],[Largo (m)]]+3</f>
        <v>51.5</v>
      </c>
      <c r="K125" s="262">
        <f>Tabla1[[#This Row],[Ancho (m)]]+3</f>
        <v>9.07</v>
      </c>
      <c r="L125" s="262">
        <v>6.98</v>
      </c>
      <c r="M125" s="140">
        <v>214.4</v>
      </c>
      <c r="N125" s="30">
        <f>Tabla1[[#This Row],[Largo+FS (m)]]*Tabla1[[#This Row],[Ancho+FS (m)]]</f>
        <v>467.10500000000002</v>
      </c>
      <c r="O125" s="116" t="s">
        <v>515</v>
      </c>
      <c r="P125" s="117">
        <v>44616</v>
      </c>
      <c r="Q125" s="112">
        <f>Tabla1[[#This Row],[Salida]]-Tabla1[[#This Row],[Entrada  ]]</f>
        <v>5</v>
      </c>
      <c r="R125" s="118">
        <v>44621</v>
      </c>
    </row>
    <row r="126" spans="1:18" ht="15" hidden="1" customHeight="1" x14ac:dyDescent="0.35">
      <c r="A126" s="602" t="s">
        <v>239</v>
      </c>
      <c r="B126" s="34" t="s">
        <v>211</v>
      </c>
      <c r="C126" s="35" t="s">
        <v>19</v>
      </c>
      <c r="D126" s="35" t="s">
        <v>20</v>
      </c>
      <c r="E126" s="187" t="s">
        <v>21</v>
      </c>
      <c r="F126" s="155" t="s">
        <v>240</v>
      </c>
      <c r="G126" s="251" t="s">
        <v>241</v>
      </c>
      <c r="H126" s="252">
        <v>3.89</v>
      </c>
      <c r="I126" s="252">
        <v>17.72</v>
      </c>
      <c r="J126" s="253">
        <f>Tabla1[[#This Row],[Largo (m)]]+3</f>
        <v>20.72</v>
      </c>
      <c r="K126" s="253">
        <f>Tabla1[[#This Row],[Ancho (m)]]+3</f>
        <v>6.8900000000000006</v>
      </c>
      <c r="L126" s="253">
        <v>5.7</v>
      </c>
      <c r="M126" s="39">
        <v>84.39</v>
      </c>
      <c r="N126" s="40">
        <f>Tabla1[[#This Row],[Largo+FS (m)]]*Tabla1[[#This Row],[Ancho+FS (m)]]</f>
        <v>142.76080000000002</v>
      </c>
      <c r="O126" s="132" t="s">
        <v>516</v>
      </c>
      <c r="P126" s="133">
        <v>44616</v>
      </c>
      <c r="Q126" s="128">
        <f>Tabla1[[#This Row],[Salida]]-Tabla1[[#This Row],[Entrada  ]]</f>
        <v>44</v>
      </c>
      <c r="R126" s="134">
        <v>44660</v>
      </c>
    </row>
    <row r="127" spans="1:18" ht="15" hidden="1" customHeight="1" x14ac:dyDescent="0.35">
      <c r="A127" s="602" t="s">
        <v>239</v>
      </c>
      <c r="B127" s="34" t="s">
        <v>211</v>
      </c>
      <c r="C127" s="35" t="s">
        <v>19</v>
      </c>
      <c r="D127" s="35" t="s">
        <v>20</v>
      </c>
      <c r="E127" s="187" t="s">
        <v>21</v>
      </c>
      <c r="F127" s="155" t="s">
        <v>242</v>
      </c>
      <c r="G127" s="251" t="s">
        <v>243</v>
      </c>
      <c r="H127" s="252">
        <v>3.99</v>
      </c>
      <c r="I127" s="252">
        <v>11.31</v>
      </c>
      <c r="J127" s="253">
        <f>Tabla1[[#This Row],[Largo (m)]]+3</f>
        <v>14.31</v>
      </c>
      <c r="K127" s="253">
        <f>Tabla1[[#This Row],[Ancho (m)]]+3</f>
        <v>6.99</v>
      </c>
      <c r="L127" s="253">
        <v>5.7</v>
      </c>
      <c r="M127" s="39">
        <v>52.38</v>
      </c>
      <c r="N127" s="40">
        <f>Tabla1[[#This Row],[Largo+FS (m)]]*Tabla1[[#This Row],[Ancho+FS (m)]]</f>
        <v>100.02690000000001</v>
      </c>
      <c r="O127" s="132" t="s">
        <v>515</v>
      </c>
      <c r="P127" s="133">
        <v>44616</v>
      </c>
      <c r="Q127" s="128">
        <f>Tabla1[[#This Row],[Salida]]-Tabla1[[#This Row],[Entrada  ]]</f>
        <v>44</v>
      </c>
      <c r="R127" s="134">
        <v>44660</v>
      </c>
    </row>
    <row r="128" spans="1:18" ht="15" hidden="1" customHeight="1" x14ac:dyDescent="0.35">
      <c r="A128" s="602" t="s">
        <v>239</v>
      </c>
      <c r="B128" s="34" t="s">
        <v>211</v>
      </c>
      <c r="C128" s="35" t="s">
        <v>19</v>
      </c>
      <c r="D128" s="35" t="s">
        <v>20</v>
      </c>
      <c r="E128" s="187" t="s">
        <v>21</v>
      </c>
      <c r="F128" s="155" t="s">
        <v>244</v>
      </c>
      <c r="G128" s="251" t="s">
        <v>245</v>
      </c>
      <c r="H128" s="252">
        <v>4.8</v>
      </c>
      <c r="I128" s="252">
        <v>17.100000000000001</v>
      </c>
      <c r="J128" s="253">
        <f>Tabla1[[#This Row],[Largo (m)]]+3</f>
        <v>20.100000000000001</v>
      </c>
      <c r="K128" s="253">
        <f>Tabla1[[#This Row],[Ancho (m)]]+3</f>
        <v>7.8</v>
      </c>
      <c r="L128" s="253">
        <v>5.25</v>
      </c>
      <c r="M128" s="39">
        <v>71.7</v>
      </c>
      <c r="N128" s="40">
        <f>Tabla1[[#This Row],[Largo+FS (m)]]*Tabla1[[#This Row],[Ancho+FS (m)]]</f>
        <v>156.78</v>
      </c>
      <c r="O128" s="132" t="s">
        <v>515</v>
      </c>
      <c r="P128" s="133">
        <v>44616</v>
      </c>
      <c r="Q128" s="128">
        <f>Tabla1[[#This Row],[Salida]]-Tabla1[[#This Row],[Entrada  ]]</f>
        <v>76</v>
      </c>
      <c r="R128" s="134">
        <v>44692</v>
      </c>
    </row>
    <row r="129" spans="1:18" ht="15" hidden="1" customHeight="1" thickBot="1" x14ac:dyDescent="0.35">
      <c r="A129" s="602" t="s">
        <v>239</v>
      </c>
      <c r="B129" s="44" t="s">
        <v>211</v>
      </c>
      <c r="C129" s="45" t="s">
        <v>19</v>
      </c>
      <c r="D129" s="45" t="s">
        <v>20</v>
      </c>
      <c r="E129" s="263" t="s">
        <v>21</v>
      </c>
      <c r="F129" s="224" t="s">
        <v>246</v>
      </c>
      <c r="G129" s="254" t="s">
        <v>247</v>
      </c>
      <c r="H129" s="255">
        <f>AVERAGE(H202:H214)</f>
        <v>5.2684615384615379</v>
      </c>
      <c r="I129" s="255">
        <f>AVERAGE(I202:I214)</f>
        <v>13.803846153846154</v>
      </c>
      <c r="J129" s="256">
        <f>Tabla1[[#This Row],[Largo (m)]]+3</f>
        <v>16.803846153846152</v>
      </c>
      <c r="K129" s="256">
        <f>Tabla1[[#This Row],[Ancho (m)]]+3</f>
        <v>8.268461538461537</v>
      </c>
      <c r="L129" s="256">
        <f>AVERAGE(L202:L214)</f>
        <v>7.0069230769230773</v>
      </c>
      <c r="M129" s="264">
        <f>AVERAGE(M202:M214)</f>
        <v>110.71076923076923</v>
      </c>
      <c r="N129" s="52">
        <f>Tabla1[[#This Row],[Largo+FS (m)]]*Tabla1[[#This Row],[Ancho+FS (m)]]</f>
        <v>138.94195562130173</v>
      </c>
      <c r="O129" s="123" t="s">
        <v>515</v>
      </c>
      <c r="P129" s="124">
        <v>44616</v>
      </c>
      <c r="Q129" s="119">
        <f>Tabla1[[#This Row],[Salida]]-Tabla1[[#This Row],[Entrada  ]]</f>
        <v>76</v>
      </c>
      <c r="R129" s="125">
        <v>44692</v>
      </c>
    </row>
    <row r="130" spans="1:18" ht="15" hidden="1" customHeight="1" thickBot="1" x14ac:dyDescent="0.35">
      <c r="A130" s="601" t="s">
        <v>248</v>
      </c>
      <c r="B130" s="4" t="s">
        <v>249</v>
      </c>
      <c r="C130" s="5" t="s">
        <v>27</v>
      </c>
      <c r="D130" s="5" t="s">
        <v>20</v>
      </c>
      <c r="E130" s="233" t="s">
        <v>21</v>
      </c>
      <c r="F130" s="193" t="s">
        <v>250</v>
      </c>
      <c r="G130" s="5" t="s">
        <v>251</v>
      </c>
      <c r="H130" s="195">
        <v>15.2</v>
      </c>
      <c r="I130" s="195">
        <v>42</v>
      </c>
      <c r="J130" s="196">
        <f>Tabla1[[#This Row],[Largo (m)]]+3</f>
        <v>45</v>
      </c>
      <c r="K130" s="196">
        <f>Tabla1[[#This Row],[Ancho (m)]]+3</f>
        <v>18.2</v>
      </c>
      <c r="L130" s="196">
        <v>15.2</v>
      </c>
      <c r="M130" s="197">
        <v>1900</v>
      </c>
      <c r="N130" s="11">
        <f>Tabla1[[#This Row],[Largo+FS (m)]]*Tabla1[[#This Row],[Ancho+FS (m)]]</f>
        <v>819</v>
      </c>
      <c r="O130" s="93" t="s">
        <v>516</v>
      </c>
      <c r="P130" s="94">
        <v>44618</v>
      </c>
      <c r="Q130" s="89">
        <f>Tabla1[[#This Row],[Salida]]-Tabla1[[#This Row],[Entrada  ]]</f>
        <v>12</v>
      </c>
      <c r="R130" s="95">
        <v>44630</v>
      </c>
    </row>
    <row r="131" spans="1:18" ht="15" hidden="1" customHeight="1" thickBot="1" x14ac:dyDescent="0.35">
      <c r="A131" s="601" t="s">
        <v>248</v>
      </c>
      <c r="B131" s="67" t="s">
        <v>249</v>
      </c>
      <c r="C131" s="68" t="s">
        <v>27</v>
      </c>
      <c r="D131" s="68" t="s">
        <v>20</v>
      </c>
      <c r="E131" s="265" t="s">
        <v>21</v>
      </c>
      <c r="F131" s="203" t="s">
        <v>252</v>
      </c>
      <c r="G131" s="68" t="s">
        <v>252</v>
      </c>
      <c r="H131" s="205">
        <v>3.66</v>
      </c>
      <c r="I131" s="205">
        <v>16.88</v>
      </c>
      <c r="J131" s="206">
        <f>Tabla1[[#This Row],[Largo (m)]]+3</f>
        <v>19.88</v>
      </c>
      <c r="K131" s="206">
        <f>Tabla1[[#This Row],[Ancho (m)]]+3</f>
        <v>6.66</v>
      </c>
      <c r="L131" s="206">
        <v>5.21</v>
      </c>
      <c r="M131" s="207">
        <v>72.48</v>
      </c>
      <c r="N131" s="20">
        <f>Tabla1[[#This Row],[Largo+FS (m)]]*Tabla1[[#This Row],[Ancho+FS (m)]]</f>
        <v>132.4008</v>
      </c>
      <c r="O131" s="108" t="s">
        <v>515</v>
      </c>
      <c r="P131" s="109">
        <v>44618</v>
      </c>
      <c r="Q131" s="104">
        <f>Tabla1[[#This Row],[Salida]]-Tabla1[[#This Row],[Entrada  ]]</f>
        <v>16</v>
      </c>
      <c r="R131" s="110">
        <v>44634</v>
      </c>
    </row>
    <row r="132" spans="1:18" ht="15" hidden="1" thickBot="1" x14ac:dyDescent="0.35">
      <c r="A132" s="608" t="s">
        <v>253</v>
      </c>
      <c r="B132" s="136" t="s">
        <v>249</v>
      </c>
      <c r="C132" s="137" t="s">
        <v>27</v>
      </c>
      <c r="D132" s="137" t="s">
        <v>20</v>
      </c>
      <c r="E132" s="137" t="s">
        <v>21</v>
      </c>
      <c r="F132" s="137" t="s">
        <v>254</v>
      </c>
      <c r="G132" s="137" t="s">
        <v>255</v>
      </c>
      <c r="H132" s="138">
        <v>9.9</v>
      </c>
      <c r="I132" s="138">
        <v>31.9</v>
      </c>
      <c r="J132" s="139">
        <f>Tabla1[[#This Row],[Largo (m)]]+3</f>
        <v>34.9</v>
      </c>
      <c r="K132" s="139">
        <f>Tabla1[[#This Row],[Ancho (m)]]+3</f>
        <v>12.9</v>
      </c>
      <c r="L132" s="139">
        <v>11.4</v>
      </c>
      <c r="M132" s="140">
        <v>609.16999999999996</v>
      </c>
      <c r="N132" s="30">
        <f>Tabla1[[#This Row],[Largo+FS (m)]]*Tabla1[[#This Row],[Ancho+FS (m)]]</f>
        <v>450.21</v>
      </c>
      <c r="O132" s="141" t="s">
        <v>516</v>
      </c>
      <c r="P132" s="142">
        <v>44619</v>
      </c>
      <c r="Q132" s="214">
        <f>Tabla1[[#This Row],[Salida]]-Tabla1[[#This Row],[Entrada  ]]</f>
        <v>21</v>
      </c>
      <c r="R132" s="144">
        <v>44640</v>
      </c>
    </row>
    <row r="133" spans="1:18" ht="15" hidden="1" thickBot="1" x14ac:dyDescent="0.35">
      <c r="A133" s="608" t="s">
        <v>253</v>
      </c>
      <c r="B133" s="216" t="s">
        <v>256</v>
      </c>
      <c r="C133" s="217" t="s">
        <v>30</v>
      </c>
      <c r="D133" s="217" t="s">
        <v>53</v>
      </c>
      <c r="E133" s="217" t="s">
        <v>257</v>
      </c>
      <c r="F133" s="217" t="s">
        <v>258</v>
      </c>
      <c r="G133" s="217" t="s">
        <v>259</v>
      </c>
      <c r="H133" s="217">
        <v>11.2</v>
      </c>
      <c r="I133" s="217">
        <v>44.7</v>
      </c>
      <c r="J133" s="220">
        <f>Tabla1[[#This Row],[Largo (m)]]+3</f>
        <v>47.7</v>
      </c>
      <c r="K133" s="220">
        <f>Tabla1[[#This Row],[Ancho (m)]]+3</f>
        <v>14.2</v>
      </c>
      <c r="L133" s="220">
        <v>11.2</v>
      </c>
      <c r="M133" s="221">
        <v>703.3</v>
      </c>
      <c r="N133" s="52">
        <f>Tabla1[[#This Row],[Largo+FS (m)]]*Tabla1[[#This Row],[Ancho+FS (m)]]</f>
        <v>677.34</v>
      </c>
      <c r="O133" s="266" t="s">
        <v>517</v>
      </c>
      <c r="P133" s="223">
        <v>44619</v>
      </c>
      <c r="Q133" s="224">
        <f>Tabla1[[#This Row],[Salida]]-Tabla1[[#This Row],[Entrada  ]]</f>
        <v>37</v>
      </c>
      <c r="R133" s="267">
        <v>44656</v>
      </c>
    </row>
    <row r="134" spans="1:18" ht="15" hidden="1" thickBot="1" x14ac:dyDescent="0.35">
      <c r="A134" s="607" t="s">
        <v>260</v>
      </c>
      <c r="B134" s="192" t="s">
        <v>249</v>
      </c>
      <c r="C134" s="193" t="s">
        <v>27</v>
      </c>
      <c r="D134" s="193" t="s">
        <v>20</v>
      </c>
      <c r="E134" s="193" t="s">
        <v>21</v>
      </c>
      <c r="F134" s="193" t="s">
        <v>261</v>
      </c>
      <c r="G134" s="193" t="s">
        <v>262</v>
      </c>
      <c r="H134" s="195">
        <v>6.9</v>
      </c>
      <c r="I134" s="195">
        <v>49.7</v>
      </c>
      <c r="J134" s="196">
        <f>Tabla1[[#This Row],[Largo (m)]]+3</f>
        <v>52.7</v>
      </c>
      <c r="K134" s="196">
        <f>Tabla1[[#This Row],[Ancho (m)]]+3</f>
        <v>9.9</v>
      </c>
      <c r="L134" s="196">
        <v>7.6</v>
      </c>
      <c r="M134" s="197">
        <v>219</v>
      </c>
      <c r="N134" s="11">
        <f>Tabla1[[#This Row],[Largo+FS (m)]]*Tabla1[[#This Row],[Ancho+FS (m)]]</f>
        <v>521.73</v>
      </c>
      <c r="O134" s="268" t="s">
        <v>515</v>
      </c>
      <c r="P134" s="199">
        <v>44621</v>
      </c>
      <c r="Q134" s="200">
        <f>Tabla1[[#This Row],[Salida]]-Tabla1[[#This Row],[Entrada  ]]</f>
        <v>1</v>
      </c>
      <c r="R134" s="201">
        <v>44622</v>
      </c>
    </row>
    <row r="135" spans="1:18" ht="15" hidden="1" thickBot="1" x14ac:dyDescent="0.35">
      <c r="A135" s="607" t="s">
        <v>260</v>
      </c>
      <c r="B135" s="269" t="s">
        <v>256</v>
      </c>
      <c r="C135" s="270" t="s">
        <v>30</v>
      </c>
      <c r="D135" s="270" t="s">
        <v>53</v>
      </c>
      <c r="E135" s="270" t="s">
        <v>257</v>
      </c>
      <c r="F135" s="270" t="s">
        <v>258</v>
      </c>
      <c r="G135" s="270" t="s">
        <v>263</v>
      </c>
      <c r="H135" s="270">
        <v>11.2</v>
      </c>
      <c r="I135" s="270">
        <v>44.7</v>
      </c>
      <c r="J135" s="271">
        <f>Tabla1[[#This Row],[Largo (m)]]+3</f>
        <v>47.7</v>
      </c>
      <c r="K135" s="271">
        <f>Tabla1[[#This Row],[Ancho (m)]]+3</f>
        <v>14.2</v>
      </c>
      <c r="L135" s="271">
        <v>11.2</v>
      </c>
      <c r="M135" s="242">
        <v>703.3</v>
      </c>
      <c r="N135" s="63">
        <f>Tabla1[[#This Row],[Largo+FS (m)]]*Tabla1[[#This Row],[Ancho+FS (m)]]</f>
        <v>677.34</v>
      </c>
      <c r="O135" s="272" t="s">
        <v>517</v>
      </c>
      <c r="P135" s="273">
        <v>44621</v>
      </c>
      <c r="Q135" s="238">
        <f>Tabla1[[#This Row],[Salida]]-Tabla1[[#This Row],[Entrada  ]]</f>
        <v>30</v>
      </c>
      <c r="R135" s="274">
        <v>44651</v>
      </c>
    </row>
    <row r="136" spans="1:18" ht="15" hidden="1" thickBot="1" x14ac:dyDescent="0.35">
      <c r="A136" s="607" t="s">
        <v>260</v>
      </c>
      <c r="B136" s="202" t="s">
        <v>256</v>
      </c>
      <c r="C136" s="203" t="s">
        <v>30</v>
      </c>
      <c r="D136" s="203" t="s">
        <v>53</v>
      </c>
      <c r="E136" s="203" t="s">
        <v>257</v>
      </c>
      <c r="F136" s="203" t="s">
        <v>258</v>
      </c>
      <c r="G136" s="203" t="s">
        <v>264</v>
      </c>
      <c r="H136" s="203">
        <v>11.2</v>
      </c>
      <c r="I136" s="203">
        <v>44.7</v>
      </c>
      <c r="J136" s="206">
        <f>Tabla1[[#This Row],[Largo (m)]]+3</f>
        <v>47.7</v>
      </c>
      <c r="K136" s="206">
        <f>Tabla1[[#This Row],[Ancho (m)]]+3</f>
        <v>14.2</v>
      </c>
      <c r="L136" s="206">
        <v>11.2</v>
      </c>
      <c r="M136" s="207">
        <v>703.3</v>
      </c>
      <c r="N136" s="20">
        <f>Tabla1[[#This Row],[Largo+FS (m)]]*Tabla1[[#This Row],[Ancho+FS (m)]]</f>
        <v>677.34</v>
      </c>
      <c r="O136" s="275" t="s">
        <v>517</v>
      </c>
      <c r="P136" s="209">
        <v>44621</v>
      </c>
      <c r="Q136" s="210">
        <f>Tabla1[[#This Row],[Salida]]-Tabla1[[#This Row],[Entrada  ]]</f>
        <v>37</v>
      </c>
      <c r="R136" s="276">
        <v>44658</v>
      </c>
    </row>
    <row r="137" spans="1:18" ht="15" hidden="1" thickBot="1" x14ac:dyDescent="0.35">
      <c r="A137" s="610" t="s">
        <v>265</v>
      </c>
      <c r="B137" s="136" t="s">
        <v>249</v>
      </c>
      <c r="C137" s="137" t="s">
        <v>27</v>
      </c>
      <c r="D137" s="137" t="s">
        <v>20</v>
      </c>
      <c r="E137" s="137" t="s">
        <v>21</v>
      </c>
      <c r="F137" s="137" t="s">
        <v>266</v>
      </c>
      <c r="G137" s="137" t="s">
        <v>267</v>
      </c>
      <c r="H137" s="138">
        <v>6.4</v>
      </c>
      <c r="I137" s="138">
        <v>48.4</v>
      </c>
      <c r="J137" s="139">
        <f>Tabla1[[#This Row],[Largo (m)]]+3</f>
        <v>51.4</v>
      </c>
      <c r="K137" s="139">
        <f>Tabla1[[#This Row],[Ancho (m)]]+3</f>
        <v>9.4</v>
      </c>
      <c r="L137" s="139">
        <v>7.2</v>
      </c>
      <c r="M137" s="140">
        <v>188.1</v>
      </c>
      <c r="N137" s="30">
        <f>Tabla1[[#This Row],[Largo+FS (m)]]*Tabla1[[#This Row],[Ancho+FS (m)]]</f>
        <v>483.16</v>
      </c>
      <c r="O137" s="141" t="s">
        <v>517</v>
      </c>
      <c r="P137" s="142">
        <v>44622</v>
      </c>
      <c r="Q137" s="214">
        <f>Tabla1[[#This Row],[Salida]]-Tabla1[[#This Row],[Entrada  ]]</f>
        <v>54</v>
      </c>
      <c r="R137" s="144">
        <v>44676</v>
      </c>
    </row>
    <row r="138" spans="1:18" ht="15" hidden="1" thickBot="1" x14ac:dyDescent="0.35">
      <c r="A138" s="610" t="s">
        <v>265</v>
      </c>
      <c r="B138" s="145" t="s">
        <v>249</v>
      </c>
      <c r="C138" s="146" t="s">
        <v>27</v>
      </c>
      <c r="D138" s="146" t="s">
        <v>20</v>
      </c>
      <c r="E138" s="146" t="s">
        <v>21</v>
      </c>
      <c r="F138" s="146" t="s">
        <v>266</v>
      </c>
      <c r="G138" s="146" t="s">
        <v>268</v>
      </c>
      <c r="H138" s="147">
        <v>6.4</v>
      </c>
      <c r="I138" s="147">
        <v>48.4</v>
      </c>
      <c r="J138" s="148">
        <f>Tabla1[[#This Row],[Largo (m)]]+3</f>
        <v>51.4</v>
      </c>
      <c r="K138" s="148">
        <f>Tabla1[[#This Row],[Ancho (m)]]+3</f>
        <v>9.4</v>
      </c>
      <c r="L138" s="148">
        <v>7.2</v>
      </c>
      <c r="M138" s="149">
        <v>188.1</v>
      </c>
      <c r="N138" s="40">
        <f>Tabla1[[#This Row],[Largo+FS (m)]]*Tabla1[[#This Row],[Ancho+FS (m)]]</f>
        <v>483.16</v>
      </c>
      <c r="O138" s="150" t="s">
        <v>518</v>
      </c>
      <c r="P138" s="151">
        <v>44622</v>
      </c>
      <c r="Q138" s="155">
        <f>Tabla1[[#This Row],[Salida]]-Tabla1[[#This Row],[Entrada  ]]</f>
        <v>58</v>
      </c>
      <c r="R138" s="153">
        <v>44680</v>
      </c>
    </row>
    <row r="139" spans="1:18" ht="15" hidden="1" thickBot="1" x14ac:dyDescent="0.35">
      <c r="A139" s="610" t="s">
        <v>265</v>
      </c>
      <c r="B139" s="216" t="s">
        <v>256</v>
      </c>
      <c r="C139" s="217" t="s">
        <v>30</v>
      </c>
      <c r="D139" s="217" t="s">
        <v>53</v>
      </c>
      <c r="E139" s="217" t="s">
        <v>257</v>
      </c>
      <c r="F139" s="217" t="s">
        <v>258</v>
      </c>
      <c r="G139" s="217" t="s">
        <v>269</v>
      </c>
      <c r="H139" s="217">
        <v>11.2</v>
      </c>
      <c r="I139" s="217">
        <v>44.7</v>
      </c>
      <c r="J139" s="220">
        <f>Tabla1[[#This Row],[Largo (m)]]+3</f>
        <v>47.7</v>
      </c>
      <c r="K139" s="220">
        <f>Tabla1[[#This Row],[Ancho (m)]]+3</f>
        <v>14.2</v>
      </c>
      <c r="L139" s="220">
        <v>11.2</v>
      </c>
      <c r="M139" s="221">
        <v>703.3</v>
      </c>
      <c r="N139" s="52">
        <f>Tabla1[[#This Row],[Largo+FS (m)]]*Tabla1[[#This Row],[Ancho+FS (m)]]</f>
        <v>677.34</v>
      </c>
      <c r="O139" s="266" t="s">
        <v>517</v>
      </c>
      <c r="P139" s="223">
        <v>44622</v>
      </c>
      <c r="Q139" s="224">
        <f>Tabla1[[#This Row],[Salida]]-Tabla1[[#This Row],[Entrada  ]]</f>
        <v>9</v>
      </c>
      <c r="R139" s="267">
        <v>44631</v>
      </c>
    </row>
    <row r="140" spans="1:18" ht="15" hidden="1" thickBot="1" x14ac:dyDescent="0.35">
      <c r="A140" s="607" t="s">
        <v>270</v>
      </c>
      <c r="B140" s="192" t="s">
        <v>249</v>
      </c>
      <c r="C140" s="193" t="s">
        <v>27</v>
      </c>
      <c r="D140" s="193" t="s">
        <v>20</v>
      </c>
      <c r="E140" s="193" t="s">
        <v>21</v>
      </c>
      <c r="F140" s="193" t="s">
        <v>271</v>
      </c>
      <c r="G140" s="193" t="s">
        <v>272</v>
      </c>
      <c r="H140" s="195">
        <v>8</v>
      </c>
      <c r="I140" s="195">
        <v>52.3</v>
      </c>
      <c r="J140" s="196">
        <f>Tabla1[[#This Row],[Largo (m)]]+3</f>
        <v>55.3</v>
      </c>
      <c r="K140" s="196">
        <f>Tabla1[[#This Row],[Ancho (m)]]+3</f>
        <v>11</v>
      </c>
      <c r="L140" s="196">
        <v>8.61</v>
      </c>
      <c r="M140" s="197">
        <v>331.4</v>
      </c>
      <c r="N140" s="11">
        <f>Tabla1[[#This Row],[Largo+FS (m)]]*Tabla1[[#This Row],[Ancho+FS (m)]]</f>
        <v>608.29999999999995</v>
      </c>
      <c r="O140" s="268" t="s">
        <v>516</v>
      </c>
      <c r="P140" s="199">
        <v>44623</v>
      </c>
      <c r="Q140" s="200">
        <f>Tabla1[[#This Row],[Salida]]-Tabla1[[#This Row],[Entrada  ]]</f>
        <v>4</v>
      </c>
      <c r="R140" s="201">
        <v>44627</v>
      </c>
    </row>
    <row r="141" spans="1:18" ht="15" hidden="1" thickBot="1" x14ac:dyDescent="0.35">
      <c r="A141" s="607" t="s">
        <v>270</v>
      </c>
      <c r="B141" s="202" t="s">
        <v>256</v>
      </c>
      <c r="C141" s="203" t="s">
        <v>30</v>
      </c>
      <c r="D141" s="203" t="s">
        <v>53</v>
      </c>
      <c r="E141" s="203" t="s">
        <v>257</v>
      </c>
      <c r="F141" s="203" t="s">
        <v>258</v>
      </c>
      <c r="G141" s="203" t="s">
        <v>273</v>
      </c>
      <c r="H141" s="203">
        <v>11.2</v>
      </c>
      <c r="I141" s="203">
        <v>44.7</v>
      </c>
      <c r="J141" s="206">
        <f>Tabla1[[#This Row],[Largo (m)]]+3</f>
        <v>47.7</v>
      </c>
      <c r="K141" s="206">
        <f>Tabla1[[#This Row],[Ancho (m)]]+3</f>
        <v>14.2</v>
      </c>
      <c r="L141" s="206">
        <v>11.2</v>
      </c>
      <c r="M141" s="207">
        <v>703.3</v>
      </c>
      <c r="N141" s="20">
        <f>Tabla1[[#This Row],[Largo+FS (m)]]*Tabla1[[#This Row],[Ancho+FS (m)]]</f>
        <v>677.34</v>
      </c>
      <c r="O141" s="275" t="s">
        <v>517</v>
      </c>
      <c r="P141" s="209">
        <v>44623</v>
      </c>
      <c r="Q141" s="210">
        <f>Tabla1[[#This Row],[Salida]]-Tabla1[[#This Row],[Entrada  ]]</f>
        <v>26</v>
      </c>
      <c r="R141" s="276">
        <v>44649</v>
      </c>
    </row>
    <row r="142" spans="1:18" ht="15" hidden="1" thickBot="1" x14ac:dyDescent="0.35">
      <c r="A142" s="608" t="s">
        <v>274</v>
      </c>
      <c r="B142" s="136" t="s">
        <v>249</v>
      </c>
      <c r="C142" s="137" t="s">
        <v>27</v>
      </c>
      <c r="D142" s="137" t="s">
        <v>20</v>
      </c>
      <c r="E142" s="137" t="s">
        <v>21</v>
      </c>
      <c r="F142" s="137" t="s">
        <v>261</v>
      </c>
      <c r="G142" s="137" t="s">
        <v>275</v>
      </c>
      <c r="H142" s="138">
        <v>6.9</v>
      </c>
      <c r="I142" s="138">
        <v>49.7</v>
      </c>
      <c r="J142" s="139">
        <f>Tabla1[[#This Row],[Largo (m)]]+3</f>
        <v>52.7</v>
      </c>
      <c r="K142" s="139">
        <f>Tabla1[[#This Row],[Ancho (m)]]+3</f>
        <v>9.9</v>
      </c>
      <c r="L142" s="139">
        <v>7.6</v>
      </c>
      <c r="M142" s="140">
        <v>219</v>
      </c>
      <c r="N142" s="30">
        <f>Tabla1[[#This Row],[Largo+FS (m)]]*Tabla1[[#This Row],[Ancho+FS (m)]]</f>
        <v>521.73</v>
      </c>
      <c r="O142" s="141" t="s">
        <v>518</v>
      </c>
      <c r="P142" s="142">
        <v>44624</v>
      </c>
      <c r="Q142" s="214">
        <f>Tabla1[[#This Row],[Salida]]-Tabla1[[#This Row],[Entrada  ]]</f>
        <v>56</v>
      </c>
      <c r="R142" s="144">
        <v>44680</v>
      </c>
    </row>
    <row r="143" spans="1:18" ht="15" hidden="1" thickBot="1" x14ac:dyDescent="0.35">
      <c r="A143" s="608" t="s">
        <v>274</v>
      </c>
      <c r="B143" s="216" t="s">
        <v>256</v>
      </c>
      <c r="C143" s="217" t="s">
        <v>30</v>
      </c>
      <c r="D143" s="217" t="s">
        <v>53</v>
      </c>
      <c r="E143" s="217" t="s">
        <v>257</v>
      </c>
      <c r="F143" s="217" t="s">
        <v>258</v>
      </c>
      <c r="G143" s="217" t="s">
        <v>276</v>
      </c>
      <c r="H143" s="217">
        <v>11.2</v>
      </c>
      <c r="I143" s="217">
        <v>44.7</v>
      </c>
      <c r="J143" s="220">
        <f>Tabla1[[#This Row],[Largo (m)]]+3</f>
        <v>47.7</v>
      </c>
      <c r="K143" s="220">
        <f>Tabla1[[#This Row],[Ancho (m)]]+3</f>
        <v>14.2</v>
      </c>
      <c r="L143" s="220">
        <v>11.2</v>
      </c>
      <c r="M143" s="221">
        <v>703.3</v>
      </c>
      <c r="N143" s="52">
        <f>Tabla1[[#This Row],[Largo+FS (m)]]*Tabla1[[#This Row],[Ancho+FS (m)]]</f>
        <v>677.34</v>
      </c>
      <c r="O143" s="266" t="s">
        <v>517</v>
      </c>
      <c r="P143" s="223">
        <v>44624</v>
      </c>
      <c r="Q143" s="224">
        <f>Tabla1[[#This Row],[Salida]]-Tabla1[[#This Row],[Entrada  ]]</f>
        <v>5</v>
      </c>
      <c r="R143" s="267">
        <v>44629</v>
      </c>
    </row>
    <row r="144" spans="1:18" ht="15" hidden="1" thickBot="1" x14ac:dyDescent="0.35">
      <c r="A144" s="607" t="s">
        <v>277</v>
      </c>
      <c r="B144" s="277" t="s">
        <v>278</v>
      </c>
      <c r="C144" s="200" t="s">
        <v>19</v>
      </c>
      <c r="D144" s="200" t="s">
        <v>53</v>
      </c>
      <c r="E144" s="200" t="s">
        <v>519</v>
      </c>
      <c r="F144" s="278" t="s">
        <v>279</v>
      </c>
      <c r="G144" s="279" t="s">
        <v>280</v>
      </c>
      <c r="H144" s="280">
        <v>2.6</v>
      </c>
      <c r="I144" s="281">
        <v>6.1</v>
      </c>
      <c r="J144" s="282">
        <f>Tabla1[[#This Row],[Largo (m)]]+3</f>
        <v>9.1</v>
      </c>
      <c r="K144" s="282">
        <f>Tabla1[[#This Row],[Ancho (m)]]+3</f>
        <v>5.6</v>
      </c>
      <c r="L144" s="283">
        <v>1.2</v>
      </c>
      <c r="M144" s="284">
        <v>2.2000000000000002</v>
      </c>
      <c r="N144" s="11">
        <f>Tabla1[[#This Row],[Largo+FS (m)]]*Tabla1[[#This Row],[Ancho+FS (m)]]</f>
        <v>50.959999999999994</v>
      </c>
      <c r="O144" s="268" t="s">
        <v>517</v>
      </c>
      <c r="P144" s="199">
        <v>44626</v>
      </c>
      <c r="Q144" s="200">
        <f>Tabla1[[#This Row],[Salida]]-Tabla1[[#This Row],[Entrada  ]]</f>
        <v>5</v>
      </c>
      <c r="R144" s="201">
        <v>44631</v>
      </c>
    </row>
    <row r="145" spans="1:18" ht="15" hidden="1" thickBot="1" x14ac:dyDescent="0.35">
      <c r="A145" s="607" t="s">
        <v>277</v>
      </c>
      <c r="B145" s="285" t="s">
        <v>278</v>
      </c>
      <c r="C145" s="286" t="s">
        <v>19</v>
      </c>
      <c r="D145" s="286" t="s">
        <v>53</v>
      </c>
      <c r="E145" s="287" t="s">
        <v>519</v>
      </c>
      <c r="F145" s="288" t="s">
        <v>281</v>
      </c>
      <c r="G145" s="289" t="s">
        <v>282</v>
      </c>
      <c r="H145" s="290">
        <v>2.6</v>
      </c>
      <c r="I145" s="291">
        <v>6.1</v>
      </c>
      <c r="J145" s="292">
        <f>Tabla1[[#This Row],[Largo (m)]]+3</f>
        <v>9.1</v>
      </c>
      <c r="K145" s="292">
        <f>Tabla1[[#This Row],[Ancho (m)]]+3</f>
        <v>5.6</v>
      </c>
      <c r="L145" s="293">
        <v>1.2</v>
      </c>
      <c r="M145" s="294">
        <v>2.2000000000000002</v>
      </c>
      <c r="N145" s="63">
        <f>Tabla1[[#This Row],[Largo+FS (m)]]*Tabla1[[#This Row],[Ancho+FS (m)]]</f>
        <v>50.959999999999994</v>
      </c>
      <c r="O145" s="295" t="s">
        <v>517</v>
      </c>
      <c r="P145" s="296">
        <v>44626</v>
      </c>
      <c r="Q145" s="286">
        <f>Tabla1[[#This Row],[Salida]]-Tabla1[[#This Row],[Entrada  ]]</f>
        <v>5</v>
      </c>
      <c r="R145" s="201">
        <v>44631</v>
      </c>
    </row>
    <row r="146" spans="1:18" ht="15" hidden="1" customHeight="1" thickBot="1" x14ac:dyDescent="0.35">
      <c r="A146" s="607" t="s">
        <v>277</v>
      </c>
      <c r="B146" s="298" t="s">
        <v>278</v>
      </c>
      <c r="C146" s="299" t="s">
        <v>19</v>
      </c>
      <c r="D146" s="299" t="s">
        <v>53</v>
      </c>
      <c r="E146" s="300" t="s">
        <v>519</v>
      </c>
      <c r="F146" s="301" t="s">
        <v>283</v>
      </c>
      <c r="G146" s="302" t="s">
        <v>284</v>
      </c>
      <c r="H146" s="303">
        <v>2.6</v>
      </c>
      <c r="I146" s="304">
        <v>6.1</v>
      </c>
      <c r="J146" s="305">
        <f>Tabla1[[#This Row],[Largo (m)]]+3</f>
        <v>9.1</v>
      </c>
      <c r="K146" s="305">
        <f>Tabla1[[#This Row],[Ancho (m)]]+3</f>
        <v>5.6</v>
      </c>
      <c r="L146" s="306">
        <v>1.2</v>
      </c>
      <c r="M146" s="307">
        <v>2.2000000000000002</v>
      </c>
      <c r="N146" s="63">
        <f>Tabla1[[#This Row],[Largo+FS (m)]]*Tabla1[[#This Row],[Ancho+FS (m)]]</f>
        <v>50.959999999999994</v>
      </c>
      <c r="O146" s="272" t="s">
        <v>517</v>
      </c>
      <c r="P146" s="273">
        <v>44626</v>
      </c>
      <c r="Q146" s="238">
        <f>Tabla1[[#This Row],[Salida]]-Tabla1[[#This Row],[Entrada  ]]</f>
        <v>7</v>
      </c>
      <c r="R146" s="297">
        <v>44633</v>
      </c>
    </row>
    <row r="147" spans="1:18" ht="15" hidden="1" customHeight="1" thickBot="1" x14ac:dyDescent="0.35">
      <c r="A147" s="607" t="s">
        <v>277</v>
      </c>
      <c r="B147" s="308" t="s">
        <v>278</v>
      </c>
      <c r="C147" s="238" t="s">
        <v>19</v>
      </c>
      <c r="D147" s="238" t="s">
        <v>20</v>
      </c>
      <c r="E147" s="238" t="s">
        <v>285</v>
      </c>
      <c r="F147" s="238" t="s">
        <v>286</v>
      </c>
      <c r="G147" s="310" t="s">
        <v>177</v>
      </c>
      <c r="H147" s="238">
        <v>6.62</v>
      </c>
      <c r="I147" s="309">
        <v>8.42</v>
      </c>
      <c r="J147" s="311">
        <f>Tabla1[[#This Row],[Largo (m)]]+3</f>
        <v>11.42</v>
      </c>
      <c r="K147" s="311">
        <f>Tabla1[[#This Row],[Ancho (m)]]+3</f>
        <v>9.620000000000001</v>
      </c>
      <c r="L147" s="241">
        <v>5.54</v>
      </c>
      <c r="M147" s="312">
        <v>4.1500000000000004</v>
      </c>
      <c r="N147" s="63">
        <f>Tabla1[[#This Row],[Largo+FS (m)]]*Tabla1[[#This Row],[Ancho+FS (m)]]</f>
        <v>109.86040000000001</v>
      </c>
      <c r="O147" s="272" t="s">
        <v>517</v>
      </c>
      <c r="P147" s="273">
        <v>44626</v>
      </c>
      <c r="Q147" s="238">
        <f>Tabla1[[#This Row],[Salida]]-Tabla1[[#This Row],[Entrada  ]]</f>
        <v>9</v>
      </c>
      <c r="R147" s="297">
        <v>44635</v>
      </c>
    </row>
    <row r="148" spans="1:18" ht="15" hidden="1" customHeight="1" thickBot="1" x14ac:dyDescent="0.35">
      <c r="A148" s="607" t="s">
        <v>277</v>
      </c>
      <c r="B148" s="308" t="s">
        <v>278</v>
      </c>
      <c r="C148" s="238" t="s">
        <v>19</v>
      </c>
      <c r="D148" s="238" t="s">
        <v>53</v>
      </c>
      <c r="E148" s="238" t="s">
        <v>519</v>
      </c>
      <c r="F148" s="313" t="s">
        <v>287</v>
      </c>
      <c r="G148" s="310" t="s">
        <v>177</v>
      </c>
      <c r="H148" s="314">
        <v>0.4</v>
      </c>
      <c r="I148" s="315">
        <v>0.95</v>
      </c>
      <c r="J148" s="316">
        <f>Tabla1[[#This Row],[Largo (m)]]+3</f>
        <v>3.95</v>
      </c>
      <c r="K148" s="316">
        <f>Tabla1[[#This Row],[Ancho (m)]]+3</f>
        <v>3.4</v>
      </c>
      <c r="L148" s="317">
        <v>0.4</v>
      </c>
      <c r="M148" s="318">
        <v>0.05</v>
      </c>
      <c r="N148" s="63">
        <f>Tabla1[[#This Row],[Largo+FS (m)]]*Tabla1[[#This Row],[Ancho+FS (m)]]</f>
        <v>13.43</v>
      </c>
      <c r="O148" s="272" t="s">
        <v>517</v>
      </c>
      <c r="P148" s="273">
        <v>44626</v>
      </c>
      <c r="Q148" s="238">
        <f>Tabla1[[#This Row],[Salida]]-Tabla1[[#This Row],[Entrada  ]]</f>
        <v>9</v>
      </c>
      <c r="R148" s="297">
        <v>44635</v>
      </c>
    </row>
    <row r="149" spans="1:18" ht="15" customHeight="1" thickBot="1" x14ac:dyDescent="0.35">
      <c r="A149" s="607" t="s">
        <v>277</v>
      </c>
      <c r="B149" s="269" t="s">
        <v>288</v>
      </c>
      <c r="C149" s="270" t="s">
        <v>19</v>
      </c>
      <c r="D149" s="319" t="s">
        <v>20</v>
      </c>
      <c r="E149" s="270" t="s">
        <v>21</v>
      </c>
      <c r="F149" s="270" t="s">
        <v>476</v>
      </c>
      <c r="G149" s="270" t="s">
        <v>289</v>
      </c>
      <c r="H149" s="320">
        <v>24.6</v>
      </c>
      <c r="I149" s="320">
        <v>48</v>
      </c>
      <c r="J149" s="271">
        <f>Tabla1[[#This Row],[Largo (m)]]+3</f>
        <v>51</v>
      </c>
      <c r="K149" s="271">
        <f>Tabla1[[#This Row],[Ancho (m)]]+3</f>
        <v>27.6</v>
      </c>
      <c r="L149" s="271">
        <v>39.299999999999997</v>
      </c>
      <c r="M149" s="242">
        <v>1324.4121</v>
      </c>
      <c r="N149" s="63">
        <f>Tabla1[[#This Row],[Largo+FS (m)]]*Tabla1[[#This Row],[Ancho+FS (m)]]</f>
        <v>1407.6000000000001</v>
      </c>
      <c r="O149" s="321" t="s">
        <v>518</v>
      </c>
      <c r="P149" s="322">
        <v>44626</v>
      </c>
      <c r="Q149" s="287">
        <f>Tabla1[[#This Row],[Salida]]-Tabla1[[#This Row],[Entrada  ]]</f>
        <v>4</v>
      </c>
      <c r="R149" s="297">
        <v>44630</v>
      </c>
    </row>
    <row r="150" spans="1:18" ht="15" customHeight="1" thickBot="1" x14ac:dyDescent="0.35">
      <c r="A150" s="607" t="s">
        <v>277</v>
      </c>
      <c r="B150" s="202" t="s">
        <v>288</v>
      </c>
      <c r="C150" s="203" t="s">
        <v>19</v>
      </c>
      <c r="D150" s="204" t="s">
        <v>20</v>
      </c>
      <c r="E150" s="203" t="s">
        <v>21</v>
      </c>
      <c r="F150" s="203" t="s">
        <v>476</v>
      </c>
      <c r="G150" s="203" t="s">
        <v>290</v>
      </c>
      <c r="H150" s="205">
        <v>21.5</v>
      </c>
      <c r="I150" s="205">
        <v>48</v>
      </c>
      <c r="J150" s="206">
        <f>Tabla1[[#This Row],[Largo (m)]]+3</f>
        <v>51</v>
      </c>
      <c r="K150" s="206">
        <f>Tabla1[[#This Row],[Ancho (m)]]+3</f>
        <v>24.5</v>
      </c>
      <c r="L150" s="206">
        <v>41.6</v>
      </c>
      <c r="M150" s="207">
        <v>1265</v>
      </c>
      <c r="N150" s="20">
        <f>Tabla1[[#This Row],[Largo+FS (m)]]*Tabla1[[#This Row],[Ancho+FS (m)]]</f>
        <v>1249.5</v>
      </c>
      <c r="O150" s="177" t="s">
        <v>518</v>
      </c>
      <c r="P150" s="109">
        <v>44626</v>
      </c>
      <c r="Q150" s="228">
        <f>Tabla1[[#This Row],[Salida]]-Tabla1[[#This Row],[Entrada  ]]</f>
        <v>3</v>
      </c>
      <c r="R150" s="211">
        <v>44629</v>
      </c>
    </row>
    <row r="151" spans="1:18" ht="15" hidden="1" customHeight="1" x14ac:dyDescent="0.35">
      <c r="A151" s="608" t="s">
        <v>291</v>
      </c>
      <c r="B151" s="323" t="s">
        <v>278</v>
      </c>
      <c r="C151" s="214" t="s">
        <v>19</v>
      </c>
      <c r="D151" s="214" t="s">
        <v>53</v>
      </c>
      <c r="E151" s="214" t="s">
        <v>519</v>
      </c>
      <c r="F151" s="324" t="s">
        <v>292</v>
      </c>
      <c r="G151" s="325" t="s">
        <v>293</v>
      </c>
      <c r="H151" s="326">
        <v>4.9400000000000004</v>
      </c>
      <c r="I151" s="327">
        <v>6.58</v>
      </c>
      <c r="J151" s="328">
        <f>Tabla1[[#This Row],[Largo (m)]]+3</f>
        <v>9.58</v>
      </c>
      <c r="K151" s="328">
        <f>Tabla1[[#This Row],[Ancho (m)]]+3</f>
        <v>7.94</v>
      </c>
      <c r="L151" s="329">
        <v>9.6999999999999993</v>
      </c>
      <c r="M151" s="330">
        <v>210</v>
      </c>
      <c r="N151" s="30">
        <f>Tabla1[[#This Row],[Largo+FS (m)]]*Tabla1[[#This Row],[Ancho+FS (m)]]</f>
        <v>76.065200000000004</v>
      </c>
      <c r="O151" s="116" t="s">
        <v>529</v>
      </c>
      <c r="P151" s="117">
        <v>44628</v>
      </c>
      <c r="Q151" s="112">
        <f>Tabla1[[#This Row],[Salida]]-Tabla1[[#This Row],[Entrada  ]]</f>
        <v>64</v>
      </c>
      <c r="R151" s="144">
        <v>44692</v>
      </c>
    </row>
    <row r="152" spans="1:18" ht="15" hidden="1" customHeight="1" x14ac:dyDescent="0.35">
      <c r="A152" s="608" t="s">
        <v>291</v>
      </c>
      <c r="B152" s="331" t="s">
        <v>278</v>
      </c>
      <c r="C152" s="155" t="s">
        <v>19</v>
      </c>
      <c r="D152" s="155" t="s">
        <v>53</v>
      </c>
      <c r="E152" s="128" t="s">
        <v>519</v>
      </c>
      <c r="F152" s="332" t="s">
        <v>294</v>
      </c>
      <c r="G152" s="333" t="s">
        <v>295</v>
      </c>
      <c r="H152" s="334">
        <v>4.9400000000000004</v>
      </c>
      <c r="I152" s="335">
        <v>6.58</v>
      </c>
      <c r="J152" s="336">
        <f>Tabla1[[#This Row],[Largo (m)]]+3</f>
        <v>9.58</v>
      </c>
      <c r="K152" s="336">
        <f>Tabla1[[#This Row],[Ancho (m)]]+3</f>
        <v>7.94</v>
      </c>
      <c r="L152" s="337">
        <v>9.6999999999999993</v>
      </c>
      <c r="M152" s="338">
        <v>210</v>
      </c>
      <c r="N152" s="40">
        <f>Tabla1[[#This Row],[Largo+FS (m)]]*Tabla1[[#This Row],[Ancho+FS (m)]]</f>
        <v>76.065200000000004</v>
      </c>
      <c r="O152" s="123" t="s">
        <v>529</v>
      </c>
      <c r="P152" s="133">
        <v>44628</v>
      </c>
      <c r="Q152" s="112">
        <f>Tabla1[[#This Row],[Salida]]-Tabla1[[#This Row],[Entrada  ]]</f>
        <v>64</v>
      </c>
      <c r="R152" s="153">
        <v>44692</v>
      </c>
    </row>
    <row r="153" spans="1:18" ht="15" hidden="1" customHeight="1" x14ac:dyDescent="0.35">
      <c r="A153" s="608" t="s">
        <v>291</v>
      </c>
      <c r="B153" s="331" t="s">
        <v>296</v>
      </c>
      <c r="C153" s="155" t="s">
        <v>19</v>
      </c>
      <c r="D153" s="155" t="s">
        <v>20</v>
      </c>
      <c r="E153" s="35" t="s">
        <v>21</v>
      </c>
      <c r="F153" s="128" t="s">
        <v>297</v>
      </c>
      <c r="G153" s="339" t="s">
        <v>298</v>
      </c>
      <c r="H153" s="128">
        <v>5.08</v>
      </c>
      <c r="I153" s="128">
        <v>43.41</v>
      </c>
      <c r="J153" s="130">
        <f>Tabla1[[#This Row],[Largo (m)]]+3</f>
        <v>46.41</v>
      </c>
      <c r="K153" s="130">
        <f>Tabla1[[#This Row],[Ancho (m)]]+3</f>
        <v>8.08</v>
      </c>
      <c r="L153" s="130">
        <v>5.96</v>
      </c>
      <c r="M153" s="131">
        <v>182.5</v>
      </c>
      <c r="N153" s="40">
        <f>Tabla1[[#This Row],[Largo+FS (m)]]*Tabla1[[#This Row],[Ancho+FS (m)]]</f>
        <v>374.99279999999999</v>
      </c>
      <c r="O153" s="132" t="s">
        <v>517</v>
      </c>
      <c r="P153" s="340">
        <v>44628</v>
      </c>
      <c r="Q153" s="128">
        <f>Tabla1[[#This Row],[Salida]]-Tabla1[[#This Row],[Entrada  ]]</f>
        <v>4</v>
      </c>
      <c r="R153" s="153">
        <v>44632</v>
      </c>
    </row>
    <row r="154" spans="1:18" ht="15" hidden="1" thickBot="1" x14ac:dyDescent="0.35">
      <c r="A154" s="608" t="s">
        <v>291</v>
      </c>
      <c r="B154" s="331" t="s">
        <v>296</v>
      </c>
      <c r="C154" s="155" t="s">
        <v>19</v>
      </c>
      <c r="D154" s="128" t="s">
        <v>20</v>
      </c>
      <c r="E154" s="35" t="s">
        <v>21</v>
      </c>
      <c r="F154" s="128" t="s">
        <v>299</v>
      </c>
      <c r="G154" s="339" t="s">
        <v>300</v>
      </c>
      <c r="H154" s="128">
        <v>4.51</v>
      </c>
      <c r="I154" s="128">
        <v>28.84</v>
      </c>
      <c r="J154" s="130">
        <f>Tabla1[[#This Row],[Largo (m)]]+3</f>
        <v>31.84</v>
      </c>
      <c r="K154" s="130">
        <f>Tabla1[[#This Row],[Ancho (m)]]+3</f>
        <v>7.51</v>
      </c>
      <c r="L154" s="130">
        <v>4.41</v>
      </c>
      <c r="M154" s="131">
        <v>78.599999999999994</v>
      </c>
      <c r="N154" s="40">
        <f>Tabla1[[#This Row],[Largo+FS (m)]]*Tabla1[[#This Row],[Ancho+FS (m)]]</f>
        <v>239.11839999999998</v>
      </c>
      <c r="O154" s="132" t="s">
        <v>516</v>
      </c>
      <c r="P154" s="133">
        <v>44628</v>
      </c>
      <c r="Q154" s="128">
        <f>Tabla1[[#This Row],[Salida]]-Tabla1[[#This Row],[Entrada  ]]</f>
        <v>4</v>
      </c>
      <c r="R154" s="134">
        <v>44632</v>
      </c>
    </row>
    <row r="155" spans="1:18" ht="15" hidden="1" thickBot="1" x14ac:dyDescent="0.35">
      <c r="A155" s="608" t="s">
        <v>291</v>
      </c>
      <c r="B155" s="331" t="s">
        <v>296</v>
      </c>
      <c r="C155" s="224" t="s">
        <v>19</v>
      </c>
      <c r="D155" s="119" t="s">
        <v>20</v>
      </c>
      <c r="E155" s="45" t="s">
        <v>21</v>
      </c>
      <c r="F155" s="119" t="s">
        <v>301</v>
      </c>
      <c r="G155" s="341" t="s">
        <v>302</v>
      </c>
      <c r="H155" s="119">
        <v>3.57</v>
      </c>
      <c r="I155" s="119">
        <v>26.69</v>
      </c>
      <c r="J155" s="121">
        <f>Tabla1[[#This Row],[Largo (m)]]+3</f>
        <v>29.69</v>
      </c>
      <c r="K155" s="121">
        <f>Tabla1[[#This Row],[Ancho (m)]]+3</f>
        <v>6.57</v>
      </c>
      <c r="L155" s="121">
        <v>4.45</v>
      </c>
      <c r="M155" s="122">
        <v>136.69999999999999</v>
      </c>
      <c r="N155" s="40">
        <f>Tabla1[[#This Row],[Largo+FS (m)]]*Tabla1[[#This Row],[Ancho+FS (m)]]</f>
        <v>195.06330000000003</v>
      </c>
      <c r="O155" s="123" t="s">
        <v>516</v>
      </c>
      <c r="P155" s="124">
        <v>44628</v>
      </c>
      <c r="Q155" s="119">
        <f>Tabla1[[#This Row],[Salida]]-Tabla1[[#This Row],[Entrada  ]]</f>
        <v>6</v>
      </c>
      <c r="R155" s="125">
        <v>44634</v>
      </c>
    </row>
    <row r="156" spans="1:18" ht="15" hidden="1" thickBot="1" x14ac:dyDescent="0.35">
      <c r="A156" s="608" t="s">
        <v>291</v>
      </c>
      <c r="B156" s="342" t="s">
        <v>296</v>
      </c>
      <c r="C156" s="224" t="s">
        <v>19</v>
      </c>
      <c r="D156" s="224" t="s">
        <v>20</v>
      </c>
      <c r="E156" s="217" t="s">
        <v>21</v>
      </c>
      <c r="F156" s="224" t="s">
        <v>301</v>
      </c>
      <c r="G156" s="343" t="s">
        <v>303</v>
      </c>
      <c r="H156" s="224">
        <v>3.57</v>
      </c>
      <c r="I156" s="224">
        <v>26.69</v>
      </c>
      <c r="J156" s="52">
        <f>Tabla1[[#This Row],[Largo (m)]]+3</f>
        <v>29.69</v>
      </c>
      <c r="K156" s="52">
        <f>Tabla1[[#This Row],[Ancho (m)]]+3</f>
        <v>6.57</v>
      </c>
      <c r="L156" s="52">
        <v>4.45</v>
      </c>
      <c r="M156" s="344">
        <v>136.69999999999999</v>
      </c>
      <c r="N156" s="52">
        <f>Tabla1[[#This Row],[Largo+FS (m)]]*Tabla1[[#This Row],[Ancho+FS (m)]]</f>
        <v>195.06330000000003</v>
      </c>
      <c r="O156" s="266" t="s">
        <v>516</v>
      </c>
      <c r="P156" s="223">
        <v>44628</v>
      </c>
      <c r="Q156" s="224">
        <f>Tabla1[[#This Row],[Salida]]-Tabla1[[#This Row],[Entrada  ]]</f>
        <v>6</v>
      </c>
      <c r="R156" s="225">
        <v>44634</v>
      </c>
    </row>
    <row r="157" spans="1:18" ht="15" hidden="1" thickBot="1" x14ac:dyDescent="0.35">
      <c r="A157" s="607" t="s">
        <v>304</v>
      </c>
      <c r="B157" s="345" t="s">
        <v>278</v>
      </c>
      <c r="C157" s="200" t="s">
        <v>19</v>
      </c>
      <c r="D157" s="200" t="s">
        <v>20</v>
      </c>
      <c r="E157" s="200" t="s">
        <v>285</v>
      </c>
      <c r="F157" s="346" t="s">
        <v>305</v>
      </c>
      <c r="G157" s="279" t="s">
        <v>117</v>
      </c>
      <c r="H157" s="347">
        <v>5.44</v>
      </c>
      <c r="I157" s="347">
        <v>18.13</v>
      </c>
      <c r="J157" s="236">
        <f>Tabla1[[#This Row],[Largo (m)]]+3</f>
        <v>21.13</v>
      </c>
      <c r="K157" s="236">
        <f>Tabla1[[#This Row],[Ancho (m)]]+3</f>
        <v>8.4400000000000013</v>
      </c>
      <c r="L157" s="236">
        <v>5.05</v>
      </c>
      <c r="M157" s="348">
        <v>133</v>
      </c>
      <c r="N157" s="11">
        <f>Tabla1[[#This Row],[Largo+FS (m)]]*Tabla1[[#This Row],[Ancho+FS (m)]]</f>
        <v>178.33720000000002</v>
      </c>
      <c r="O157" s="268" t="s">
        <v>518</v>
      </c>
      <c r="P157" s="199">
        <v>44629</v>
      </c>
      <c r="Q157" s="200">
        <f>Tabla1[[#This Row],[Salida]]-Tabla1[[#This Row],[Entrada  ]]</f>
        <v>63</v>
      </c>
      <c r="R157" s="201">
        <v>44692</v>
      </c>
    </row>
    <row r="158" spans="1:18" ht="15" hidden="1" thickBot="1" x14ac:dyDescent="0.35">
      <c r="A158" s="607" t="s">
        <v>304</v>
      </c>
      <c r="B158" s="349" t="s">
        <v>278</v>
      </c>
      <c r="C158" s="210" t="s">
        <v>19</v>
      </c>
      <c r="D158" s="210" t="s">
        <v>20</v>
      </c>
      <c r="E158" s="210" t="s">
        <v>285</v>
      </c>
      <c r="F158" s="350" t="s">
        <v>306</v>
      </c>
      <c r="G158" s="351" t="s">
        <v>141</v>
      </c>
      <c r="H158" s="352">
        <v>2.9</v>
      </c>
      <c r="I158" s="352">
        <v>5.35</v>
      </c>
      <c r="J158" s="353">
        <f>Tabla1[[#This Row],[Largo (m)]]+3</f>
        <v>8.35</v>
      </c>
      <c r="K158" s="353">
        <f>Tabla1[[#This Row],[Ancho (m)]]+3</f>
        <v>5.9</v>
      </c>
      <c r="L158" s="353">
        <v>0.55000000000000004</v>
      </c>
      <c r="M158" s="354">
        <v>0.34499999999999997</v>
      </c>
      <c r="N158" s="20">
        <f>Tabla1[[#This Row],[Largo+FS (m)]]*Tabla1[[#This Row],[Ancho+FS (m)]]</f>
        <v>49.265000000000001</v>
      </c>
      <c r="O158" s="275" t="s">
        <v>518</v>
      </c>
      <c r="P158" s="209">
        <v>44629</v>
      </c>
      <c r="Q158" s="210">
        <f>Tabla1[[#This Row],[Salida]]-Tabla1[[#This Row],[Entrada  ]]</f>
        <v>63</v>
      </c>
      <c r="R158" s="211">
        <v>44692</v>
      </c>
    </row>
    <row r="159" spans="1:18" ht="15" hidden="1" thickBot="1" x14ac:dyDescent="0.35">
      <c r="A159" s="355" t="s">
        <v>307</v>
      </c>
      <c r="B159" s="356" t="s">
        <v>278</v>
      </c>
      <c r="C159" s="357" t="s">
        <v>19</v>
      </c>
      <c r="D159" s="357" t="s">
        <v>53</v>
      </c>
      <c r="E159" s="357" t="s">
        <v>519</v>
      </c>
      <c r="F159" s="358" t="s">
        <v>292</v>
      </c>
      <c r="G159" s="359" t="s">
        <v>308</v>
      </c>
      <c r="H159" s="360">
        <v>4.9400000000000004</v>
      </c>
      <c r="I159" s="361">
        <v>6.58</v>
      </c>
      <c r="J159" s="362">
        <f>Tabla1[[#This Row],[Largo (m)]]+3</f>
        <v>9.58</v>
      </c>
      <c r="K159" s="362">
        <f>Tabla1[[#This Row],[Ancho (m)]]+3</f>
        <v>7.94</v>
      </c>
      <c r="L159" s="363">
        <v>9.6999999999999993</v>
      </c>
      <c r="M159" s="364">
        <v>210</v>
      </c>
      <c r="N159" s="365">
        <f>Tabla1[[#This Row],[Largo+FS (m)]]*Tabla1[[#This Row],[Ancho+FS (m)]]</f>
        <v>76.065200000000004</v>
      </c>
      <c r="O159" s="366" t="s">
        <v>529</v>
      </c>
      <c r="P159" s="367">
        <v>44630</v>
      </c>
      <c r="Q159" s="357">
        <f>Tabla1[[#This Row],[Salida]]-Tabla1[[#This Row],[Entrada  ]]</f>
        <v>62</v>
      </c>
      <c r="R159" s="368">
        <v>44692</v>
      </c>
    </row>
    <row r="160" spans="1:18" ht="15" hidden="1" thickBot="1" x14ac:dyDescent="0.35">
      <c r="A160" s="607" t="s">
        <v>309</v>
      </c>
      <c r="B160" s="345" t="s">
        <v>296</v>
      </c>
      <c r="C160" s="200" t="s">
        <v>19</v>
      </c>
      <c r="D160" s="200" t="s">
        <v>20</v>
      </c>
      <c r="E160" s="193" t="s">
        <v>21</v>
      </c>
      <c r="F160" s="369" t="s">
        <v>310</v>
      </c>
      <c r="G160" s="369" t="s">
        <v>156</v>
      </c>
      <c r="H160" s="200">
        <v>1.06</v>
      </c>
      <c r="I160" s="200">
        <v>8.1199999999999992</v>
      </c>
      <c r="J160" s="11">
        <f>Tabla1[[#This Row],[Largo (m)]]+3</f>
        <v>11.12</v>
      </c>
      <c r="K160" s="11">
        <f>Tabla1[[#This Row],[Ancho (m)]]+3</f>
        <v>4.0600000000000005</v>
      </c>
      <c r="L160" s="11">
        <v>1</v>
      </c>
      <c r="M160" s="370">
        <v>284.42</v>
      </c>
      <c r="N160" s="11">
        <f>Tabla1[[#This Row],[Largo+FS (m)]]*Tabla1[[#This Row],[Ancho+FS (m)]]</f>
        <v>45.147200000000005</v>
      </c>
      <c r="O160" s="268" t="s">
        <v>517</v>
      </c>
      <c r="P160" s="199">
        <v>44634</v>
      </c>
      <c r="Q160" s="200">
        <f>Tabla1[[#This Row],[Salida]]-Tabla1[[#This Row],[Entrada  ]]</f>
        <v>28</v>
      </c>
      <c r="R160" s="201">
        <v>44662</v>
      </c>
    </row>
    <row r="161" spans="1:18" ht="15" hidden="1" thickBot="1" x14ac:dyDescent="0.35">
      <c r="A161" s="607" t="s">
        <v>309</v>
      </c>
      <c r="B161" s="371" t="s">
        <v>296</v>
      </c>
      <c r="C161" s="238" t="s">
        <v>19</v>
      </c>
      <c r="D161" s="97" t="s">
        <v>20</v>
      </c>
      <c r="E161" s="270" t="s">
        <v>21</v>
      </c>
      <c r="F161" s="372" t="s">
        <v>311</v>
      </c>
      <c r="G161" s="372" t="s">
        <v>156</v>
      </c>
      <c r="H161" s="97">
        <v>1.98</v>
      </c>
      <c r="I161" s="97">
        <v>3.18</v>
      </c>
      <c r="J161" s="99">
        <f>Tabla1[[#This Row],[Largo (m)]]+3</f>
        <v>6.18</v>
      </c>
      <c r="K161" s="99">
        <f>Tabla1[[#This Row],[Ancho (m)]]+3</f>
        <v>4.9800000000000004</v>
      </c>
      <c r="L161" s="99">
        <v>1.8</v>
      </c>
      <c r="M161" s="100">
        <v>268.22000000000003</v>
      </c>
      <c r="N161" s="63">
        <f>Tabla1[[#This Row],[Largo+FS (m)]]*Tabla1[[#This Row],[Ancho+FS (m)]]</f>
        <v>30.776400000000002</v>
      </c>
      <c r="O161" s="101" t="s">
        <v>517</v>
      </c>
      <c r="P161" s="102">
        <v>44634</v>
      </c>
      <c r="Q161" s="97">
        <f>Tabla1[[#This Row],[Salida]]-Tabla1[[#This Row],[Entrada  ]]</f>
        <v>28</v>
      </c>
      <c r="R161" s="103">
        <v>44662</v>
      </c>
    </row>
    <row r="162" spans="1:18" ht="15" hidden="1" thickBot="1" x14ac:dyDescent="0.35">
      <c r="A162" s="607" t="s">
        <v>309</v>
      </c>
      <c r="B162" s="371" t="s">
        <v>296</v>
      </c>
      <c r="C162" s="238" t="s">
        <v>19</v>
      </c>
      <c r="D162" s="97" t="s">
        <v>20</v>
      </c>
      <c r="E162" s="270" t="s">
        <v>21</v>
      </c>
      <c r="F162" s="372" t="s">
        <v>312</v>
      </c>
      <c r="G162" s="372" t="s">
        <v>156</v>
      </c>
      <c r="H162" s="97">
        <v>2.7</v>
      </c>
      <c r="I162" s="97">
        <v>6.07</v>
      </c>
      <c r="J162" s="99">
        <f>Tabla1[[#This Row],[Largo (m)]]+3</f>
        <v>9.07</v>
      </c>
      <c r="K162" s="99">
        <f>Tabla1[[#This Row],[Ancho (m)]]+3</f>
        <v>5.7</v>
      </c>
      <c r="L162" s="99">
        <v>2.4900000000000002</v>
      </c>
      <c r="M162" s="100">
        <v>716.56</v>
      </c>
      <c r="N162" s="63">
        <f>Tabla1[[#This Row],[Largo+FS (m)]]*Tabla1[[#This Row],[Ancho+FS (m)]]</f>
        <v>51.699000000000005</v>
      </c>
      <c r="O162" s="101" t="s">
        <v>517</v>
      </c>
      <c r="P162" s="102">
        <v>44634</v>
      </c>
      <c r="Q162" s="97">
        <f>Tabla1[[#This Row],[Salida]]-Tabla1[[#This Row],[Entrada  ]]</f>
        <v>28</v>
      </c>
      <c r="R162" s="103">
        <v>44662</v>
      </c>
    </row>
    <row r="163" spans="1:18" ht="15" hidden="1" thickBot="1" x14ac:dyDescent="0.35">
      <c r="A163" s="607" t="s">
        <v>309</v>
      </c>
      <c r="B163" s="371" t="s">
        <v>296</v>
      </c>
      <c r="C163" s="238" t="s">
        <v>19</v>
      </c>
      <c r="D163" s="97" t="s">
        <v>20</v>
      </c>
      <c r="E163" s="270" t="s">
        <v>21</v>
      </c>
      <c r="F163" s="372" t="s">
        <v>313</v>
      </c>
      <c r="G163" s="372" t="s">
        <v>156</v>
      </c>
      <c r="H163" s="97">
        <v>0.83</v>
      </c>
      <c r="I163" s="98">
        <v>1.8</v>
      </c>
      <c r="J163" s="99">
        <f>Tabla1[[#This Row],[Largo (m)]]+3</f>
        <v>4.8</v>
      </c>
      <c r="K163" s="99">
        <f>Tabla1[[#This Row],[Ancho (m)]]+3</f>
        <v>3.83</v>
      </c>
      <c r="L163" s="99">
        <v>8.82</v>
      </c>
      <c r="M163" s="100">
        <v>84.3</v>
      </c>
      <c r="N163" s="63">
        <f>Tabla1[[#This Row],[Largo+FS (m)]]*Tabla1[[#This Row],[Ancho+FS (m)]]</f>
        <v>18.384</v>
      </c>
      <c r="O163" s="101" t="s">
        <v>517</v>
      </c>
      <c r="P163" s="102">
        <v>44634</v>
      </c>
      <c r="Q163" s="97">
        <f>Tabla1[[#This Row],[Salida]]-Tabla1[[#This Row],[Entrada  ]]</f>
        <v>28</v>
      </c>
      <c r="R163" s="103">
        <v>44662</v>
      </c>
    </row>
    <row r="164" spans="1:18" ht="15" hidden="1" thickBot="1" x14ac:dyDescent="0.35">
      <c r="A164" s="607" t="s">
        <v>309</v>
      </c>
      <c r="B164" s="349" t="s">
        <v>296</v>
      </c>
      <c r="C164" s="210" t="s">
        <v>19</v>
      </c>
      <c r="D164" s="104" t="s">
        <v>20</v>
      </c>
      <c r="E164" s="203" t="s">
        <v>21</v>
      </c>
      <c r="F164" s="373" t="s">
        <v>314</v>
      </c>
      <c r="G164" s="373" t="s">
        <v>156</v>
      </c>
      <c r="H164" s="104">
        <v>6.86</v>
      </c>
      <c r="I164" s="104">
        <v>9.5500000000000007</v>
      </c>
      <c r="J164" s="106">
        <f>Tabla1[[#This Row],[Largo (m)]]+3</f>
        <v>12.55</v>
      </c>
      <c r="K164" s="106">
        <f>Tabla1[[#This Row],[Ancho (m)]]+3</f>
        <v>9.86</v>
      </c>
      <c r="L164" s="106">
        <v>5.88</v>
      </c>
      <c r="M164" s="107">
        <v>20.95</v>
      </c>
      <c r="N164" s="20">
        <f>Tabla1[[#This Row],[Largo+FS (m)]]*Tabla1[[#This Row],[Ancho+FS (m)]]</f>
        <v>123.74299999999999</v>
      </c>
      <c r="O164" s="108" t="s">
        <v>517</v>
      </c>
      <c r="P164" s="109">
        <v>44634</v>
      </c>
      <c r="Q164" s="104">
        <f>Tabla1[[#This Row],[Salida]]-Tabla1[[#This Row],[Entrada  ]]</f>
        <v>28</v>
      </c>
      <c r="R164" s="103">
        <v>44662</v>
      </c>
    </row>
    <row r="165" spans="1:18" ht="15" customHeight="1" thickBot="1" x14ac:dyDescent="0.35">
      <c r="A165" s="611" t="s">
        <v>315</v>
      </c>
      <c r="B165" s="374" t="s">
        <v>316</v>
      </c>
      <c r="C165" s="375" t="s">
        <v>30</v>
      </c>
      <c r="D165" s="375" t="s">
        <v>20</v>
      </c>
      <c r="E165" s="376" t="s">
        <v>21</v>
      </c>
      <c r="F165" s="375" t="s">
        <v>477</v>
      </c>
      <c r="G165" s="375" t="s">
        <v>32</v>
      </c>
      <c r="H165" s="377">
        <v>10.5</v>
      </c>
      <c r="I165" s="377">
        <v>42.2</v>
      </c>
      <c r="J165" s="378">
        <f>Tabla1[[#This Row],[Largo (m)]]+3</f>
        <v>45.2</v>
      </c>
      <c r="K165" s="378">
        <f>Tabla1[[#This Row],[Ancho (m)]]+3</f>
        <v>13.5</v>
      </c>
      <c r="L165" s="378">
        <v>10.4</v>
      </c>
      <c r="M165" s="379">
        <v>280.3</v>
      </c>
      <c r="N165" s="378">
        <f>Tabla1[[#This Row],[Largo+FS (m)]]*Tabla1[[#This Row],[Ancho+FS (m)]]</f>
        <v>610.20000000000005</v>
      </c>
      <c r="O165" s="380" t="s">
        <v>516</v>
      </c>
      <c r="P165" s="381">
        <v>44636</v>
      </c>
      <c r="Q165" s="375">
        <f>Tabla1[[#This Row],[Salida]]-Tabla1[[#This Row],[Entrada  ]]</f>
        <v>30</v>
      </c>
      <c r="R165" s="382">
        <v>44666</v>
      </c>
    </row>
    <row r="166" spans="1:18" ht="15" thickBot="1" x14ac:dyDescent="0.35">
      <c r="A166" s="611" t="s">
        <v>315</v>
      </c>
      <c r="B166" s="383" t="s">
        <v>316</v>
      </c>
      <c r="C166" s="155" t="s">
        <v>30</v>
      </c>
      <c r="D166" s="155" t="s">
        <v>20</v>
      </c>
      <c r="E166" s="146" t="s">
        <v>21</v>
      </c>
      <c r="F166" s="155" t="s">
        <v>478</v>
      </c>
      <c r="G166" s="155" t="s">
        <v>34</v>
      </c>
      <c r="H166" s="384">
        <v>7.8</v>
      </c>
      <c r="I166" s="384">
        <v>31.4</v>
      </c>
      <c r="J166" s="40">
        <f>Tabla1[[#This Row],[Largo (m)]]+3</f>
        <v>34.4</v>
      </c>
      <c r="K166" s="40">
        <f>Tabla1[[#This Row],[Ancho (m)]]+3</f>
        <v>10.8</v>
      </c>
      <c r="L166" s="40">
        <v>9.9</v>
      </c>
      <c r="M166" s="385">
        <v>167.8</v>
      </c>
      <c r="N166" s="40">
        <f>Tabla1[[#This Row],[Largo+FS (m)]]*Tabla1[[#This Row],[Ancho+FS (m)]]</f>
        <v>371.52</v>
      </c>
      <c r="O166" s="150" t="s">
        <v>516</v>
      </c>
      <c r="P166" s="151">
        <v>44636</v>
      </c>
      <c r="Q166" s="155">
        <f>Tabla1[[#This Row],[Salida]]-Tabla1[[#This Row],[Entrada  ]]</f>
        <v>33</v>
      </c>
      <c r="R166" s="153">
        <v>44669</v>
      </c>
    </row>
    <row r="167" spans="1:18" ht="15" customHeight="1" thickBot="1" x14ac:dyDescent="0.35">
      <c r="A167" s="611" t="s">
        <v>315</v>
      </c>
      <c r="B167" s="383" t="s">
        <v>316</v>
      </c>
      <c r="C167" s="155" t="s">
        <v>30</v>
      </c>
      <c r="D167" s="155" t="s">
        <v>20</v>
      </c>
      <c r="E167" s="146" t="s">
        <v>21</v>
      </c>
      <c r="F167" s="155" t="s">
        <v>479</v>
      </c>
      <c r="G167" s="155" t="s">
        <v>37</v>
      </c>
      <c r="H167" s="384">
        <v>10.5</v>
      </c>
      <c r="I167" s="384">
        <v>10.6</v>
      </c>
      <c r="J167" s="40">
        <f>Tabla1[[#This Row],[Largo (m)]]+3</f>
        <v>13.6</v>
      </c>
      <c r="K167" s="40">
        <f>Tabla1[[#This Row],[Ancho (m)]]+3</f>
        <v>13.5</v>
      </c>
      <c r="L167" s="40">
        <v>17.7</v>
      </c>
      <c r="M167" s="385">
        <v>117.3</v>
      </c>
      <c r="N167" s="40">
        <f>Tabla1[[#This Row],[Largo+FS (m)]]*Tabla1[[#This Row],[Ancho+FS (m)]]</f>
        <v>183.6</v>
      </c>
      <c r="O167" s="150" t="s">
        <v>516</v>
      </c>
      <c r="P167" s="151">
        <v>44636</v>
      </c>
      <c r="Q167" s="155">
        <f>Tabla1[[#This Row],[Salida]]-Tabla1[[#This Row],[Entrada  ]]</f>
        <v>40</v>
      </c>
      <c r="R167" s="153">
        <v>44676</v>
      </c>
    </row>
    <row r="168" spans="1:18" ht="15" customHeight="1" thickBot="1" x14ac:dyDescent="0.35">
      <c r="A168" s="611" t="s">
        <v>315</v>
      </c>
      <c r="B168" s="386" t="s">
        <v>316</v>
      </c>
      <c r="C168" s="387" t="s">
        <v>30</v>
      </c>
      <c r="D168" s="387" t="s">
        <v>20</v>
      </c>
      <c r="E168" s="388" t="s">
        <v>21</v>
      </c>
      <c r="F168" s="387" t="s">
        <v>480</v>
      </c>
      <c r="G168" s="387" t="s">
        <v>481</v>
      </c>
      <c r="H168" s="389">
        <v>4.4000000000000004</v>
      </c>
      <c r="I168" s="389">
        <v>47.4</v>
      </c>
      <c r="J168" s="390">
        <f>Tabla1[[#This Row],[Largo (m)]]+3</f>
        <v>50.4</v>
      </c>
      <c r="K168" s="390">
        <f>Tabla1[[#This Row],[Ancho (m)]]+3</f>
        <v>7.4</v>
      </c>
      <c r="L168" s="390">
        <v>9.5</v>
      </c>
      <c r="M168" s="391">
        <v>160.69999999999999</v>
      </c>
      <c r="N168" s="390">
        <f>Tabla1[[#This Row],[Largo+FS (m)]]*Tabla1[[#This Row],[Ancho+FS (m)]]</f>
        <v>372.96</v>
      </c>
      <c r="O168" s="392" t="s">
        <v>516</v>
      </c>
      <c r="P168" s="393">
        <v>44636</v>
      </c>
      <c r="Q168" s="387">
        <f>Tabla1[[#This Row],[Salida]]-Tabla1[[#This Row],[Entrada  ]]</f>
        <v>38</v>
      </c>
      <c r="R168" s="394">
        <v>44674</v>
      </c>
    </row>
    <row r="169" spans="1:18" ht="15" customHeight="1" thickBot="1" x14ac:dyDescent="0.35">
      <c r="A169" s="607" t="s">
        <v>317</v>
      </c>
      <c r="B169" s="277" t="s">
        <v>316</v>
      </c>
      <c r="C169" s="200" t="s">
        <v>30</v>
      </c>
      <c r="D169" s="200" t="s">
        <v>20</v>
      </c>
      <c r="E169" s="193" t="s">
        <v>21</v>
      </c>
      <c r="F169" s="200" t="s">
        <v>482</v>
      </c>
      <c r="G169" s="200" t="s">
        <v>475</v>
      </c>
      <c r="H169" s="395">
        <v>10.199999999999999</v>
      </c>
      <c r="I169" s="395">
        <v>42.6</v>
      </c>
      <c r="J169" s="11">
        <f>Tabla1[[#This Row],[Largo (m)]]+3</f>
        <v>45.6</v>
      </c>
      <c r="K169" s="11">
        <f>Tabla1[[#This Row],[Ancho (m)]]+3</f>
        <v>13.2</v>
      </c>
      <c r="L169" s="11">
        <v>11.9</v>
      </c>
      <c r="M169" s="370">
        <v>383.7</v>
      </c>
      <c r="N169" s="11">
        <f>Tabla1[[#This Row],[Largo+FS (m)]]*Tabla1[[#This Row],[Ancho+FS (m)]]</f>
        <v>601.91999999999996</v>
      </c>
      <c r="O169" s="268" t="s">
        <v>516</v>
      </c>
      <c r="P169" s="199">
        <v>44637</v>
      </c>
      <c r="Q169" s="200">
        <f>Tabla1[[#This Row],[Salida]]-Tabla1[[#This Row],[Entrada  ]]</f>
        <v>18</v>
      </c>
      <c r="R169" s="201">
        <v>44655</v>
      </c>
    </row>
    <row r="170" spans="1:18" ht="15" customHeight="1" thickBot="1" x14ac:dyDescent="0.35">
      <c r="A170" s="607" t="s">
        <v>317</v>
      </c>
      <c r="B170" s="396" t="s">
        <v>316</v>
      </c>
      <c r="C170" s="210" t="s">
        <v>30</v>
      </c>
      <c r="D170" s="210" t="s">
        <v>20</v>
      </c>
      <c r="E170" s="203" t="s">
        <v>21</v>
      </c>
      <c r="F170" s="210" t="s">
        <v>483</v>
      </c>
      <c r="G170" s="210" t="s">
        <v>33</v>
      </c>
      <c r="H170" s="229">
        <v>8.1999999999999993</v>
      </c>
      <c r="I170" s="229">
        <v>42.6</v>
      </c>
      <c r="J170" s="20">
        <f>Tabla1[[#This Row],[Largo (m)]]+3</f>
        <v>45.6</v>
      </c>
      <c r="K170" s="20">
        <f>Tabla1[[#This Row],[Ancho (m)]]+3</f>
        <v>11.2</v>
      </c>
      <c r="L170" s="20">
        <v>11.9</v>
      </c>
      <c r="M170" s="397">
        <v>286.8</v>
      </c>
      <c r="N170" s="20">
        <f>Tabla1[[#This Row],[Largo+FS (m)]]*Tabla1[[#This Row],[Ancho+FS (m)]]</f>
        <v>510.71999999999997</v>
      </c>
      <c r="O170" s="275" t="s">
        <v>516</v>
      </c>
      <c r="P170" s="209">
        <v>44637</v>
      </c>
      <c r="Q170" s="210">
        <f>Tabla1[[#This Row],[Salida]]-Tabla1[[#This Row],[Entrada  ]]</f>
        <v>20</v>
      </c>
      <c r="R170" s="211">
        <v>44657</v>
      </c>
    </row>
    <row r="171" spans="1:18" ht="15" customHeight="1" thickBot="1" x14ac:dyDescent="0.35">
      <c r="A171" s="171" t="s">
        <v>318</v>
      </c>
      <c r="B171" s="398" t="s">
        <v>319</v>
      </c>
      <c r="C171" s="399" t="s">
        <v>19</v>
      </c>
      <c r="D171" s="399" t="s">
        <v>20</v>
      </c>
      <c r="E171" s="399" t="s">
        <v>320</v>
      </c>
      <c r="F171" s="399" t="s">
        <v>476</v>
      </c>
      <c r="G171" s="399" t="s">
        <v>321</v>
      </c>
      <c r="H171" s="400">
        <v>17</v>
      </c>
      <c r="I171" s="400">
        <v>42</v>
      </c>
      <c r="J171" s="401">
        <f>Tabla1[[#This Row],[Largo (m)]]+3</f>
        <v>45</v>
      </c>
      <c r="K171" s="401">
        <f>Tabla1[[#This Row],[Ancho (m)]]+3</f>
        <v>20</v>
      </c>
      <c r="L171" s="401">
        <v>21</v>
      </c>
      <c r="M171" s="402">
        <v>432</v>
      </c>
      <c r="N171" s="403">
        <f>Tabla1[[#This Row],[Largo+FS (m)]]*Tabla1[[#This Row],[Ancho+FS (m)]]</f>
        <v>900</v>
      </c>
      <c r="O171" s="404" t="s">
        <v>517</v>
      </c>
      <c r="P171" s="405">
        <v>44638</v>
      </c>
      <c r="Q171" s="406">
        <f>Tabla1[[#This Row],[Salida]]-Tabla1[[#This Row],[Entrada  ]]</f>
        <v>5</v>
      </c>
      <c r="R171" s="407">
        <v>44643</v>
      </c>
    </row>
    <row r="172" spans="1:18" ht="15" hidden="1" customHeight="1" thickBot="1" x14ac:dyDescent="0.35">
      <c r="A172" s="408" t="s">
        <v>322</v>
      </c>
      <c r="B172" s="409" t="s">
        <v>323</v>
      </c>
      <c r="C172" s="410" t="s">
        <v>30</v>
      </c>
      <c r="D172" s="410" t="s">
        <v>53</v>
      </c>
      <c r="E172" s="410" t="s">
        <v>324</v>
      </c>
      <c r="F172" s="410" t="s">
        <v>325</v>
      </c>
      <c r="G172" s="411" t="s">
        <v>326</v>
      </c>
      <c r="H172" s="412">
        <v>4.55</v>
      </c>
      <c r="I172" s="412">
        <v>36.71</v>
      </c>
      <c r="J172" s="413">
        <f>Tabla1[[#This Row],[Largo (m)]]+3</f>
        <v>39.71</v>
      </c>
      <c r="K172" s="413">
        <f>Tabla1[[#This Row],[Ancho (m)]]+3</f>
        <v>7.55</v>
      </c>
      <c r="L172" s="413">
        <v>4.7699999999999996</v>
      </c>
      <c r="M172" s="414">
        <v>87.1</v>
      </c>
      <c r="N172" s="415">
        <f>Tabla1[[#This Row],[Largo+FS (m)]]*Tabla1[[#This Row],[Ancho+FS (m)]]</f>
        <v>299.81049999999999</v>
      </c>
      <c r="O172" s="416" t="s">
        <v>515</v>
      </c>
      <c r="P172" s="417">
        <v>44640</v>
      </c>
      <c r="Q172" s="412">
        <f>Tabla1[[#This Row],[Salida]]-Tabla1[[#This Row],[Entrada  ]]</f>
        <v>12</v>
      </c>
      <c r="R172" s="418">
        <v>44652</v>
      </c>
    </row>
    <row r="173" spans="1:18" ht="15" hidden="1" customHeight="1" thickBot="1" x14ac:dyDescent="0.35">
      <c r="A173" s="612" t="s">
        <v>327</v>
      </c>
      <c r="B173" s="419" t="s">
        <v>323</v>
      </c>
      <c r="C173" s="420" t="s">
        <v>30</v>
      </c>
      <c r="D173" s="420" t="s">
        <v>53</v>
      </c>
      <c r="E173" s="420" t="s">
        <v>324</v>
      </c>
      <c r="F173" s="420" t="s">
        <v>325</v>
      </c>
      <c r="G173" s="422" t="s">
        <v>328</v>
      </c>
      <c r="H173" s="423">
        <v>4.55</v>
      </c>
      <c r="I173" s="423">
        <v>36.71</v>
      </c>
      <c r="J173" s="424">
        <f>Tabla1[[#This Row],[Largo (m)]]+3</f>
        <v>39.71</v>
      </c>
      <c r="K173" s="424">
        <f>Tabla1[[#This Row],[Ancho (m)]]+3</f>
        <v>7.55</v>
      </c>
      <c r="L173" s="424">
        <v>4.7699999999999996</v>
      </c>
      <c r="M173" s="425">
        <v>87.1</v>
      </c>
      <c r="N173" s="378">
        <f>Tabla1[[#This Row],[Largo+FS (m)]]*Tabla1[[#This Row],[Ancho+FS (m)]]</f>
        <v>299.81049999999999</v>
      </c>
      <c r="O173" s="380" t="s">
        <v>515</v>
      </c>
      <c r="P173" s="426">
        <v>44641</v>
      </c>
      <c r="Q173" s="423">
        <f>Tabla1[[#This Row],[Salida]]-Tabla1[[#This Row],[Entrada  ]]</f>
        <v>8</v>
      </c>
      <c r="R173" s="427">
        <v>44649</v>
      </c>
    </row>
    <row r="174" spans="1:18" ht="15" customHeight="1" thickBot="1" x14ac:dyDescent="0.35">
      <c r="A174" s="612" t="s">
        <v>327</v>
      </c>
      <c r="B174" s="428" t="s">
        <v>329</v>
      </c>
      <c r="C174" s="388" t="s">
        <v>19</v>
      </c>
      <c r="D174" s="388" t="s">
        <v>20</v>
      </c>
      <c r="E174" s="388" t="s">
        <v>21</v>
      </c>
      <c r="F174" s="388" t="s">
        <v>476</v>
      </c>
      <c r="G174" s="388" t="s">
        <v>330</v>
      </c>
      <c r="H174" s="429">
        <v>20.5</v>
      </c>
      <c r="I174" s="429">
        <v>41</v>
      </c>
      <c r="J174" s="430">
        <f>Tabla1[[#This Row],[Largo (m)]]+3</f>
        <v>44</v>
      </c>
      <c r="K174" s="430">
        <f>Tabla1[[#This Row],[Ancho (m)]]+3</f>
        <v>23.5</v>
      </c>
      <c r="L174" s="430">
        <v>35</v>
      </c>
      <c r="M174" s="431">
        <v>633</v>
      </c>
      <c r="N174" s="390">
        <f>Tabla1[[#This Row],[Largo+FS (m)]]*Tabla1[[#This Row],[Ancho+FS (m)]]</f>
        <v>1034</v>
      </c>
      <c r="O174" s="392" t="s">
        <v>518</v>
      </c>
      <c r="P174" s="393">
        <v>44641</v>
      </c>
      <c r="Q174" s="387">
        <f>Tabla1[[#This Row],[Salida]]-Tabla1[[#This Row],[Entrada  ]]</f>
        <v>10</v>
      </c>
      <c r="R174" s="394">
        <v>44651</v>
      </c>
    </row>
    <row r="175" spans="1:18" ht="15" customHeight="1" thickBot="1" x14ac:dyDescent="0.35">
      <c r="A175" s="607" t="s">
        <v>331</v>
      </c>
      <c r="B175" s="192" t="s">
        <v>329</v>
      </c>
      <c r="C175" s="193" t="s">
        <v>19</v>
      </c>
      <c r="D175" s="193" t="s">
        <v>20</v>
      </c>
      <c r="E175" s="193" t="s">
        <v>21</v>
      </c>
      <c r="F175" s="193" t="s">
        <v>476</v>
      </c>
      <c r="G175" s="194" t="s">
        <v>332</v>
      </c>
      <c r="H175" s="195">
        <v>24.6</v>
      </c>
      <c r="I175" s="195">
        <v>42</v>
      </c>
      <c r="J175" s="196">
        <f>Tabla1[[#This Row],[Largo (m)]]+3</f>
        <v>45</v>
      </c>
      <c r="K175" s="196">
        <f>Tabla1[[#This Row],[Ancho (m)]]+3</f>
        <v>27.6</v>
      </c>
      <c r="L175" s="196">
        <v>39.299999999999997</v>
      </c>
      <c r="M175" s="197">
        <v>1097.4000000000001</v>
      </c>
      <c r="N175" s="11">
        <f>Tabla1[[#This Row],[Largo+FS (m)]]*Tabla1[[#This Row],[Ancho+FS (m)]]</f>
        <v>1242</v>
      </c>
      <c r="O175" s="268" t="s">
        <v>518</v>
      </c>
      <c r="P175" s="199">
        <v>44642</v>
      </c>
      <c r="Q175" s="200">
        <f>Tabla1[[#This Row],[Salida]]-Tabla1[[#This Row],[Entrada  ]]</f>
        <v>3</v>
      </c>
      <c r="R175" s="432">
        <v>44645</v>
      </c>
    </row>
    <row r="176" spans="1:18" ht="15" customHeight="1" thickBot="1" x14ac:dyDescent="0.35">
      <c r="A176" s="607" t="s">
        <v>331</v>
      </c>
      <c r="B176" s="269" t="s">
        <v>329</v>
      </c>
      <c r="C176" s="270" t="s">
        <v>19</v>
      </c>
      <c r="D176" s="270" t="s">
        <v>20</v>
      </c>
      <c r="E176" s="270" t="s">
        <v>21</v>
      </c>
      <c r="F176" s="270" t="s">
        <v>476</v>
      </c>
      <c r="G176" s="270" t="s">
        <v>333</v>
      </c>
      <c r="H176" s="320">
        <v>24.6</v>
      </c>
      <c r="I176" s="320">
        <v>42</v>
      </c>
      <c r="J176" s="271">
        <f>Tabla1[[#This Row],[Largo (m)]]+3</f>
        <v>45</v>
      </c>
      <c r="K176" s="271">
        <f>Tabla1[[#This Row],[Ancho (m)]]+3</f>
        <v>27.6</v>
      </c>
      <c r="L176" s="271">
        <v>39.799999999999997</v>
      </c>
      <c r="M176" s="242">
        <v>1235.2</v>
      </c>
      <c r="N176" s="63">
        <f>Tabla1[[#This Row],[Largo+FS (m)]]*Tabla1[[#This Row],[Ancho+FS (m)]]</f>
        <v>1242</v>
      </c>
      <c r="O176" s="272" t="s">
        <v>518</v>
      </c>
      <c r="P176" s="273">
        <v>44642</v>
      </c>
      <c r="Q176" s="238">
        <f>Tabla1[[#This Row],[Salida]]-Tabla1[[#This Row],[Entrada  ]]</f>
        <v>2</v>
      </c>
      <c r="R176" s="274">
        <v>44644</v>
      </c>
    </row>
    <row r="177" spans="1:18" ht="15" customHeight="1" thickBot="1" x14ac:dyDescent="0.35">
      <c r="A177" s="607" t="s">
        <v>331</v>
      </c>
      <c r="B177" s="269" t="s">
        <v>329</v>
      </c>
      <c r="C177" s="433" t="s">
        <v>19</v>
      </c>
      <c r="D177" s="433" t="s">
        <v>20</v>
      </c>
      <c r="E177" s="433" t="s">
        <v>21</v>
      </c>
      <c r="F177" s="433" t="s">
        <v>476</v>
      </c>
      <c r="G177" s="433" t="s">
        <v>334</v>
      </c>
      <c r="H177" s="434">
        <v>18</v>
      </c>
      <c r="I177" s="434">
        <v>42</v>
      </c>
      <c r="J177" s="435">
        <f>Tabla1[[#This Row],[Largo (m)]]+3</f>
        <v>45</v>
      </c>
      <c r="K177" s="435">
        <f>Tabla1[[#This Row],[Ancho (m)]]+3</f>
        <v>21</v>
      </c>
      <c r="L177" s="435">
        <v>35.5</v>
      </c>
      <c r="M177" s="436">
        <v>658.4</v>
      </c>
      <c r="N177" s="63">
        <f>Tabla1[[#This Row],[Largo+FS (m)]]*Tabla1[[#This Row],[Ancho+FS (m)]]</f>
        <v>945</v>
      </c>
      <c r="O177" s="437" t="s">
        <v>518</v>
      </c>
      <c r="P177" s="438">
        <v>44642</v>
      </c>
      <c r="Q177" s="300">
        <f>Tabla1[[#This Row],[Salida]]-Tabla1[[#This Row],[Entrada  ]]</f>
        <v>7</v>
      </c>
      <c r="R177" s="439">
        <v>44649</v>
      </c>
    </row>
    <row r="178" spans="1:18" ht="15" customHeight="1" thickBot="1" x14ac:dyDescent="0.35">
      <c r="A178" s="607" t="s">
        <v>331</v>
      </c>
      <c r="B178" s="202" t="s">
        <v>329</v>
      </c>
      <c r="C178" s="203" t="s">
        <v>19</v>
      </c>
      <c r="D178" s="203" t="s">
        <v>20</v>
      </c>
      <c r="E178" s="203" t="s">
        <v>21</v>
      </c>
      <c r="F178" s="203" t="s">
        <v>476</v>
      </c>
      <c r="G178" s="204" t="s">
        <v>335</v>
      </c>
      <c r="H178" s="205">
        <v>21.5</v>
      </c>
      <c r="I178" s="205">
        <v>29.5</v>
      </c>
      <c r="J178" s="206">
        <f>Tabla1[[#This Row],[Largo (m)]]+3</f>
        <v>32.5</v>
      </c>
      <c r="K178" s="206">
        <f>Tabla1[[#This Row],[Ancho (m)]]+3</f>
        <v>24.5</v>
      </c>
      <c r="L178" s="206">
        <v>33.5</v>
      </c>
      <c r="M178" s="207">
        <v>464.4</v>
      </c>
      <c r="N178" s="20">
        <f>Tabla1[[#This Row],[Largo+FS (m)]]*Tabla1[[#This Row],[Ancho+FS (m)]]</f>
        <v>796.25</v>
      </c>
      <c r="O178" s="275" t="s">
        <v>518</v>
      </c>
      <c r="P178" s="209">
        <v>44643</v>
      </c>
      <c r="Q178" s="210">
        <f>Tabla1[[#This Row],[Salida]]-Tabla1[[#This Row],[Entrada  ]]</f>
        <v>3</v>
      </c>
      <c r="R178" s="276">
        <v>44646</v>
      </c>
    </row>
    <row r="179" spans="1:18" ht="15" hidden="1" customHeight="1" thickBot="1" x14ac:dyDescent="0.35">
      <c r="A179" s="612" t="s">
        <v>336</v>
      </c>
      <c r="B179" s="419" t="s">
        <v>337</v>
      </c>
      <c r="C179" s="375" t="s">
        <v>19</v>
      </c>
      <c r="D179" s="421" t="s">
        <v>20</v>
      </c>
      <c r="E179" s="376" t="s">
        <v>338</v>
      </c>
      <c r="F179" s="375" t="s">
        <v>339</v>
      </c>
      <c r="G179" s="376" t="s">
        <v>340</v>
      </c>
      <c r="H179" s="377">
        <v>5</v>
      </c>
      <c r="I179" s="377">
        <v>45.6</v>
      </c>
      <c r="J179" s="378">
        <f>Tabla1[[#This Row],[Largo (m)]]+3</f>
        <v>48.6</v>
      </c>
      <c r="K179" s="378">
        <f>Tabla1[[#This Row],[Ancho (m)]]+3</f>
        <v>8</v>
      </c>
      <c r="L179" s="378">
        <v>5.6</v>
      </c>
      <c r="M179" s="379">
        <v>198.7</v>
      </c>
      <c r="N179" s="378">
        <f>Tabla1[[#This Row],[Largo+FS (m)]]*Tabla1[[#This Row],[Ancho+FS (m)]]</f>
        <v>388.8</v>
      </c>
      <c r="O179" s="380" t="s">
        <v>515</v>
      </c>
      <c r="P179" s="381">
        <v>44646</v>
      </c>
      <c r="Q179" s="375">
        <f>Tabla1[[#This Row],[Salida]]-Tabla1[[#This Row],[Entrada  ]]</f>
        <v>9</v>
      </c>
      <c r="R179" s="382">
        <v>44655</v>
      </c>
    </row>
    <row r="180" spans="1:18" ht="15" hidden="1" customHeight="1" thickBot="1" x14ac:dyDescent="0.35">
      <c r="A180" s="612" t="s">
        <v>336</v>
      </c>
      <c r="B180" s="440" t="s">
        <v>337</v>
      </c>
      <c r="C180" s="387" t="s">
        <v>19</v>
      </c>
      <c r="D180" s="441" t="s">
        <v>20</v>
      </c>
      <c r="E180" s="388" t="s">
        <v>21</v>
      </c>
      <c r="F180" s="387" t="s">
        <v>341</v>
      </c>
      <c r="G180" s="388" t="s">
        <v>342</v>
      </c>
      <c r="H180" s="389">
        <v>4.0999999999999996</v>
      </c>
      <c r="I180" s="389">
        <v>17.2</v>
      </c>
      <c r="J180" s="390">
        <f>Tabla1[[#This Row],[Largo (m)]]+3</f>
        <v>20.2</v>
      </c>
      <c r="K180" s="390">
        <f>Tabla1[[#This Row],[Ancho (m)]]+3</f>
        <v>7.1</v>
      </c>
      <c r="L180" s="390">
        <v>4.0999999999999996</v>
      </c>
      <c r="M180" s="391">
        <v>77.900000000000006</v>
      </c>
      <c r="N180" s="390">
        <f>Tabla1[[#This Row],[Largo+FS (m)]]*Tabla1[[#This Row],[Ancho+FS (m)]]</f>
        <v>143.41999999999999</v>
      </c>
      <c r="O180" s="392" t="s">
        <v>515</v>
      </c>
      <c r="P180" s="393">
        <v>44646</v>
      </c>
      <c r="Q180" s="387">
        <f>Tabla1[[#This Row],[Salida]]-Tabla1[[#This Row],[Entrada  ]]</f>
        <v>6</v>
      </c>
      <c r="R180" s="394">
        <v>44652</v>
      </c>
    </row>
    <row r="181" spans="1:18" ht="15" customHeight="1" thickBot="1" x14ac:dyDescent="0.35">
      <c r="A181" s="604" t="s">
        <v>343</v>
      </c>
      <c r="B181" s="192" t="s">
        <v>344</v>
      </c>
      <c r="C181" s="193" t="s">
        <v>19</v>
      </c>
      <c r="D181" s="193" t="s">
        <v>20</v>
      </c>
      <c r="E181" s="193" t="s">
        <v>21</v>
      </c>
      <c r="F181" s="193" t="s">
        <v>476</v>
      </c>
      <c r="G181" s="193" t="s">
        <v>345</v>
      </c>
      <c r="H181" s="442">
        <v>15</v>
      </c>
      <c r="I181" s="443">
        <v>30</v>
      </c>
      <c r="J181" s="444">
        <f>Tabla1[[#This Row],[Largo (m)]]+3</f>
        <v>33</v>
      </c>
      <c r="K181" s="444">
        <f>Tabla1[[#This Row],[Ancho (m)]]+3</f>
        <v>18</v>
      </c>
      <c r="L181" s="444">
        <v>20.3</v>
      </c>
      <c r="M181" s="445">
        <v>380.80640000000005</v>
      </c>
      <c r="N181" s="11">
        <f>Tabla1[[#This Row],[Largo+FS (m)]]*Tabla1[[#This Row],[Ancho+FS (m)]]</f>
        <v>594</v>
      </c>
      <c r="O181" s="268" t="s">
        <v>518</v>
      </c>
      <c r="P181" s="199">
        <v>44647</v>
      </c>
      <c r="Q181" s="200">
        <f>Tabla1[[#This Row],[Salida]]-Tabla1[[#This Row],[Entrada  ]]</f>
        <v>5</v>
      </c>
      <c r="R181" s="201">
        <v>44652</v>
      </c>
    </row>
    <row r="182" spans="1:18" ht="15" customHeight="1" thickBot="1" x14ac:dyDescent="0.35">
      <c r="A182" s="604" t="s">
        <v>343</v>
      </c>
      <c r="B182" s="269" t="s">
        <v>344</v>
      </c>
      <c r="C182" s="270" t="s">
        <v>19</v>
      </c>
      <c r="D182" s="270" t="s">
        <v>20</v>
      </c>
      <c r="E182" s="270" t="s">
        <v>21</v>
      </c>
      <c r="F182" s="270" t="s">
        <v>476</v>
      </c>
      <c r="G182" s="270" t="s">
        <v>346</v>
      </c>
      <c r="H182" s="60">
        <v>17</v>
      </c>
      <c r="I182" s="320">
        <v>42</v>
      </c>
      <c r="J182" s="271">
        <f>Tabla1[[#This Row],[Largo (m)]]+3</f>
        <v>45</v>
      </c>
      <c r="K182" s="271">
        <f>Tabla1[[#This Row],[Ancho (m)]]+3</f>
        <v>20</v>
      </c>
      <c r="L182" s="271">
        <v>21</v>
      </c>
      <c r="M182" s="242">
        <v>431</v>
      </c>
      <c r="N182" s="63">
        <f>Tabla1[[#This Row],[Largo+FS (m)]]*Tabla1[[#This Row],[Ancho+FS (m)]]</f>
        <v>900</v>
      </c>
      <c r="O182" s="272" t="s">
        <v>517</v>
      </c>
      <c r="P182" s="273">
        <v>44647</v>
      </c>
      <c r="Q182" s="238">
        <f>Tabla1[[#This Row],[Salida]]-Tabla1[[#This Row],[Entrada  ]]</f>
        <v>8</v>
      </c>
      <c r="R182" s="297">
        <v>44655</v>
      </c>
    </row>
    <row r="183" spans="1:18" ht="15" customHeight="1" thickBot="1" x14ac:dyDescent="0.35">
      <c r="A183" s="604" t="s">
        <v>343</v>
      </c>
      <c r="B183" s="269" t="s">
        <v>344</v>
      </c>
      <c r="C183" s="270" t="s">
        <v>19</v>
      </c>
      <c r="D183" s="270" t="s">
        <v>20</v>
      </c>
      <c r="E183" s="270" t="s">
        <v>21</v>
      </c>
      <c r="F183" s="270" t="s">
        <v>476</v>
      </c>
      <c r="G183" s="270" t="s">
        <v>347</v>
      </c>
      <c r="H183" s="320">
        <v>16.2</v>
      </c>
      <c r="I183" s="320">
        <v>42.5</v>
      </c>
      <c r="J183" s="271">
        <f>Tabla1[[#This Row],[Largo (m)]]+3</f>
        <v>45.5</v>
      </c>
      <c r="K183" s="271">
        <f>Tabla1[[#This Row],[Ancho (m)]]+3</f>
        <v>19.2</v>
      </c>
      <c r="L183" s="271">
        <v>25</v>
      </c>
      <c r="M183" s="242">
        <v>455</v>
      </c>
      <c r="N183" s="63">
        <f>Tabla1[[#This Row],[Largo+FS (m)]]*Tabla1[[#This Row],[Ancho+FS (m)]]</f>
        <v>873.6</v>
      </c>
      <c r="O183" s="272" t="s">
        <v>517</v>
      </c>
      <c r="P183" s="273">
        <v>44647</v>
      </c>
      <c r="Q183" s="238">
        <f>Tabla1[[#This Row],[Salida]]-Tabla1[[#This Row],[Entrada  ]]</f>
        <v>11</v>
      </c>
      <c r="R183" s="297">
        <v>44658</v>
      </c>
    </row>
    <row r="184" spans="1:18" ht="15" customHeight="1" thickBot="1" x14ac:dyDescent="0.35">
      <c r="A184" s="604" t="s">
        <v>343</v>
      </c>
      <c r="B184" s="446" t="s">
        <v>344</v>
      </c>
      <c r="C184" s="203" t="s">
        <v>19</v>
      </c>
      <c r="D184" s="203" t="s">
        <v>20</v>
      </c>
      <c r="E184" s="203" t="s">
        <v>21</v>
      </c>
      <c r="F184" s="203" t="s">
        <v>476</v>
      </c>
      <c r="G184" s="203" t="s">
        <v>348</v>
      </c>
      <c r="H184" s="205">
        <v>18.100000000000001</v>
      </c>
      <c r="I184" s="205">
        <v>42</v>
      </c>
      <c r="J184" s="206">
        <f>Tabla1[[#This Row],[Largo (m)]]+3</f>
        <v>45</v>
      </c>
      <c r="K184" s="206">
        <f>Tabla1[[#This Row],[Ancho (m)]]+3</f>
        <v>21.1</v>
      </c>
      <c r="L184" s="206">
        <v>26.9</v>
      </c>
      <c r="M184" s="207">
        <v>859</v>
      </c>
      <c r="N184" s="20">
        <f>Tabla1[[#This Row],[Largo+FS (m)]]*Tabla1[[#This Row],[Ancho+FS (m)]]</f>
        <v>949.50000000000011</v>
      </c>
      <c r="O184" s="275" t="s">
        <v>517</v>
      </c>
      <c r="P184" s="209">
        <v>44647</v>
      </c>
      <c r="Q184" s="210">
        <f>Tabla1[[#This Row],[Salida]]-Tabla1[[#This Row],[Entrada  ]]</f>
        <v>13</v>
      </c>
      <c r="R184" s="211">
        <v>44660</v>
      </c>
    </row>
    <row r="185" spans="1:18" ht="15" customHeight="1" thickBot="1" x14ac:dyDescent="0.35">
      <c r="A185" s="613" t="s">
        <v>349</v>
      </c>
      <c r="B185" s="447" t="s">
        <v>344</v>
      </c>
      <c r="C185" s="376" t="s">
        <v>19</v>
      </c>
      <c r="D185" s="376" t="s">
        <v>20</v>
      </c>
      <c r="E185" s="376" t="s">
        <v>21</v>
      </c>
      <c r="F185" s="376" t="s">
        <v>476</v>
      </c>
      <c r="G185" s="376" t="s">
        <v>350</v>
      </c>
      <c r="H185" s="448">
        <v>20.5</v>
      </c>
      <c r="I185" s="448">
        <v>48</v>
      </c>
      <c r="J185" s="449">
        <f>Tabla1[[#This Row],[Largo (m)]]+3</f>
        <v>51</v>
      </c>
      <c r="K185" s="449">
        <f>Tabla1[[#This Row],[Ancho (m)]]+3</f>
        <v>23.5</v>
      </c>
      <c r="L185" s="449">
        <v>26</v>
      </c>
      <c r="M185" s="450">
        <v>694.48260000000005</v>
      </c>
      <c r="N185" s="378">
        <f>Tabla1[[#This Row],[Largo+FS (m)]]*Tabla1[[#This Row],[Ancho+FS (m)]]</f>
        <v>1198.5</v>
      </c>
      <c r="O185" s="380" t="s">
        <v>517</v>
      </c>
      <c r="P185" s="381">
        <v>44648</v>
      </c>
      <c r="Q185" s="375">
        <f>Tabla1[[#This Row],[Salida]]-Tabla1[[#This Row],[Entrada  ]]</f>
        <v>8</v>
      </c>
      <c r="R185" s="382">
        <v>44656</v>
      </c>
    </row>
    <row r="186" spans="1:18" ht="15" customHeight="1" thickBot="1" x14ac:dyDescent="0.35">
      <c r="A186" s="613" t="s">
        <v>349</v>
      </c>
      <c r="B186" s="451" t="s">
        <v>344</v>
      </c>
      <c r="C186" s="388" t="s">
        <v>19</v>
      </c>
      <c r="D186" s="388" t="s">
        <v>20</v>
      </c>
      <c r="E186" s="388" t="s">
        <v>21</v>
      </c>
      <c r="F186" s="388" t="s">
        <v>476</v>
      </c>
      <c r="G186" s="388" t="s">
        <v>351</v>
      </c>
      <c r="H186" s="452">
        <v>10.4</v>
      </c>
      <c r="I186" s="452">
        <v>40</v>
      </c>
      <c r="J186" s="453">
        <f>Tabla1[[#This Row],[Largo (m)]]+3</f>
        <v>43</v>
      </c>
      <c r="K186" s="453">
        <f>Tabla1[[#This Row],[Ancho (m)]]+3</f>
        <v>13.4</v>
      </c>
      <c r="L186" s="453">
        <v>25.5</v>
      </c>
      <c r="M186" s="454">
        <v>213.70529999999999</v>
      </c>
      <c r="N186" s="390">
        <f>Tabla1[[#This Row],[Largo+FS (m)]]*Tabla1[[#This Row],[Ancho+FS (m)]]</f>
        <v>576.20000000000005</v>
      </c>
      <c r="O186" s="392" t="s">
        <v>517</v>
      </c>
      <c r="P186" s="393">
        <v>44648</v>
      </c>
      <c r="Q186" s="387">
        <f>Tabla1[[#This Row],[Salida]]-Tabla1[[#This Row],[Entrada  ]]</f>
        <v>11</v>
      </c>
      <c r="R186" s="394">
        <v>44659</v>
      </c>
    </row>
    <row r="187" spans="1:18" ht="15" hidden="1" customHeight="1" x14ac:dyDescent="0.3">
      <c r="A187" s="603" t="s">
        <v>352</v>
      </c>
      <c r="B187" s="455" t="s">
        <v>353</v>
      </c>
      <c r="C187" s="286" t="s">
        <v>30</v>
      </c>
      <c r="D187" s="286" t="s">
        <v>166</v>
      </c>
      <c r="E187" s="286" t="s">
        <v>520</v>
      </c>
      <c r="F187" s="286" t="s">
        <v>167</v>
      </c>
      <c r="G187" s="286" t="s">
        <v>354</v>
      </c>
      <c r="H187" s="286">
        <v>6.35</v>
      </c>
      <c r="I187" s="456">
        <v>37.1</v>
      </c>
      <c r="J187" s="457">
        <f>Tabla1[[#This Row],[Largo (m)]]+3</f>
        <v>40.1</v>
      </c>
      <c r="K187" s="457">
        <f>Tabla1[[#This Row],[Ancho (m)]]+3</f>
        <v>9.35</v>
      </c>
      <c r="L187" s="457">
        <v>6.8</v>
      </c>
      <c r="M187" s="458">
        <v>143.6</v>
      </c>
      <c r="N187" s="457">
        <f>Tabla1[[#This Row],[Largo+FS (m)]]*Tabla1[[#This Row],[Ancho+FS (m)]]</f>
        <v>374.935</v>
      </c>
      <c r="O187" s="295" t="s">
        <v>515</v>
      </c>
      <c r="P187" s="296">
        <v>44650</v>
      </c>
      <c r="Q187" s="286">
        <f>Tabla1[[#This Row],[Salida]]-Tabla1[[#This Row],[Entrada  ]]</f>
        <v>8</v>
      </c>
      <c r="R187" s="459">
        <v>44658</v>
      </c>
    </row>
    <row r="188" spans="1:18" ht="15" hidden="1" customHeight="1" x14ac:dyDescent="0.3">
      <c r="A188" s="603" t="s">
        <v>352</v>
      </c>
      <c r="B188" s="460" t="s">
        <v>353</v>
      </c>
      <c r="C188" s="287" t="s">
        <v>30</v>
      </c>
      <c r="D188" s="287" t="s">
        <v>166</v>
      </c>
      <c r="E188" s="287" t="s">
        <v>520</v>
      </c>
      <c r="F188" s="287" t="s">
        <v>167</v>
      </c>
      <c r="G188" s="287" t="s">
        <v>355</v>
      </c>
      <c r="H188" s="287">
        <v>6.35</v>
      </c>
      <c r="I188" s="461">
        <v>37.1</v>
      </c>
      <c r="J188" s="462">
        <f>Tabla1[[#This Row],[Largo (m)]]+3</f>
        <v>40.1</v>
      </c>
      <c r="K188" s="462">
        <f>Tabla1[[#This Row],[Ancho (m)]]+3</f>
        <v>9.35</v>
      </c>
      <c r="L188" s="462">
        <v>6.8</v>
      </c>
      <c r="M188" s="463">
        <v>143.6</v>
      </c>
      <c r="N188" s="63">
        <f>Tabla1[[#This Row],[Largo+FS (m)]]*Tabla1[[#This Row],[Ancho+FS (m)]]</f>
        <v>374.935</v>
      </c>
      <c r="O188" s="464" t="s">
        <v>515</v>
      </c>
      <c r="P188" s="322">
        <v>44650</v>
      </c>
      <c r="Q188" s="287">
        <f>Tabla1[[#This Row],[Salida]]-Tabla1[[#This Row],[Entrada  ]]</f>
        <v>8</v>
      </c>
      <c r="R188" s="465">
        <v>44658</v>
      </c>
    </row>
    <row r="189" spans="1:18" ht="15" hidden="1" customHeight="1" thickBot="1" x14ac:dyDescent="0.3">
      <c r="A189" s="603" t="s">
        <v>352</v>
      </c>
      <c r="B189" s="466" t="s">
        <v>353</v>
      </c>
      <c r="C189" s="300" t="s">
        <v>30</v>
      </c>
      <c r="D189" s="467" t="s">
        <v>166</v>
      </c>
      <c r="E189" s="300" t="s">
        <v>520</v>
      </c>
      <c r="F189" s="300" t="s">
        <v>170</v>
      </c>
      <c r="G189" s="300" t="s">
        <v>356</v>
      </c>
      <c r="H189" s="468">
        <v>4.9000000000000004</v>
      </c>
      <c r="I189" s="468">
        <v>46.1</v>
      </c>
      <c r="J189" s="469">
        <f>Tabla1[[#This Row],[Largo (m)]]+3</f>
        <v>49.1</v>
      </c>
      <c r="K189" s="469">
        <f>Tabla1[[#This Row],[Ancho (m)]]+3</f>
        <v>7.9</v>
      </c>
      <c r="L189" s="469">
        <v>5.15</v>
      </c>
      <c r="M189" s="470">
        <v>113.1</v>
      </c>
      <c r="N189" s="471">
        <f>Tabla1[[#This Row],[Largo+FS (m)]]*Tabla1[[#This Row],[Ancho+FS (m)]]</f>
        <v>387.89000000000004</v>
      </c>
      <c r="O189" s="437" t="s">
        <v>516</v>
      </c>
      <c r="P189" s="438">
        <v>44650</v>
      </c>
      <c r="Q189" s="300">
        <f>Tabla1[[#This Row],[Salida]]-Tabla1[[#This Row],[Entrada  ]]</f>
        <v>6</v>
      </c>
      <c r="R189" s="439">
        <v>44656</v>
      </c>
    </row>
    <row r="190" spans="1:18" ht="15" hidden="1" customHeight="1" thickBot="1" x14ac:dyDescent="0.35">
      <c r="A190" s="472" t="s">
        <v>357</v>
      </c>
      <c r="B190" s="473" t="s">
        <v>358</v>
      </c>
      <c r="C190" s="474" t="s">
        <v>19</v>
      </c>
      <c r="D190" s="475" t="s">
        <v>20</v>
      </c>
      <c r="E190" s="474" t="s">
        <v>21</v>
      </c>
      <c r="F190" s="474" t="s">
        <v>359</v>
      </c>
      <c r="G190" s="474" t="s">
        <v>360</v>
      </c>
      <c r="H190" s="476">
        <v>6.9</v>
      </c>
      <c r="I190" s="476">
        <v>43.7</v>
      </c>
      <c r="J190" s="477">
        <f>Tabla1[[#This Row],[Largo (m)]]+3</f>
        <v>46.7</v>
      </c>
      <c r="K190" s="477">
        <f>Tabla1[[#This Row],[Ancho (m)]]+3</f>
        <v>9.9</v>
      </c>
      <c r="L190" s="477">
        <v>7.7</v>
      </c>
      <c r="M190" s="478">
        <v>383.9</v>
      </c>
      <c r="N190" s="365">
        <f>Tabla1[[#This Row],[Largo+FS (m)]]*Tabla1[[#This Row],[Ancho+FS (m)]]</f>
        <v>462.33000000000004</v>
      </c>
      <c r="O190" s="479" t="s">
        <v>517</v>
      </c>
      <c r="P190" s="480">
        <v>44653</v>
      </c>
      <c r="Q190" s="474">
        <f>Tabla1[[#This Row],[Salida]]-Tabla1[[#This Row],[Entrada  ]]</f>
        <v>9</v>
      </c>
      <c r="R190" s="481">
        <v>44662</v>
      </c>
    </row>
    <row r="191" spans="1:18" ht="15" customHeight="1" x14ac:dyDescent="0.3">
      <c r="A191" s="605" t="s">
        <v>361</v>
      </c>
      <c r="B191" s="482" t="s">
        <v>362</v>
      </c>
      <c r="C191" s="58" t="s">
        <v>19</v>
      </c>
      <c r="D191" s="58" t="s">
        <v>20</v>
      </c>
      <c r="E191" s="58" t="s">
        <v>21</v>
      </c>
      <c r="F191" s="58" t="s">
        <v>476</v>
      </c>
      <c r="G191" s="58" t="s">
        <v>363</v>
      </c>
      <c r="H191" s="483">
        <v>17</v>
      </c>
      <c r="I191" s="483">
        <v>46</v>
      </c>
      <c r="J191" s="484">
        <f>Tabla1[[#This Row],[Largo (m)]]+3</f>
        <v>49</v>
      </c>
      <c r="K191" s="484">
        <f>Tabla1[[#This Row],[Ancho (m)]]+3</f>
        <v>20</v>
      </c>
      <c r="L191" s="484">
        <v>21.5</v>
      </c>
      <c r="M191" s="485">
        <v>477</v>
      </c>
      <c r="N191" s="457">
        <f>Tabla1[[#This Row],[Largo+FS (m)]]*Tabla1[[#This Row],[Ancho+FS (m)]]</f>
        <v>980</v>
      </c>
      <c r="O191" s="464" t="s">
        <v>517</v>
      </c>
      <c r="P191" s="322">
        <v>44662</v>
      </c>
      <c r="Q191" s="287">
        <f>Tabla1[[#This Row],[Salida]]-Tabla1[[#This Row],[Entrada  ]]</f>
        <v>3</v>
      </c>
      <c r="R191" s="465">
        <v>44665</v>
      </c>
    </row>
    <row r="192" spans="1:18" ht="15" customHeight="1" thickBot="1" x14ac:dyDescent="0.35">
      <c r="A192" s="605" t="s">
        <v>361</v>
      </c>
      <c r="B192" s="486" t="s">
        <v>362</v>
      </c>
      <c r="C192" s="433" t="s">
        <v>19</v>
      </c>
      <c r="D192" s="433" t="s">
        <v>20</v>
      </c>
      <c r="E192" s="433" t="s">
        <v>21</v>
      </c>
      <c r="F192" s="433" t="s">
        <v>476</v>
      </c>
      <c r="G192" s="433" t="s">
        <v>364</v>
      </c>
      <c r="H192" s="434">
        <v>17</v>
      </c>
      <c r="I192" s="434">
        <v>46</v>
      </c>
      <c r="J192" s="435">
        <f>Tabla1[[#This Row],[Largo (m)]]+3</f>
        <v>49</v>
      </c>
      <c r="K192" s="435">
        <f>Tabla1[[#This Row],[Ancho (m)]]+3</f>
        <v>20</v>
      </c>
      <c r="L192" s="435">
        <v>26.5</v>
      </c>
      <c r="M192" s="436">
        <v>613</v>
      </c>
      <c r="N192" s="471">
        <f>Tabla1[[#This Row],[Largo+FS (m)]]*Tabla1[[#This Row],[Ancho+FS (m)]]</f>
        <v>980</v>
      </c>
      <c r="O192" s="437" t="s">
        <v>517</v>
      </c>
      <c r="P192" s="438">
        <v>44662</v>
      </c>
      <c r="Q192" s="300">
        <f>Tabla1[[#This Row],[Salida]]-Tabla1[[#This Row],[Entrada  ]]</f>
        <v>4</v>
      </c>
      <c r="R192" s="439">
        <v>44666</v>
      </c>
    </row>
    <row r="193" spans="1:18" ht="15" customHeight="1" thickBot="1" x14ac:dyDescent="0.35">
      <c r="A193" s="612" t="s">
        <v>365</v>
      </c>
      <c r="B193" s="487" t="s">
        <v>362</v>
      </c>
      <c r="C193" s="488" t="s">
        <v>19</v>
      </c>
      <c r="D193" s="488" t="s">
        <v>20</v>
      </c>
      <c r="E193" s="488" t="s">
        <v>21</v>
      </c>
      <c r="F193" s="488" t="s">
        <v>476</v>
      </c>
      <c r="G193" s="488" t="s">
        <v>366</v>
      </c>
      <c r="H193" s="489">
        <v>19</v>
      </c>
      <c r="I193" s="489">
        <v>42</v>
      </c>
      <c r="J193" s="490">
        <f>Tabla1[[#This Row],[Largo (m)]]+3</f>
        <v>45</v>
      </c>
      <c r="K193" s="490">
        <f>Tabla1[[#This Row],[Ancho (m)]]+3</f>
        <v>22</v>
      </c>
      <c r="L193" s="490">
        <v>35</v>
      </c>
      <c r="M193" s="491">
        <v>618</v>
      </c>
      <c r="N193" s="378">
        <f>Tabla1[[#This Row],[Largo+FS (m)]]*Tabla1[[#This Row],[Ancho+FS (m)]]</f>
        <v>990</v>
      </c>
      <c r="O193" s="492" t="s">
        <v>517</v>
      </c>
      <c r="P193" s="493">
        <v>44663</v>
      </c>
      <c r="Q193" s="420">
        <f>Tabla1[[#This Row],[Salida]]-Tabla1[[#This Row],[Entrada  ]]</f>
        <v>6</v>
      </c>
      <c r="R193" s="427">
        <v>44669</v>
      </c>
    </row>
    <row r="194" spans="1:18" ht="15" customHeight="1" thickBot="1" x14ac:dyDescent="0.35">
      <c r="A194" s="612" t="s">
        <v>365</v>
      </c>
      <c r="B194" s="145" t="s">
        <v>362</v>
      </c>
      <c r="C194" s="35" t="s">
        <v>19</v>
      </c>
      <c r="D194" s="35" t="s">
        <v>20</v>
      </c>
      <c r="E194" s="35" t="s">
        <v>21</v>
      </c>
      <c r="F194" s="35" t="s">
        <v>476</v>
      </c>
      <c r="G194" s="35" t="s">
        <v>367</v>
      </c>
      <c r="H194" s="37">
        <v>18</v>
      </c>
      <c r="I194" s="37">
        <v>42</v>
      </c>
      <c r="J194" s="38">
        <f>Tabla1[[#This Row],[Largo (m)]]+3</f>
        <v>45</v>
      </c>
      <c r="K194" s="38">
        <f>Tabla1[[#This Row],[Ancho (m)]]+3</f>
        <v>21</v>
      </c>
      <c r="L194" s="38">
        <v>31</v>
      </c>
      <c r="M194" s="39">
        <v>828</v>
      </c>
      <c r="N194" s="40">
        <f>Tabla1[[#This Row],[Largo+FS (m)]]*Tabla1[[#This Row],[Ancho+FS (m)]]</f>
        <v>945</v>
      </c>
      <c r="O194" s="132" t="s">
        <v>517</v>
      </c>
      <c r="P194" s="133">
        <v>44663</v>
      </c>
      <c r="Q194" s="128">
        <f>Tabla1[[#This Row],[Salida]]-Tabla1[[#This Row],[Entrada  ]]</f>
        <v>7</v>
      </c>
      <c r="R194" s="134">
        <v>44670</v>
      </c>
    </row>
    <row r="195" spans="1:18" ht="15" customHeight="1" x14ac:dyDescent="0.3">
      <c r="A195" s="612" t="s">
        <v>365</v>
      </c>
      <c r="B195" s="145" t="s">
        <v>362</v>
      </c>
      <c r="C195" s="146" t="s">
        <v>19</v>
      </c>
      <c r="D195" s="146" t="s">
        <v>20</v>
      </c>
      <c r="E195" s="146" t="s">
        <v>21</v>
      </c>
      <c r="F195" s="146" t="s">
        <v>476</v>
      </c>
      <c r="G195" s="146" t="s">
        <v>368</v>
      </c>
      <c r="H195" s="147">
        <v>16.5</v>
      </c>
      <c r="I195" s="147">
        <v>35</v>
      </c>
      <c r="J195" s="148">
        <f>Tabla1[[#This Row],[Largo (m)]]+3</f>
        <v>38</v>
      </c>
      <c r="K195" s="148">
        <f>Tabla1[[#This Row],[Ancho (m)]]+3</f>
        <v>19.5</v>
      </c>
      <c r="L195" s="148">
        <v>35.6</v>
      </c>
      <c r="M195" s="149">
        <v>523</v>
      </c>
      <c r="N195" s="40">
        <f>Tabla1[[#This Row],[Largo+FS (m)]]*Tabla1[[#This Row],[Ancho+FS (m)]]</f>
        <v>741</v>
      </c>
      <c r="O195" s="150" t="s">
        <v>517</v>
      </c>
      <c r="P195" s="151">
        <v>44663</v>
      </c>
      <c r="Q195" s="155">
        <f>Tabla1[[#This Row],[Salida]]-Tabla1[[#This Row],[Entrada  ]]</f>
        <v>9</v>
      </c>
      <c r="R195" s="153">
        <v>44672</v>
      </c>
    </row>
    <row r="196" spans="1:18" ht="15" hidden="1" customHeight="1" thickBot="1" x14ac:dyDescent="0.3">
      <c r="A196" s="612" t="s">
        <v>365</v>
      </c>
      <c r="B196" s="331" t="s">
        <v>369</v>
      </c>
      <c r="C196" s="155" t="s">
        <v>30</v>
      </c>
      <c r="D196" s="155" t="s">
        <v>20</v>
      </c>
      <c r="E196" s="155" t="s">
        <v>200</v>
      </c>
      <c r="F196" s="155" t="s">
        <v>370</v>
      </c>
      <c r="G196" s="155" t="s">
        <v>371</v>
      </c>
      <c r="H196" s="384">
        <v>4.5999999999999996</v>
      </c>
      <c r="I196" s="384">
        <v>9.56</v>
      </c>
      <c r="J196" s="40">
        <f>Tabla1[[#This Row],[Largo (m)]]+3</f>
        <v>12.56</v>
      </c>
      <c r="K196" s="40">
        <f>Tabla1[[#This Row],[Ancho (m)]]+3</f>
        <v>7.6</v>
      </c>
      <c r="L196" s="40">
        <v>2.97</v>
      </c>
      <c r="M196" s="385">
        <v>19.3</v>
      </c>
      <c r="N196" s="40">
        <f>Tabla1[[#This Row],[Largo+FS (m)]]*Tabla1[[#This Row],[Ancho+FS (m)]]</f>
        <v>95.456000000000003</v>
      </c>
      <c r="O196" s="116" t="s">
        <v>183</v>
      </c>
      <c r="P196" s="117">
        <v>44663</v>
      </c>
      <c r="Q196" s="112">
        <f>Tabla1[[#This Row],[Salida]]-Tabla1[[#This Row],[Entrada  ]]</f>
        <v>0</v>
      </c>
      <c r="R196" s="118">
        <v>44663</v>
      </c>
    </row>
    <row r="197" spans="1:18" ht="15" hidden="1" customHeight="1" thickBot="1" x14ac:dyDescent="0.3">
      <c r="A197" s="612" t="s">
        <v>365</v>
      </c>
      <c r="B197" s="331" t="s">
        <v>369</v>
      </c>
      <c r="C197" s="155" t="s">
        <v>30</v>
      </c>
      <c r="D197" s="155" t="s">
        <v>20</v>
      </c>
      <c r="E197" s="155" t="s">
        <v>200</v>
      </c>
      <c r="F197" s="155" t="s">
        <v>370</v>
      </c>
      <c r="G197" s="155" t="s">
        <v>372</v>
      </c>
      <c r="H197" s="384">
        <v>4.5999999999999996</v>
      </c>
      <c r="I197" s="384">
        <v>9.56</v>
      </c>
      <c r="J197" s="40">
        <f>Tabla1[[#This Row],[Largo (m)]]+3</f>
        <v>12.56</v>
      </c>
      <c r="K197" s="40">
        <f>Tabla1[[#This Row],[Ancho (m)]]+3</f>
        <v>7.6</v>
      </c>
      <c r="L197" s="40">
        <v>2.97</v>
      </c>
      <c r="M197" s="385">
        <v>19.3</v>
      </c>
      <c r="N197" s="40">
        <f>Tabla1[[#This Row],[Largo+FS (m)]]*Tabla1[[#This Row],[Ancho+FS (m)]]</f>
        <v>95.456000000000003</v>
      </c>
      <c r="O197" s="123" t="s">
        <v>183</v>
      </c>
      <c r="P197" s="124">
        <v>44663</v>
      </c>
      <c r="Q197" s="119">
        <f>Tabla1[[#This Row],[Salida]]-Tabla1[[#This Row],[Entrada  ]]</f>
        <v>0</v>
      </c>
      <c r="R197" s="125">
        <v>44663</v>
      </c>
    </row>
    <row r="198" spans="1:18" ht="15" hidden="1" customHeight="1" thickBot="1" x14ac:dyDescent="0.3">
      <c r="A198" s="612" t="s">
        <v>365</v>
      </c>
      <c r="B198" s="331" t="s">
        <v>369</v>
      </c>
      <c r="C198" s="155" t="s">
        <v>30</v>
      </c>
      <c r="D198" s="155" t="s">
        <v>20</v>
      </c>
      <c r="E198" s="155" t="s">
        <v>200</v>
      </c>
      <c r="F198" s="155" t="s">
        <v>373</v>
      </c>
      <c r="G198" s="155" t="s">
        <v>371</v>
      </c>
      <c r="H198" s="384">
        <v>4.5999999999999996</v>
      </c>
      <c r="I198" s="384">
        <v>9.56</v>
      </c>
      <c r="J198" s="40">
        <f>Tabla1[[#This Row],[Largo (m)]]+3</f>
        <v>12.56</v>
      </c>
      <c r="K198" s="40">
        <f>Tabla1[[#This Row],[Ancho (m)]]+3</f>
        <v>7.6</v>
      </c>
      <c r="L198" s="40">
        <v>2.97</v>
      </c>
      <c r="M198" s="385">
        <v>19.3</v>
      </c>
      <c r="N198" s="40">
        <f>Tabla1[[#This Row],[Largo+FS (m)]]*Tabla1[[#This Row],[Ancho+FS (m)]]</f>
        <v>95.456000000000003</v>
      </c>
      <c r="O198" s="150" t="s">
        <v>183</v>
      </c>
      <c r="P198" s="151">
        <v>44663</v>
      </c>
      <c r="Q198" s="119">
        <f>Tabla1[[#This Row],[Salida]]-Tabla1[[#This Row],[Entrada  ]]</f>
        <v>0</v>
      </c>
      <c r="R198" s="125">
        <v>44663</v>
      </c>
    </row>
    <row r="199" spans="1:18" ht="15" hidden="1" customHeight="1" thickBot="1" x14ac:dyDescent="0.3">
      <c r="A199" s="612" t="s">
        <v>365</v>
      </c>
      <c r="B199" s="331" t="s">
        <v>369</v>
      </c>
      <c r="C199" s="155" t="s">
        <v>30</v>
      </c>
      <c r="D199" s="155" t="s">
        <v>20</v>
      </c>
      <c r="E199" s="155" t="s">
        <v>200</v>
      </c>
      <c r="F199" s="155" t="s">
        <v>373</v>
      </c>
      <c r="G199" s="155" t="s">
        <v>374</v>
      </c>
      <c r="H199" s="384">
        <v>1.66</v>
      </c>
      <c r="I199" s="384">
        <v>4.4400000000000004</v>
      </c>
      <c r="J199" s="40">
        <f>Tabla1[[#This Row],[Largo (m)]]+3</f>
        <v>7.44</v>
      </c>
      <c r="K199" s="40">
        <f>Tabla1[[#This Row],[Ancho (m)]]+3</f>
        <v>4.66</v>
      </c>
      <c r="L199" s="40">
        <v>1.1000000000000001</v>
      </c>
      <c r="M199" s="385">
        <v>0.55000000000000004</v>
      </c>
      <c r="N199" s="40">
        <f>Tabla1[[#This Row],[Largo+FS (m)]]*Tabla1[[#This Row],[Ancho+FS (m)]]</f>
        <v>34.670400000000001</v>
      </c>
      <c r="O199" s="150" t="s">
        <v>183</v>
      </c>
      <c r="P199" s="151">
        <v>44663</v>
      </c>
      <c r="Q199" s="119">
        <f>Tabla1[[#This Row],[Salida]]-Tabla1[[#This Row],[Entrada  ]]</f>
        <v>0</v>
      </c>
      <c r="R199" s="125">
        <v>44663</v>
      </c>
    </row>
    <row r="200" spans="1:18" ht="15" hidden="1" customHeight="1" thickBot="1" x14ac:dyDescent="0.3">
      <c r="A200" s="612" t="s">
        <v>365</v>
      </c>
      <c r="B200" s="331" t="s">
        <v>369</v>
      </c>
      <c r="C200" s="155" t="s">
        <v>30</v>
      </c>
      <c r="D200" s="155" t="s">
        <v>20</v>
      </c>
      <c r="E200" s="155" t="s">
        <v>200</v>
      </c>
      <c r="F200" s="155" t="s">
        <v>373</v>
      </c>
      <c r="G200" s="155" t="s">
        <v>372</v>
      </c>
      <c r="H200" s="384">
        <v>1.66</v>
      </c>
      <c r="I200" s="384">
        <v>4.4400000000000004</v>
      </c>
      <c r="J200" s="40">
        <f>Tabla1[[#This Row],[Largo (m)]]+3</f>
        <v>7.44</v>
      </c>
      <c r="K200" s="40">
        <f>Tabla1[[#This Row],[Ancho (m)]]+3</f>
        <v>4.66</v>
      </c>
      <c r="L200" s="40">
        <v>1.1000000000000001</v>
      </c>
      <c r="M200" s="385">
        <v>0.55000000000000004</v>
      </c>
      <c r="N200" s="40">
        <f>Tabla1[[#This Row],[Largo+FS (m)]]*Tabla1[[#This Row],[Ancho+FS (m)]]</f>
        <v>34.670400000000001</v>
      </c>
      <c r="O200" s="150" t="s">
        <v>183</v>
      </c>
      <c r="P200" s="151">
        <v>44663</v>
      </c>
      <c r="Q200" s="119">
        <f>Tabla1[[#This Row],[Salida]]-Tabla1[[#This Row],[Entrada  ]]</f>
        <v>0</v>
      </c>
      <c r="R200" s="125">
        <v>44663</v>
      </c>
    </row>
    <row r="201" spans="1:18" ht="15" hidden="1" customHeight="1" thickBot="1" x14ac:dyDescent="0.3">
      <c r="A201" s="612" t="s">
        <v>365</v>
      </c>
      <c r="B201" s="331" t="s">
        <v>369</v>
      </c>
      <c r="C201" s="155" t="s">
        <v>30</v>
      </c>
      <c r="D201" s="155" t="s">
        <v>20</v>
      </c>
      <c r="E201" s="155" t="s">
        <v>200</v>
      </c>
      <c r="F201" s="155" t="s">
        <v>370</v>
      </c>
      <c r="G201" s="155" t="s">
        <v>374</v>
      </c>
      <c r="H201" s="384">
        <v>4.5999999999999996</v>
      </c>
      <c r="I201" s="384">
        <v>9.56</v>
      </c>
      <c r="J201" s="40">
        <f>Tabla1[[#This Row],[Largo (m)]]+3</f>
        <v>12.56</v>
      </c>
      <c r="K201" s="40">
        <f>Tabla1[[#This Row],[Ancho (m)]]+3</f>
        <v>7.6</v>
      </c>
      <c r="L201" s="40">
        <v>2.97</v>
      </c>
      <c r="M201" s="385">
        <v>19.3</v>
      </c>
      <c r="N201" s="40">
        <f>Tabla1[[#This Row],[Largo+FS (m)]]*Tabla1[[#This Row],[Ancho+FS (m)]]</f>
        <v>95.456000000000003</v>
      </c>
      <c r="O201" s="150" t="s">
        <v>183</v>
      </c>
      <c r="P201" s="151">
        <v>44663</v>
      </c>
      <c r="Q201" s="119">
        <f>Tabla1[[#This Row],[Salida]]-Tabla1[[#This Row],[Entrada  ]]</f>
        <v>0</v>
      </c>
      <c r="R201" s="125">
        <v>44663</v>
      </c>
    </row>
    <row r="202" spans="1:18" ht="15" hidden="1" customHeight="1" thickBot="1" x14ac:dyDescent="0.3">
      <c r="A202" s="612" t="s">
        <v>365</v>
      </c>
      <c r="B202" s="331" t="s">
        <v>369</v>
      </c>
      <c r="C202" s="155" t="s">
        <v>30</v>
      </c>
      <c r="D202" s="155" t="s">
        <v>20</v>
      </c>
      <c r="E202" s="155" t="s">
        <v>200</v>
      </c>
      <c r="F202" s="155" t="s">
        <v>521</v>
      </c>
      <c r="G202" s="155" t="s">
        <v>522</v>
      </c>
      <c r="H202" s="384">
        <v>4.5999999999999996</v>
      </c>
      <c r="I202" s="384">
        <v>9.56</v>
      </c>
      <c r="J202" s="40">
        <f>Tabla1[[#This Row],[Largo (m)]]+3</f>
        <v>12.56</v>
      </c>
      <c r="K202" s="40">
        <f>Tabla1[[#This Row],[Ancho (m)]]+3</f>
        <v>7.6</v>
      </c>
      <c r="L202" s="40">
        <v>2.97</v>
      </c>
      <c r="M202" s="385">
        <v>25</v>
      </c>
      <c r="N202" s="40">
        <f>Tabla1[[#This Row],[Largo+FS (m)]]*Tabla1[[#This Row],[Ancho+FS (m)]]</f>
        <v>95.456000000000003</v>
      </c>
      <c r="O202" s="150" t="s">
        <v>183</v>
      </c>
      <c r="P202" s="151">
        <v>44663</v>
      </c>
      <c r="Q202" s="119">
        <f>Tabla1[[#This Row],[Salida]]-Tabla1[[#This Row],[Entrada  ]]</f>
        <v>0</v>
      </c>
      <c r="R202" s="125">
        <v>44663</v>
      </c>
    </row>
    <row r="203" spans="1:18" ht="15" hidden="1" customHeight="1" thickBot="1" x14ac:dyDescent="0.3">
      <c r="A203" s="612" t="s">
        <v>365</v>
      </c>
      <c r="B203" s="331" t="s">
        <v>369</v>
      </c>
      <c r="C203" s="155" t="s">
        <v>30</v>
      </c>
      <c r="D203" s="155" t="s">
        <v>20</v>
      </c>
      <c r="E203" s="155" t="s">
        <v>200</v>
      </c>
      <c r="F203" s="155" t="s">
        <v>521</v>
      </c>
      <c r="G203" s="155" t="s">
        <v>522</v>
      </c>
      <c r="H203" s="129">
        <v>4.5999999999999996</v>
      </c>
      <c r="I203" s="129">
        <v>9.56</v>
      </c>
      <c r="J203" s="130">
        <f>Tabla1[[#This Row],[Largo (m)]]+3</f>
        <v>12.56</v>
      </c>
      <c r="K203" s="130">
        <f>Tabla1[[#This Row],[Ancho (m)]]+3</f>
        <v>7.6</v>
      </c>
      <c r="L203" s="130">
        <v>2.97</v>
      </c>
      <c r="M203" s="131">
        <v>25</v>
      </c>
      <c r="N203" s="40">
        <f>Tabla1[[#This Row],[Largo+FS (m)]]*Tabla1[[#This Row],[Ancho+FS (m)]]</f>
        <v>95.456000000000003</v>
      </c>
      <c r="O203" s="132" t="s">
        <v>183</v>
      </c>
      <c r="P203" s="151">
        <v>44663</v>
      </c>
      <c r="Q203" s="119">
        <f>Tabla1[[#This Row],[Salida]]-Tabla1[[#This Row],[Entrada  ]]</f>
        <v>0</v>
      </c>
      <c r="R203" s="125">
        <v>44663</v>
      </c>
    </row>
    <row r="204" spans="1:18" ht="15" hidden="1" customHeight="1" thickBot="1" x14ac:dyDescent="0.35">
      <c r="A204" s="612" t="s">
        <v>365</v>
      </c>
      <c r="B204" s="440" t="s">
        <v>369</v>
      </c>
      <c r="C204" s="387" t="s">
        <v>30</v>
      </c>
      <c r="D204" s="387" t="s">
        <v>20</v>
      </c>
      <c r="E204" s="387" t="s">
        <v>200</v>
      </c>
      <c r="F204" s="387" t="s">
        <v>521</v>
      </c>
      <c r="G204" s="387" t="s">
        <v>522</v>
      </c>
      <c r="H204" s="389">
        <v>4.5999999999999996</v>
      </c>
      <c r="I204" s="389">
        <v>9.56</v>
      </c>
      <c r="J204" s="390">
        <f>Tabla1[[#This Row],[Largo (m)]]+3</f>
        <v>12.56</v>
      </c>
      <c r="K204" s="390">
        <f>Tabla1[[#This Row],[Ancho (m)]]+3</f>
        <v>7.6</v>
      </c>
      <c r="L204" s="390">
        <v>2.93</v>
      </c>
      <c r="M204" s="391">
        <v>22.6</v>
      </c>
      <c r="N204" s="390">
        <f>Tabla1[[#This Row],[Largo+FS (m)]]*Tabla1[[#This Row],[Ancho+FS (m)]]</f>
        <v>95.456000000000003</v>
      </c>
      <c r="O204" s="392" t="s">
        <v>183</v>
      </c>
      <c r="P204" s="393">
        <v>44663</v>
      </c>
      <c r="Q204" s="494">
        <f>Tabla1[[#This Row],[Salida]]-Tabla1[[#This Row],[Entrada  ]]</f>
        <v>0</v>
      </c>
      <c r="R204" s="495">
        <v>44663</v>
      </c>
    </row>
    <row r="205" spans="1:18" ht="15" customHeight="1" x14ac:dyDescent="0.3">
      <c r="A205" s="614" t="s">
        <v>375</v>
      </c>
      <c r="B205" s="496" t="s">
        <v>362</v>
      </c>
      <c r="C205" s="497" t="s">
        <v>19</v>
      </c>
      <c r="D205" s="497" t="s">
        <v>20</v>
      </c>
      <c r="E205" s="497" t="s">
        <v>21</v>
      </c>
      <c r="F205" s="497" t="s">
        <v>476</v>
      </c>
      <c r="G205" s="497" t="s">
        <v>376</v>
      </c>
      <c r="H205" s="498">
        <v>17.5</v>
      </c>
      <c r="I205" s="498">
        <v>42</v>
      </c>
      <c r="J205" s="499">
        <f>Tabla1[[#This Row],[Largo (m)]]+3</f>
        <v>45</v>
      </c>
      <c r="K205" s="499">
        <f>Tabla1[[#This Row],[Ancho (m)]]+3</f>
        <v>20.5</v>
      </c>
      <c r="L205" s="499">
        <v>32</v>
      </c>
      <c r="M205" s="500">
        <v>669</v>
      </c>
      <c r="N205" s="457">
        <f>Tabla1[[#This Row],[Largo+FS (m)]]*Tabla1[[#This Row],[Ancho+FS (m)]]</f>
        <v>922.5</v>
      </c>
      <c r="O205" s="295" t="s">
        <v>517</v>
      </c>
      <c r="P205" s="296">
        <v>44664</v>
      </c>
      <c r="Q205" s="501">
        <f>Tabla1[[#This Row],[Salida]]-Tabla1[[#This Row],[Entrada  ]]</f>
        <v>7</v>
      </c>
      <c r="R205" s="502">
        <v>44671</v>
      </c>
    </row>
    <row r="206" spans="1:18" ht="15" hidden="1" customHeight="1" x14ac:dyDescent="0.3">
      <c r="A206" s="614" t="s">
        <v>375</v>
      </c>
      <c r="B206" s="308" t="s">
        <v>369</v>
      </c>
      <c r="C206" s="238" t="s">
        <v>30</v>
      </c>
      <c r="D206" s="238" t="s">
        <v>20</v>
      </c>
      <c r="E206" s="238" t="s">
        <v>200</v>
      </c>
      <c r="F206" s="238" t="s">
        <v>370</v>
      </c>
      <c r="G206" s="238" t="s">
        <v>371</v>
      </c>
      <c r="H206" s="504">
        <v>5.27</v>
      </c>
      <c r="I206" s="504">
        <v>14.18</v>
      </c>
      <c r="J206" s="63">
        <f>Tabla1[[#This Row],[Largo (m)]]+3</f>
        <v>17.18</v>
      </c>
      <c r="K206" s="63">
        <f>Tabla1[[#This Row],[Ancho (m)]]+3</f>
        <v>8.27</v>
      </c>
      <c r="L206" s="63">
        <v>4.51</v>
      </c>
      <c r="M206" s="505">
        <v>150.76</v>
      </c>
      <c r="N206" s="63">
        <f>Tabla1[[#This Row],[Largo+FS (m)]]*Tabla1[[#This Row],[Ancho+FS (m)]]</f>
        <v>142.07859999999999</v>
      </c>
      <c r="O206" s="272" t="s">
        <v>183</v>
      </c>
      <c r="P206" s="273">
        <v>44664</v>
      </c>
      <c r="Q206" s="300">
        <f>Tabla1[[#This Row],[Salida]]-Tabla1[[#This Row],[Entrada  ]]</f>
        <v>0</v>
      </c>
      <c r="R206" s="439">
        <v>44664</v>
      </c>
    </row>
    <row r="207" spans="1:18" ht="15" hidden="1" customHeight="1" x14ac:dyDescent="0.3">
      <c r="A207" s="614" t="s">
        <v>375</v>
      </c>
      <c r="B207" s="308" t="s">
        <v>369</v>
      </c>
      <c r="C207" s="238" t="s">
        <v>30</v>
      </c>
      <c r="D207" s="97" t="s">
        <v>20</v>
      </c>
      <c r="E207" s="238" t="s">
        <v>200</v>
      </c>
      <c r="F207" s="97" t="s">
        <v>370</v>
      </c>
      <c r="G207" s="97" t="s">
        <v>372</v>
      </c>
      <c r="H207" s="98">
        <v>4.72</v>
      </c>
      <c r="I207" s="98">
        <v>8.89</v>
      </c>
      <c r="J207" s="99">
        <f>Tabla1[[#This Row],[Largo (m)]]+3</f>
        <v>11.89</v>
      </c>
      <c r="K207" s="99">
        <f>Tabla1[[#This Row],[Ancho (m)]]+3</f>
        <v>7.72</v>
      </c>
      <c r="L207" s="99">
        <v>3.61</v>
      </c>
      <c r="M207" s="100">
        <v>39.17</v>
      </c>
      <c r="N207" s="63">
        <f>Tabla1[[#This Row],[Largo+FS (m)]]*Tabla1[[#This Row],[Ancho+FS (m)]]</f>
        <v>91.790800000000004</v>
      </c>
      <c r="O207" s="437" t="s">
        <v>183</v>
      </c>
      <c r="P207" s="506">
        <v>44664</v>
      </c>
      <c r="Q207" s="300">
        <f>Tabla1[[#This Row],[Salida]]-Tabla1[[#This Row],[Entrada  ]]</f>
        <v>0</v>
      </c>
      <c r="R207" s="439">
        <v>44664</v>
      </c>
    </row>
    <row r="208" spans="1:18" ht="15" hidden="1" customHeight="1" thickBot="1" x14ac:dyDescent="0.3">
      <c r="A208" s="614" t="s">
        <v>375</v>
      </c>
      <c r="B208" s="298" t="s">
        <v>369</v>
      </c>
      <c r="C208" s="299" t="s">
        <v>30</v>
      </c>
      <c r="D208" s="300" t="s">
        <v>20</v>
      </c>
      <c r="E208" s="300" t="s">
        <v>200</v>
      </c>
      <c r="F208" s="300" t="s">
        <v>377</v>
      </c>
      <c r="G208" s="300" t="s">
        <v>374</v>
      </c>
      <c r="H208" s="468">
        <v>4.72</v>
      </c>
      <c r="I208" s="468">
        <v>8.89</v>
      </c>
      <c r="J208" s="469">
        <f>Tabla1[[#This Row],[Largo (m)]]+3</f>
        <v>11.89</v>
      </c>
      <c r="K208" s="469">
        <f>Tabla1[[#This Row],[Ancho (m)]]+3</f>
        <v>7.72</v>
      </c>
      <c r="L208" s="469">
        <v>3.61</v>
      </c>
      <c r="M208" s="470">
        <v>39.17</v>
      </c>
      <c r="N208" s="471">
        <f>Tabla1[[#This Row],[Largo+FS (m)]]*Tabla1[[#This Row],[Ancho+FS (m)]]</f>
        <v>91.790800000000004</v>
      </c>
      <c r="O208" s="508" t="s">
        <v>183</v>
      </c>
      <c r="P208" s="506">
        <v>44664</v>
      </c>
      <c r="Q208" s="299">
        <f>Tabla1[[#This Row],[Salida]]-Tabla1[[#This Row],[Entrada  ]]</f>
        <v>0</v>
      </c>
      <c r="R208" s="506">
        <v>44664</v>
      </c>
    </row>
    <row r="209" spans="1:18" ht="15" hidden="1" customHeight="1" thickBot="1" x14ac:dyDescent="0.35">
      <c r="A209" s="509" t="s">
        <v>378</v>
      </c>
      <c r="B209" s="510" t="s">
        <v>369</v>
      </c>
      <c r="C209" s="357" t="s">
        <v>30</v>
      </c>
      <c r="D209" s="357" t="s">
        <v>53</v>
      </c>
      <c r="E209" s="357" t="s">
        <v>200</v>
      </c>
      <c r="F209" s="357" t="s">
        <v>377</v>
      </c>
      <c r="G209" s="357" t="s">
        <v>379</v>
      </c>
      <c r="H209" s="511">
        <v>5.2</v>
      </c>
      <c r="I209" s="511">
        <v>16.329999999999998</v>
      </c>
      <c r="J209" s="365">
        <f>Tabla1[[#This Row],[Largo (m)]]+3</f>
        <v>19.329999999999998</v>
      </c>
      <c r="K209" s="365">
        <f>Tabla1[[#This Row],[Ancho (m)]]+3</f>
        <v>8.1999999999999993</v>
      </c>
      <c r="L209" s="365">
        <v>5.28</v>
      </c>
      <c r="M209" s="512">
        <v>250</v>
      </c>
      <c r="N209" s="365">
        <f>Tabla1[[#This Row],[Largo+FS (m)]]*Tabla1[[#This Row],[Ancho+FS (m)]]</f>
        <v>158.50599999999997</v>
      </c>
      <c r="O209" s="366" t="s">
        <v>515</v>
      </c>
      <c r="P209" s="367">
        <v>44665</v>
      </c>
      <c r="Q209" s="357">
        <f>Tabla1[[#This Row],[Salida]]-Tabla1[[#This Row],[Entrada  ]]</f>
        <v>7</v>
      </c>
      <c r="R209" s="367">
        <v>44672</v>
      </c>
    </row>
    <row r="210" spans="1:18" ht="15" hidden="1" customHeight="1" thickBot="1" x14ac:dyDescent="0.3">
      <c r="A210" s="513" t="s">
        <v>380</v>
      </c>
      <c r="B210" s="514" t="s">
        <v>381</v>
      </c>
      <c r="C210" s="515" t="s">
        <v>19</v>
      </c>
      <c r="D210" s="501" t="s">
        <v>53</v>
      </c>
      <c r="E210" s="501" t="s">
        <v>21</v>
      </c>
      <c r="F210" s="501" t="s">
        <v>382</v>
      </c>
      <c r="G210" s="501" t="s">
        <v>383</v>
      </c>
      <c r="H210" s="516">
        <v>0.99</v>
      </c>
      <c r="I210" s="516">
        <v>13.74</v>
      </c>
      <c r="J210" s="517">
        <f>Tabla1[[#This Row],[Largo (m)]]+3</f>
        <v>16.740000000000002</v>
      </c>
      <c r="K210" s="517">
        <f>Tabla1[[#This Row],[Ancho (m)]]+3</f>
        <v>3.99</v>
      </c>
      <c r="L210" s="517">
        <v>1.07</v>
      </c>
      <c r="M210" s="518">
        <v>6.45</v>
      </c>
      <c r="N210" s="519">
        <f>Tabla1[[#This Row],[Largo+FS (m)]]*Tabla1[[#This Row],[Ancho+FS (m)]]</f>
        <v>66.792600000000007</v>
      </c>
      <c r="O210" s="520" t="s">
        <v>515</v>
      </c>
      <c r="P210" s="521">
        <v>44668</v>
      </c>
      <c r="Q210" s="515">
        <f>Tabla1[[#This Row],[Salida]]-Tabla1[[#This Row],[Entrada  ]]</f>
        <v>6</v>
      </c>
      <c r="R210" s="521">
        <v>44674</v>
      </c>
    </row>
    <row r="211" spans="1:18" ht="15" hidden="1" customHeight="1" thickBot="1" x14ac:dyDescent="0.3">
      <c r="A211" s="612" t="s">
        <v>384</v>
      </c>
      <c r="B211" s="487" t="s">
        <v>381</v>
      </c>
      <c r="C211" s="375" t="s">
        <v>19</v>
      </c>
      <c r="D211" s="522" t="s">
        <v>53</v>
      </c>
      <c r="E211" s="420" t="s">
        <v>21</v>
      </c>
      <c r="F211" s="522" t="s">
        <v>382</v>
      </c>
      <c r="G211" s="420" t="s">
        <v>385</v>
      </c>
      <c r="H211" s="523">
        <v>1.1399999999999999</v>
      </c>
      <c r="I211" s="523">
        <v>5.79</v>
      </c>
      <c r="J211" s="524">
        <f>Tabla1[[#This Row],[Largo (m)]]+3</f>
        <v>8.7899999999999991</v>
      </c>
      <c r="K211" s="524">
        <f>Tabla1[[#This Row],[Ancho (m)]]+3</f>
        <v>4.1399999999999997</v>
      </c>
      <c r="L211" s="524">
        <v>1.17</v>
      </c>
      <c r="M211" s="525">
        <v>2.0299999999999998</v>
      </c>
      <c r="N211" s="378">
        <f>Tabla1[[#This Row],[Largo+FS (m)]]*Tabla1[[#This Row],[Ancho+FS (m)]]</f>
        <v>36.390599999999992</v>
      </c>
      <c r="O211" s="380" t="s">
        <v>515</v>
      </c>
      <c r="P211" s="493">
        <v>44669</v>
      </c>
      <c r="Q211" s="420">
        <f>Tabla1[[#This Row],[Salida]]-Tabla1[[#This Row],[Entrada  ]]</f>
        <v>2</v>
      </c>
      <c r="R211" s="493">
        <v>44671</v>
      </c>
    </row>
    <row r="212" spans="1:18" ht="15" hidden="1" customHeight="1" thickBot="1" x14ac:dyDescent="0.3">
      <c r="A212" s="612" t="s">
        <v>384</v>
      </c>
      <c r="B212" s="145" t="s">
        <v>381</v>
      </c>
      <c r="C212" s="128" t="s">
        <v>19</v>
      </c>
      <c r="D212" s="128" t="s">
        <v>53</v>
      </c>
      <c r="E212" s="128" t="s">
        <v>21</v>
      </c>
      <c r="F212" s="128" t="s">
        <v>382</v>
      </c>
      <c r="G212" s="128" t="s">
        <v>484</v>
      </c>
      <c r="H212" s="120">
        <v>5</v>
      </c>
      <c r="I212" s="120">
        <v>13.4</v>
      </c>
      <c r="J212" s="121">
        <f>Tabla1[[#This Row],[Largo (m)]]+3</f>
        <v>16.399999999999999</v>
      </c>
      <c r="K212" s="121">
        <f>Tabla1[[#This Row],[Ancho (m)]]+3</f>
        <v>8</v>
      </c>
      <c r="L212" s="121">
        <v>10.48</v>
      </c>
      <c r="M212" s="122">
        <v>59.89</v>
      </c>
      <c r="N212" s="40">
        <f>Tabla1[[#This Row],[Largo+FS (m)]]*Tabla1[[#This Row],[Ancho+FS (m)]]</f>
        <v>131.19999999999999</v>
      </c>
      <c r="O212" s="150" t="s">
        <v>515</v>
      </c>
      <c r="P212" s="151">
        <v>44669</v>
      </c>
      <c r="Q212" s="155">
        <f>Tabla1[[#This Row],[Salida]]-Tabla1[[#This Row],[Entrada  ]]</f>
        <v>5</v>
      </c>
      <c r="R212" s="151">
        <v>44674</v>
      </c>
    </row>
    <row r="213" spans="1:18" ht="15" hidden="1" customHeight="1" thickBot="1" x14ac:dyDescent="0.3">
      <c r="A213" s="612" t="s">
        <v>384</v>
      </c>
      <c r="B213" s="145" t="s">
        <v>381</v>
      </c>
      <c r="C213" s="128" t="s">
        <v>19</v>
      </c>
      <c r="D213" s="128" t="s">
        <v>53</v>
      </c>
      <c r="E213" s="128" t="s">
        <v>21</v>
      </c>
      <c r="F213" s="128" t="s">
        <v>382</v>
      </c>
      <c r="G213" s="128" t="s">
        <v>485</v>
      </c>
      <c r="H213" s="129">
        <v>5</v>
      </c>
      <c r="I213" s="129">
        <v>8.1999999999999993</v>
      </c>
      <c r="J213" s="130">
        <f>Tabla1[[#This Row],[Largo (m)]]+3</f>
        <v>11.2</v>
      </c>
      <c r="K213" s="130">
        <f>Tabla1[[#This Row],[Ancho (m)]]+3</f>
        <v>8</v>
      </c>
      <c r="L213" s="130">
        <v>10.050000000000001</v>
      </c>
      <c r="M213" s="131">
        <v>39.200000000000003</v>
      </c>
      <c r="N213" s="40">
        <f>Tabla1[[#This Row],[Largo+FS (m)]]*Tabla1[[#This Row],[Ancho+FS (m)]]</f>
        <v>89.6</v>
      </c>
      <c r="O213" s="150" t="s">
        <v>515</v>
      </c>
      <c r="P213" s="151">
        <v>44669</v>
      </c>
      <c r="Q213" s="155">
        <f>Tabla1[[#This Row],[Salida]]-Tabla1[[#This Row],[Entrada  ]]</f>
        <v>5</v>
      </c>
      <c r="R213" s="151">
        <v>44674</v>
      </c>
    </row>
    <row r="214" spans="1:18" ht="15" hidden="1" customHeight="1" thickBot="1" x14ac:dyDescent="0.3">
      <c r="A214" s="612" t="s">
        <v>384</v>
      </c>
      <c r="B214" s="145" t="s">
        <v>381</v>
      </c>
      <c r="C214" s="128" t="s">
        <v>19</v>
      </c>
      <c r="D214" s="128" t="s">
        <v>53</v>
      </c>
      <c r="E214" s="128" t="s">
        <v>21</v>
      </c>
      <c r="F214" s="128" t="s">
        <v>382</v>
      </c>
      <c r="G214" s="128" t="s">
        <v>486</v>
      </c>
      <c r="H214" s="129">
        <v>5.15</v>
      </c>
      <c r="I214" s="129">
        <v>19.350000000000001</v>
      </c>
      <c r="J214" s="130">
        <f>Tabla1[[#This Row],[Largo (m)]]+3</f>
        <v>22.35</v>
      </c>
      <c r="K214" s="130">
        <f>Tabla1[[#This Row],[Ancho (m)]]+3</f>
        <v>8.15</v>
      </c>
      <c r="L214" s="130">
        <v>10.44</v>
      </c>
      <c r="M214" s="131">
        <v>110.97</v>
      </c>
      <c r="N214" s="40">
        <f>Tabla1[[#This Row],[Largo+FS (m)]]*Tabla1[[#This Row],[Ancho+FS (m)]]</f>
        <v>182.15250000000003</v>
      </c>
      <c r="O214" s="150" t="s">
        <v>515</v>
      </c>
      <c r="P214" s="151">
        <v>44669</v>
      </c>
      <c r="Q214" s="155">
        <f>Tabla1[[#This Row],[Salida]]-Tabla1[[#This Row],[Entrada  ]]</f>
        <v>3</v>
      </c>
      <c r="R214" s="151">
        <v>44672</v>
      </c>
    </row>
    <row r="215" spans="1:18" ht="15" hidden="1" customHeight="1" thickBot="1" x14ac:dyDescent="0.3">
      <c r="A215" s="612" t="s">
        <v>384</v>
      </c>
      <c r="B215" s="145" t="s">
        <v>381</v>
      </c>
      <c r="C215" s="128" t="s">
        <v>19</v>
      </c>
      <c r="D215" s="128" t="s">
        <v>53</v>
      </c>
      <c r="E215" s="128" t="s">
        <v>21</v>
      </c>
      <c r="F215" s="128" t="s">
        <v>382</v>
      </c>
      <c r="G215" s="128" t="s">
        <v>487</v>
      </c>
      <c r="H215" s="129">
        <v>5.15</v>
      </c>
      <c r="I215" s="129">
        <v>8.1999999999999993</v>
      </c>
      <c r="J215" s="130">
        <f>Tabla1[[#This Row],[Largo (m)]]+3</f>
        <v>11.2</v>
      </c>
      <c r="K215" s="130">
        <f>Tabla1[[#This Row],[Ancho (m)]]+3</f>
        <v>8.15</v>
      </c>
      <c r="L215" s="130">
        <v>10.48</v>
      </c>
      <c r="M215" s="131">
        <v>53.63</v>
      </c>
      <c r="N215" s="40">
        <f>Tabla1[[#This Row],[Largo+FS (m)]]*Tabla1[[#This Row],[Ancho+FS (m)]]</f>
        <v>91.28</v>
      </c>
      <c r="O215" s="150" t="s">
        <v>515</v>
      </c>
      <c r="P215" s="151">
        <v>44669</v>
      </c>
      <c r="Q215" s="155">
        <f>Tabla1[[#This Row],[Salida]]-Tabla1[[#This Row],[Entrada  ]]</f>
        <v>5</v>
      </c>
      <c r="R215" s="151">
        <v>44674</v>
      </c>
    </row>
    <row r="216" spans="1:18" ht="15" hidden="1" customHeight="1" thickBot="1" x14ac:dyDescent="0.3">
      <c r="A216" s="612" t="s">
        <v>384</v>
      </c>
      <c r="B216" s="145" t="s">
        <v>381</v>
      </c>
      <c r="C216" s="128" t="s">
        <v>19</v>
      </c>
      <c r="D216" s="128" t="s">
        <v>53</v>
      </c>
      <c r="E216" s="128" t="s">
        <v>21</v>
      </c>
      <c r="F216" s="128" t="s">
        <v>382</v>
      </c>
      <c r="G216" s="128" t="s">
        <v>488</v>
      </c>
      <c r="H216" s="129">
        <v>5.15</v>
      </c>
      <c r="I216" s="129">
        <v>8.1999999999999993</v>
      </c>
      <c r="J216" s="130">
        <f>Tabla1[[#This Row],[Largo (m)]]+3</f>
        <v>11.2</v>
      </c>
      <c r="K216" s="130">
        <f>Tabla1[[#This Row],[Ancho (m)]]+3</f>
        <v>8.15</v>
      </c>
      <c r="L216" s="130">
        <v>10.050000000000001</v>
      </c>
      <c r="M216" s="131">
        <v>36.07</v>
      </c>
      <c r="N216" s="40">
        <f>Tabla1[[#This Row],[Largo+FS (m)]]*Tabla1[[#This Row],[Ancho+FS (m)]]</f>
        <v>91.28</v>
      </c>
      <c r="O216" s="150" t="s">
        <v>515</v>
      </c>
      <c r="P216" s="151">
        <v>44669</v>
      </c>
      <c r="Q216" s="155">
        <f>Tabla1[[#This Row],[Salida]]-Tabla1[[#This Row],[Entrada  ]]</f>
        <v>5</v>
      </c>
      <c r="R216" s="151">
        <v>44674</v>
      </c>
    </row>
    <row r="217" spans="1:18" ht="15" hidden="1" customHeight="1" thickBot="1" x14ac:dyDescent="0.3">
      <c r="A217" s="612" t="s">
        <v>384</v>
      </c>
      <c r="B217" s="145" t="s">
        <v>381</v>
      </c>
      <c r="C217" s="128" t="s">
        <v>19</v>
      </c>
      <c r="D217" s="128" t="s">
        <v>53</v>
      </c>
      <c r="E217" s="128" t="s">
        <v>21</v>
      </c>
      <c r="F217" s="128" t="s">
        <v>382</v>
      </c>
      <c r="G217" s="128" t="s">
        <v>33</v>
      </c>
      <c r="H217" s="129">
        <v>5</v>
      </c>
      <c r="I217" s="129">
        <v>11.25</v>
      </c>
      <c r="J217" s="130">
        <f>Tabla1[[#This Row],[Largo (m)]]+3</f>
        <v>14.25</v>
      </c>
      <c r="K217" s="130">
        <f>Tabla1[[#This Row],[Ancho (m)]]+3</f>
        <v>8</v>
      </c>
      <c r="L217" s="130">
        <v>10.3</v>
      </c>
      <c r="M217" s="131">
        <v>55.56</v>
      </c>
      <c r="N217" s="40">
        <f>Tabla1[[#This Row],[Largo+FS (m)]]*Tabla1[[#This Row],[Ancho+FS (m)]]</f>
        <v>114</v>
      </c>
      <c r="O217" s="150" t="s">
        <v>515</v>
      </c>
      <c r="P217" s="151">
        <v>44669</v>
      </c>
      <c r="Q217" s="155">
        <f>Tabla1[[#This Row],[Salida]]-Tabla1[[#This Row],[Entrada  ]]</f>
        <v>4</v>
      </c>
      <c r="R217" s="151">
        <v>44673</v>
      </c>
    </row>
    <row r="218" spans="1:18" ht="15" hidden="1" customHeight="1" thickBot="1" x14ac:dyDescent="0.35">
      <c r="A218" s="612" t="s">
        <v>384</v>
      </c>
      <c r="B218" s="428" t="s">
        <v>381</v>
      </c>
      <c r="C218" s="494" t="s">
        <v>19</v>
      </c>
      <c r="D218" s="494" t="s">
        <v>53</v>
      </c>
      <c r="E218" s="494" t="s">
        <v>21</v>
      </c>
      <c r="F218" s="494" t="s">
        <v>382</v>
      </c>
      <c r="G218" s="494" t="s">
        <v>34</v>
      </c>
      <c r="H218" s="526">
        <v>5.15</v>
      </c>
      <c r="I218" s="526">
        <v>11</v>
      </c>
      <c r="J218" s="527">
        <f>Tabla1[[#This Row],[Largo (m)]]+3</f>
        <v>14</v>
      </c>
      <c r="K218" s="527">
        <f>Tabla1[[#This Row],[Ancho (m)]]+3</f>
        <v>8.15</v>
      </c>
      <c r="L218" s="527">
        <v>10.3</v>
      </c>
      <c r="M218" s="528">
        <v>55.95</v>
      </c>
      <c r="N218" s="390">
        <f>Tabla1[[#This Row],[Largo+FS (m)]]*Tabla1[[#This Row],[Ancho+FS (m)]]</f>
        <v>114.10000000000001</v>
      </c>
      <c r="O218" s="392" t="s">
        <v>515</v>
      </c>
      <c r="P218" s="393">
        <v>44669</v>
      </c>
      <c r="Q218" s="387">
        <f>Tabla1[[#This Row],[Salida]]-Tabla1[[#This Row],[Entrada  ]]</f>
        <v>4</v>
      </c>
      <c r="R218" s="393">
        <v>44673</v>
      </c>
    </row>
    <row r="219" spans="1:18" ht="15" hidden="1" customHeight="1" x14ac:dyDescent="0.3">
      <c r="A219" s="609" t="s">
        <v>386</v>
      </c>
      <c r="B219" s="496" t="s">
        <v>381</v>
      </c>
      <c r="C219" s="287" t="s">
        <v>19</v>
      </c>
      <c r="D219" s="287" t="s">
        <v>53</v>
      </c>
      <c r="E219" s="287" t="s">
        <v>21</v>
      </c>
      <c r="F219" s="287" t="s">
        <v>382</v>
      </c>
      <c r="G219" s="287" t="s">
        <v>387</v>
      </c>
      <c r="H219" s="461">
        <v>0.99</v>
      </c>
      <c r="I219" s="461">
        <v>13.74</v>
      </c>
      <c r="J219" s="462">
        <f>Tabla1[[#This Row],[Largo (m)]]+3</f>
        <v>16.740000000000002</v>
      </c>
      <c r="K219" s="462">
        <f>Tabla1[[#This Row],[Ancho (m)]]+3</f>
        <v>3.99</v>
      </c>
      <c r="L219" s="462">
        <v>1.07</v>
      </c>
      <c r="M219" s="463">
        <v>6.45</v>
      </c>
      <c r="N219" s="457">
        <f>Tabla1[[#This Row],[Largo+FS (m)]]*Tabla1[[#This Row],[Ancho+FS (m)]]</f>
        <v>66.792600000000007</v>
      </c>
      <c r="O219" s="295" t="s">
        <v>515</v>
      </c>
      <c r="P219" s="296">
        <v>44670</v>
      </c>
      <c r="Q219" s="286">
        <f>Tabla1[[#This Row],[Salida]]-Tabla1[[#This Row],[Entrada  ]]</f>
        <v>1</v>
      </c>
      <c r="R219" s="296">
        <v>44671</v>
      </c>
    </row>
    <row r="220" spans="1:18" ht="15" hidden="1" customHeight="1" x14ac:dyDescent="0.3">
      <c r="A220" s="609" t="s">
        <v>386</v>
      </c>
      <c r="B220" s="269" t="s">
        <v>381</v>
      </c>
      <c r="C220" s="300" t="s">
        <v>19</v>
      </c>
      <c r="D220" s="299" t="s">
        <v>53</v>
      </c>
      <c r="E220" s="300" t="s">
        <v>21</v>
      </c>
      <c r="F220" s="299" t="s">
        <v>382</v>
      </c>
      <c r="G220" s="299" t="s">
        <v>489</v>
      </c>
      <c r="H220" s="529">
        <v>5</v>
      </c>
      <c r="I220" s="529">
        <v>19.350000000000001</v>
      </c>
      <c r="J220" s="471">
        <f>Tabla1[[#This Row],[Largo (m)]]+3</f>
        <v>22.35</v>
      </c>
      <c r="K220" s="471">
        <f>Tabla1[[#This Row],[Ancho (m)]]+3</f>
        <v>8</v>
      </c>
      <c r="L220" s="471">
        <v>10.44</v>
      </c>
      <c r="M220" s="530">
        <v>126.49</v>
      </c>
      <c r="N220" s="63">
        <f>Tabla1[[#This Row],[Largo+FS (m)]]*Tabla1[[#This Row],[Ancho+FS (m)]]</f>
        <v>178.8</v>
      </c>
      <c r="O220" s="508" t="s">
        <v>515</v>
      </c>
      <c r="P220" s="506">
        <v>44670</v>
      </c>
      <c r="Q220" s="299">
        <f>Tabla1[[#This Row],[Salida]]-Tabla1[[#This Row],[Entrada  ]]</f>
        <v>2</v>
      </c>
      <c r="R220" s="531">
        <v>44672</v>
      </c>
    </row>
    <row r="221" spans="1:18" ht="15" hidden="1" customHeight="1" x14ac:dyDescent="0.3">
      <c r="A221" s="609" t="s">
        <v>386</v>
      </c>
      <c r="B221" s="308" t="s">
        <v>388</v>
      </c>
      <c r="C221" s="238" t="s">
        <v>30</v>
      </c>
      <c r="D221" s="503" t="s">
        <v>53</v>
      </c>
      <c r="E221" s="238" t="s">
        <v>320</v>
      </c>
      <c r="F221" s="238" t="s">
        <v>389</v>
      </c>
      <c r="G221" s="238" t="s">
        <v>390</v>
      </c>
      <c r="H221" s="504">
        <v>6.1020000000000003</v>
      </c>
      <c r="I221" s="532">
        <v>22.64</v>
      </c>
      <c r="J221" s="533">
        <f>Tabla1[[#This Row],[Largo (m)]]+3</f>
        <v>25.64</v>
      </c>
      <c r="K221" s="533">
        <f>Tabla1[[#This Row],[Ancho (m)]]+3</f>
        <v>9.1020000000000003</v>
      </c>
      <c r="L221" s="63">
        <v>5.0979999999999999</v>
      </c>
      <c r="M221" s="505">
        <v>91.4</v>
      </c>
      <c r="N221" s="63">
        <f>Tabla1[[#This Row],[Largo+FS (m)]]*Tabla1[[#This Row],[Ancho+FS (m)]]</f>
        <v>233.37528</v>
      </c>
      <c r="O221" s="534" t="s">
        <v>515</v>
      </c>
      <c r="P221" s="273">
        <v>44670</v>
      </c>
      <c r="Q221" s="238">
        <f>Tabla1[[#This Row],[Salida]]-Tabla1[[#This Row],[Entrada  ]]</f>
        <v>6</v>
      </c>
      <c r="R221" s="273">
        <v>44676</v>
      </c>
    </row>
    <row r="222" spans="1:18" ht="15" hidden="1" customHeight="1" thickBot="1" x14ac:dyDescent="0.3">
      <c r="A222" s="609" t="s">
        <v>386</v>
      </c>
      <c r="B222" s="298" t="s">
        <v>388</v>
      </c>
      <c r="C222" s="299" t="s">
        <v>30</v>
      </c>
      <c r="D222" s="535" t="s">
        <v>53</v>
      </c>
      <c r="E222" s="299" t="s">
        <v>320</v>
      </c>
      <c r="F222" s="299" t="s">
        <v>389</v>
      </c>
      <c r="G222" s="299" t="s">
        <v>391</v>
      </c>
      <c r="H222" s="529">
        <v>6.1020000000000003</v>
      </c>
      <c r="I222" s="536">
        <v>22.64</v>
      </c>
      <c r="J222" s="533">
        <f>Tabla1[[#This Row],[Largo (m)]]+3</f>
        <v>25.64</v>
      </c>
      <c r="K222" s="533">
        <f>Tabla1[[#This Row],[Ancho (m)]]+3</f>
        <v>9.1020000000000003</v>
      </c>
      <c r="L222" s="471">
        <v>5.0979999999999999</v>
      </c>
      <c r="M222" s="530">
        <v>91.4</v>
      </c>
      <c r="N222" s="471">
        <f>Tabla1[[#This Row],[Largo+FS (m)]]*Tabla1[[#This Row],[Ancho+FS (m)]]</f>
        <v>233.37528</v>
      </c>
      <c r="O222" s="537" t="s">
        <v>515</v>
      </c>
      <c r="P222" s="506">
        <v>44670</v>
      </c>
      <c r="Q222" s="299">
        <f>Tabla1[[#This Row],[Salida]]-Tabla1[[#This Row],[Entrada  ]]</f>
        <v>1</v>
      </c>
      <c r="R222" s="506">
        <v>44671</v>
      </c>
    </row>
    <row r="223" spans="1:18" ht="15" hidden="1" customHeight="1" thickBot="1" x14ac:dyDescent="0.3">
      <c r="A223" s="612" t="s">
        <v>392</v>
      </c>
      <c r="B223" s="538" t="s">
        <v>393</v>
      </c>
      <c r="C223" s="421" t="s">
        <v>30</v>
      </c>
      <c r="D223" s="375" t="s">
        <v>166</v>
      </c>
      <c r="E223" s="421" t="s">
        <v>200</v>
      </c>
      <c r="F223" s="421" t="s">
        <v>394</v>
      </c>
      <c r="G223" s="539" t="s">
        <v>395</v>
      </c>
      <c r="H223" s="375">
        <v>3.56</v>
      </c>
      <c r="I223" s="377">
        <v>9.1</v>
      </c>
      <c r="J223" s="378">
        <f>Tabla1[[#This Row],[Largo (m)]]+3</f>
        <v>12.1</v>
      </c>
      <c r="K223" s="378">
        <f>Tabla1[[#This Row],[Ancho (m)]]+3</f>
        <v>6.5600000000000005</v>
      </c>
      <c r="L223" s="449">
        <v>3.54</v>
      </c>
      <c r="M223" s="379">
        <v>162.6</v>
      </c>
      <c r="N223" s="378">
        <f>Tabla1[[#This Row],[Largo+FS (m)]]*Tabla1[[#This Row],[Ancho+FS (m)]]</f>
        <v>79.376000000000005</v>
      </c>
      <c r="O223" s="380" t="s">
        <v>515</v>
      </c>
      <c r="P223" s="381">
        <v>44672</v>
      </c>
      <c r="Q223" s="375">
        <f>Tabla1[[#This Row],[Salida]]-Tabla1[[#This Row],[Entrada  ]]</f>
        <v>24</v>
      </c>
      <c r="R223" s="540">
        <v>44696</v>
      </c>
    </row>
    <row r="224" spans="1:18" ht="15" hidden="1" customHeight="1" thickBot="1" x14ac:dyDescent="0.35">
      <c r="A224" s="612" t="s">
        <v>392</v>
      </c>
      <c r="B224" s="541" t="s">
        <v>393</v>
      </c>
      <c r="C224" s="441" t="s">
        <v>30</v>
      </c>
      <c r="D224" s="387" t="s">
        <v>166</v>
      </c>
      <c r="E224" s="387" t="s">
        <v>200</v>
      </c>
      <c r="F224" s="441" t="s">
        <v>394</v>
      </c>
      <c r="G224" s="387" t="s">
        <v>396</v>
      </c>
      <c r="H224" s="387">
        <v>3.56</v>
      </c>
      <c r="I224" s="389">
        <v>9.1</v>
      </c>
      <c r="J224" s="390">
        <f>Tabla1[[#This Row],[Largo (m)]]+3</f>
        <v>12.1</v>
      </c>
      <c r="K224" s="390">
        <f>Tabla1[[#This Row],[Ancho (m)]]+3</f>
        <v>6.5600000000000005</v>
      </c>
      <c r="L224" s="390">
        <v>3.54</v>
      </c>
      <c r="M224" s="391">
        <v>162.6</v>
      </c>
      <c r="N224" s="390">
        <f>Tabla1[[#This Row],[Largo+FS (m)]]*Tabla1[[#This Row],[Ancho+FS (m)]]</f>
        <v>79.376000000000005</v>
      </c>
      <c r="O224" s="542" t="s">
        <v>515</v>
      </c>
      <c r="P224" s="393">
        <v>44672</v>
      </c>
      <c r="Q224" s="387">
        <f>Tabla1[[#This Row],[Salida]]-Tabla1[[#This Row],[Entrada  ]]</f>
        <v>24</v>
      </c>
      <c r="R224" s="393">
        <v>44696</v>
      </c>
    </row>
    <row r="225" spans="1:18" ht="15" customHeight="1" x14ac:dyDescent="0.3">
      <c r="A225" s="609" t="s">
        <v>397</v>
      </c>
      <c r="B225" s="496" t="s">
        <v>398</v>
      </c>
      <c r="C225" s="497" t="s">
        <v>19</v>
      </c>
      <c r="D225" s="497" t="s">
        <v>20</v>
      </c>
      <c r="E225" s="497" t="s">
        <v>21</v>
      </c>
      <c r="F225" s="497" t="s">
        <v>476</v>
      </c>
      <c r="G225" s="497" t="s">
        <v>399</v>
      </c>
      <c r="H225" s="498">
        <v>19.600000000000001</v>
      </c>
      <c r="I225" s="498">
        <v>42.5</v>
      </c>
      <c r="J225" s="499">
        <f>Tabla1[[#This Row],[Largo (m)]]+3</f>
        <v>45.5</v>
      </c>
      <c r="K225" s="499">
        <f>Tabla1[[#This Row],[Ancho (m)]]+3</f>
        <v>22.6</v>
      </c>
      <c r="L225" s="499">
        <v>31.6</v>
      </c>
      <c r="M225" s="500">
        <v>787</v>
      </c>
      <c r="N225" s="457">
        <f>Tabla1[[#This Row],[Largo+FS (m)]]*Tabla1[[#This Row],[Ancho+FS (m)]]</f>
        <v>1028.3</v>
      </c>
      <c r="O225" s="295" t="s">
        <v>517</v>
      </c>
      <c r="P225" s="296">
        <v>44673</v>
      </c>
      <c r="Q225" s="286">
        <f>Tabla1[[#This Row],[Salida]]-Tabla1[[#This Row],[Entrada  ]]</f>
        <v>4</v>
      </c>
      <c r="R225" s="296">
        <v>44677</v>
      </c>
    </row>
    <row r="226" spans="1:18" ht="15" customHeight="1" x14ac:dyDescent="0.3">
      <c r="A226" s="609" t="s">
        <v>397</v>
      </c>
      <c r="B226" s="486" t="s">
        <v>398</v>
      </c>
      <c r="C226" s="270" t="s">
        <v>19</v>
      </c>
      <c r="D226" s="270" t="s">
        <v>20</v>
      </c>
      <c r="E226" s="270" t="s">
        <v>21</v>
      </c>
      <c r="F226" s="270" t="s">
        <v>476</v>
      </c>
      <c r="G226" s="270" t="s">
        <v>400</v>
      </c>
      <c r="H226" s="320">
        <v>17.5</v>
      </c>
      <c r="I226" s="320">
        <v>47</v>
      </c>
      <c r="J226" s="271">
        <f>Tabla1[[#This Row],[Largo (m)]]+3</f>
        <v>50</v>
      </c>
      <c r="K226" s="271">
        <f>Tabla1[[#This Row],[Ancho (m)]]+3</f>
        <v>20.5</v>
      </c>
      <c r="L226" s="271">
        <v>32.5</v>
      </c>
      <c r="M226" s="242">
        <v>1002</v>
      </c>
      <c r="N226" s="63">
        <f>Tabla1[[#This Row],[Largo+FS (m)]]*Tabla1[[#This Row],[Ancho+FS (m)]]</f>
        <v>1025</v>
      </c>
      <c r="O226" s="272" t="s">
        <v>517</v>
      </c>
      <c r="P226" s="273">
        <v>44673</v>
      </c>
      <c r="Q226" s="238">
        <f>Tabla1[[#This Row],[Salida]]-Tabla1[[#This Row],[Entrada  ]]</f>
        <v>5</v>
      </c>
      <c r="R226" s="273">
        <v>44678</v>
      </c>
    </row>
    <row r="227" spans="1:18" ht="15" customHeight="1" thickBot="1" x14ac:dyDescent="0.35">
      <c r="A227" s="609" t="s">
        <v>397</v>
      </c>
      <c r="B227" s="486" t="s">
        <v>398</v>
      </c>
      <c r="C227" s="433" t="s">
        <v>19</v>
      </c>
      <c r="D227" s="433" t="s">
        <v>20</v>
      </c>
      <c r="E227" s="433" t="s">
        <v>21</v>
      </c>
      <c r="F227" s="433" t="s">
        <v>476</v>
      </c>
      <c r="G227" s="433" t="s">
        <v>401</v>
      </c>
      <c r="H227" s="434">
        <v>15</v>
      </c>
      <c r="I227" s="434">
        <v>30</v>
      </c>
      <c r="J227" s="435">
        <f>Tabla1[[#This Row],[Largo (m)]]+3</f>
        <v>33</v>
      </c>
      <c r="K227" s="435">
        <f>Tabla1[[#This Row],[Ancho (m)]]+3</f>
        <v>18</v>
      </c>
      <c r="L227" s="435">
        <v>20.3</v>
      </c>
      <c r="M227" s="436">
        <v>381</v>
      </c>
      <c r="N227" s="471">
        <f>Tabla1[[#This Row],[Largo+FS (m)]]*Tabla1[[#This Row],[Ancho+FS (m)]]</f>
        <v>594</v>
      </c>
      <c r="O227" s="508" t="s">
        <v>517</v>
      </c>
      <c r="P227" s="506">
        <v>44673</v>
      </c>
      <c r="Q227" s="299">
        <f>Tabla1[[#This Row],[Salida]]-Tabla1[[#This Row],[Entrada  ]]</f>
        <v>6</v>
      </c>
      <c r="R227" s="506">
        <v>44679</v>
      </c>
    </row>
    <row r="228" spans="1:18" ht="15" customHeight="1" thickBot="1" x14ac:dyDescent="0.35">
      <c r="A228" s="612" t="s">
        <v>402</v>
      </c>
      <c r="B228" s="487" t="s">
        <v>398</v>
      </c>
      <c r="C228" s="376" t="s">
        <v>19</v>
      </c>
      <c r="D228" s="376" t="s">
        <v>20</v>
      </c>
      <c r="E228" s="376" t="s">
        <v>21</v>
      </c>
      <c r="F228" s="376" t="s">
        <v>476</v>
      </c>
      <c r="G228" s="376" t="s">
        <v>403</v>
      </c>
      <c r="H228" s="543">
        <v>20.5</v>
      </c>
      <c r="I228" s="543">
        <v>48</v>
      </c>
      <c r="J228" s="544">
        <f>Tabla1[[#This Row],[Largo (m)]]+3</f>
        <v>51</v>
      </c>
      <c r="K228" s="544">
        <f>Tabla1[[#This Row],[Ancho (m)]]+3</f>
        <v>23.5</v>
      </c>
      <c r="L228" s="544">
        <v>26</v>
      </c>
      <c r="M228" s="545">
        <v>694</v>
      </c>
      <c r="N228" s="378">
        <f>Tabla1[[#This Row],[Largo+FS (m)]]*Tabla1[[#This Row],[Ancho+FS (m)]]</f>
        <v>1198.5</v>
      </c>
      <c r="O228" s="380" t="s">
        <v>517</v>
      </c>
      <c r="P228" s="381">
        <v>44674</v>
      </c>
      <c r="Q228" s="375">
        <f>Tabla1[[#This Row],[Salida]]-Tabla1[[#This Row],[Entrada  ]]</f>
        <v>5</v>
      </c>
      <c r="R228" s="381">
        <v>44679</v>
      </c>
    </row>
    <row r="229" spans="1:18" ht="15" customHeight="1" thickBot="1" x14ac:dyDescent="0.35">
      <c r="A229" s="612" t="s">
        <v>402</v>
      </c>
      <c r="B229" s="428" t="s">
        <v>398</v>
      </c>
      <c r="C229" s="388" t="s">
        <v>19</v>
      </c>
      <c r="D229" s="388" t="s">
        <v>20</v>
      </c>
      <c r="E229" s="388" t="s">
        <v>21</v>
      </c>
      <c r="F229" s="388" t="s">
        <v>476</v>
      </c>
      <c r="G229" s="388" t="s">
        <v>404</v>
      </c>
      <c r="H229" s="429">
        <v>10.4</v>
      </c>
      <c r="I229" s="429">
        <v>40</v>
      </c>
      <c r="J229" s="430">
        <f>Tabla1[[#This Row],[Largo (m)]]+3</f>
        <v>43</v>
      </c>
      <c r="K229" s="430">
        <f>Tabla1[[#This Row],[Ancho (m)]]+3</f>
        <v>13.4</v>
      </c>
      <c r="L229" s="430">
        <v>25.5</v>
      </c>
      <c r="M229" s="431">
        <v>214</v>
      </c>
      <c r="N229" s="390">
        <f>Tabla1[[#This Row],[Largo+FS (m)]]*Tabla1[[#This Row],[Ancho+FS (m)]]</f>
        <v>576.20000000000005</v>
      </c>
      <c r="O229" s="392" t="s">
        <v>517</v>
      </c>
      <c r="P229" s="393">
        <v>44674</v>
      </c>
      <c r="Q229" s="387">
        <f>Tabla1[[#This Row],[Salida]]-Tabla1[[#This Row],[Entrada  ]]</f>
        <v>5</v>
      </c>
      <c r="R229" s="393">
        <v>44679</v>
      </c>
    </row>
    <row r="230" spans="1:18" x14ac:dyDescent="0.3">
      <c r="A230" s="609" t="s">
        <v>405</v>
      </c>
      <c r="B230" s="285" t="s">
        <v>406</v>
      </c>
      <c r="C230" s="286" t="s">
        <v>30</v>
      </c>
      <c r="D230" s="286" t="s">
        <v>20</v>
      </c>
      <c r="E230" s="286" t="s">
        <v>407</v>
      </c>
      <c r="F230" s="286" t="s">
        <v>490</v>
      </c>
      <c r="G230" s="286" t="s">
        <v>491</v>
      </c>
      <c r="H230" s="286">
        <v>8.81</v>
      </c>
      <c r="I230" s="456">
        <v>16.2</v>
      </c>
      <c r="J230" s="457">
        <f>Tabla1[[#This Row],[Largo (m)]]+3</f>
        <v>19.2</v>
      </c>
      <c r="K230" s="457">
        <f>Tabla1[[#This Row],[Ancho (m)]]+3</f>
        <v>11.81</v>
      </c>
      <c r="L230" s="457">
        <v>5.65</v>
      </c>
      <c r="M230" s="458">
        <v>25.02</v>
      </c>
      <c r="N230" s="457">
        <f>Tabla1[[#This Row],[Largo+FS (m)]]*Tabla1[[#This Row],[Ancho+FS (m)]]</f>
        <v>226.75200000000001</v>
      </c>
      <c r="O230" s="295" t="s">
        <v>515</v>
      </c>
      <c r="P230" s="296">
        <v>44676</v>
      </c>
      <c r="Q230" s="286">
        <f>Tabla1[[#This Row],[Salida]]-Tabla1[[#This Row],[Entrada  ]]</f>
        <v>17</v>
      </c>
      <c r="R230" s="459">
        <v>44693</v>
      </c>
    </row>
    <row r="231" spans="1:18" x14ac:dyDescent="0.3">
      <c r="A231" s="609" t="s">
        <v>405</v>
      </c>
      <c r="B231" s="308" t="s">
        <v>406</v>
      </c>
      <c r="C231" s="238" t="s">
        <v>30</v>
      </c>
      <c r="D231" s="238" t="s">
        <v>20</v>
      </c>
      <c r="E231" s="97" t="s">
        <v>407</v>
      </c>
      <c r="F231" s="97" t="s">
        <v>490</v>
      </c>
      <c r="G231" s="97" t="s">
        <v>492</v>
      </c>
      <c r="H231" s="97">
        <v>7.36</v>
      </c>
      <c r="I231" s="98">
        <v>15.54</v>
      </c>
      <c r="J231" s="99">
        <f>Tabla1[[#This Row],[Largo (m)]]+3</f>
        <v>18.54</v>
      </c>
      <c r="K231" s="99">
        <f>Tabla1[[#This Row],[Ancho (m)]]+3</f>
        <v>10.36</v>
      </c>
      <c r="L231" s="99">
        <v>6.81</v>
      </c>
      <c r="M231" s="100">
        <v>31.25</v>
      </c>
      <c r="N231" s="63">
        <f>Tabla1[[#This Row],[Largo+FS (m)]]*Tabla1[[#This Row],[Ancho+FS (m)]]</f>
        <v>192.07439999999997</v>
      </c>
      <c r="O231" s="272" t="s">
        <v>515</v>
      </c>
      <c r="P231" s="102">
        <v>44676</v>
      </c>
      <c r="Q231" s="97">
        <f>Tabla1[[#This Row],[Salida]]-Tabla1[[#This Row],[Entrada  ]]</f>
        <v>18</v>
      </c>
      <c r="R231" s="102">
        <v>44694</v>
      </c>
    </row>
    <row r="232" spans="1:18" ht="15" thickBot="1" x14ac:dyDescent="0.35">
      <c r="A232" s="609" t="s">
        <v>405</v>
      </c>
      <c r="B232" s="308" t="s">
        <v>406</v>
      </c>
      <c r="C232" s="238" t="s">
        <v>30</v>
      </c>
      <c r="D232" s="238" t="s">
        <v>20</v>
      </c>
      <c r="E232" s="238" t="s">
        <v>407</v>
      </c>
      <c r="F232" s="238" t="s">
        <v>490</v>
      </c>
      <c r="G232" s="238" t="s">
        <v>493</v>
      </c>
      <c r="H232" s="238">
        <v>7.23</v>
      </c>
      <c r="I232" s="504">
        <v>15.85</v>
      </c>
      <c r="J232" s="63">
        <f>Tabla1[[#This Row],[Largo (m)]]+3</f>
        <v>18.850000000000001</v>
      </c>
      <c r="K232" s="63">
        <f>Tabla1[[#This Row],[Ancho (m)]]+3</f>
        <v>10.23</v>
      </c>
      <c r="L232" s="63">
        <v>6</v>
      </c>
      <c r="M232" s="505">
        <v>14.77</v>
      </c>
      <c r="N232" s="63">
        <f>Tabla1[[#This Row],[Largo+FS (m)]]*Tabla1[[#This Row],[Ancho+FS (m)]]</f>
        <v>192.83550000000002</v>
      </c>
      <c r="O232" s="272" t="s">
        <v>515</v>
      </c>
      <c r="P232" s="273">
        <v>44676</v>
      </c>
      <c r="Q232" s="238">
        <f>Tabla1[[#This Row],[Salida]]-Tabla1[[#This Row],[Entrada  ]]</f>
        <v>20</v>
      </c>
      <c r="R232" s="297">
        <v>44696</v>
      </c>
    </row>
    <row r="233" spans="1:18" ht="15" hidden="1" customHeight="1" thickBot="1" x14ac:dyDescent="0.35">
      <c r="A233" s="609" t="s">
        <v>405</v>
      </c>
      <c r="B233" s="298" t="s">
        <v>406</v>
      </c>
      <c r="C233" s="299" t="s">
        <v>30</v>
      </c>
      <c r="D233" s="299" t="s">
        <v>20</v>
      </c>
      <c r="E233" s="299" t="s">
        <v>407</v>
      </c>
      <c r="F233" s="299" t="s">
        <v>408</v>
      </c>
      <c r="G233" s="299" t="s">
        <v>409</v>
      </c>
      <c r="H233" s="299">
        <v>29.28</v>
      </c>
      <c r="I233" s="529">
        <v>146.28</v>
      </c>
      <c r="J233" s="471">
        <f>Tabla1[[#This Row],[Largo (m)]]+3</f>
        <v>149.28</v>
      </c>
      <c r="K233" s="471">
        <f>Tabla1[[#This Row],[Ancho (m)]]+3</f>
        <v>32.28</v>
      </c>
      <c r="L233" s="471">
        <v>3.06</v>
      </c>
      <c r="M233" s="530">
        <v>87.87</v>
      </c>
      <c r="N233" s="471">
        <f>Tabla1[[#This Row],[Largo+FS (m)]]*Tabla1[[#This Row],[Ancho+FS (m)]]</f>
        <v>4818.7584000000006</v>
      </c>
      <c r="O233" s="508" t="s">
        <v>516</v>
      </c>
      <c r="P233" s="506">
        <v>44676</v>
      </c>
      <c r="Q233" s="299">
        <f>Tabla1[[#This Row],[Salida]]-Tabla1[[#This Row],[Entrada  ]]</f>
        <v>25</v>
      </c>
      <c r="R233" s="531">
        <v>44701</v>
      </c>
    </row>
    <row r="234" spans="1:18" ht="15" hidden="1" customHeight="1" thickBot="1" x14ac:dyDescent="0.35">
      <c r="A234" s="613" t="s">
        <v>410</v>
      </c>
      <c r="B234" s="546" t="s">
        <v>411</v>
      </c>
      <c r="C234" s="420" t="s">
        <v>19</v>
      </c>
      <c r="D234" s="420" t="s">
        <v>53</v>
      </c>
      <c r="E234" s="420" t="s">
        <v>21</v>
      </c>
      <c r="F234" s="547" t="s">
        <v>412</v>
      </c>
      <c r="G234" s="420" t="s">
        <v>413</v>
      </c>
      <c r="H234" s="420">
        <v>4.4800000000000004</v>
      </c>
      <c r="I234" s="420">
        <v>12.85</v>
      </c>
      <c r="J234" s="548">
        <f>Tabla1[[#This Row],[Largo (m)]]+3</f>
        <v>15.85</v>
      </c>
      <c r="K234" s="548">
        <f>Tabla1[[#This Row],[Ancho (m)]]+3</f>
        <v>7.48</v>
      </c>
      <c r="L234" s="548">
        <v>4.75</v>
      </c>
      <c r="M234" s="549">
        <v>55.91</v>
      </c>
      <c r="N234" s="378">
        <f>Tabla1[[#This Row],[Largo+FS (m)]]*Tabla1[[#This Row],[Ancho+FS (m)]]</f>
        <v>118.55800000000001</v>
      </c>
      <c r="O234" s="380" t="s">
        <v>183</v>
      </c>
      <c r="P234" s="493">
        <v>44677</v>
      </c>
      <c r="Q234" s="420">
        <f>Tabla1[[#This Row],[Salida]]-Tabla1[[#This Row],[Entrada  ]]</f>
        <v>0</v>
      </c>
      <c r="R234" s="427">
        <v>44677</v>
      </c>
    </row>
    <row r="235" spans="1:18" ht="15" hidden="1" customHeight="1" thickBot="1" x14ac:dyDescent="0.35">
      <c r="A235" s="613" t="s">
        <v>410</v>
      </c>
      <c r="B235" s="550" t="s">
        <v>411</v>
      </c>
      <c r="C235" s="128" t="s">
        <v>19</v>
      </c>
      <c r="D235" s="128" t="s">
        <v>53</v>
      </c>
      <c r="E235" s="128" t="s">
        <v>21</v>
      </c>
      <c r="F235" s="128" t="s">
        <v>414</v>
      </c>
      <c r="G235" s="128" t="s">
        <v>415</v>
      </c>
      <c r="H235" s="128">
        <v>7.03</v>
      </c>
      <c r="I235" s="128">
        <v>21.97</v>
      </c>
      <c r="J235" s="130">
        <f>Tabla1[[#This Row],[Largo (m)]]+3</f>
        <v>24.97</v>
      </c>
      <c r="K235" s="130">
        <f>Tabla1[[#This Row],[Ancho (m)]]+3</f>
        <v>10.030000000000001</v>
      </c>
      <c r="L235" s="130">
        <v>10.49</v>
      </c>
      <c r="M235" s="131">
        <v>164.2</v>
      </c>
      <c r="N235" s="40">
        <f>Tabla1[[#This Row],[Largo+FS (m)]]*Tabla1[[#This Row],[Ancho+FS (m)]]</f>
        <v>250.44910000000002</v>
      </c>
      <c r="O235" s="150" t="s">
        <v>515</v>
      </c>
      <c r="P235" s="551">
        <v>44677</v>
      </c>
      <c r="Q235" s="160">
        <f>Tabla1[[#This Row],[Salida]]-Tabla1[[#This Row],[Entrada  ]]</f>
        <v>1</v>
      </c>
      <c r="R235" s="134">
        <v>44678</v>
      </c>
    </row>
    <row r="236" spans="1:18" ht="15" thickBot="1" x14ac:dyDescent="0.35">
      <c r="A236" s="613" t="s">
        <v>410</v>
      </c>
      <c r="B236" s="550" t="s">
        <v>406</v>
      </c>
      <c r="C236" s="128" t="s">
        <v>30</v>
      </c>
      <c r="D236" s="128" t="s">
        <v>20</v>
      </c>
      <c r="E236" s="128" t="s">
        <v>407</v>
      </c>
      <c r="F236" s="128" t="s">
        <v>490</v>
      </c>
      <c r="G236" s="128" t="s">
        <v>494</v>
      </c>
      <c r="H236" s="128">
        <v>8.3699999999999992</v>
      </c>
      <c r="I236" s="129">
        <v>10.78</v>
      </c>
      <c r="J236" s="130">
        <f>Tabla1[[#This Row],[Largo (m)]]+3</f>
        <v>13.78</v>
      </c>
      <c r="K236" s="130">
        <f>Tabla1[[#This Row],[Ancho (m)]]+3</f>
        <v>11.37</v>
      </c>
      <c r="L236" s="130">
        <v>9.3699999999999992</v>
      </c>
      <c r="M236" s="131">
        <v>48.9</v>
      </c>
      <c r="N236" s="40">
        <f>Tabla1[[#This Row],[Largo+FS (m)]]*Tabla1[[#This Row],[Ancho+FS (m)]]</f>
        <v>156.67859999999999</v>
      </c>
      <c r="O236" s="132" t="s">
        <v>515</v>
      </c>
      <c r="P236" s="133">
        <v>44677</v>
      </c>
      <c r="Q236" s="128">
        <f>Tabla1[[#This Row],[Salida]]-Tabla1[[#This Row],[Entrada  ]]</f>
        <v>15</v>
      </c>
      <c r="R236" s="134">
        <v>44692</v>
      </c>
    </row>
    <row r="237" spans="1:18" ht="15" customHeight="1" thickBot="1" x14ac:dyDescent="0.35">
      <c r="A237" s="613" t="s">
        <v>410</v>
      </c>
      <c r="B237" s="550" t="s">
        <v>406</v>
      </c>
      <c r="C237" s="128" t="s">
        <v>30</v>
      </c>
      <c r="D237" s="128" t="s">
        <v>20</v>
      </c>
      <c r="E237" s="128" t="s">
        <v>407</v>
      </c>
      <c r="F237" s="128" t="s">
        <v>490</v>
      </c>
      <c r="G237" s="128" t="s">
        <v>495</v>
      </c>
      <c r="H237" s="128">
        <v>7.05</v>
      </c>
      <c r="I237" s="129">
        <v>10</v>
      </c>
      <c r="J237" s="130">
        <f>Tabla1[[#This Row],[Largo (m)]]+3</f>
        <v>13</v>
      </c>
      <c r="K237" s="130">
        <f>Tabla1[[#This Row],[Ancho (m)]]+3</f>
        <v>10.050000000000001</v>
      </c>
      <c r="L237" s="130">
        <v>9.65</v>
      </c>
      <c r="M237" s="131">
        <v>84</v>
      </c>
      <c r="N237" s="40">
        <f>Tabla1[[#This Row],[Largo+FS (m)]]*Tabla1[[#This Row],[Ancho+FS (m)]]</f>
        <v>130.65</v>
      </c>
      <c r="O237" s="132" t="s">
        <v>515</v>
      </c>
      <c r="P237" s="133">
        <v>44677</v>
      </c>
      <c r="Q237" s="128">
        <f>Tabla1[[#This Row],[Salida]]-Tabla1[[#This Row],[Entrada  ]]</f>
        <v>15</v>
      </c>
      <c r="R237" s="134">
        <v>44692</v>
      </c>
    </row>
    <row r="238" spans="1:18" x14ac:dyDescent="0.3">
      <c r="A238" s="613" t="s">
        <v>410</v>
      </c>
      <c r="B238" s="550" t="s">
        <v>406</v>
      </c>
      <c r="C238" s="128" t="s">
        <v>30</v>
      </c>
      <c r="D238" s="128" t="s">
        <v>20</v>
      </c>
      <c r="E238" s="128" t="s">
        <v>407</v>
      </c>
      <c r="F238" s="128" t="s">
        <v>490</v>
      </c>
      <c r="G238" s="128" t="s">
        <v>496</v>
      </c>
      <c r="H238" s="128">
        <v>9.65</v>
      </c>
      <c r="I238" s="129">
        <v>15.8</v>
      </c>
      <c r="J238" s="130">
        <f>Tabla1[[#This Row],[Largo (m)]]+3</f>
        <v>18.8</v>
      </c>
      <c r="K238" s="130">
        <f>Tabla1[[#This Row],[Ancho (m)]]+3</f>
        <v>12.65</v>
      </c>
      <c r="L238" s="130">
        <v>9.6999999999999993</v>
      </c>
      <c r="M238" s="131">
        <v>78.8</v>
      </c>
      <c r="N238" s="40">
        <f>Tabla1[[#This Row],[Largo+FS (m)]]*Tabla1[[#This Row],[Ancho+FS (m)]]</f>
        <v>237.82000000000002</v>
      </c>
      <c r="O238" s="132" t="s">
        <v>515</v>
      </c>
      <c r="P238" s="133">
        <v>44677</v>
      </c>
      <c r="Q238" s="128">
        <f>Tabla1[[#This Row],[Salida]]-Tabla1[[#This Row],[Entrada  ]]</f>
        <v>16</v>
      </c>
      <c r="R238" s="134">
        <v>44693</v>
      </c>
    </row>
    <row r="239" spans="1:18" hidden="1" x14ac:dyDescent="0.3">
      <c r="A239" s="613" t="s">
        <v>410</v>
      </c>
      <c r="B239" s="550" t="s">
        <v>406</v>
      </c>
      <c r="C239" s="128" t="s">
        <v>30</v>
      </c>
      <c r="D239" s="128" t="s">
        <v>20</v>
      </c>
      <c r="E239" s="128" t="s">
        <v>407</v>
      </c>
      <c r="F239" s="128" t="s">
        <v>416</v>
      </c>
      <c r="G239" s="128" t="s">
        <v>417</v>
      </c>
      <c r="H239" s="128">
        <v>2.93</v>
      </c>
      <c r="I239" s="129">
        <v>8.75</v>
      </c>
      <c r="J239" s="130">
        <f>Tabla1[[#This Row],[Largo (m)]]+3</f>
        <v>11.75</v>
      </c>
      <c r="K239" s="130">
        <f>Tabla1[[#This Row],[Ancho (m)]]+3</f>
        <v>5.93</v>
      </c>
      <c r="L239" s="130">
        <v>3.12</v>
      </c>
      <c r="M239" s="131">
        <v>20.5</v>
      </c>
      <c r="N239" s="40">
        <f>Tabla1[[#This Row],[Largo+FS (m)]]*Tabla1[[#This Row],[Ancho+FS (m)]]</f>
        <v>69.677499999999995</v>
      </c>
      <c r="O239" s="132" t="s">
        <v>516</v>
      </c>
      <c r="P239" s="133">
        <v>44677</v>
      </c>
      <c r="Q239" s="128">
        <f>Tabla1[[#This Row],[Salida]]-Tabla1[[#This Row],[Entrada  ]]</f>
        <v>20</v>
      </c>
      <c r="R239" s="133">
        <v>44697</v>
      </c>
    </row>
    <row r="240" spans="1:18" hidden="1" x14ac:dyDescent="0.3">
      <c r="A240" s="613" t="s">
        <v>410</v>
      </c>
      <c r="B240" s="550" t="s">
        <v>406</v>
      </c>
      <c r="C240" s="128" t="s">
        <v>30</v>
      </c>
      <c r="D240" s="128" t="s">
        <v>20</v>
      </c>
      <c r="E240" s="128" t="s">
        <v>407</v>
      </c>
      <c r="F240" s="128" t="s">
        <v>416</v>
      </c>
      <c r="G240" s="128" t="s">
        <v>418</v>
      </c>
      <c r="H240" s="128">
        <v>2.93</v>
      </c>
      <c r="I240" s="129">
        <v>8.31</v>
      </c>
      <c r="J240" s="130">
        <f>Tabla1[[#This Row],[Largo (m)]]+3</f>
        <v>11.31</v>
      </c>
      <c r="K240" s="130">
        <f>Tabla1[[#This Row],[Ancho (m)]]+3</f>
        <v>5.93</v>
      </c>
      <c r="L240" s="130">
        <v>3.12</v>
      </c>
      <c r="M240" s="131">
        <v>20.100000000000001</v>
      </c>
      <c r="N240" s="40">
        <f>Tabla1[[#This Row],[Largo+FS (m)]]*Tabla1[[#This Row],[Ancho+FS (m)]]</f>
        <v>67.068299999999994</v>
      </c>
      <c r="O240" s="132" t="s">
        <v>516</v>
      </c>
      <c r="P240" s="133">
        <v>44677</v>
      </c>
      <c r="Q240" s="128">
        <f>Tabla1[[#This Row],[Salida]]-Tabla1[[#This Row],[Entrada  ]]</f>
        <v>20</v>
      </c>
      <c r="R240" s="133">
        <v>44697</v>
      </c>
    </row>
    <row r="241" spans="1:18" hidden="1" x14ac:dyDescent="0.3">
      <c r="A241" s="613" t="s">
        <v>410</v>
      </c>
      <c r="B241" s="550" t="s">
        <v>406</v>
      </c>
      <c r="C241" s="128" t="s">
        <v>30</v>
      </c>
      <c r="D241" s="128" t="s">
        <v>20</v>
      </c>
      <c r="E241" s="128" t="s">
        <v>407</v>
      </c>
      <c r="F241" s="128" t="s">
        <v>416</v>
      </c>
      <c r="G241" s="128" t="s">
        <v>419</v>
      </c>
      <c r="H241" s="128">
        <v>2.93</v>
      </c>
      <c r="I241" s="129">
        <v>8.31</v>
      </c>
      <c r="J241" s="130">
        <f>Tabla1[[#This Row],[Largo (m)]]+3</f>
        <v>11.31</v>
      </c>
      <c r="K241" s="130">
        <f>Tabla1[[#This Row],[Ancho (m)]]+3</f>
        <v>5.93</v>
      </c>
      <c r="L241" s="130">
        <v>3.12</v>
      </c>
      <c r="M241" s="131">
        <v>20.100000000000001</v>
      </c>
      <c r="N241" s="40">
        <f>Tabla1[[#This Row],[Largo+FS (m)]]*Tabla1[[#This Row],[Ancho+FS (m)]]</f>
        <v>67.068299999999994</v>
      </c>
      <c r="O241" s="132" t="s">
        <v>515</v>
      </c>
      <c r="P241" s="133">
        <v>44677</v>
      </c>
      <c r="Q241" s="128">
        <f>Tabla1[[#This Row],[Salida]]-Tabla1[[#This Row],[Entrada  ]]</f>
        <v>21</v>
      </c>
      <c r="R241" s="133">
        <v>44698</v>
      </c>
    </row>
    <row r="242" spans="1:18" hidden="1" x14ac:dyDescent="0.3">
      <c r="A242" s="613" t="s">
        <v>410</v>
      </c>
      <c r="B242" s="550" t="s">
        <v>406</v>
      </c>
      <c r="C242" s="128" t="s">
        <v>30</v>
      </c>
      <c r="D242" s="128" t="s">
        <v>20</v>
      </c>
      <c r="E242" s="128" t="s">
        <v>407</v>
      </c>
      <c r="F242" s="128" t="s">
        <v>416</v>
      </c>
      <c r="G242" s="128" t="s">
        <v>420</v>
      </c>
      <c r="H242" s="128">
        <v>2.93</v>
      </c>
      <c r="I242" s="129">
        <v>8.31</v>
      </c>
      <c r="J242" s="130">
        <f>Tabla1[[#This Row],[Largo (m)]]+3</f>
        <v>11.31</v>
      </c>
      <c r="K242" s="130">
        <f>Tabla1[[#This Row],[Ancho (m)]]+3</f>
        <v>5.93</v>
      </c>
      <c r="L242" s="130">
        <v>3.12</v>
      </c>
      <c r="M242" s="131">
        <v>20.100000000000001</v>
      </c>
      <c r="N242" s="40">
        <f>Tabla1[[#This Row],[Largo+FS (m)]]*Tabla1[[#This Row],[Ancho+FS (m)]]</f>
        <v>67.068299999999994</v>
      </c>
      <c r="O242" s="132" t="s">
        <v>515</v>
      </c>
      <c r="P242" s="133">
        <v>44677</v>
      </c>
      <c r="Q242" s="128">
        <f>Tabla1[[#This Row],[Salida]]-Tabla1[[#This Row],[Entrada  ]]</f>
        <v>21</v>
      </c>
      <c r="R242" s="133">
        <v>44698</v>
      </c>
    </row>
    <row r="243" spans="1:18" hidden="1" x14ac:dyDescent="0.3">
      <c r="A243" s="613" t="s">
        <v>410</v>
      </c>
      <c r="B243" s="550" t="s">
        <v>406</v>
      </c>
      <c r="C243" s="128" t="s">
        <v>30</v>
      </c>
      <c r="D243" s="128" t="s">
        <v>20</v>
      </c>
      <c r="E243" s="128" t="s">
        <v>407</v>
      </c>
      <c r="F243" s="128" t="s">
        <v>416</v>
      </c>
      <c r="G243" s="128" t="s">
        <v>421</v>
      </c>
      <c r="H243" s="128">
        <v>2.93</v>
      </c>
      <c r="I243" s="129">
        <v>8.31</v>
      </c>
      <c r="J243" s="130">
        <f>Tabla1[[#This Row],[Largo (m)]]+3</f>
        <v>11.31</v>
      </c>
      <c r="K243" s="130">
        <f>Tabla1[[#This Row],[Ancho (m)]]+3</f>
        <v>5.93</v>
      </c>
      <c r="L243" s="130">
        <v>3.12</v>
      </c>
      <c r="M243" s="131">
        <v>20.100000000000001</v>
      </c>
      <c r="N243" s="40">
        <f>Tabla1[[#This Row],[Largo+FS (m)]]*Tabla1[[#This Row],[Ancho+FS (m)]]</f>
        <v>67.068299999999994</v>
      </c>
      <c r="O243" s="132" t="s">
        <v>515</v>
      </c>
      <c r="P243" s="133">
        <v>44677</v>
      </c>
      <c r="Q243" s="128">
        <f>Tabla1[[#This Row],[Salida]]-Tabla1[[#This Row],[Entrada  ]]</f>
        <v>22</v>
      </c>
      <c r="R243" s="133">
        <v>44699</v>
      </c>
    </row>
    <row r="244" spans="1:18" hidden="1" x14ac:dyDescent="0.3">
      <c r="A244" s="613" t="s">
        <v>410</v>
      </c>
      <c r="B244" s="550" t="s">
        <v>406</v>
      </c>
      <c r="C244" s="128" t="s">
        <v>30</v>
      </c>
      <c r="D244" s="128" t="s">
        <v>20</v>
      </c>
      <c r="E244" s="128" t="s">
        <v>407</v>
      </c>
      <c r="F244" s="128" t="s">
        <v>416</v>
      </c>
      <c r="G244" s="128" t="s">
        <v>422</v>
      </c>
      <c r="H244" s="128">
        <v>2.93</v>
      </c>
      <c r="I244" s="129">
        <v>8.31</v>
      </c>
      <c r="J244" s="130">
        <f>Tabla1[[#This Row],[Largo (m)]]+3</f>
        <v>11.31</v>
      </c>
      <c r="K244" s="130">
        <f>Tabla1[[#This Row],[Ancho (m)]]+3</f>
        <v>5.93</v>
      </c>
      <c r="L244" s="130">
        <v>3.12</v>
      </c>
      <c r="M244" s="131">
        <v>20.100000000000001</v>
      </c>
      <c r="N244" s="40">
        <f>Tabla1[[#This Row],[Largo+FS (m)]]*Tabla1[[#This Row],[Ancho+FS (m)]]</f>
        <v>67.068299999999994</v>
      </c>
      <c r="O244" s="132" t="s">
        <v>515</v>
      </c>
      <c r="P244" s="133">
        <v>44677</v>
      </c>
      <c r="Q244" s="128">
        <f>Tabla1[[#This Row],[Salida]]-Tabla1[[#This Row],[Entrada  ]]</f>
        <v>22</v>
      </c>
      <c r="R244" s="133">
        <v>44699</v>
      </c>
    </row>
    <row r="245" spans="1:18" hidden="1" x14ac:dyDescent="0.3">
      <c r="A245" s="613" t="s">
        <v>410</v>
      </c>
      <c r="B245" s="550" t="s">
        <v>406</v>
      </c>
      <c r="C245" s="128" t="s">
        <v>30</v>
      </c>
      <c r="D245" s="128" t="s">
        <v>20</v>
      </c>
      <c r="E245" s="128" t="s">
        <v>407</v>
      </c>
      <c r="F245" s="128" t="s">
        <v>416</v>
      </c>
      <c r="G245" s="128" t="s">
        <v>423</v>
      </c>
      <c r="H245" s="128">
        <v>2.93</v>
      </c>
      <c r="I245" s="129">
        <v>8.31</v>
      </c>
      <c r="J245" s="130">
        <f>Tabla1[[#This Row],[Largo (m)]]+3</f>
        <v>11.31</v>
      </c>
      <c r="K245" s="130">
        <f>Tabla1[[#This Row],[Ancho (m)]]+3</f>
        <v>5.93</v>
      </c>
      <c r="L245" s="130">
        <v>3.12</v>
      </c>
      <c r="M245" s="131">
        <v>20.100000000000001</v>
      </c>
      <c r="N245" s="40">
        <f>Tabla1[[#This Row],[Largo+FS (m)]]*Tabla1[[#This Row],[Ancho+FS (m)]]</f>
        <v>67.068299999999994</v>
      </c>
      <c r="O245" s="132" t="s">
        <v>515</v>
      </c>
      <c r="P245" s="133">
        <v>44677</v>
      </c>
      <c r="Q245" s="128">
        <f>Tabla1[[#This Row],[Salida]]-Tabla1[[#This Row],[Entrada  ]]</f>
        <v>22</v>
      </c>
      <c r="R245" s="133">
        <v>44699</v>
      </c>
    </row>
    <row r="246" spans="1:18" hidden="1" x14ac:dyDescent="0.3">
      <c r="A246" s="613" t="s">
        <v>410</v>
      </c>
      <c r="B246" s="550" t="s">
        <v>406</v>
      </c>
      <c r="C246" s="128" t="s">
        <v>30</v>
      </c>
      <c r="D246" s="128" t="s">
        <v>20</v>
      </c>
      <c r="E246" s="128" t="s">
        <v>407</v>
      </c>
      <c r="F246" s="128" t="s">
        <v>416</v>
      </c>
      <c r="G246" s="128" t="s">
        <v>424</v>
      </c>
      <c r="H246" s="128">
        <v>2.93</v>
      </c>
      <c r="I246" s="129">
        <v>8.31</v>
      </c>
      <c r="J246" s="130">
        <f>Tabla1[[#This Row],[Largo (m)]]+3</f>
        <v>11.31</v>
      </c>
      <c r="K246" s="130">
        <f>Tabla1[[#This Row],[Ancho (m)]]+3</f>
        <v>5.93</v>
      </c>
      <c r="L246" s="130">
        <v>3.12</v>
      </c>
      <c r="M246" s="131">
        <v>20.100000000000001</v>
      </c>
      <c r="N246" s="40">
        <f>Tabla1[[#This Row],[Largo+FS (m)]]*Tabla1[[#This Row],[Ancho+FS (m)]]</f>
        <v>67.068299999999994</v>
      </c>
      <c r="O246" s="132" t="s">
        <v>515</v>
      </c>
      <c r="P246" s="133">
        <v>44677</v>
      </c>
      <c r="Q246" s="128">
        <f>Tabla1[[#This Row],[Salida]]-Tabla1[[#This Row],[Entrada  ]]</f>
        <v>22</v>
      </c>
      <c r="R246" s="133">
        <v>44699</v>
      </c>
    </row>
    <row r="247" spans="1:18" hidden="1" x14ac:dyDescent="0.3">
      <c r="A247" s="613" t="s">
        <v>410</v>
      </c>
      <c r="B247" s="550" t="s">
        <v>406</v>
      </c>
      <c r="C247" s="128" t="s">
        <v>30</v>
      </c>
      <c r="D247" s="128" t="s">
        <v>20</v>
      </c>
      <c r="E247" s="128" t="s">
        <v>407</v>
      </c>
      <c r="F247" s="128" t="s">
        <v>416</v>
      </c>
      <c r="G247" s="128" t="s">
        <v>425</v>
      </c>
      <c r="H247" s="128">
        <v>2.93</v>
      </c>
      <c r="I247" s="129">
        <v>8.31</v>
      </c>
      <c r="J247" s="130">
        <f>Tabla1[[#This Row],[Largo (m)]]+3</f>
        <v>11.31</v>
      </c>
      <c r="K247" s="130">
        <f>Tabla1[[#This Row],[Ancho (m)]]+3</f>
        <v>5.93</v>
      </c>
      <c r="L247" s="130">
        <v>3.12</v>
      </c>
      <c r="M247" s="131">
        <v>20.100000000000001</v>
      </c>
      <c r="N247" s="40">
        <f>Tabla1[[#This Row],[Largo+FS (m)]]*Tabla1[[#This Row],[Ancho+FS (m)]]</f>
        <v>67.068299999999994</v>
      </c>
      <c r="O247" s="132" t="s">
        <v>515</v>
      </c>
      <c r="P247" s="133">
        <v>44677</v>
      </c>
      <c r="Q247" s="128">
        <f>Tabla1[[#This Row],[Salida]]-Tabla1[[#This Row],[Entrada  ]]</f>
        <v>22</v>
      </c>
      <c r="R247" s="133">
        <v>44699</v>
      </c>
    </row>
    <row r="248" spans="1:18" ht="15" hidden="1" thickBot="1" x14ac:dyDescent="0.35">
      <c r="A248" s="613" t="s">
        <v>410</v>
      </c>
      <c r="B248" s="552" t="s">
        <v>406</v>
      </c>
      <c r="C248" s="494" t="s">
        <v>30</v>
      </c>
      <c r="D248" s="494" t="s">
        <v>20</v>
      </c>
      <c r="E248" s="494" t="s">
        <v>407</v>
      </c>
      <c r="F248" s="494" t="s">
        <v>416</v>
      </c>
      <c r="G248" s="494" t="s">
        <v>426</v>
      </c>
      <c r="H248" s="494">
        <v>2.93</v>
      </c>
      <c r="I248" s="526">
        <v>8.31</v>
      </c>
      <c r="J248" s="527">
        <f>Tabla1[[#This Row],[Largo (m)]]+3</f>
        <v>11.31</v>
      </c>
      <c r="K248" s="527">
        <f>Tabla1[[#This Row],[Ancho (m)]]+3</f>
        <v>5.93</v>
      </c>
      <c r="L248" s="527">
        <v>3.12</v>
      </c>
      <c r="M248" s="528">
        <v>20.100000000000001</v>
      </c>
      <c r="N248" s="390">
        <f>Tabla1[[#This Row],[Largo+FS (m)]]*Tabla1[[#This Row],[Ancho+FS (m)]]</f>
        <v>67.068299999999994</v>
      </c>
      <c r="O248" s="553" t="s">
        <v>515</v>
      </c>
      <c r="P248" s="554">
        <v>44677</v>
      </c>
      <c r="Q248" s="494">
        <f>Tabla1[[#This Row],[Salida]]-Tabla1[[#This Row],[Entrada  ]]</f>
        <v>22</v>
      </c>
      <c r="R248" s="554">
        <v>44699</v>
      </c>
    </row>
    <row r="249" spans="1:18" x14ac:dyDescent="0.3">
      <c r="A249" s="603" t="s">
        <v>427</v>
      </c>
      <c r="B249" s="482" t="s">
        <v>428</v>
      </c>
      <c r="C249" s="287" t="s">
        <v>19</v>
      </c>
      <c r="D249" s="555" t="s">
        <v>20</v>
      </c>
      <c r="E249" s="287" t="s">
        <v>320</v>
      </c>
      <c r="F249" s="287" t="s">
        <v>429</v>
      </c>
      <c r="G249" s="287" t="s">
        <v>430</v>
      </c>
      <c r="H249" s="556">
        <v>16</v>
      </c>
      <c r="I249" s="556">
        <v>14</v>
      </c>
      <c r="J249" s="557">
        <f>Tabla1[[#This Row],[Largo (m)]]+3</f>
        <v>17</v>
      </c>
      <c r="K249" s="557">
        <f>Tabla1[[#This Row],[Ancho (m)]]+3</f>
        <v>19</v>
      </c>
      <c r="L249" s="462">
        <v>24.5</v>
      </c>
      <c r="M249" s="463">
        <v>332</v>
      </c>
      <c r="N249" s="457">
        <f>Tabla1[[#This Row],[Largo+FS (m)]]*Tabla1[[#This Row],[Ancho+FS (m)]]</f>
        <v>323</v>
      </c>
      <c r="O249" s="464" t="s">
        <v>517</v>
      </c>
      <c r="P249" s="322">
        <v>44680</v>
      </c>
      <c r="Q249" s="287">
        <f>Tabla1[[#This Row],[Salida]]-Tabla1[[#This Row],[Entrada  ]]</f>
        <v>3</v>
      </c>
      <c r="R249" s="465">
        <v>44683</v>
      </c>
    </row>
    <row r="250" spans="1:18" ht="15" thickBot="1" x14ac:dyDescent="0.35">
      <c r="A250" s="603" t="s">
        <v>427</v>
      </c>
      <c r="B250" s="558" t="s">
        <v>428</v>
      </c>
      <c r="C250" s="300" t="s">
        <v>19</v>
      </c>
      <c r="D250" s="507" t="s">
        <v>20</v>
      </c>
      <c r="E250" s="300" t="s">
        <v>320</v>
      </c>
      <c r="F250" s="300" t="s">
        <v>429</v>
      </c>
      <c r="G250" s="300" t="s">
        <v>431</v>
      </c>
      <c r="H250" s="468">
        <v>8</v>
      </c>
      <c r="I250" s="468">
        <v>10</v>
      </c>
      <c r="J250" s="469">
        <f>Tabla1[[#This Row],[Largo (m)]]+3</f>
        <v>13</v>
      </c>
      <c r="K250" s="469">
        <f>Tabla1[[#This Row],[Ancho (m)]]+3</f>
        <v>11</v>
      </c>
      <c r="L250" s="469">
        <v>21</v>
      </c>
      <c r="M250" s="470">
        <v>99</v>
      </c>
      <c r="N250" s="471">
        <f>Tabla1[[#This Row],[Largo+FS (m)]]*Tabla1[[#This Row],[Ancho+FS (m)]]</f>
        <v>143</v>
      </c>
      <c r="O250" s="437" t="s">
        <v>517</v>
      </c>
      <c r="P250" s="438">
        <v>44680</v>
      </c>
      <c r="Q250" s="300">
        <f>Tabla1[[#This Row],[Salida]]-Tabla1[[#This Row],[Entrada  ]]</f>
        <v>1</v>
      </c>
      <c r="R250" s="439">
        <v>44681</v>
      </c>
    </row>
    <row r="251" spans="1:18" ht="15" thickBot="1" x14ac:dyDescent="0.35">
      <c r="A251" s="615" t="s">
        <v>432</v>
      </c>
      <c r="B251" s="559" t="s">
        <v>433</v>
      </c>
      <c r="C251" s="488" t="s">
        <v>19</v>
      </c>
      <c r="D251" s="488" t="s">
        <v>20</v>
      </c>
      <c r="E251" s="488" t="s">
        <v>21</v>
      </c>
      <c r="F251" s="488" t="s">
        <v>476</v>
      </c>
      <c r="G251" s="488" t="s">
        <v>434</v>
      </c>
      <c r="H251" s="489">
        <v>17.5</v>
      </c>
      <c r="I251" s="489">
        <v>44</v>
      </c>
      <c r="J251" s="490">
        <f>Tabla1[[#This Row],[Largo (m)]]+3</f>
        <v>47</v>
      </c>
      <c r="K251" s="490">
        <f>Tabla1[[#This Row],[Ancho (m)]]+3</f>
        <v>20.5</v>
      </c>
      <c r="L251" s="490">
        <v>27</v>
      </c>
      <c r="M251" s="491">
        <v>660</v>
      </c>
      <c r="N251" s="378">
        <f>Tabla1[[#This Row],[Largo+FS (m)]]*Tabla1[[#This Row],[Ancho+FS (m)]]</f>
        <v>963.5</v>
      </c>
      <c r="O251" s="492" t="s">
        <v>517</v>
      </c>
      <c r="P251" s="493">
        <v>44681</v>
      </c>
      <c r="Q251" s="420">
        <f>Tabla1[[#This Row],[Salida]]-Tabla1[[#This Row],[Entrada  ]]</f>
        <v>2</v>
      </c>
      <c r="R251" s="427">
        <v>44683</v>
      </c>
    </row>
    <row r="252" spans="1:18" ht="15" thickBot="1" x14ac:dyDescent="0.35">
      <c r="A252" s="615" t="s">
        <v>432</v>
      </c>
      <c r="B252" s="34" t="s">
        <v>433</v>
      </c>
      <c r="C252" s="35" t="s">
        <v>19</v>
      </c>
      <c r="D252" s="45" t="s">
        <v>20</v>
      </c>
      <c r="E252" s="45" t="s">
        <v>21</v>
      </c>
      <c r="F252" s="45" t="s">
        <v>476</v>
      </c>
      <c r="G252" s="45" t="s">
        <v>435</v>
      </c>
      <c r="H252" s="163">
        <v>16</v>
      </c>
      <c r="I252" s="163">
        <v>44</v>
      </c>
      <c r="J252" s="50">
        <f>Tabla1[[#This Row],[Largo (m)]]+3</f>
        <v>47</v>
      </c>
      <c r="K252" s="50">
        <f>Tabla1[[#This Row],[Ancho (m)]]+3</f>
        <v>19</v>
      </c>
      <c r="L252" s="50">
        <v>22.5</v>
      </c>
      <c r="M252" s="51">
        <v>579</v>
      </c>
      <c r="N252" s="40">
        <f>Tabla1[[#This Row],[Largo+FS (m)]]*Tabla1[[#This Row],[Ancho+FS (m)]]</f>
        <v>893</v>
      </c>
      <c r="O252" s="132" t="s">
        <v>517</v>
      </c>
      <c r="P252" s="124">
        <v>44681</v>
      </c>
      <c r="Q252" s="119">
        <f>Tabla1[[#This Row],[Salida]]-Tabla1[[#This Row],[Entrada  ]]</f>
        <v>3</v>
      </c>
      <c r="R252" s="125">
        <v>44684</v>
      </c>
    </row>
    <row r="253" spans="1:18" ht="15" thickBot="1" x14ac:dyDescent="0.35">
      <c r="A253" s="615" t="s">
        <v>432</v>
      </c>
      <c r="B253" s="451" t="s">
        <v>433</v>
      </c>
      <c r="C253" s="560" t="s">
        <v>19</v>
      </c>
      <c r="D253" s="388" t="s">
        <v>20</v>
      </c>
      <c r="E253" s="388" t="s">
        <v>21</v>
      </c>
      <c r="F253" s="388" t="s">
        <v>476</v>
      </c>
      <c r="G253" s="388" t="s">
        <v>436</v>
      </c>
      <c r="H253" s="561">
        <v>16</v>
      </c>
      <c r="I253" s="561">
        <v>42</v>
      </c>
      <c r="J253" s="562">
        <f>Tabla1[[#This Row],[Largo (m)]]+3</f>
        <v>45</v>
      </c>
      <c r="K253" s="562">
        <f>Tabla1[[#This Row],[Ancho (m)]]+3</f>
        <v>19</v>
      </c>
      <c r="L253" s="562">
        <v>32.4</v>
      </c>
      <c r="M253" s="563">
        <v>485</v>
      </c>
      <c r="N253" s="390">
        <f>Tabla1[[#This Row],[Largo+FS (m)]]*Tabla1[[#This Row],[Ancho+FS (m)]]</f>
        <v>855</v>
      </c>
      <c r="O253" s="553" t="s">
        <v>517</v>
      </c>
      <c r="P253" s="393">
        <v>44681</v>
      </c>
      <c r="Q253" s="387">
        <f>Tabla1[[#This Row],[Salida]]-Tabla1[[#This Row],[Entrada  ]]</f>
        <v>7</v>
      </c>
      <c r="R253" s="394">
        <v>44688</v>
      </c>
    </row>
    <row r="254" spans="1:18" x14ac:dyDescent="0.3">
      <c r="A254" s="603" t="s">
        <v>437</v>
      </c>
      <c r="B254" s="564" t="s">
        <v>433</v>
      </c>
      <c r="C254" s="58" t="s">
        <v>19</v>
      </c>
      <c r="D254" s="497" t="s">
        <v>20</v>
      </c>
      <c r="E254" s="497" t="s">
        <v>21</v>
      </c>
      <c r="F254" s="497" t="s">
        <v>476</v>
      </c>
      <c r="G254" s="497" t="s">
        <v>438</v>
      </c>
      <c r="H254" s="498">
        <v>16</v>
      </c>
      <c r="I254" s="498">
        <v>36</v>
      </c>
      <c r="J254" s="499">
        <f>Tabla1[[#This Row],[Largo (m)]]+3</f>
        <v>39</v>
      </c>
      <c r="K254" s="499">
        <f>Tabla1[[#This Row],[Ancho (m)]]+3</f>
        <v>19</v>
      </c>
      <c r="L254" s="499">
        <v>23.5</v>
      </c>
      <c r="M254" s="500">
        <v>442</v>
      </c>
      <c r="N254" s="457">
        <f>Tabla1[[#This Row],[Largo+FS (m)]]*Tabla1[[#This Row],[Ancho+FS (m)]]</f>
        <v>741</v>
      </c>
      <c r="O254" s="464" t="s">
        <v>517</v>
      </c>
      <c r="P254" s="296">
        <v>44682</v>
      </c>
      <c r="Q254" s="286">
        <f>Tabla1[[#This Row],[Salida]]-Tabla1[[#This Row],[Entrada  ]]</f>
        <v>4</v>
      </c>
      <c r="R254" s="459">
        <v>44686</v>
      </c>
    </row>
    <row r="255" spans="1:18" x14ac:dyDescent="0.3">
      <c r="A255" s="603" t="s">
        <v>437</v>
      </c>
      <c r="B255" s="56" t="s">
        <v>433</v>
      </c>
      <c r="C255" s="57" t="s">
        <v>19</v>
      </c>
      <c r="D255" s="57" t="s">
        <v>20</v>
      </c>
      <c r="E255" s="57" t="s">
        <v>21</v>
      </c>
      <c r="F255" s="57" t="s">
        <v>476</v>
      </c>
      <c r="G255" s="57" t="s">
        <v>439</v>
      </c>
      <c r="H255" s="60">
        <v>19.7</v>
      </c>
      <c r="I255" s="60">
        <v>48</v>
      </c>
      <c r="J255" s="61">
        <f>Tabla1[[#This Row],[Largo (m)]]+3</f>
        <v>51</v>
      </c>
      <c r="K255" s="61">
        <f>Tabla1[[#This Row],[Ancho (m)]]+3</f>
        <v>22.7</v>
      </c>
      <c r="L255" s="61">
        <v>32.5</v>
      </c>
      <c r="M255" s="62">
        <v>896</v>
      </c>
      <c r="N255" s="63">
        <f>Tabla1[[#This Row],[Largo+FS (m)]]*Tabla1[[#This Row],[Ancho+FS (m)]]</f>
        <v>1157.7</v>
      </c>
      <c r="O255" s="101" t="s">
        <v>517</v>
      </c>
      <c r="P255" s="102">
        <v>44682</v>
      </c>
      <c r="Q255" s="97">
        <f>Tabla1[[#This Row],[Salida]]-Tabla1[[#This Row],[Entrada  ]]</f>
        <v>4</v>
      </c>
      <c r="R255" s="103">
        <v>44686</v>
      </c>
    </row>
    <row r="256" spans="1:18" ht="15" thickBot="1" x14ac:dyDescent="0.35">
      <c r="A256" s="603" t="s">
        <v>437</v>
      </c>
      <c r="B256" s="558" t="s">
        <v>433</v>
      </c>
      <c r="C256" s="467" t="s">
        <v>19</v>
      </c>
      <c r="D256" s="467" t="s">
        <v>20</v>
      </c>
      <c r="E256" s="467" t="s">
        <v>21</v>
      </c>
      <c r="F256" s="467" t="s">
        <v>476</v>
      </c>
      <c r="G256" s="467" t="s">
        <v>440</v>
      </c>
      <c r="H256" s="565">
        <v>18.5</v>
      </c>
      <c r="I256" s="565">
        <v>36</v>
      </c>
      <c r="J256" s="566">
        <f>Tabla1[[#This Row],[Largo (m)]]+3</f>
        <v>39</v>
      </c>
      <c r="K256" s="566">
        <f>Tabla1[[#This Row],[Ancho (m)]]+3</f>
        <v>21.5</v>
      </c>
      <c r="L256" s="566">
        <v>28</v>
      </c>
      <c r="M256" s="567">
        <v>721</v>
      </c>
      <c r="N256" s="471">
        <f>Tabla1[[#This Row],[Largo+FS (m)]]*Tabla1[[#This Row],[Ancho+FS (m)]]</f>
        <v>838.5</v>
      </c>
      <c r="O256" s="437" t="s">
        <v>517</v>
      </c>
      <c r="P256" s="438">
        <v>44682</v>
      </c>
      <c r="Q256" s="300">
        <f>Tabla1[[#This Row],[Salida]]-Tabla1[[#This Row],[Entrada  ]]</f>
        <v>5</v>
      </c>
      <c r="R256" s="439">
        <v>44687</v>
      </c>
    </row>
    <row r="257" spans="1:18" ht="15" thickBot="1" x14ac:dyDescent="0.35">
      <c r="A257" s="613" t="s">
        <v>441</v>
      </c>
      <c r="B257" s="546" t="s">
        <v>442</v>
      </c>
      <c r="C257" s="423" t="s">
        <v>19</v>
      </c>
      <c r="D257" s="420" t="s">
        <v>53</v>
      </c>
      <c r="E257" s="420" t="s">
        <v>21</v>
      </c>
      <c r="F257" s="420" t="s">
        <v>497</v>
      </c>
      <c r="G257" s="420" t="s">
        <v>498</v>
      </c>
      <c r="H257" s="568">
        <v>10</v>
      </c>
      <c r="I257" s="568">
        <v>21</v>
      </c>
      <c r="J257" s="548">
        <f>Tabla1[[#This Row],[Largo (m)]]+3</f>
        <v>24</v>
      </c>
      <c r="K257" s="548">
        <f>Tabla1[[#This Row],[Ancho (m)]]+3</f>
        <v>13</v>
      </c>
      <c r="L257" s="548">
        <v>6.5</v>
      </c>
      <c r="M257" s="549">
        <v>63.617159999999991</v>
      </c>
      <c r="N257" s="378">
        <f>Tabla1[[#This Row],[Largo+FS (m)]]*Tabla1[[#This Row],[Ancho+FS (m)]]</f>
        <v>312</v>
      </c>
      <c r="O257" s="492" t="s">
        <v>529</v>
      </c>
      <c r="P257" s="493">
        <v>44684</v>
      </c>
      <c r="Q257" s="420">
        <f>Tabla1[[#This Row],[Salida]]-Tabla1[[#This Row],[Entrada  ]]</f>
        <v>5</v>
      </c>
      <c r="R257" s="427">
        <v>44689</v>
      </c>
    </row>
    <row r="258" spans="1:18" ht="15" thickBot="1" x14ac:dyDescent="0.35">
      <c r="A258" s="613" t="s">
        <v>441</v>
      </c>
      <c r="B258" s="550" t="s">
        <v>442</v>
      </c>
      <c r="C258" s="160" t="s">
        <v>19</v>
      </c>
      <c r="D258" s="128" t="s">
        <v>53</v>
      </c>
      <c r="E258" s="128" t="s">
        <v>21</v>
      </c>
      <c r="F258" s="128" t="s">
        <v>497</v>
      </c>
      <c r="G258" s="128" t="s">
        <v>499</v>
      </c>
      <c r="H258" s="129">
        <v>10</v>
      </c>
      <c r="I258" s="129">
        <v>21</v>
      </c>
      <c r="J258" s="130">
        <f>Tabla1[[#This Row],[Largo (m)]]+3</f>
        <v>24</v>
      </c>
      <c r="K258" s="130">
        <f>Tabla1[[#This Row],[Ancho (m)]]+3</f>
        <v>13</v>
      </c>
      <c r="L258" s="130">
        <v>7.7</v>
      </c>
      <c r="M258" s="131">
        <v>54.44191</v>
      </c>
      <c r="N258" s="40">
        <f>Tabla1[[#This Row],[Largo+FS (m)]]*Tabla1[[#This Row],[Ancho+FS (m)]]</f>
        <v>312</v>
      </c>
      <c r="O258" s="132" t="s">
        <v>529</v>
      </c>
      <c r="P258" s="133">
        <v>44684</v>
      </c>
      <c r="Q258" s="128">
        <f>Tabla1[[#This Row],[Salida]]-Tabla1[[#This Row],[Entrada  ]]</f>
        <v>5</v>
      </c>
      <c r="R258" s="134">
        <v>44689</v>
      </c>
    </row>
    <row r="259" spans="1:18" ht="15" thickBot="1" x14ac:dyDescent="0.35">
      <c r="A259" s="613" t="s">
        <v>441</v>
      </c>
      <c r="B259" s="550" t="s">
        <v>442</v>
      </c>
      <c r="C259" s="160" t="s">
        <v>19</v>
      </c>
      <c r="D259" s="128" t="s">
        <v>53</v>
      </c>
      <c r="E259" s="128" t="s">
        <v>21</v>
      </c>
      <c r="F259" s="128" t="s">
        <v>497</v>
      </c>
      <c r="G259" s="128" t="s">
        <v>500</v>
      </c>
      <c r="H259" s="129">
        <v>13</v>
      </c>
      <c r="I259" s="129">
        <v>20.5</v>
      </c>
      <c r="J259" s="130">
        <f>Tabla1[[#This Row],[Largo (m)]]+3</f>
        <v>23.5</v>
      </c>
      <c r="K259" s="130">
        <f>Tabla1[[#This Row],[Ancho (m)]]+3</f>
        <v>16</v>
      </c>
      <c r="L259" s="130">
        <v>6.2</v>
      </c>
      <c r="M259" s="131">
        <v>94.431039999999996</v>
      </c>
      <c r="N259" s="40">
        <f>Tabla1[[#This Row],[Largo+FS (m)]]*Tabla1[[#This Row],[Ancho+FS (m)]]</f>
        <v>376</v>
      </c>
      <c r="O259" s="132" t="s">
        <v>529</v>
      </c>
      <c r="P259" s="133">
        <v>44684</v>
      </c>
      <c r="Q259" s="128">
        <f>Tabla1[[#This Row],[Salida]]-Tabla1[[#This Row],[Entrada  ]]</f>
        <v>7</v>
      </c>
      <c r="R259" s="134">
        <v>44691</v>
      </c>
    </row>
    <row r="260" spans="1:18" ht="15" thickBot="1" x14ac:dyDescent="0.35">
      <c r="A260" s="613" t="s">
        <v>441</v>
      </c>
      <c r="B260" s="550" t="s">
        <v>442</v>
      </c>
      <c r="C260" s="160" t="s">
        <v>19</v>
      </c>
      <c r="D260" s="128" t="s">
        <v>53</v>
      </c>
      <c r="E260" s="128" t="s">
        <v>21</v>
      </c>
      <c r="F260" s="128" t="s">
        <v>497</v>
      </c>
      <c r="G260" s="128" t="s">
        <v>501</v>
      </c>
      <c r="H260" s="129">
        <v>13</v>
      </c>
      <c r="I260" s="129">
        <v>20.5</v>
      </c>
      <c r="J260" s="130">
        <f>Tabla1[[#This Row],[Largo (m)]]+3</f>
        <v>23.5</v>
      </c>
      <c r="K260" s="130">
        <f>Tabla1[[#This Row],[Ancho (m)]]+3</f>
        <v>16</v>
      </c>
      <c r="L260" s="130">
        <v>6.2</v>
      </c>
      <c r="M260" s="131">
        <v>85.765320000000003</v>
      </c>
      <c r="N260" s="40">
        <f>Tabla1[[#This Row],[Largo+FS (m)]]*Tabla1[[#This Row],[Ancho+FS (m)]]</f>
        <v>376</v>
      </c>
      <c r="O260" s="132" t="s">
        <v>529</v>
      </c>
      <c r="P260" s="133">
        <v>44684</v>
      </c>
      <c r="Q260" s="128">
        <f>Tabla1[[#This Row],[Salida]]-Tabla1[[#This Row],[Entrada  ]]</f>
        <v>7</v>
      </c>
      <c r="R260" s="134">
        <v>44691</v>
      </c>
    </row>
    <row r="261" spans="1:18" ht="15" thickBot="1" x14ac:dyDescent="0.35">
      <c r="A261" s="613" t="s">
        <v>441</v>
      </c>
      <c r="B261" s="550" t="s">
        <v>442</v>
      </c>
      <c r="C261" s="160" t="s">
        <v>19</v>
      </c>
      <c r="D261" s="128" t="s">
        <v>53</v>
      </c>
      <c r="E261" s="128" t="s">
        <v>21</v>
      </c>
      <c r="F261" s="128" t="s">
        <v>497</v>
      </c>
      <c r="G261" s="128" t="s">
        <v>502</v>
      </c>
      <c r="H261" s="129">
        <v>10</v>
      </c>
      <c r="I261" s="129">
        <v>20.5</v>
      </c>
      <c r="J261" s="130">
        <f>Tabla1[[#This Row],[Largo (m)]]+3</f>
        <v>23.5</v>
      </c>
      <c r="K261" s="130">
        <f>Tabla1[[#This Row],[Ancho (m)]]+3</f>
        <v>13</v>
      </c>
      <c r="L261" s="130">
        <v>8</v>
      </c>
      <c r="M261" s="131">
        <v>58.373959999999997</v>
      </c>
      <c r="N261" s="40">
        <f>Tabla1[[#This Row],[Largo+FS (m)]]*Tabla1[[#This Row],[Ancho+FS (m)]]</f>
        <v>305.5</v>
      </c>
      <c r="O261" s="132" t="s">
        <v>529</v>
      </c>
      <c r="P261" s="133">
        <v>44684</v>
      </c>
      <c r="Q261" s="128">
        <f>Tabla1[[#This Row],[Salida]]-Tabla1[[#This Row],[Entrada  ]]</f>
        <v>6</v>
      </c>
      <c r="R261" s="134">
        <v>44690</v>
      </c>
    </row>
    <row r="262" spans="1:18" ht="15" thickBot="1" x14ac:dyDescent="0.35">
      <c r="A262" s="613" t="s">
        <v>441</v>
      </c>
      <c r="B262" s="550" t="s">
        <v>442</v>
      </c>
      <c r="C262" s="160" t="s">
        <v>19</v>
      </c>
      <c r="D262" s="128" t="s">
        <v>53</v>
      </c>
      <c r="E262" s="128" t="s">
        <v>21</v>
      </c>
      <c r="F262" s="128" t="s">
        <v>497</v>
      </c>
      <c r="G262" s="128" t="s">
        <v>503</v>
      </c>
      <c r="H262" s="129">
        <v>10</v>
      </c>
      <c r="I262" s="129">
        <v>20.5</v>
      </c>
      <c r="J262" s="130">
        <f>Tabla1[[#This Row],[Largo (m)]]+3</f>
        <v>23.5</v>
      </c>
      <c r="K262" s="130">
        <f>Tabla1[[#This Row],[Ancho (m)]]+3</f>
        <v>13</v>
      </c>
      <c r="L262" s="130">
        <v>8</v>
      </c>
      <c r="M262" s="131">
        <v>58.229640000000003</v>
      </c>
      <c r="N262" s="40">
        <f>Tabla1[[#This Row],[Largo+FS (m)]]*Tabla1[[#This Row],[Ancho+FS (m)]]</f>
        <v>305.5</v>
      </c>
      <c r="O262" s="132" t="s">
        <v>529</v>
      </c>
      <c r="P262" s="133">
        <v>44684</v>
      </c>
      <c r="Q262" s="128">
        <f>Tabla1[[#This Row],[Salida]]-Tabla1[[#This Row],[Entrada  ]]</f>
        <v>6</v>
      </c>
      <c r="R262" s="134">
        <v>44690</v>
      </c>
    </row>
    <row r="263" spans="1:18" ht="15" thickBot="1" x14ac:dyDescent="0.35">
      <c r="A263" s="613" t="s">
        <v>441</v>
      </c>
      <c r="B263" s="552" t="s">
        <v>442</v>
      </c>
      <c r="C263" s="569" t="s">
        <v>19</v>
      </c>
      <c r="D263" s="494" t="s">
        <v>53</v>
      </c>
      <c r="E263" s="494" t="s">
        <v>21</v>
      </c>
      <c r="F263" s="494" t="s">
        <v>497</v>
      </c>
      <c r="G263" s="494" t="s">
        <v>495</v>
      </c>
      <c r="H263" s="526">
        <v>10.7</v>
      </c>
      <c r="I263" s="526">
        <v>11.8</v>
      </c>
      <c r="J263" s="527">
        <f>Tabla1[[#This Row],[Largo (m)]]+3</f>
        <v>14.8</v>
      </c>
      <c r="K263" s="527">
        <f>Tabla1[[#This Row],[Ancho (m)]]+3</f>
        <v>13.7</v>
      </c>
      <c r="L263" s="527">
        <v>10.5</v>
      </c>
      <c r="M263" s="528">
        <v>76.39703999999999</v>
      </c>
      <c r="N263" s="390">
        <f>Tabla1[[#This Row],[Largo+FS (m)]]*Tabla1[[#This Row],[Ancho+FS (m)]]</f>
        <v>202.76</v>
      </c>
      <c r="O263" s="553" t="s">
        <v>529</v>
      </c>
      <c r="P263" s="554">
        <v>44684</v>
      </c>
      <c r="Q263" s="494">
        <f>Tabla1[[#This Row],[Salida]]-Tabla1[[#This Row],[Entrada  ]]</f>
        <v>6</v>
      </c>
      <c r="R263" s="495">
        <v>44690</v>
      </c>
    </row>
    <row r="264" spans="1:18" ht="15" hidden="1" thickBot="1" x14ac:dyDescent="0.35">
      <c r="A264" s="603" t="s">
        <v>443</v>
      </c>
      <c r="B264" s="570" t="s">
        <v>442</v>
      </c>
      <c r="C264" s="555" t="s">
        <v>19</v>
      </c>
      <c r="D264" s="287" t="s">
        <v>53</v>
      </c>
      <c r="E264" s="287" t="s">
        <v>21</v>
      </c>
      <c r="F264" s="287" t="s">
        <v>444</v>
      </c>
      <c r="G264" s="287" t="s">
        <v>445</v>
      </c>
      <c r="H264" s="287">
        <v>6.48</v>
      </c>
      <c r="I264" s="287">
        <v>72.900000000000006</v>
      </c>
      <c r="J264" s="462">
        <f>Tabla1[[#This Row],[Largo (m)]]+3</f>
        <v>75.900000000000006</v>
      </c>
      <c r="K264" s="462">
        <f>Tabla1[[#This Row],[Ancho (m)]]+3</f>
        <v>9.48</v>
      </c>
      <c r="L264" s="462">
        <v>7.11</v>
      </c>
      <c r="M264" s="463">
        <v>204.11</v>
      </c>
      <c r="N264" s="457">
        <f>Tabla1[[#This Row],[Largo+FS (m)]]*Tabla1[[#This Row],[Ancho+FS (m)]]</f>
        <v>719.53200000000004</v>
      </c>
      <c r="O264" s="464" t="s">
        <v>530</v>
      </c>
      <c r="P264" s="322">
        <v>44685</v>
      </c>
      <c r="Q264" s="287">
        <f ca="1">Tabla1[[#This Row],[Salida]]-Tabla1[[#This Row],[Entrada  ]]</f>
        <v>368</v>
      </c>
      <c r="R264" s="465">
        <f t="shared" ref="R264:R265" ca="1" si="0">TODAY()</f>
        <v>45053</v>
      </c>
    </row>
    <row r="265" spans="1:18" ht="15" hidden="1" thickBot="1" x14ac:dyDescent="0.35">
      <c r="A265" s="603" t="s">
        <v>443</v>
      </c>
      <c r="B265" s="466" t="s">
        <v>442</v>
      </c>
      <c r="C265" s="507" t="s">
        <v>19</v>
      </c>
      <c r="D265" s="300" t="s">
        <v>53</v>
      </c>
      <c r="E265" s="300" t="s">
        <v>21</v>
      </c>
      <c r="F265" s="300" t="s">
        <v>446</v>
      </c>
      <c r="G265" s="300" t="s">
        <v>447</v>
      </c>
      <c r="H265" s="468">
        <v>8.1999999999999993</v>
      </c>
      <c r="I265" s="468">
        <v>61.98</v>
      </c>
      <c r="J265" s="469">
        <f>Tabla1[[#This Row],[Largo (m)]]+3</f>
        <v>64.97999999999999</v>
      </c>
      <c r="K265" s="469">
        <f>Tabla1[[#This Row],[Ancho (m)]]+3</f>
        <v>11.2</v>
      </c>
      <c r="L265" s="469">
        <v>8.3800000000000008</v>
      </c>
      <c r="M265" s="470">
        <v>334</v>
      </c>
      <c r="N265" s="471">
        <f>Tabla1[[#This Row],[Largo+FS (m)]]*Tabla1[[#This Row],[Ancho+FS (m)]]</f>
        <v>727.77599999999984</v>
      </c>
      <c r="O265" s="437" t="s">
        <v>529</v>
      </c>
      <c r="P265" s="438">
        <v>44685</v>
      </c>
      <c r="Q265" s="300">
        <f ca="1">Tabla1[[#This Row],[Salida]]-Tabla1[[#This Row],[Entrada  ]]</f>
        <v>368</v>
      </c>
      <c r="R265" s="439">
        <f t="shared" ca="1" si="0"/>
        <v>45053</v>
      </c>
    </row>
    <row r="266" spans="1:18" ht="15" thickBot="1" x14ac:dyDescent="0.35">
      <c r="A266" s="472" t="s">
        <v>448</v>
      </c>
      <c r="B266" s="571" t="s">
        <v>449</v>
      </c>
      <c r="C266" s="475" t="s">
        <v>19</v>
      </c>
      <c r="D266" s="475" t="s">
        <v>20</v>
      </c>
      <c r="E266" s="475" t="s">
        <v>21</v>
      </c>
      <c r="F266" s="475" t="s">
        <v>476</v>
      </c>
      <c r="G266" s="475" t="s">
        <v>450</v>
      </c>
      <c r="H266" s="572">
        <v>19.2</v>
      </c>
      <c r="I266" s="572">
        <v>48.2</v>
      </c>
      <c r="J266" s="573">
        <f>Tabla1[[#This Row],[Largo (m)]]+3</f>
        <v>51.2</v>
      </c>
      <c r="K266" s="573">
        <f>Tabla1[[#This Row],[Ancho (m)]]+3</f>
        <v>22.2</v>
      </c>
      <c r="L266" s="573">
        <v>27</v>
      </c>
      <c r="M266" s="574">
        <v>988</v>
      </c>
      <c r="N266" s="365">
        <f>Tabla1[[#This Row],[Largo+FS (m)]]*Tabla1[[#This Row],[Ancho+FS (m)]]</f>
        <v>1136.6400000000001</v>
      </c>
      <c r="O266" s="479" t="s">
        <v>517</v>
      </c>
      <c r="P266" s="480">
        <v>44692</v>
      </c>
      <c r="Q266" s="474">
        <f>Tabla1[[#This Row],[Salida]]-Tabla1[[#This Row],[Entrada  ]]</f>
        <v>2</v>
      </c>
      <c r="R266" s="481">
        <v>44694</v>
      </c>
    </row>
    <row r="267" spans="1:18" x14ac:dyDescent="0.3">
      <c r="A267" s="603" t="s">
        <v>451</v>
      </c>
      <c r="B267" s="570" t="s">
        <v>452</v>
      </c>
      <c r="C267" s="555" t="s">
        <v>30</v>
      </c>
      <c r="D267" s="287" t="s">
        <v>20</v>
      </c>
      <c r="E267" s="287" t="s">
        <v>21</v>
      </c>
      <c r="F267" s="287" t="s">
        <v>453</v>
      </c>
      <c r="G267" s="287" t="s">
        <v>454</v>
      </c>
      <c r="H267" s="461">
        <v>10.4</v>
      </c>
      <c r="I267" s="461">
        <v>16.579999999999998</v>
      </c>
      <c r="J267" s="462">
        <f>Tabla1[[#This Row],[Largo (m)]]+3</f>
        <v>19.579999999999998</v>
      </c>
      <c r="K267" s="462">
        <f>Tabla1[[#This Row],[Ancho (m)]]+3</f>
        <v>13.4</v>
      </c>
      <c r="L267" s="462">
        <v>17.760000000000002</v>
      </c>
      <c r="M267" s="575">
        <v>149</v>
      </c>
      <c r="N267" s="457">
        <f>Tabla1[[#This Row],[Largo+FS (m)]]*Tabla1[[#This Row],[Ancho+FS (m)]]</f>
        <v>262.37199999999996</v>
      </c>
      <c r="O267" s="576" t="s">
        <v>515</v>
      </c>
      <c r="P267" s="322">
        <v>44693</v>
      </c>
      <c r="Q267" s="287">
        <f>Tabla1[[#This Row],[Salida]]-Tabla1[[#This Row],[Entrada  ]]</f>
        <v>6</v>
      </c>
      <c r="R267" s="465">
        <v>44699</v>
      </c>
    </row>
    <row r="268" spans="1:18" ht="15" thickBot="1" x14ac:dyDescent="0.35">
      <c r="A268" s="603" t="s">
        <v>451</v>
      </c>
      <c r="B268" s="558" t="s">
        <v>449</v>
      </c>
      <c r="C268" s="467" t="s">
        <v>19</v>
      </c>
      <c r="D268" s="467" t="s">
        <v>20</v>
      </c>
      <c r="E268" s="467" t="s">
        <v>21</v>
      </c>
      <c r="F268" s="467" t="s">
        <v>476</v>
      </c>
      <c r="G268" s="467" t="s">
        <v>455</v>
      </c>
      <c r="H268" s="577">
        <v>19.2</v>
      </c>
      <c r="I268" s="577">
        <v>48.2</v>
      </c>
      <c r="J268" s="578">
        <f>Tabla1[[#This Row],[Largo (m)]]+3</f>
        <v>51.2</v>
      </c>
      <c r="K268" s="578">
        <f>Tabla1[[#This Row],[Ancho (m)]]+3</f>
        <v>22.2</v>
      </c>
      <c r="L268" s="578">
        <v>27</v>
      </c>
      <c r="M268" s="579">
        <v>988</v>
      </c>
      <c r="N268" s="471">
        <f>Tabla1[[#This Row],[Largo+FS (m)]]*Tabla1[[#This Row],[Ancho+FS (m)]]</f>
        <v>1136.6400000000001</v>
      </c>
      <c r="O268" s="437" t="s">
        <v>517</v>
      </c>
      <c r="P268" s="438">
        <v>44693</v>
      </c>
      <c r="Q268" s="300">
        <f>Tabla1[[#This Row],[Salida]]-Tabla1[[#This Row],[Entrada  ]]</f>
        <v>2</v>
      </c>
      <c r="R268" s="439">
        <v>44695</v>
      </c>
    </row>
    <row r="269" spans="1:18" ht="15" thickBot="1" x14ac:dyDescent="0.35">
      <c r="A269" s="616" t="s">
        <v>456</v>
      </c>
      <c r="B269" s="546" t="s">
        <v>442</v>
      </c>
      <c r="C269" s="423" t="s">
        <v>19</v>
      </c>
      <c r="D269" s="420" t="s">
        <v>53</v>
      </c>
      <c r="E269" s="420" t="s">
        <v>21</v>
      </c>
      <c r="F269" s="420" t="s">
        <v>497</v>
      </c>
      <c r="G269" s="420" t="s">
        <v>504</v>
      </c>
      <c r="H269" s="568">
        <v>9</v>
      </c>
      <c r="I269" s="580">
        <v>17.5</v>
      </c>
      <c r="J269" s="424">
        <f>Tabla1[[#This Row],[Largo (m)]]+3</f>
        <v>20.5</v>
      </c>
      <c r="K269" s="424">
        <f>Tabla1[[#This Row],[Ancho (m)]]+3</f>
        <v>12</v>
      </c>
      <c r="L269" s="548">
        <v>11</v>
      </c>
      <c r="M269" s="549">
        <v>106.00940047319288</v>
      </c>
      <c r="N269" s="378">
        <f>Tabla1[[#This Row],[Largo+FS (m)]]*Tabla1[[#This Row],[Ancho+FS (m)]]</f>
        <v>246</v>
      </c>
      <c r="O269" s="492" t="s">
        <v>529</v>
      </c>
      <c r="P269" s="493">
        <v>44694</v>
      </c>
      <c r="Q269" s="420">
        <f>Tabla1[[#This Row],[Salida]]-Tabla1[[#This Row],[Entrada  ]]</f>
        <v>6</v>
      </c>
      <c r="R269" s="427">
        <v>44700</v>
      </c>
    </row>
    <row r="270" spans="1:18" ht="15" thickBot="1" x14ac:dyDescent="0.35">
      <c r="A270" s="616" t="s">
        <v>456</v>
      </c>
      <c r="B270" s="550" t="s">
        <v>442</v>
      </c>
      <c r="C270" s="160" t="s">
        <v>19</v>
      </c>
      <c r="D270" s="128" t="s">
        <v>53</v>
      </c>
      <c r="E270" s="128" t="s">
        <v>21</v>
      </c>
      <c r="F270" s="128" t="s">
        <v>497</v>
      </c>
      <c r="G270" s="128" t="s">
        <v>505</v>
      </c>
      <c r="H270" s="129">
        <v>8.5</v>
      </c>
      <c r="I270" s="129">
        <v>13</v>
      </c>
      <c r="J270" s="130">
        <f>Tabla1[[#This Row],[Largo (m)]]+3</f>
        <v>16</v>
      </c>
      <c r="K270" s="130">
        <f>Tabla1[[#This Row],[Ancho (m)]]+3</f>
        <v>11.5</v>
      </c>
      <c r="L270" s="130">
        <v>8.5</v>
      </c>
      <c r="M270" s="131">
        <v>46.964700000000001</v>
      </c>
      <c r="N270" s="40">
        <f>Tabla1[[#This Row],[Largo+FS (m)]]*Tabla1[[#This Row],[Ancho+FS (m)]]</f>
        <v>184</v>
      </c>
      <c r="O270" s="132" t="s">
        <v>529</v>
      </c>
      <c r="P270" s="133">
        <v>44694</v>
      </c>
      <c r="Q270" s="128">
        <f>Tabla1[[#This Row],[Salida]]-Tabla1[[#This Row],[Entrada  ]]</f>
        <v>6</v>
      </c>
      <c r="R270" s="134">
        <v>44700</v>
      </c>
    </row>
    <row r="271" spans="1:18" ht="15" thickBot="1" x14ac:dyDescent="0.35">
      <c r="A271" s="616" t="s">
        <v>456</v>
      </c>
      <c r="B271" s="552" t="s">
        <v>442</v>
      </c>
      <c r="C271" s="569" t="s">
        <v>19</v>
      </c>
      <c r="D271" s="494" t="s">
        <v>53</v>
      </c>
      <c r="E271" s="494" t="s">
        <v>21</v>
      </c>
      <c r="F271" s="494" t="s">
        <v>497</v>
      </c>
      <c r="G271" s="494" t="s">
        <v>492</v>
      </c>
      <c r="H271" s="526">
        <v>7.5</v>
      </c>
      <c r="I271" s="526">
        <v>8</v>
      </c>
      <c r="J271" s="527">
        <f>Tabla1[[#This Row],[Largo (m)]]+3</f>
        <v>11</v>
      </c>
      <c r="K271" s="527">
        <f>Tabla1[[#This Row],[Ancho (m)]]+3</f>
        <v>10.5</v>
      </c>
      <c r="L271" s="527">
        <v>6</v>
      </c>
      <c r="M271" s="528">
        <v>12.08328</v>
      </c>
      <c r="N271" s="390">
        <f>Tabla1[[#This Row],[Largo+FS (m)]]*Tabla1[[#This Row],[Ancho+FS (m)]]</f>
        <v>115.5</v>
      </c>
      <c r="O271" s="553" t="s">
        <v>529</v>
      </c>
      <c r="P271" s="554">
        <v>44694</v>
      </c>
      <c r="Q271" s="494">
        <f>Tabla1[[#This Row],[Salida]]-Tabla1[[#This Row],[Entrada  ]]</f>
        <v>6</v>
      </c>
      <c r="R271" s="495">
        <v>44700</v>
      </c>
    </row>
    <row r="272" spans="1:18" x14ac:dyDescent="0.3">
      <c r="A272" s="617" t="s">
        <v>457</v>
      </c>
      <c r="B272" s="570" t="s">
        <v>442</v>
      </c>
      <c r="C272" s="555" t="s">
        <v>19</v>
      </c>
      <c r="D272" s="287" t="s">
        <v>53</v>
      </c>
      <c r="E272" s="287" t="s">
        <v>21</v>
      </c>
      <c r="F272" s="287" t="s">
        <v>497</v>
      </c>
      <c r="G272" s="287" t="s">
        <v>506</v>
      </c>
      <c r="H272" s="461">
        <v>13</v>
      </c>
      <c r="I272" s="461">
        <v>21</v>
      </c>
      <c r="J272" s="462">
        <f>Tabla1[[#This Row],[Largo (m)]]+3</f>
        <v>24</v>
      </c>
      <c r="K272" s="462">
        <f>Tabla1[[#This Row],[Ancho (m)]]+3</f>
        <v>16</v>
      </c>
      <c r="L272" s="462">
        <v>6.2</v>
      </c>
      <c r="M272" s="463">
        <v>79.025320000000008</v>
      </c>
      <c r="N272" s="457">
        <f>Tabla1[[#This Row],[Largo+FS (m)]]*Tabla1[[#This Row],[Ancho+FS (m)]]</f>
        <v>384</v>
      </c>
      <c r="O272" s="464" t="s">
        <v>529</v>
      </c>
      <c r="P272" s="322">
        <v>44695</v>
      </c>
      <c r="Q272" s="287">
        <f>Tabla1[[#This Row],[Salida]]-Tabla1[[#This Row],[Entrada  ]]</f>
        <v>8</v>
      </c>
      <c r="R272" s="465">
        <v>44703</v>
      </c>
    </row>
    <row r="273" spans="1:18" x14ac:dyDescent="0.3">
      <c r="A273" s="617" t="s">
        <v>457</v>
      </c>
      <c r="B273" s="460" t="s">
        <v>442</v>
      </c>
      <c r="C273" s="167" t="s">
        <v>19</v>
      </c>
      <c r="D273" s="97" t="s">
        <v>53</v>
      </c>
      <c r="E273" s="97" t="s">
        <v>21</v>
      </c>
      <c r="F273" s="300" t="s">
        <v>497</v>
      </c>
      <c r="G273" s="300" t="s">
        <v>504</v>
      </c>
      <c r="H273" s="468">
        <v>8</v>
      </c>
      <c r="I273" s="468">
        <v>17</v>
      </c>
      <c r="J273" s="469">
        <f>Tabla1[[#This Row],[Largo (m)]]+3</f>
        <v>20</v>
      </c>
      <c r="K273" s="469">
        <f>Tabla1[[#This Row],[Ancho (m)]]+3</f>
        <v>11</v>
      </c>
      <c r="L273" s="469">
        <v>13</v>
      </c>
      <c r="M273" s="470">
        <v>59</v>
      </c>
      <c r="N273" s="63">
        <f>Tabla1[[#This Row],[Largo+FS (m)]]*Tabla1[[#This Row],[Ancho+FS (m)]]</f>
        <v>220</v>
      </c>
      <c r="O273" s="437" t="s">
        <v>529</v>
      </c>
      <c r="P273" s="438">
        <v>44695</v>
      </c>
      <c r="Q273" s="300">
        <f>Tabla1[[#This Row],[Salida]]-Tabla1[[#This Row],[Entrada  ]]</f>
        <v>8</v>
      </c>
      <c r="R273" s="439">
        <v>44703</v>
      </c>
    </row>
    <row r="274" spans="1:18" x14ac:dyDescent="0.3">
      <c r="A274" s="617" t="s">
        <v>457</v>
      </c>
      <c r="B274" s="460" t="s">
        <v>442</v>
      </c>
      <c r="C274" s="167" t="s">
        <v>19</v>
      </c>
      <c r="D274" s="97" t="s">
        <v>53</v>
      </c>
      <c r="E274" s="97" t="s">
        <v>21</v>
      </c>
      <c r="F274" s="97" t="s">
        <v>497</v>
      </c>
      <c r="G274" s="97" t="s">
        <v>507</v>
      </c>
      <c r="H274" s="98">
        <v>6.5</v>
      </c>
      <c r="I274" s="98">
        <v>16.5</v>
      </c>
      <c r="J274" s="99">
        <f>Tabla1[[#This Row],[Largo (m)]]+3</f>
        <v>19.5</v>
      </c>
      <c r="K274" s="99">
        <f>Tabla1[[#This Row],[Ancho (m)]]+3</f>
        <v>9.5</v>
      </c>
      <c r="L274" s="99">
        <v>6</v>
      </c>
      <c r="M274" s="100">
        <v>30.9</v>
      </c>
      <c r="N274" s="63">
        <f>Tabla1[[#This Row],[Largo+FS (m)]]*Tabla1[[#This Row],[Ancho+FS (m)]]</f>
        <v>185.25</v>
      </c>
      <c r="O274" s="101" t="s">
        <v>529</v>
      </c>
      <c r="P274" s="102">
        <v>44695</v>
      </c>
      <c r="Q274" s="97">
        <f>Tabla1[[#This Row],[Salida]]-Tabla1[[#This Row],[Entrada  ]]</f>
        <v>11</v>
      </c>
      <c r="R274" s="103">
        <v>44706</v>
      </c>
    </row>
    <row r="275" spans="1:18" x14ac:dyDescent="0.3">
      <c r="A275" s="617" t="s">
        <v>457</v>
      </c>
      <c r="B275" s="460" t="s">
        <v>442</v>
      </c>
      <c r="C275" s="167" t="s">
        <v>19</v>
      </c>
      <c r="D275" s="97" t="s">
        <v>53</v>
      </c>
      <c r="E275" s="97" t="s">
        <v>21</v>
      </c>
      <c r="F275" s="97" t="s">
        <v>497</v>
      </c>
      <c r="G275" s="97" t="s">
        <v>508</v>
      </c>
      <c r="H275" s="98">
        <v>7</v>
      </c>
      <c r="I275" s="532">
        <v>15</v>
      </c>
      <c r="J275" s="581">
        <f>Tabla1[[#This Row],[Largo (m)]]+3</f>
        <v>18</v>
      </c>
      <c r="K275" s="581">
        <f>Tabla1[[#This Row],[Ancho (m)]]+3</f>
        <v>10</v>
      </c>
      <c r="L275" s="99">
        <v>6</v>
      </c>
      <c r="M275" s="100">
        <v>34.719279999999998</v>
      </c>
      <c r="N275" s="63">
        <f>Tabla1[[#This Row],[Largo+FS (m)]]*Tabla1[[#This Row],[Ancho+FS (m)]]</f>
        <v>180</v>
      </c>
      <c r="O275" s="101" t="s">
        <v>529</v>
      </c>
      <c r="P275" s="102">
        <v>44695</v>
      </c>
      <c r="Q275" s="97">
        <f>Tabla1[[#This Row],[Salida]]-Tabla1[[#This Row],[Entrada  ]]</f>
        <v>11</v>
      </c>
      <c r="R275" s="103">
        <v>44706</v>
      </c>
    </row>
    <row r="276" spans="1:18" ht="15" thickBot="1" x14ac:dyDescent="0.35">
      <c r="A276" s="623" t="s">
        <v>457</v>
      </c>
      <c r="B276" s="466" t="s">
        <v>442</v>
      </c>
      <c r="C276" s="507" t="s">
        <v>19</v>
      </c>
      <c r="D276" s="300" t="s">
        <v>53</v>
      </c>
      <c r="E276" s="300" t="s">
        <v>21</v>
      </c>
      <c r="F276" s="300" t="s">
        <v>497</v>
      </c>
      <c r="G276" s="300" t="s">
        <v>509</v>
      </c>
      <c r="H276" s="582">
        <v>8.5</v>
      </c>
      <c r="I276" s="582">
        <v>7.5</v>
      </c>
      <c r="J276" s="583">
        <f>Tabla1[[#This Row],[Largo (m)]]+3</f>
        <v>10.5</v>
      </c>
      <c r="K276" s="583">
        <f>Tabla1[[#This Row],[Ancho (m)]]+3</f>
        <v>11.5</v>
      </c>
      <c r="L276" s="469">
        <v>14</v>
      </c>
      <c r="M276" s="470">
        <v>29.3429</v>
      </c>
      <c r="N276" s="471">
        <f>Tabla1[[#This Row],[Largo+FS (m)]]*Tabla1[[#This Row],[Ancho+FS (m)]]</f>
        <v>120.75</v>
      </c>
      <c r="O276" s="437" t="s">
        <v>529</v>
      </c>
      <c r="P276" s="438">
        <v>44695</v>
      </c>
      <c r="Q276" s="300">
        <f>Tabla1[[#This Row],[Salida]]-Tabla1[[#This Row],[Entrada  ]]</f>
        <v>11</v>
      </c>
      <c r="R276" s="439">
        <v>44706</v>
      </c>
    </row>
    <row r="277" spans="1:18" x14ac:dyDescent="0.3">
      <c r="A277" s="622" t="s">
        <v>458</v>
      </c>
      <c r="B277" s="618" t="s">
        <v>442</v>
      </c>
      <c r="C277" s="423" t="s">
        <v>19</v>
      </c>
      <c r="D277" s="420" t="s">
        <v>53</v>
      </c>
      <c r="E277" s="420" t="s">
        <v>21</v>
      </c>
      <c r="F277" s="420" t="s">
        <v>497</v>
      </c>
      <c r="G277" s="420" t="s">
        <v>496</v>
      </c>
      <c r="H277" s="568">
        <v>8</v>
      </c>
      <c r="I277" s="580">
        <v>18</v>
      </c>
      <c r="J277" s="424">
        <f>Tabla1[[#This Row],[Largo (m)]]+3</f>
        <v>21</v>
      </c>
      <c r="K277" s="424">
        <f>Tabla1[[#This Row],[Ancho (m)]]+3</f>
        <v>11</v>
      </c>
      <c r="L277" s="548">
        <v>5.5</v>
      </c>
      <c r="M277" s="549">
        <v>42.511850000000003</v>
      </c>
      <c r="N277" s="378">
        <f>Tabla1[[#This Row],[Largo+FS (m)]]*Tabla1[[#This Row],[Ancho+FS (m)]]</f>
        <v>231</v>
      </c>
      <c r="O277" s="492" t="s">
        <v>529</v>
      </c>
      <c r="P277" s="493">
        <v>44696</v>
      </c>
      <c r="Q277" s="420">
        <f>Tabla1[[#This Row],[Salida]]-Tabla1[[#This Row],[Entrada  ]]</f>
        <v>13</v>
      </c>
      <c r="R277" s="427">
        <v>44709</v>
      </c>
    </row>
    <row r="278" spans="1:18" x14ac:dyDescent="0.3">
      <c r="A278" s="622" t="s">
        <v>458</v>
      </c>
      <c r="B278" s="619" t="s">
        <v>442</v>
      </c>
      <c r="C278" s="160" t="s">
        <v>19</v>
      </c>
      <c r="D278" s="128" t="s">
        <v>53</v>
      </c>
      <c r="E278" s="128" t="s">
        <v>21</v>
      </c>
      <c r="F278" s="128" t="s">
        <v>497</v>
      </c>
      <c r="G278" s="128" t="s">
        <v>510</v>
      </c>
      <c r="H278" s="129">
        <v>8</v>
      </c>
      <c r="I278" s="584">
        <v>15</v>
      </c>
      <c r="J278" s="190">
        <f>Tabla1[[#This Row],[Largo (m)]]+3</f>
        <v>18</v>
      </c>
      <c r="K278" s="190">
        <f>Tabla1[[#This Row],[Ancho (m)]]+3</f>
        <v>11</v>
      </c>
      <c r="L278" s="130">
        <v>12</v>
      </c>
      <c r="M278" s="131">
        <v>59.152564867334952</v>
      </c>
      <c r="N278" s="40">
        <f>Tabla1[[#This Row],[Largo+FS (m)]]*Tabla1[[#This Row],[Ancho+FS (m)]]</f>
        <v>198</v>
      </c>
      <c r="O278" s="132" t="s">
        <v>529</v>
      </c>
      <c r="P278" s="133">
        <v>44696</v>
      </c>
      <c r="Q278" s="128">
        <f>Tabla1[[#This Row],[Salida]]-Tabla1[[#This Row],[Entrada  ]]</f>
        <v>13</v>
      </c>
      <c r="R278" s="134">
        <v>44709</v>
      </c>
    </row>
    <row r="279" spans="1:18" x14ac:dyDescent="0.3">
      <c r="A279" s="622" t="s">
        <v>458</v>
      </c>
      <c r="B279" s="619" t="s">
        <v>442</v>
      </c>
      <c r="C279" s="160" t="s">
        <v>19</v>
      </c>
      <c r="D279" s="128" t="s">
        <v>53</v>
      </c>
      <c r="E279" s="128" t="s">
        <v>21</v>
      </c>
      <c r="F279" s="128" t="s">
        <v>497</v>
      </c>
      <c r="G279" s="128" t="s">
        <v>511</v>
      </c>
      <c r="H279" s="129">
        <v>6</v>
      </c>
      <c r="I279" s="584">
        <v>15</v>
      </c>
      <c r="J279" s="190">
        <f>Tabla1[[#This Row],[Largo (m)]]+3</f>
        <v>18</v>
      </c>
      <c r="K279" s="190">
        <f>Tabla1[[#This Row],[Ancho (m)]]+3</f>
        <v>9</v>
      </c>
      <c r="L279" s="130">
        <v>6</v>
      </c>
      <c r="M279" s="131">
        <v>35.574531322563985</v>
      </c>
      <c r="N279" s="40">
        <f>Tabla1[[#This Row],[Largo+FS (m)]]*Tabla1[[#This Row],[Ancho+FS (m)]]</f>
        <v>162</v>
      </c>
      <c r="O279" s="132" t="s">
        <v>529</v>
      </c>
      <c r="P279" s="133">
        <v>44696</v>
      </c>
      <c r="Q279" s="128">
        <f>Tabla1[[#This Row],[Salida]]-Tabla1[[#This Row],[Entrada  ]]</f>
        <v>5</v>
      </c>
      <c r="R279" s="134">
        <v>44701</v>
      </c>
    </row>
    <row r="280" spans="1:18" x14ac:dyDescent="0.3">
      <c r="A280" s="622" t="s">
        <v>458</v>
      </c>
      <c r="B280" s="619" t="s">
        <v>442</v>
      </c>
      <c r="C280" s="160" t="s">
        <v>19</v>
      </c>
      <c r="D280" s="128" t="s">
        <v>53</v>
      </c>
      <c r="E280" s="128" t="s">
        <v>21</v>
      </c>
      <c r="F280" s="128" t="s">
        <v>497</v>
      </c>
      <c r="G280" s="128" t="s">
        <v>512</v>
      </c>
      <c r="H280" s="129">
        <v>6</v>
      </c>
      <c r="I280" s="584">
        <v>15</v>
      </c>
      <c r="J280" s="190">
        <f>Tabla1[[#This Row],[Largo (m)]]+3</f>
        <v>18</v>
      </c>
      <c r="K280" s="190">
        <f>Tabla1[[#This Row],[Ancho (m)]]+3</f>
        <v>9</v>
      </c>
      <c r="L280" s="130">
        <v>5</v>
      </c>
      <c r="M280" s="131">
        <v>26.401467439279699</v>
      </c>
      <c r="N280" s="40">
        <f>Tabla1[[#This Row],[Largo+FS (m)]]*Tabla1[[#This Row],[Ancho+FS (m)]]</f>
        <v>162</v>
      </c>
      <c r="O280" s="132" t="s">
        <v>529</v>
      </c>
      <c r="P280" s="133">
        <v>44696</v>
      </c>
      <c r="Q280" s="128">
        <f>Tabla1[[#This Row],[Salida]]-Tabla1[[#This Row],[Entrada  ]]</f>
        <v>5</v>
      </c>
      <c r="R280" s="134">
        <v>44701</v>
      </c>
    </row>
    <row r="281" spans="1:18" x14ac:dyDescent="0.3">
      <c r="A281" s="622" t="s">
        <v>458</v>
      </c>
      <c r="B281" s="619" t="s">
        <v>442</v>
      </c>
      <c r="C281" s="152" t="s">
        <v>19</v>
      </c>
      <c r="D281" s="155" t="s">
        <v>53</v>
      </c>
      <c r="E281" s="155" t="s">
        <v>21</v>
      </c>
      <c r="F281" s="155" t="s">
        <v>497</v>
      </c>
      <c r="G281" s="155" t="s">
        <v>513</v>
      </c>
      <c r="H281" s="129">
        <v>9</v>
      </c>
      <c r="I281" s="129">
        <v>13.2</v>
      </c>
      <c r="J281" s="130">
        <f>Tabla1[[#This Row],[Largo (m)]]+3</f>
        <v>16.2</v>
      </c>
      <c r="K281" s="130">
        <f>Tabla1[[#This Row],[Ancho (m)]]+3</f>
        <v>12</v>
      </c>
      <c r="L281" s="130">
        <v>14.5</v>
      </c>
      <c r="M281" s="131">
        <v>97.496359999999996</v>
      </c>
      <c r="N281" s="40">
        <f>Tabla1[[#This Row],[Largo+FS (m)]]*Tabla1[[#This Row],[Ancho+FS (m)]]</f>
        <v>194.39999999999998</v>
      </c>
      <c r="O281" s="132" t="s">
        <v>529</v>
      </c>
      <c r="P281" s="133">
        <v>44696</v>
      </c>
      <c r="Q281" s="128">
        <f>Tabla1[[#This Row],[Salida]]-Tabla1[[#This Row],[Entrada  ]]</f>
        <v>5</v>
      </c>
      <c r="R281" s="134">
        <v>44701</v>
      </c>
    </row>
    <row r="282" spans="1:18" x14ac:dyDescent="0.3">
      <c r="A282" s="622" t="s">
        <v>458</v>
      </c>
      <c r="B282" s="620" t="s">
        <v>442</v>
      </c>
      <c r="C282" s="164" t="s">
        <v>19</v>
      </c>
      <c r="D282" s="119" t="s">
        <v>53</v>
      </c>
      <c r="E282" s="119" t="s">
        <v>21</v>
      </c>
      <c r="F282" s="119" t="s">
        <v>497</v>
      </c>
      <c r="G282" s="224" t="s">
        <v>494</v>
      </c>
      <c r="H282" s="129">
        <v>6.5</v>
      </c>
      <c r="I282" s="120">
        <v>11</v>
      </c>
      <c r="J282" s="121">
        <f>Tabla1[[#This Row],[Largo (m)]]+3</f>
        <v>14</v>
      </c>
      <c r="K282" s="121">
        <f>Tabla1[[#This Row],[Ancho (m)]]+3</f>
        <v>9.5</v>
      </c>
      <c r="L282" s="121">
        <v>7.5</v>
      </c>
      <c r="M282" s="122">
        <v>26.106780671514922</v>
      </c>
      <c r="N282" s="40">
        <f>Tabla1[[#This Row],[Largo+FS (m)]]*Tabla1[[#This Row],[Ancho+FS (m)]]</f>
        <v>133</v>
      </c>
      <c r="O282" s="123" t="s">
        <v>529</v>
      </c>
      <c r="P282" s="124">
        <v>44696</v>
      </c>
      <c r="Q282" s="119">
        <f>Tabla1[[#This Row],[Salida]]-Tabla1[[#This Row],[Entrada  ]]</f>
        <v>15</v>
      </c>
      <c r="R282" s="125">
        <v>44711</v>
      </c>
    </row>
    <row r="283" spans="1:18" ht="15" thickBot="1" x14ac:dyDescent="0.35">
      <c r="A283" s="622" t="s">
        <v>458</v>
      </c>
      <c r="B283" s="621" t="s">
        <v>442</v>
      </c>
      <c r="C283" s="569" t="s">
        <v>19</v>
      </c>
      <c r="D283" s="494" t="s">
        <v>53</v>
      </c>
      <c r="E283" s="494" t="s">
        <v>21</v>
      </c>
      <c r="F283" s="494" t="s">
        <v>497</v>
      </c>
      <c r="G283" s="387" t="s">
        <v>514</v>
      </c>
      <c r="H283" s="585">
        <v>9</v>
      </c>
      <c r="I283" s="586">
        <v>6.5</v>
      </c>
      <c r="J283" s="587">
        <f>Tabla1[[#This Row],[Largo (m)]]+3</f>
        <v>9.5</v>
      </c>
      <c r="K283" s="587">
        <f>Tabla1[[#This Row],[Ancho (m)]]+3</f>
        <v>12</v>
      </c>
      <c r="L283" s="390">
        <v>8</v>
      </c>
      <c r="M283" s="391">
        <v>14.563459999999999</v>
      </c>
      <c r="N283" s="390">
        <f>Tabla1[[#This Row],[Largo+FS (m)]]*Tabla1[[#This Row],[Ancho+FS (m)]]</f>
        <v>114</v>
      </c>
      <c r="O283" s="553" t="s">
        <v>529</v>
      </c>
      <c r="P283" s="554">
        <v>44696</v>
      </c>
      <c r="Q283" s="494">
        <f>Tabla1[[#This Row],[Salida]]-Tabla1[[#This Row],[Entrada  ]]</f>
        <v>15</v>
      </c>
      <c r="R283" s="495">
        <v>44711</v>
      </c>
    </row>
    <row r="284" spans="1:18" hidden="1" x14ac:dyDescent="0.3">
      <c r="A284" s="601" t="s">
        <v>459</v>
      </c>
      <c r="B284" s="588" t="s">
        <v>460</v>
      </c>
      <c r="C284" s="501" t="s">
        <v>19</v>
      </c>
      <c r="D284" s="501" t="s">
        <v>53</v>
      </c>
      <c r="E284" s="501" t="s">
        <v>21</v>
      </c>
      <c r="F284" s="501" t="s">
        <v>461</v>
      </c>
      <c r="G284" s="515" t="s">
        <v>462</v>
      </c>
      <c r="H284" s="589">
        <v>2.23</v>
      </c>
      <c r="I284" s="286">
        <v>24.65</v>
      </c>
      <c r="J284" s="457">
        <f>Tabla1[[#This Row],[Largo (m)]]+3</f>
        <v>27.65</v>
      </c>
      <c r="K284" s="457">
        <f>Tabla1[[#This Row],[Ancho (m)]]+3</f>
        <v>5.23</v>
      </c>
      <c r="L284" s="457">
        <v>2.64</v>
      </c>
      <c r="M284" s="458">
        <v>26.88</v>
      </c>
      <c r="N284" s="457">
        <f>Tabla1[[#This Row],[Largo+FS (m)]]*Tabla1[[#This Row],[Ancho+FS (m)]]</f>
        <v>144.6095</v>
      </c>
      <c r="O284" s="590" t="s">
        <v>183</v>
      </c>
      <c r="P284" s="591">
        <v>44698</v>
      </c>
      <c r="Q284" s="501">
        <f>Tabla1[[#This Row],[Salida]]-Tabla1[[#This Row],[Entrada  ]]</f>
        <v>0</v>
      </c>
      <c r="R284" s="502">
        <v>44698</v>
      </c>
    </row>
    <row r="285" spans="1:18" hidden="1" x14ac:dyDescent="0.3">
      <c r="A285" s="603" t="s">
        <v>459</v>
      </c>
      <c r="B285" s="466" t="s">
        <v>460</v>
      </c>
      <c r="C285" s="300" t="s">
        <v>19</v>
      </c>
      <c r="D285" s="300" t="s">
        <v>53</v>
      </c>
      <c r="E285" s="300" t="s">
        <v>21</v>
      </c>
      <c r="F285" s="300" t="s">
        <v>461</v>
      </c>
      <c r="G285" s="299" t="s">
        <v>463</v>
      </c>
      <c r="H285" s="592">
        <v>2.23</v>
      </c>
      <c r="I285" s="238">
        <v>24.65</v>
      </c>
      <c r="J285" s="63">
        <f>Tabla1[[#This Row],[Largo (m)]]+3</f>
        <v>27.65</v>
      </c>
      <c r="K285" s="63">
        <f>Tabla1[[#This Row],[Ancho (m)]]+3</f>
        <v>5.23</v>
      </c>
      <c r="L285" s="63">
        <v>2.64</v>
      </c>
      <c r="M285" s="505">
        <v>26.88</v>
      </c>
      <c r="N285" s="63">
        <f>Tabla1[[#This Row],[Largo+FS (m)]]*Tabla1[[#This Row],[Ancho+FS (m)]]</f>
        <v>144.6095</v>
      </c>
      <c r="O285" s="593" t="s">
        <v>183</v>
      </c>
      <c r="P285" s="438">
        <v>44698</v>
      </c>
      <c r="Q285" s="300">
        <f>Tabla1[[#This Row],[Salida]]-Tabla1[[#This Row],[Entrada  ]]</f>
        <v>0</v>
      </c>
      <c r="R285" s="439">
        <v>44698</v>
      </c>
    </row>
    <row r="286" spans="1:18" hidden="1" x14ac:dyDescent="0.3">
      <c r="A286" s="603" t="s">
        <v>459</v>
      </c>
      <c r="B286" s="466" t="s">
        <v>460</v>
      </c>
      <c r="C286" s="300" t="s">
        <v>19</v>
      </c>
      <c r="D286" s="300" t="s">
        <v>53</v>
      </c>
      <c r="E286" s="300" t="s">
        <v>21</v>
      </c>
      <c r="F286" s="300" t="s">
        <v>464</v>
      </c>
      <c r="G286" s="299" t="s">
        <v>465</v>
      </c>
      <c r="H286" s="594">
        <v>3.77</v>
      </c>
      <c r="I286" s="504">
        <v>10.3</v>
      </c>
      <c r="J286" s="63">
        <f>Tabla1[[#This Row],[Largo (m)]]+3</f>
        <v>13.3</v>
      </c>
      <c r="K286" s="63">
        <f>Tabla1[[#This Row],[Ancho (m)]]+3</f>
        <v>6.77</v>
      </c>
      <c r="L286" s="63">
        <v>3.79</v>
      </c>
      <c r="M286" s="505">
        <v>27.89</v>
      </c>
      <c r="N286" s="63">
        <f>Tabla1[[#This Row],[Largo+FS (m)]]*Tabla1[[#This Row],[Ancho+FS (m)]]</f>
        <v>90.040999999999997</v>
      </c>
      <c r="O286" s="593" t="s">
        <v>183</v>
      </c>
      <c r="P286" s="438">
        <v>44698</v>
      </c>
      <c r="Q286" s="300">
        <f>Tabla1[[#This Row],[Salida]]-Tabla1[[#This Row],[Entrada  ]]</f>
        <v>0</v>
      </c>
      <c r="R286" s="439">
        <v>44698</v>
      </c>
    </row>
    <row r="287" spans="1:18" hidden="1" x14ac:dyDescent="0.3">
      <c r="A287" s="603" t="s">
        <v>459</v>
      </c>
      <c r="B287" s="466" t="s">
        <v>460</v>
      </c>
      <c r="C287" s="97" t="s">
        <v>19</v>
      </c>
      <c r="D287" s="97" t="s">
        <v>53</v>
      </c>
      <c r="E287" s="97" t="s">
        <v>21</v>
      </c>
      <c r="F287" s="97" t="s">
        <v>466</v>
      </c>
      <c r="G287" s="97" t="s">
        <v>467</v>
      </c>
      <c r="H287" s="595">
        <v>40.25</v>
      </c>
      <c r="I287" s="595">
        <v>11.28</v>
      </c>
      <c r="J287" s="596">
        <f>Tabla1[[#This Row],[Largo (m)]]+3</f>
        <v>14.28</v>
      </c>
      <c r="K287" s="596">
        <f>Tabla1[[#This Row],[Ancho (m)]]+3</f>
        <v>43.25</v>
      </c>
      <c r="L287" s="99">
        <v>3.85</v>
      </c>
      <c r="M287" s="100">
        <v>37.65</v>
      </c>
      <c r="N287" s="63">
        <f>Tabla1[[#This Row],[Largo+FS (m)]]*Tabla1[[#This Row],[Ancho+FS (m)]]</f>
        <v>617.61</v>
      </c>
      <c r="O287" s="593" t="s">
        <v>183</v>
      </c>
      <c r="P287" s="102">
        <v>44698</v>
      </c>
      <c r="Q287" s="97">
        <f>Tabla1[[#This Row],[Salida]]-Tabla1[[#This Row],[Entrada  ]]</f>
        <v>0</v>
      </c>
      <c r="R287" s="102">
        <v>44698</v>
      </c>
    </row>
    <row r="288" spans="1:18" hidden="1" x14ac:dyDescent="0.3">
      <c r="A288" s="603" t="s">
        <v>459</v>
      </c>
      <c r="B288" s="466" t="s">
        <v>460</v>
      </c>
      <c r="C288" s="97" t="s">
        <v>19</v>
      </c>
      <c r="D288" s="97" t="s">
        <v>53</v>
      </c>
      <c r="E288" s="97" t="s">
        <v>21</v>
      </c>
      <c r="F288" s="97" t="s">
        <v>466</v>
      </c>
      <c r="G288" s="97" t="s">
        <v>468</v>
      </c>
      <c r="H288" s="595">
        <v>40.25</v>
      </c>
      <c r="I288" s="595">
        <v>11.28</v>
      </c>
      <c r="J288" s="596">
        <f>Tabla1[[#This Row],[Largo (m)]]+3</f>
        <v>14.28</v>
      </c>
      <c r="K288" s="596">
        <f>Tabla1[[#This Row],[Ancho (m)]]+3</f>
        <v>43.25</v>
      </c>
      <c r="L288" s="99">
        <v>3.85</v>
      </c>
      <c r="M288" s="100">
        <v>37.65</v>
      </c>
      <c r="N288" s="63">
        <f>Tabla1[[#This Row],[Largo+FS (m)]]*Tabla1[[#This Row],[Ancho+FS (m)]]</f>
        <v>617.61</v>
      </c>
      <c r="O288" s="593" t="s">
        <v>183</v>
      </c>
      <c r="P288" s="102">
        <v>44698</v>
      </c>
      <c r="Q288" s="97">
        <f>Tabla1[[#This Row],[Salida]]-Tabla1[[#This Row],[Entrada  ]]</f>
        <v>0</v>
      </c>
      <c r="R288" s="102">
        <v>44698</v>
      </c>
    </row>
    <row r="289" spans="1:18" hidden="1" x14ac:dyDescent="0.3">
      <c r="A289" s="603" t="s">
        <v>459</v>
      </c>
      <c r="B289" s="466" t="s">
        <v>460</v>
      </c>
      <c r="C289" s="97" t="s">
        <v>19</v>
      </c>
      <c r="D289" s="97" t="s">
        <v>53</v>
      </c>
      <c r="E289" s="97" t="s">
        <v>21</v>
      </c>
      <c r="F289" s="97" t="s">
        <v>469</v>
      </c>
      <c r="G289" s="97" t="s">
        <v>470</v>
      </c>
      <c r="H289" s="98">
        <v>3.77</v>
      </c>
      <c r="I289" s="98">
        <v>10.3</v>
      </c>
      <c r="J289" s="99">
        <f>Tabla1[[#This Row],[Largo (m)]]+3</f>
        <v>13.3</v>
      </c>
      <c r="K289" s="99">
        <f>Tabla1[[#This Row],[Ancho (m)]]+3</f>
        <v>6.77</v>
      </c>
      <c r="L289" s="99">
        <v>3.79</v>
      </c>
      <c r="M289" s="100">
        <v>27.89</v>
      </c>
      <c r="N289" s="63">
        <f>Tabla1[[#This Row],[Largo+FS (m)]]*Tabla1[[#This Row],[Ancho+FS (m)]]</f>
        <v>90.040999999999997</v>
      </c>
      <c r="O289" s="593" t="s">
        <v>183</v>
      </c>
      <c r="P289" s="102">
        <v>44698</v>
      </c>
      <c r="Q289" s="97">
        <f>Tabla1[[#This Row],[Salida]]-Tabla1[[#This Row],[Entrada  ]]</f>
        <v>0</v>
      </c>
      <c r="R289" s="102">
        <v>44698</v>
      </c>
    </row>
    <row r="290" spans="1:18" hidden="1" x14ac:dyDescent="0.3">
      <c r="A290" s="603" t="s">
        <v>459</v>
      </c>
      <c r="B290" s="466" t="s">
        <v>460</v>
      </c>
      <c r="C290" s="97" t="s">
        <v>19</v>
      </c>
      <c r="D290" s="97" t="s">
        <v>53</v>
      </c>
      <c r="E290" s="97" t="s">
        <v>21</v>
      </c>
      <c r="F290" s="97" t="s">
        <v>466</v>
      </c>
      <c r="G290" s="97" t="s">
        <v>471</v>
      </c>
      <c r="H290" s="595">
        <v>40.25</v>
      </c>
      <c r="I290" s="595">
        <v>11.28</v>
      </c>
      <c r="J290" s="596">
        <f>Tabla1[[#This Row],[Largo (m)]]+3</f>
        <v>14.28</v>
      </c>
      <c r="K290" s="596">
        <f>Tabla1[[#This Row],[Ancho (m)]]+3</f>
        <v>43.25</v>
      </c>
      <c r="L290" s="99">
        <v>3.85</v>
      </c>
      <c r="M290" s="100">
        <v>37.65</v>
      </c>
      <c r="N290" s="63">
        <f>Tabla1[[#This Row],[Largo+FS (m)]]*Tabla1[[#This Row],[Ancho+FS (m)]]</f>
        <v>617.61</v>
      </c>
      <c r="O290" s="593" t="s">
        <v>183</v>
      </c>
      <c r="P290" s="102">
        <v>44698</v>
      </c>
      <c r="Q290" s="97">
        <f>Tabla1[[#This Row],[Salida]]-Tabla1[[#This Row],[Entrada  ]]</f>
        <v>0</v>
      </c>
      <c r="R290" s="102">
        <v>44698</v>
      </c>
    </row>
    <row r="291" spans="1:18" ht="15" hidden="1" thickBot="1" x14ac:dyDescent="0.35">
      <c r="A291" s="603" t="s">
        <v>459</v>
      </c>
      <c r="B291" s="227" t="s">
        <v>460</v>
      </c>
      <c r="C291" s="104" t="s">
        <v>19</v>
      </c>
      <c r="D291" s="104" t="s">
        <v>53</v>
      </c>
      <c r="E291" s="104" t="s">
        <v>21</v>
      </c>
      <c r="F291" s="104" t="s">
        <v>466</v>
      </c>
      <c r="G291" s="104" t="s">
        <v>472</v>
      </c>
      <c r="H291" s="597">
        <v>40.25</v>
      </c>
      <c r="I291" s="597">
        <v>11.28</v>
      </c>
      <c r="J291" s="598">
        <f>Tabla1[[#This Row],[Largo (m)]]+3</f>
        <v>14.28</v>
      </c>
      <c r="K291" s="598">
        <f>Tabla1[[#This Row],[Ancho (m)]]+3</f>
        <v>43.25</v>
      </c>
      <c r="L291" s="106">
        <v>3.85</v>
      </c>
      <c r="M291" s="107">
        <v>37.65</v>
      </c>
      <c r="N291" s="63">
        <f>Tabla1[[#This Row],[Largo+FS (m)]]*Tabla1[[#This Row],[Ancho+FS (m)]]</f>
        <v>617.61</v>
      </c>
      <c r="O291" s="599" t="s">
        <v>183</v>
      </c>
      <c r="P291" s="109">
        <v>44698</v>
      </c>
      <c r="Q291" s="104">
        <f>Tabla1[[#This Row],[Salida]]-Tabla1[[#This Row],[Entrada  ]]</f>
        <v>0</v>
      </c>
      <c r="R291" s="109">
        <v>44698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17" scale="51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330B-11A1-4E87-B339-12C251525928}">
  <dimension ref="A1:B3"/>
  <sheetViews>
    <sheetView workbookViewId="0">
      <selection activeCell="B9" sqref="B9"/>
    </sheetView>
  </sheetViews>
  <sheetFormatPr baseColWidth="10" defaultRowHeight="14.4" x14ac:dyDescent="0.3"/>
  <cols>
    <col min="2" max="2" width="67.77734375" customWidth="1"/>
  </cols>
  <sheetData>
    <row r="1" spans="1:2" x14ac:dyDescent="0.3">
      <c r="A1" s="627" t="s">
        <v>523</v>
      </c>
      <c r="B1" s="624" t="s">
        <v>526</v>
      </c>
    </row>
    <row r="2" spans="1:2" ht="49.2" customHeight="1" x14ac:dyDescent="0.3">
      <c r="A2" s="627" t="s">
        <v>524</v>
      </c>
      <c r="B2" s="625" t="s">
        <v>527</v>
      </c>
    </row>
    <row r="3" spans="1:2" ht="28.8" x14ac:dyDescent="0.3">
      <c r="A3" s="627" t="s">
        <v>525</v>
      </c>
      <c r="B3" s="626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Embarcaciones</vt:lpstr>
      <vt:lpstr>POO</vt:lpstr>
      <vt:lpstr>Embarcaciones!Área_de_impresión</vt:lpstr>
      <vt:lpstr>Embarcaciones!Títulos_a_imprimir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Ciro Gamboa</cp:lastModifiedBy>
  <dcterms:created xsi:type="dcterms:W3CDTF">2023-01-12T18:54:54Z</dcterms:created>
  <dcterms:modified xsi:type="dcterms:W3CDTF">2023-05-08T01:10:09Z</dcterms:modified>
</cp:coreProperties>
</file>