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esktop\erkna github exceller\"/>
    </mc:Choice>
  </mc:AlternateContent>
  <xr:revisionPtr revIDLastSave="0" documentId="8_{BE92AC83-88B4-4A36-B81E-67E0ACFC9D01}" xr6:coauthVersionLast="47" xr6:coauthVersionMax="47" xr10:uidLastSave="{00000000-0000-0000-0000-000000000000}"/>
  <bookViews>
    <workbookView xWindow="1780" yWindow="260" windowWidth="14400" windowHeight="7545" firstSheet="1" activeTab="2" xr2:uid="{64DACA0E-0B2B-4247-B298-9C7171E7FC61}"/>
  </bookViews>
  <sheets>
    <sheet name="Satın Alma" sheetId="1" r:id="rId1"/>
    <sheet name="Çıktı" sheetId="2" r:id="rId2"/>
    <sheet name="Stok Takip" sheetId="3" r:id="rId3"/>
  </sheets>
  <definedNames>
    <definedName name="Ürün">'Satın Alma'!$P$3:$P$21</definedName>
    <definedName name="Ürünler">'Satın Alma'!$C$33:$C$51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4" i="3"/>
  <c r="D5" i="3"/>
  <c r="D6" i="3"/>
  <c r="E6" i="3" s="1"/>
  <c r="D7" i="3"/>
  <c r="D8" i="3"/>
  <c r="D9" i="3"/>
  <c r="D10" i="3"/>
  <c r="D11" i="3"/>
  <c r="D12" i="3"/>
  <c r="D13" i="3"/>
  <c r="D14" i="3"/>
  <c r="E14" i="3" s="1"/>
  <c r="D15" i="3"/>
  <c r="D16" i="3"/>
  <c r="E16" i="3" s="1"/>
  <c r="D17" i="3"/>
  <c r="E17" i="3" s="1"/>
  <c r="D18" i="3"/>
  <c r="D19" i="3"/>
  <c r="D20" i="3"/>
  <c r="D21" i="3"/>
  <c r="D22" i="3"/>
  <c r="D23" i="3"/>
  <c r="D24" i="3"/>
  <c r="D25" i="3"/>
  <c r="E25" i="3" s="1"/>
  <c r="D26" i="3"/>
  <c r="D4" i="3"/>
  <c r="E4" i="3" s="1"/>
  <c r="C27" i="3"/>
  <c r="D27" i="3"/>
  <c r="E27" i="3" s="1"/>
  <c r="C33" i="1" a="1"/>
  <c r="C33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E18" i="3" l="1"/>
  <c r="E12" i="3"/>
  <c r="E11" i="3"/>
  <c r="E9" i="3"/>
  <c r="E23" i="3"/>
  <c r="E10" i="3"/>
  <c r="E21" i="3"/>
  <c r="E26" i="3"/>
  <c r="E24" i="3"/>
  <c r="E5" i="3"/>
  <c r="E7" i="3"/>
  <c r="E22" i="3"/>
  <c r="E15" i="3"/>
  <c r="E8" i="3"/>
  <c r="E20" i="3"/>
  <c r="E13" i="3"/>
  <c r="E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<sst xmlns="http://schemas.openxmlformats.org/spreadsheetml/2006/main" count="249" uniqueCount="48">
  <si>
    <t>Ay</t>
  </si>
  <si>
    <t>Tarih</t>
  </si>
  <si>
    <t>İşlemi Yapan Personel</t>
  </si>
  <si>
    <t>Firma</t>
  </si>
  <si>
    <t>Ürün</t>
  </si>
  <si>
    <t>Kullanılan Birim</t>
  </si>
  <si>
    <t>Adet</t>
  </si>
  <si>
    <t>Birim Fiyat</t>
  </si>
  <si>
    <t>İşlem Tutarı</t>
  </si>
  <si>
    <t>İskonto Oranı</t>
  </si>
  <si>
    <t>Firmalar</t>
  </si>
  <si>
    <t>Ocak</t>
  </si>
  <si>
    <t>Cansu Düzgün</t>
  </si>
  <si>
    <t>Ender Civata</t>
  </si>
  <si>
    <t>İmbus Civata</t>
  </si>
  <si>
    <t>Montaj</t>
  </si>
  <si>
    <t>Gaye Kalem</t>
  </si>
  <si>
    <t>Yücel Ticaret</t>
  </si>
  <si>
    <t xml:space="preserve">Kaynakçı Eldiveni </t>
  </si>
  <si>
    <t>Kaynak</t>
  </si>
  <si>
    <t>Mesut Teknik</t>
  </si>
  <si>
    <t>Klt. Flanşlı Çelik Cıvata</t>
  </si>
  <si>
    <t>İznik Hırdavat</t>
  </si>
  <si>
    <t>Sapsız Metre</t>
  </si>
  <si>
    <t>Sevkiyat</t>
  </si>
  <si>
    <t>Güvenal Hırdavat</t>
  </si>
  <si>
    <t>Havşa Başlı Cıvata</t>
  </si>
  <si>
    <t>Silikon Tabancası</t>
  </si>
  <si>
    <t>Vida Gevşemezlik</t>
  </si>
  <si>
    <t>Unimatic Metre</t>
  </si>
  <si>
    <t>Kalite Kontrol</t>
  </si>
  <si>
    <t xml:space="preserve">Cıvata Sabitleyici </t>
  </si>
  <si>
    <t>Altı Köşe Baş Cıvata</t>
  </si>
  <si>
    <t xml:space="preserve">Hızlı Yapıştırıcı </t>
  </si>
  <si>
    <t>Şubat</t>
  </si>
  <si>
    <t>Sprey Boya</t>
  </si>
  <si>
    <t>Boya</t>
  </si>
  <si>
    <t>Kesme Nozulu</t>
  </si>
  <si>
    <t>Yuvarlak Baş Cıvata</t>
  </si>
  <si>
    <t>Propan Regülatör</t>
  </si>
  <si>
    <t>Dremel Ovma Başlığı</t>
  </si>
  <si>
    <t>Kombine Anahtar</t>
  </si>
  <si>
    <t>Akülü Deküpaş Testeresi</t>
  </si>
  <si>
    <t>29.02.2021</t>
  </si>
  <si>
    <t>Akülü Daire Testere</t>
  </si>
  <si>
    <t>Giriş Miktarı</t>
  </si>
  <si>
    <t>Çıkış Miktarı</t>
  </si>
  <si>
    <t>Mevcut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</si>
</sst>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14" fontId="0" fillId="0" borderId="0" xfId="0" applyNumberFormat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F224-B63C-41CB-BE6B-C730A7A7EE74}">
  <dimension ref="A2:M51"/>
  <sheetViews>
    <sheetView zoomScale="40" zoomScaleNormal="40" workbookViewId="0">
      <selection activeCell="C33" sqref="C33:C51"/>
    </sheetView>
  </sheetViews>
  <sheetFormatPr defaultRowHeight="14.75" x14ac:dyDescent="0.75"/>
  <cols>
    <col min="1" max="1" width="5.86328125" bestFit="1" customWidth="1"/>
    <col min="2" max="2" width="10.08984375" style="4" bestFit="1" customWidth="1"/>
    <col min="3" max="3" width="24.54296875" style="4" bestFit="1" customWidth="1"/>
    <col min="4" max="4" width="15.54296875" bestFit="1" customWidth="1"/>
    <col min="5" max="5" width="20.08984375" bestFit="1" customWidth="1"/>
    <col min="6" max="6" width="18.08984375" bestFit="1" customWidth="1"/>
    <col min="7" max="7" width="6.08984375" bestFit="1" customWidth="1"/>
    <col min="8" max="8" width="12.54296875" style="5" bestFit="1" customWidth="1"/>
    <col min="9" max="9" width="14" bestFit="1" customWidth="1"/>
    <col min="10" max="10" width="15.86328125" bestFit="1" customWidth="1"/>
    <col min="12" max="12" width="15.08984375" hidden="1" customWidth="1"/>
    <col min="13" max="13" width="15.86328125" hidden="1" customWidth="1"/>
    <col min="16" max="16" width="22" customWidth="1"/>
  </cols>
  <sheetData>
    <row r="2" spans="1:13" ht="18.5" x14ac:dyDescent="0.9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L2" s="1" t="s">
        <v>10</v>
      </c>
      <c r="M2" s="1" t="s">
        <v>9</v>
      </c>
    </row>
    <row r="3" spans="1:13" x14ac:dyDescent="0.75">
      <c r="A3" s="4" t="s">
        <v>11</v>
      </c>
      <c r="B3" s="4">
        <v>44198</v>
      </c>
      <c r="C3" s="4" t="s">
        <v>12</v>
      </c>
      <c r="D3" t="s">
        <v>13</v>
      </c>
      <c r="E3" t="s">
        <v>14</v>
      </c>
      <c r="F3" t="s">
        <v>15</v>
      </c>
      <c r="G3">
        <v>120</v>
      </c>
      <c r="H3" s="5">
        <v>0.34</v>
      </c>
      <c r="I3" s="5">
        <f>(H3*G3)-(H3*G3*J3)</f>
        <v>39.168000000000006</v>
      </c>
      <c r="J3">
        <f>VLOOKUP(D3,$L$3:$M$7,2,0)</f>
        <v>0.04</v>
      </c>
      <c r="L3" t="s">
        <v>13</v>
      </c>
      <c r="M3">
        <v>0.04</v>
      </c>
    </row>
    <row r="4" spans="1:13" x14ac:dyDescent="0.75">
      <c r="A4" s="4" t="s">
        <v>11</v>
      </c>
      <c r="B4" s="4">
        <v>44198</v>
      </c>
      <c r="C4" s="4" t="s">
        <v>16</v>
      </c>
      <c r="D4" t="s">
        <v>17</v>
      </c>
      <c r="E4" t="s">
        <v>18</v>
      </c>
      <c r="F4" t="s">
        <v>19</v>
      </c>
      <c r="G4">
        <v>130</v>
      </c>
      <c r="H4" s="5">
        <v>2.78</v>
      </c>
      <c r="I4" s="5">
        <f t="shared" ref="I4:I29" si="0">(H4*G4)-(H4*G4*J4)</f>
        <v>354.17199999999997</v>
      </c>
      <c r="J4">
        <f t="shared" ref="J4:J29" si="1">VLOOKUP(D4,$L$3:$M$7,2,0)</f>
        <v>0.02</v>
      </c>
      <c r="L4" t="s">
        <v>17</v>
      </c>
      <c r="M4">
        <v>0.02</v>
      </c>
    </row>
    <row r="5" spans="1:13" x14ac:dyDescent="0.75">
      <c r="A5" s="4" t="s">
        <v>11</v>
      </c>
      <c r="B5" s="4">
        <v>44199</v>
      </c>
      <c r="C5" s="4" t="s">
        <v>16</v>
      </c>
      <c r="D5" t="s">
        <v>20</v>
      </c>
      <c r="E5" t="s">
        <v>21</v>
      </c>
      <c r="F5" t="s">
        <v>15</v>
      </c>
      <c r="G5">
        <v>305</v>
      </c>
      <c r="H5" s="5">
        <v>0.18</v>
      </c>
      <c r="I5" s="5">
        <f t="shared" si="0"/>
        <v>49.41</v>
      </c>
      <c r="J5">
        <f t="shared" si="1"/>
        <v>0.1</v>
      </c>
      <c r="L5" t="s">
        <v>20</v>
      </c>
      <c r="M5">
        <v>0.1</v>
      </c>
    </row>
    <row r="6" spans="1:13" x14ac:dyDescent="0.75">
      <c r="A6" s="4" t="s">
        <v>11</v>
      </c>
      <c r="B6" s="4">
        <v>44201</v>
      </c>
      <c r="C6" s="4" t="s">
        <v>12</v>
      </c>
      <c r="D6" t="s">
        <v>22</v>
      </c>
      <c r="E6" t="s">
        <v>23</v>
      </c>
      <c r="F6" t="s">
        <v>24</v>
      </c>
      <c r="G6">
        <v>4</v>
      </c>
      <c r="H6" s="5">
        <v>81.23</v>
      </c>
      <c r="I6" s="5">
        <f t="shared" si="0"/>
        <v>308.67400000000004</v>
      </c>
      <c r="J6">
        <f t="shared" si="1"/>
        <v>0.05</v>
      </c>
      <c r="L6" t="s">
        <v>22</v>
      </c>
      <c r="M6">
        <v>0.05</v>
      </c>
    </row>
    <row r="7" spans="1:13" x14ac:dyDescent="0.75">
      <c r="A7" s="4" t="s">
        <v>11</v>
      </c>
      <c r="B7" s="4">
        <v>44203</v>
      </c>
      <c r="C7" s="4" t="s">
        <v>12</v>
      </c>
      <c r="D7" t="s">
        <v>13</v>
      </c>
      <c r="E7" t="s">
        <v>21</v>
      </c>
      <c r="F7" t="s">
        <v>15</v>
      </c>
      <c r="G7">
        <v>400</v>
      </c>
      <c r="H7" s="5">
        <v>0.14000000000000001</v>
      </c>
      <c r="I7" s="5">
        <f t="shared" si="0"/>
        <v>53.760000000000005</v>
      </c>
      <c r="J7">
        <f t="shared" si="1"/>
        <v>0.04</v>
      </c>
      <c r="L7" t="s">
        <v>25</v>
      </c>
      <c r="M7">
        <v>7.0000000000000007E-2</v>
      </c>
    </row>
    <row r="8" spans="1:13" x14ac:dyDescent="0.75">
      <c r="A8" s="4" t="s">
        <v>11</v>
      </c>
      <c r="B8" s="4">
        <v>44203</v>
      </c>
      <c r="C8" s="4" t="s">
        <v>12</v>
      </c>
      <c r="D8" t="s">
        <v>13</v>
      </c>
      <c r="E8" t="s">
        <v>26</v>
      </c>
      <c r="F8" t="s">
        <v>15</v>
      </c>
      <c r="G8">
        <v>250</v>
      </c>
      <c r="H8" s="5">
        <v>0.34</v>
      </c>
      <c r="I8" s="5">
        <f t="shared" si="0"/>
        <v>81.599999999999994</v>
      </c>
      <c r="J8">
        <f t="shared" si="1"/>
        <v>0.04</v>
      </c>
    </row>
    <row r="9" spans="1:13" x14ac:dyDescent="0.75">
      <c r="A9" s="4" t="s">
        <v>11</v>
      </c>
      <c r="B9" s="4">
        <v>44203</v>
      </c>
      <c r="C9" s="4" t="s">
        <v>12</v>
      </c>
      <c r="D9" t="s">
        <v>20</v>
      </c>
      <c r="E9" t="s">
        <v>27</v>
      </c>
      <c r="F9" t="s">
        <v>24</v>
      </c>
      <c r="G9">
        <v>305</v>
      </c>
      <c r="H9" s="5">
        <v>8.5399999999999991</v>
      </c>
      <c r="I9" s="5">
        <f t="shared" si="0"/>
        <v>2344.23</v>
      </c>
      <c r="J9">
        <f t="shared" si="1"/>
        <v>0.1</v>
      </c>
    </row>
    <row r="10" spans="1:13" x14ac:dyDescent="0.75">
      <c r="A10" s="4" t="s">
        <v>11</v>
      </c>
      <c r="B10" s="4">
        <v>44208</v>
      </c>
      <c r="C10" s="4" t="s">
        <v>12</v>
      </c>
      <c r="D10" t="s">
        <v>17</v>
      </c>
      <c r="E10" t="s">
        <v>28</v>
      </c>
      <c r="F10" t="s">
        <v>15</v>
      </c>
      <c r="G10">
        <v>120</v>
      </c>
      <c r="H10" s="5">
        <v>67.89</v>
      </c>
      <c r="I10" s="5">
        <f t="shared" si="0"/>
        <v>7983.8640000000005</v>
      </c>
      <c r="J10">
        <f t="shared" si="1"/>
        <v>0.02</v>
      </c>
    </row>
    <row r="11" spans="1:13" x14ac:dyDescent="0.75">
      <c r="A11" s="4" t="s">
        <v>11</v>
      </c>
      <c r="B11" s="4">
        <v>44211</v>
      </c>
      <c r="C11" s="4" t="s">
        <v>16</v>
      </c>
      <c r="D11" t="s">
        <v>22</v>
      </c>
      <c r="E11" t="s">
        <v>29</v>
      </c>
      <c r="F11" t="s">
        <v>30</v>
      </c>
      <c r="G11">
        <v>16</v>
      </c>
      <c r="H11" s="5">
        <v>8.23</v>
      </c>
      <c r="I11" s="5">
        <f t="shared" si="0"/>
        <v>125.096</v>
      </c>
      <c r="J11">
        <f t="shared" si="1"/>
        <v>0.05</v>
      </c>
    </row>
    <row r="12" spans="1:13" x14ac:dyDescent="0.75">
      <c r="A12" s="4" t="s">
        <v>11</v>
      </c>
      <c r="B12" s="4">
        <v>44211</v>
      </c>
      <c r="C12" s="4" t="s">
        <v>12</v>
      </c>
      <c r="D12" t="s">
        <v>25</v>
      </c>
      <c r="E12" t="s">
        <v>31</v>
      </c>
      <c r="F12" t="s">
        <v>15</v>
      </c>
      <c r="G12">
        <v>120</v>
      </c>
      <c r="H12" s="5">
        <v>129.75</v>
      </c>
      <c r="I12" s="5">
        <f t="shared" si="0"/>
        <v>14480.1</v>
      </c>
      <c r="J12">
        <f t="shared" si="1"/>
        <v>7.0000000000000007E-2</v>
      </c>
    </row>
    <row r="13" spans="1:13" x14ac:dyDescent="0.75">
      <c r="A13" s="4" t="s">
        <v>11</v>
      </c>
      <c r="B13" s="4">
        <v>44215</v>
      </c>
      <c r="C13" s="4" t="s">
        <v>12</v>
      </c>
      <c r="D13" t="s">
        <v>13</v>
      </c>
      <c r="E13" t="s">
        <v>32</v>
      </c>
      <c r="F13" t="s">
        <v>15</v>
      </c>
      <c r="G13">
        <v>400</v>
      </c>
      <c r="H13" s="5">
        <v>0.36</v>
      </c>
      <c r="I13" s="5">
        <f t="shared" si="0"/>
        <v>138.24</v>
      </c>
      <c r="J13">
        <f t="shared" si="1"/>
        <v>0.04</v>
      </c>
    </row>
    <row r="14" spans="1:13" x14ac:dyDescent="0.75">
      <c r="A14" s="4" t="s">
        <v>11</v>
      </c>
      <c r="B14" s="4">
        <v>44216</v>
      </c>
      <c r="C14" s="4" t="s">
        <v>16</v>
      </c>
      <c r="D14" t="s">
        <v>20</v>
      </c>
      <c r="E14" t="s">
        <v>33</v>
      </c>
      <c r="F14" t="s">
        <v>30</v>
      </c>
      <c r="G14">
        <v>2</v>
      </c>
      <c r="H14" s="5">
        <v>13.65</v>
      </c>
      <c r="I14" s="5">
        <f t="shared" si="0"/>
        <v>24.57</v>
      </c>
      <c r="J14">
        <f t="shared" si="1"/>
        <v>0.1</v>
      </c>
    </row>
    <row r="15" spans="1:13" x14ac:dyDescent="0.75">
      <c r="A15" s="4" t="s">
        <v>11</v>
      </c>
      <c r="B15" s="4">
        <v>44225</v>
      </c>
      <c r="C15" s="4" t="s">
        <v>16</v>
      </c>
      <c r="D15" t="s">
        <v>22</v>
      </c>
      <c r="E15" t="s">
        <v>14</v>
      </c>
      <c r="F15" t="s">
        <v>15</v>
      </c>
      <c r="G15">
        <v>450</v>
      </c>
      <c r="H15" s="5">
        <v>0.19</v>
      </c>
      <c r="I15" s="5">
        <f t="shared" si="0"/>
        <v>81.224999999999994</v>
      </c>
      <c r="J15">
        <f t="shared" si="1"/>
        <v>0.05</v>
      </c>
    </row>
    <row r="16" spans="1:13" ht="14.4" customHeight="1" x14ac:dyDescent="0.75">
      <c r="A16" s="4" t="s">
        <v>34</v>
      </c>
      <c r="B16" s="4">
        <v>44228</v>
      </c>
      <c r="C16" s="4" t="s">
        <v>16</v>
      </c>
      <c r="D16" t="s">
        <v>25</v>
      </c>
      <c r="E16" t="s">
        <v>35</v>
      </c>
      <c r="F16" t="s">
        <v>36</v>
      </c>
      <c r="G16">
        <v>6</v>
      </c>
      <c r="H16" s="5">
        <v>31.24</v>
      </c>
      <c r="I16" s="5">
        <f t="shared" si="0"/>
        <v>174.3192</v>
      </c>
      <c r="J16">
        <f t="shared" si="1"/>
        <v>7.0000000000000007E-2</v>
      </c>
    </row>
    <row r="17" spans="1:10" x14ac:dyDescent="0.75">
      <c r="A17" s="4" t="s">
        <v>34</v>
      </c>
      <c r="B17" s="4">
        <v>44229</v>
      </c>
      <c r="C17" s="4" t="s">
        <v>16</v>
      </c>
      <c r="D17" t="s">
        <v>13</v>
      </c>
      <c r="E17" t="s">
        <v>32</v>
      </c>
      <c r="F17" t="s">
        <v>15</v>
      </c>
      <c r="G17">
        <v>900</v>
      </c>
      <c r="H17" s="5">
        <v>0.45</v>
      </c>
      <c r="I17" s="5">
        <f t="shared" si="0"/>
        <v>388.8</v>
      </c>
      <c r="J17">
        <f t="shared" si="1"/>
        <v>0.04</v>
      </c>
    </row>
    <row r="18" spans="1:10" x14ac:dyDescent="0.75">
      <c r="A18" s="4" t="s">
        <v>34</v>
      </c>
      <c r="B18" s="4">
        <v>44229</v>
      </c>
      <c r="C18" s="4" t="s">
        <v>12</v>
      </c>
      <c r="D18" t="s">
        <v>20</v>
      </c>
      <c r="E18" t="s">
        <v>37</v>
      </c>
      <c r="F18" t="s">
        <v>19</v>
      </c>
      <c r="G18">
        <v>4</v>
      </c>
      <c r="H18" s="5">
        <v>45.78</v>
      </c>
      <c r="I18" s="5">
        <f t="shared" si="0"/>
        <v>164.80799999999999</v>
      </c>
      <c r="J18">
        <f t="shared" si="1"/>
        <v>0.1</v>
      </c>
    </row>
    <row r="19" spans="1:10" x14ac:dyDescent="0.75">
      <c r="A19" s="4" t="s">
        <v>34</v>
      </c>
      <c r="B19" s="4">
        <v>44230</v>
      </c>
      <c r="C19" s="4" t="s">
        <v>12</v>
      </c>
      <c r="D19" t="s">
        <v>13</v>
      </c>
      <c r="E19" t="s">
        <v>38</v>
      </c>
      <c r="F19" t="s">
        <v>15</v>
      </c>
      <c r="G19">
        <v>542</v>
      </c>
      <c r="H19" s="5">
        <v>0.45</v>
      </c>
      <c r="I19" s="5">
        <f t="shared" si="0"/>
        <v>234.14400000000001</v>
      </c>
      <c r="J19">
        <f t="shared" si="1"/>
        <v>0.04</v>
      </c>
    </row>
    <row r="20" spans="1:10" x14ac:dyDescent="0.75">
      <c r="A20" s="4" t="s">
        <v>34</v>
      </c>
      <c r="B20" s="4">
        <v>44231</v>
      </c>
      <c r="C20" s="4" t="s">
        <v>12</v>
      </c>
      <c r="D20" t="s">
        <v>25</v>
      </c>
      <c r="E20" t="s">
        <v>39</v>
      </c>
      <c r="F20" t="s">
        <v>15</v>
      </c>
      <c r="G20">
        <v>2</v>
      </c>
      <c r="H20" s="5">
        <v>450.65</v>
      </c>
      <c r="I20" s="5">
        <f t="shared" si="0"/>
        <v>838.20899999999995</v>
      </c>
      <c r="J20">
        <f t="shared" si="1"/>
        <v>7.0000000000000007E-2</v>
      </c>
    </row>
    <row r="21" spans="1:10" x14ac:dyDescent="0.75">
      <c r="A21" s="4" t="s">
        <v>34</v>
      </c>
      <c r="B21" s="4">
        <v>44234</v>
      </c>
      <c r="C21" s="4" t="s">
        <v>16</v>
      </c>
      <c r="D21" t="s">
        <v>17</v>
      </c>
      <c r="E21" t="s">
        <v>40</v>
      </c>
      <c r="F21" t="s">
        <v>15</v>
      </c>
      <c r="G21">
        <v>1</v>
      </c>
      <c r="H21" s="5">
        <v>34.67</v>
      </c>
      <c r="I21" s="5">
        <f t="shared" si="0"/>
        <v>33.976600000000005</v>
      </c>
      <c r="J21">
        <f t="shared" si="1"/>
        <v>0.02</v>
      </c>
    </row>
    <row r="22" spans="1:10" x14ac:dyDescent="0.75">
      <c r="A22" s="4" t="s">
        <v>34</v>
      </c>
      <c r="B22" s="4">
        <v>44234</v>
      </c>
      <c r="C22" s="4" t="s">
        <v>16</v>
      </c>
      <c r="D22" t="s">
        <v>25</v>
      </c>
      <c r="E22" t="s">
        <v>35</v>
      </c>
      <c r="F22" t="s">
        <v>36</v>
      </c>
      <c r="G22">
        <v>4</v>
      </c>
      <c r="H22" s="5">
        <v>60.24</v>
      </c>
      <c r="I22" s="5">
        <f t="shared" si="0"/>
        <v>224.09280000000001</v>
      </c>
      <c r="J22">
        <f t="shared" si="1"/>
        <v>7.0000000000000007E-2</v>
      </c>
    </row>
    <row r="23" spans="1:10" x14ac:dyDescent="0.75">
      <c r="A23" s="4" t="s">
        <v>34</v>
      </c>
      <c r="B23" s="4">
        <v>44234</v>
      </c>
      <c r="C23" s="4" t="s">
        <v>16</v>
      </c>
      <c r="D23" t="s">
        <v>25</v>
      </c>
      <c r="E23" t="s">
        <v>35</v>
      </c>
      <c r="F23" t="s">
        <v>36</v>
      </c>
      <c r="G23">
        <v>5</v>
      </c>
      <c r="H23" s="5">
        <v>31.24</v>
      </c>
      <c r="I23" s="5">
        <f t="shared" si="0"/>
        <v>145.26599999999999</v>
      </c>
      <c r="J23">
        <f t="shared" si="1"/>
        <v>7.0000000000000007E-2</v>
      </c>
    </row>
    <row r="24" spans="1:10" x14ac:dyDescent="0.75">
      <c r="A24" s="4" t="s">
        <v>34</v>
      </c>
      <c r="B24" s="4">
        <v>44239</v>
      </c>
      <c r="C24" s="4" t="s">
        <v>12</v>
      </c>
      <c r="D24" t="s">
        <v>13</v>
      </c>
      <c r="E24" t="s">
        <v>21</v>
      </c>
      <c r="F24" t="s">
        <v>15</v>
      </c>
      <c r="G24">
        <v>120</v>
      </c>
      <c r="H24" s="5">
        <v>0.25</v>
      </c>
      <c r="I24" s="5">
        <f t="shared" si="0"/>
        <v>28.8</v>
      </c>
      <c r="J24">
        <f t="shared" si="1"/>
        <v>0.04</v>
      </c>
    </row>
    <row r="25" spans="1:10" x14ac:dyDescent="0.75">
      <c r="A25" s="4" t="s">
        <v>34</v>
      </c>
      <c r="B25" s="4">
        <v>44240</v>
      </c>
      <c r="C25" s="4" t="s">
        <v>16</v>
      </c>
      <c r="D25" t="s">
        <v>25</v>
      </c>
      <c r="E25" t="s">
        <v>35</v>
      </c>
      <c r="F25" t="s">
        <v>36</v>
      </c>
      <c r="G25">
        <v>304</v>
      </c>
      <c r="H25" s="5">
        <v>31.24</v>
      </c>
      <c r="I25" s="5">
        <f t="shared" si="0"/>
        <v>8832.1727999999985</v>
      </c>
      <c r="J25">
        <f t="shared" si="1"/>
        <v>7.0000000000000007E-2</v>
      </c>
    </row>
    <row r="26" spans="1:10" x14ac:dyDescent="0.75">
      <c r="A26" s="4" t="s">
        <v>34</v>
      </c>
      <c r="B26" s="4">
        <v>44242</v>
      </c>
      <c r="C26" s="4" t="s">
        <v>16</v>
      </c>
      <c r="D26" t="s">
        <v>17</v>
      </c>
      <c r="E26" t="s">
        <v>41</v>
      </c>
      <c r="F26" t="s">
        <v>15</v>
      </c>
      <c r="G26">
        <v>3</v>
      </c>
      <c r="H26" s="5">
        <v>23</v>
      </c>
      <c r="I26" s="5">
        <f t="shared" si="0"/>
        <v>67.62</v>
      </c>
      <c r="J26">
        <f t="shared" si="1"/>
        <v>0.02</v>
      </c>
    </row>
    <row r="27" spans="1:10" x14ac:dyDescent="0.75">
      <c r="A27" s="4" t="s">
        <v>34</v>
      </c>
      <c r="B27" s="4">
        <v>44247</v>
      </c>
      <c r="C27" s="4" t="s">
        <v>12</v>
      </c>
      <c r="D27" t="s">
        <v>20</v>
      </c>
      <c r="E27" t="s">
        <v>42</v>
      </c>
      <c r="F27" t="s">
        <v>19</v>
      </c>
      <c r="G27">
        <v>1</v>
      </c>
      <c r="H27" s="5">
        <v>1182.54</v>
      </c>
      <c r="I27" s="5">
        <f t="shared" si="0"/>
        <v>1064.2860000000001</v>
      </c>
      <c r="J27">
        <f t="shared" si="1"/>
        <v>0.1</v>
      </c>
    </row>
    <row r="28" spans="1:10" x14ac:dyDescent="0.75">
      <c r="A28" s="4" t="s">
        <v>34</v>
      </c>
      <c r="B28" s="4">
        <v>44247</v>
      </c>
      <c r="C28" s="4" t="s">
        <v>16</v>
      </c>
      <c r="D28" t="s">
        <v>13</v>
      </c>
      <c r="E28" t="s">
        <v>26</v>
      </c>
      <c r="F28" t="s">
        <v>15</v>
      </c>
      <c r="G28">
        <v>120</v>
      </c>
      <c r="H28" s="5">
        <v>0.32</v>
      </c>
      <c r="I28" s="5">
        <f t="shared" si="0"/>
        <v>36.863999999999997</v>
      </c>
      <c r="J28">
        <f t="shared" si="1"/>
        <v>0.04</v>
      </c>
    </row>
    <row r="29" spans="1:10" x14ac:dyDescent="0.75">
      <c r="A29" s="4" t="s">
        <v>34</v>
      </c>
      <c r="B29" s="4" t="s">
        <v>43</v>
      </c>
      <c r="C29" s="4" t="s">
        <v>16</v>
      </c>
      <c r="D29" t="s">
        <v>17</v>
      </c>
      <c r="E29" t="s">
        <v>44</v>
      </c>
      <c r="F29" t="s">
        <v>24</v>
      </c>
      <c r="G29">
        <v>4</v>
      </c>
      <c r="H29" s="5">
        <v>2885.2</v>
      </c>
      <c r="I29" s="5">
        <f t="shared" si="0"/>
        <v>11309.983999999999</v>
      </c>
      <c r="J29">
        <f t="shared" si="1"/>
        <v>0.02</v>
      </c>
    </row>
    <row r="33" spans="3:3" x14ac:dyDescent="0.75">
      <c r="C33" s="4" t="str" cm="1">
        <f t="array" ref="C33:C51">_xlfn.UNIQUE(E3:E29)</f>
        <v>İmbus Civata</v>
      </c>
    </row>
    <row r="34" spans="3:3" x14ac:dyDescent="0.75">
      <c r="C34" s="4" t="str">
        <v xml:space="preserve">Kaynakçı Eldiveni </v>
      </c>
    </row>
    <row r="35" spans="3:3" x14ac:dyDescent="0.75">
      <c r="C35" s="4" t="str">
        <v>Klt. Flanşlı Çelik Cıvata</v>
      </c>
    </row>
    <row r="36" spans="3:3" x14ac:dyDescent="0.75">
      <c r="C36" s="4" t="str">
        <v>Sapsız Metre</v>
      </c>
    </row>
    <row r="37" spans="3:3" x14ac:dyDescent="0.75">
      <c r="C37" s="4" t="str">
        <v>Havşa Başlı Cıvata</v>
      </c>
    </row>
    <row r="38" spans="3:3" x14ac:dyDescent="0.75">
      <c r="C38" s="4" t="str">
        <v>Silikon Tabancası</v>
      </c>
    </row>
    <row r="39" spans="3:3" x14ac:dyDescent="0.75">
      <c r="C39" s="4" t="str">
        <v>Vida Gevşemezlik</v>
      </c>
    </row>
    <row r="40" spans="3:3" x14ac:dyDescent="0.75">
      <c r="C40" s="4" t="str">
        <v>Unimatic Metre</v>
      </c>
    </row>
    <row r="41" spans="3:3" x14ac:dyDescent="0.75">
      <c r="C41" s="4" t="str">
        <v xml:space="preserve">Cıvata Sabitleyici </v>
      </c>
    </row>
    <row r="42" spans="3:3" x14ac:dyDescent="0.75">
      <c r="C42" s="4" t="str">
        <v>Altı Köşe Baş Cıvata</v>
      </c>
    </row>
    <row r="43" spans="3:3" x14ac:dyDescent="0.75">
      <c r="C43" s="4" t="str">
        <v xml:space="preserve">Hızlı Yapıştırıcı </v>
      </c>
    </row>
    <row r="44" spans="3:3" x14ac:dyDescent="0.75">
      <c r="C44" s="4" t="str">
        <v>Sprey Boya</v>
      </c>
    </row>
    <row r="45" spans="3:3" x14ac:dyDescent="0.75">
      <c r="C45" s="4" t="str">
        <v>Kesme Nozulu</v>
      </c>
    </row>
    <row r="46" spans="3:3" x14ac:dyDescent="0.75">
      <c r="C46" s="4" t="str">
        <v>Yuvarlak Baş Cıvata</v>
      </c>
    </row>
    <row r="47" spans="3:3" x14ac:dyDescent="0.75">
      <c r="C47" s="4" t="str">
        <v>Propan Regülatör</v>
      </c>
    </row>
    <row r="48" spans="3:3" x14ac:dyDescent="0.75">
      <c r="C48" s="4" t="str">
        <v>Dremel Ovma Başlığı</v>
      </c>
    </row>
    <row r="49" spans="3:3" x14ac:dyDescent="0.75">
      <c r="C49" s="4" t="str">
        <v>Kombine Anahtar</v>
      </c>
    </row>
    <row r="50" spans="3:3" x14ac:dyDescent="0.75">
      <c r="C50" s="4" t="str">
        <v>Akülü Deküpaş Testeresi</v>
      </c>
    </row>
    <row r="51" spans="3:3" x14ac:dyDescent="0.75">
      <c r="C51" s="4" t="str">
        <v>Akülü Daire Testere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5B7C-5D19-4553-B02C-A0D4DD782F1A}">
  <dimension ref="A1:E28"/>
  <sheetViews>
    <sheetView topLeftCell="A3" zoomScale="70" zoomScaleNormal="70" workbookViewId="0">
      <selection activeCell="E8" sqref="E8"/>
    </sheetView>
  </sheetViews>
  <sheetFormatPr defaultRowHeight="14.75" x14ac:dyDescent="0.75"/>
  <cols>
    <col min="2" max="2" width="10.08984375" bestFit="1" customWidth="1"/>
    <col min="3" max="3" width="20.54296875" bestFit="1" customWidth="1"/>
    <col min="4" max="4" width="17.76953125" bestFit="1" customWidth="1"/>
    <col min="6" max="6" width="12.26953125" bestFit="1" customWidth="1"/>
  </cols>
  <sheetData>
    <row r="1" spans="1:5" ht="18.5" x14ac:dyDescent="0.9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</row>
    <row r="2" spans="1:5" x14ac:dyDescent="0.75">
      <c r="A2" s="4" t="s">
        <v>11</v>
      </c>
      <c r="B2" s="4">
        <v>44198</v>
      </c>
      <c r="C2" t="s">
        <v>14</v>
      </c>
      <c r="D2" t="s">
        <v>15</v>
      </c>
      <c r="E2">
        <v>110</v>
      </c>
    </row>
    <row r="3" spans="1:5" x14ac:dyDescent="0.75">
      <c r="A3" s="4" t="s">
        <v>11</v>
      </c>
      <c r="B3" s="4">
        <v>44198</v>
      </c>
      <c r="C3" t="s">
        <v>18</v>
      </c>
      <c r="D3" t="s">
        <v>19</v>
      </c>
      <c r="E3">
        <v>10</v>
      </c>
    </row>
    <row r="4" spans="1:5" x14ac:dyDescent="0.75">
      <c r="A4" s="4" t="s">
        <v>11</v>
      </c>
      <c r="B4" s="4">
        <v>44199</v>
      </c>
      <c r="C4" t="s">
        <v>21</v>
      </c>
      <c r="D4" t="s">
        <v>15</v>
      </c>
      <c r="E4">
        <v>20</v>
      </c>
    </row>
    <row r="5" spans="1:5" x14ac:dyDescent="0.75">
      <c r="A5" s="4" t="s">
        <v>11</v>
      </c>
      <c r="B5" s="4">
        <v>44201</v>
      </c>
      <c r="C5" t="s">
        <v>23</v>
      </c>
      <c r="D5" t="s">
        <v>24</v>
      </c>
      <c r="E5">
        <v>1</v>
      </c>
    </row>
    <row r="6" spans="1:5" x14ac:dyDescent="0.75">
      <c r="A6" s="4" t="s">
        <v>11</v>
      </c>
      <c r="B6" s="4">
        <v>44203</v>
      </c>
      <c r="C6" t="s">
        <v>21</v>
      </c>
      <c r="D6" t="s">
        <v>15</v>
      </c>
      <c r="E6">
        <v>400</v>
      </c>
    </row>
    <row r="7" spans="1:5" x14ac:dyDescent="0.75">
      <c r="A7" s="4" t="s">
        <v>11</v>
      </c>
      <c r="B7" s="4">
        <v>44203</v>
      </c>
      <c r="C7" t="s">
        <v>26</v>
      </c>
      <c r="D7" t="s">
        <v>15</v>
      </c>
      <c r="E7">
        <v>11</v>
      </c>
    </row>
    <row r="8" spans="1:5" x14ac:dyDescent="0.75">
      <c r="A8" s="4" t="s">
        <v>11</v>
      </c>
      <c r="B8" s="4">
        <v>44203</v>
      </c>
      <c r="C8" t="s">
        <v>27</v>
      </c>
      <c r="D8" t="s">
        <v>24</v>
      </c>
      <c r="E8">
        <v>305</v>
      </c>
    </row>
    <row r="9" spans="1:5" x14ac:dyDescent="0.75">
      <c r="A9" s="4" t="s">
        <v>11</v>
      </c>
      <c r="B9" s="4">
        <v>44208</v>
      </c>
      <c r="C9" t="s">
        <v>28</v>
      </c>
      <c r="D9" t="s">
        <v>15</v>
      </c>
      <c r="E9">
        <v>120</v>
      </c>
    </row>
    <row r="10" spans="1:5" x14ac:dyDescent="0.75">
      <c r="A10" s="4" t="s">
        <v>11</v>
      </c>
      <c r="B10" s="4">
        <v>44211</v>
      </c>
      <c r="C10" t="s">
        <v>29</v>
      </c>
      <c r="D10" t="s">
        <v>30</v>
      </c>
      <c r="E10">
        <v>16</v>
      </c>
    </row>
    <row r="11" spans="1:5" x14ac:dyDescent="0.75">
      <c r="A11" s="4" t="s">
        <v>11</v>
      </c>
      <c r="B11" s="4">
        <v>44211</v>
      </c>
      <c r="C11" t="s">
        <v>31</v>
      </c>
      <c r="D11" t="s">
        <v>15</v>
      </c>
      <c r="E11">
        <v>120</v>
      </c>
    </row>
    <row r="12" spans="1:5" x14ac:dyDescent="0.75">
      <c r="A12" s="4" t="s">
        <v>11</v>
      </c>
      <c r="B12" s="4">
        <v>44215</v>
      </c>
      <c r="C12" t="s">
        <v>32</v>
      </c>
      <c r="D12" t="s">
        <v>15</v>
      </c>
      <c r="E12">
        <v>400</v>
      </c>
    </row>
    <row r="13" spans="1:5" x14ac:dyDescent="0.75">
      <c r="A13" s="4" t="s">
        <v>11</v>
      </c>
      <c r="B13" s="4">
        <v>44216</v>
      </c>
      <c r="C13" t="s">
        <v>33</v>
      </c>
      <c r="D13" t="s">
        <v>30</v>
      </c>
      <c r="E13">
        <v>2</v>
      </c>
    </row>
    <row r="14" spans="1:5" x14ac:dyDescent="0.75">
      <c r="A14" s="4" t="s">
        <v>11</v>
      </c>
      <c r="B14" s="4">
        <v>44225</v>
      </c>
      <c r="C14" t="s">
        <v>14</v>
      </c>
      <c r="D14" t="s">
        <v>15</v>
      </c>
      <c r="E14">
        <v>450</v>
      </c>
    </row>
    <row r="15" spans="1:5" x14ac:dyDescent="0.75">
      <c r="A15" s="4" t="s">
        <v>34</v>
      </c>
      <c r="B15" s="4">
        <v>44228</v>
      </c>
      <c r="C15" t="s">
        <v>35</v>
      </c>
      <c r="D15" t="s">
        <v>36</v>
      </c>
      <c r="E15">
        <v>6</v>
      </c>
    </row>
    <row r="16" spans="1:5" x14ac:dyDescent="0.75">
      <c r="A16" s="4" t="s">
        <v>34</v>
      </c>
      <c r="B16" s="4">
        <v>44229</v>
      </c>
      <c r="C16" t="s">
        <v>32</v>
      </c>
      <c r="D16" t="s">
        <v>15</v>
      </c>
      <c r="E16">
        <v>900</v>
      </c>
    </row>
    <row r="17" spans="1:5" x14ac:dyDescent="0.75">
      <c r="A17" s="4" t="s">
        <v>34</v>
      </c>
      <c r="B17" s="4">
        <v>44229</v>
      </c>
      <c r="C17" t="s">
        <v>37</v>
      </c>
      <c r="D17" t="s">
        <v>19</v>
      </c>
      <c r="E17">
        <v>4</v>
      </c>
    </row>
    <row r="18" spans="1:5" x14ac:dyDescent="0.75">
      <c r="A18" s="4" t="s">
        <v>34</v>
      </c>
      <c r="B18" s="4">
        <v>44230</v>
      </c>
      <c r="C18" t="s">
        <v>38</v>
      </c>
      <c r="D18" t="s">
        <v>15</v>
      </c>
      <c r="E18">
        <v>542</v>
      </c>
    </row>
    <row r="19" spans="1:5" x14ac:dyDescent="0.75">
      <c r="A19" s="4" t="s">
        <v>34</v>
      </c>
      <c r="B19" s="4">
        <v>44231</v>
      </c>
      <c r="C19" t="s">
        <v>39</v>
      </c>
      <c r="D19" t="s">
        <v>15</v>
      </c>
      <c r="E19">
        <v>2</v>
      </c>
    </row>
    <row r="20" spans="1:5" x14ac:dyDescent="0.75">
      <c r="A20" s="4" t="s">
        <v>34</v>
      </c>
      <c r="B20" s="4">
        <v>44234</v>
      </c>
      <c r="C20" t="s">
        <v>40</v>
      </c>
      <c r="D20" t="s">
        <v>15</v>
      </c>
      <c r="E20">
        <v>1</v>
      </c>
    </row>
    <row r="21" spans="1:5" x14ac:dyDescent="0.75">
      <c r="A21" s="4" t="s">
        <v>34</v>
      </c>
      <c r="B21" s="4">
        <v>44234</v>
      </c>
      <c r="C21" t="s">
        <v>35</v>
      </c>
      <c r="D21" t="s">
        <v>36</v>
      </c>
      <c r="E21">
        <v>4</v>
      </c>
    </row>
    <row r="22" spans="1:5" x14ac:dyDescent="0.75">
      <c r="A22" s="4" t="s">
        <v>34</v>
      </c>
      <c r="B22" s="4">
        <v>44234</v>
      </c>
      <c r="C22" t="s">
        <v>35</v>
      </c>
      <c r="D22" t="s">
        <v>36</v>
      </c>
      <c r="E22">
        <v>5</v>
      </c>
    </row>
    <row r="23" spans="1:5" x14ac:dyDescent="0.75">
      <c r="A23" s="4" t="s">
        <v>34</v>
      </c>
      <c r="B23" s="4">
        <v>44239</v>
      </c>
      <c r="C23" t="s">
        <v>21</v>
      </c>
      <c r="D23" t="s">
        <v>15</v>
      </c>
      <c r="E23">
        <v>120</v>
      </c>
    </row>
    <row r="24" spans="1:5" x14ac:dyDescent="0.75">
      <c r="A24" s="4" t="s">
        <v>34</v>
      </c>
      <c r="B24" s="4">
        <v>44240</v>
      </c>
      <c r="C24" t="s">
        <v>35</v>
      </c>
      <c r="D24" t="s">
        <v>36</v>
      </c>
      <c r="E24">
        <v>304</v>
      </c>
    </row>
    <row r="25" spans="1:5" x14ac:dyDescent="0.75">
      <c r="A25" s="4" t="s">
        <v>34</v>
      </c>
      <c r="B25" s="4">
        <v>44242</v>
      </c>
      <c r="C25" t="s">
        <v>41</v>
      </c>
      <c r="D25" t="s">
        <v>15</v>
      </c>
      <c r="E25">
        <v>3</v>
      </c>
    </row>
    <row r="26" spans="1:5" x14ac:dyDescent="0.75">
      <c r="A26" s="4" t="s">
        <v>34</v>
      </c>
      <c r="B26" s="4">
        <v>44247</v>
      </c>
      <c r="C26" t="s">
        <v>42</v>
      </c>
      <c r="D26" t="s">
        <v>19</v>
      </c>
      <c r="E26">
        <v>1</v>
      </c>
    </row>
    <row r="27" spans="1:5" x14ac:dyDescent="0.75">
      <c r="A27" s="4" t="s">
        <v>34</v>
      </c>
      <c r="B27" s="4">
        <v>44247</v>
      </c>
      <c r="C27" t="s">
        <v>26</v>
      </c>
      <c r="D27" t="s">
        <v>15</v>
      </c>
      <c r="E27">
        <v>120</v>
      </c>
    </row>
    <row r="28" spans="1:5" x14ac:dyDescent="0.75">
      <c r="A28" s="4" t="s">
        <v>34</v>
      </c>
      <c r="B28" s="4" t="s">
        <v>43</v>
      </c>
      <c r="C28" t="s">
        <v>44</v>
      </c>
      <c r="D28" t="s">
        <v>24</v>
      </c>
      <c r="E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E94E-EB10-4941-893A-73DFBCA80291}">
  <dimension ref="B3:E27"/>
  <sheetViews>
    <sheetView tabSelected="1" zoomScale="70" zoomScaleNormal="70" workbookViewId="0">
      <selection activeCell="H10" sqref="H10"/>
    </sheetView>
  </sheetViews>
  <sheetFormatPr defaultRowHeight="14.75" x14ac:dyDescent="0.75"/>
  <cols>
    <col min="2" max="2" width="31.40625" customWidth="1"/>
    <col min="3" max="4" width="10.6328125" bestFit="1" customWidth="1"/>
    <col min="5" max="5" width="10.90625" bestFit="1" customWidth="1"/>
  </cols>
  <sheetData>
    <row r="3" spans="2:5" ht="29.5" customHeight="1" x14ac:dyDescent="0.75">
      <c r="B3" s="6" t="s">
        <v>4</v>
      </c>
      <c r="C3" s="6" t="s">
        <v>45</v>
      </c>
      <c r="D3" s="6" t="s">
        <v>46</v>
      </c>
      <c r="E3" s="6" t="s">
        <v>47</v>
      </c>
    </row>
    <row r="4" spans="2:5" x14ac:dyDescent="0.75">
      <c r="B4" s="7" t="s">
        <v>14</v>
      </c>
      <c r="C4" s="7">
        <f>SUMIF('Satın Alma'!$E$3:$E$29,'Stok Takip'!B4,'Satın Alma'!$G$3:$G$29)</f>
        <v>570</v>
      </c>
      <c r="D4" s="7">
        <f ca="1">SUMIF(Çıktı!$C$2:$C$28,'Stok Takip'!B4,Çıktı!$E$2)</f>
        <v>560</v>
      </c>
      <c r="E4" s="7">
        <f ca="1">$C4-$D4</f>
        <v>10</v>
      </c>
    </row>
    <row r="5" spans="2:5" x14ac:dyDescent="0.75">
      <c r="B5" s="7" t="s">
        <v>18</v>
      </c>
      <c r="C5" s="7">
        <f>SUMIF('Satın Alma'!$E$3:$E$29,'Stok Takip'!B5,'Satın Alma'!$G$3:$G$29)</f>
        <v>130</v>
      </c>
      <c r="D5" s="7">
        <f ca="1">SUMIF(Çıktı!$C$2:$C$28,'Stok Takip'!B5,Çıktı!$E$2)</f>
        <v>10</v>
      </c>
      <c r="E5" s="7">
        <f t="shared" ref="E5:E27" ca="1" si="0">$C5-$D5</f>
        <v>120</v>
      </c>
    </row>
    <row r="6" spans="2:5" x14ac:dyDescent="0.75">
      <c r="B6" s="7" t="s">
        <v>21</v>
      </c>
      <c r="C6" s="7">
        <f>SUMIF('Satın Alma'!$E$3:$E$29,'Stok Takip'!B6,'Satın Alma'!$G$3:$G$29)</f>
        <v>825</v>
      </c>
      <c r="D6" s="7">
        <f ca="1">SUMIF(Çıktı!$C$2:$C$28,'Stok Takip'!B6,Çıktı!$E$2)</f>
        <v>540</v>
      </c>
      <c r="E6" s="7">
        <f t="shared" ca="1" si="0"/>
        <v>285</v>
      </c>
    </row>
    <row r="7" spans="2:5" x14ac:dyDescent="0.75">
      <c r="B7" s="7" t="s">
        <v>23</v>
      </c>
      <c r="C7" s="7">
        <f>SUMIF('Satın Alma'!$E$3:$E$29,'Stok Takip'!B7,'Satın Alma'!$G$3:$G$29)</f>
        <v>4</v>
      </c>
      <c r="D7" s="7">
        <f ca="1">SUMIF(Çıktı!$C$2:$C$28,'Stok Takip'!B7,Çıktı!$E$2)</f>
        <v>1</v>
      </c>
      <c r="E7" s="7">
        <f t="shared" ca="1" si="0"/>
        <v>3</v>
      </c>
    </row>
    <row r="8" spans="2:5" x14ac:dyDescent="0.75">
      <c r="B8" s="7" t="s">
        <v>26</v>
      </c>
      <c r="C8" s="7">
        <f>SUMIF('Satın Alma'!$E$3:$E$29,'Stok Takip'!B8,'Satın Alma'!$G$3:$G$29)</f>
        <v>370</v>
      </c>
      <c r="D8" s="7">
        <f ca="1">SUMIF(Çıktı!$C$2:$C$28,'Stok Takip'!B8,Çıktı!$E$2)</f>
        <v>131</v>
      </c>
      <c r="E8" s="7">
        <f t="shared" ca="1" si="0"/>
        <v>239</v>
      </c>
    </row>
    <row r="9" spans="2:5" x14ac:dyDescent="0.75">
      <c r="B9" s="7"/>
      <c r="C9" s="7">
        <f>SUMIF('Satın Alma'!$E$3:$E$29,'Stok Takip'!B9,'Satın Alma'!$G$3:$G$29)</f>
        <v>0</v>
      </c>
      <c r="D9" s="7">
        <f ca="1">SUMIF(Çıktı!$C$2:$C$28,'Stok Takip'!B9,Çıktı!$E$2)</f>
        <v>0</v>
      </c>
      <c r="E9" s="7">
        <f t="shared" ca="1" si="0"/>
        <v>0</v>
      </c>
    </row>
    <row r="10" spans="2:5" x14ac:dyDescent="0.75">
      <c r="B10" s="7"/>
      <c r="C10" s="7">
        <f>SUMIF('Satın Alma'!$E$3:$E$29,'Stok Takip'!B10,'Satın Alma'!$G$3:$G$29)</f>
        <v>0</v>
      </c>
      <c r="D10" s="7">
        <f ca="1">SUMIF(Çıktı!$C$2:$C$28,'Stok Takip'!B10,Çıktı!$E$2)</f>
        <v>0</v>
      </c>
      <c r="E10" s="7">
        <f t="shared" ca="1" si="0"/>
        <v>0</v>
      </c>
    </row>
    <row r="11" spans="2:5" x14ac:dyDescent="0.75">
      <c r="B11" s="7"/>
      <c r="C11" s="7">
        <f>SUMIF('Satın Alma'!$E$3:$E$29,'Stok Takip'!B11,'Satın Alma'!$G$3:$G$29)</f>
        <v>0</v>
      </c>
      <c r="D11" s="7">
        <f ca="1">SUMIF(Çıktı!$C$2:$C$28,'Stok Takip'!B11,Çıktı!$E$2)</f>
        <v>0</v>
      </c>
      <c r="E11" s="7">
        <f t="shared" ca="1" si="0"/>
        <v>0</v>
      </c>
    </row>
    <row r="12" spans="2:5" x14ac:dyDescent="0.75">
      <c r="B12" s="7"/>
      <c r="C12" s="7">
        <f>SUMIF('Satın Alma'!$E$3:$E$29,'Stok Takip'!B12,'Satın Alma'!$G$3:$G$29)</f>
        <v>0</v>
      </c>
      <c r="D12" s="7">
        <f ca="1">SUMIF(Çıktı!$C$2:$C$28,'Stok Takip'!B12,Çıktı!$E$2)</f>
        <v>0</v>
      </c>
      <c r="E12" s="7">
        <f t="shared" ca="1" si="0"/>
        <v>0</v>
      </c>
    </row>
    <row r="13" spans="2:5" x14ac:dyDescent="0.75">
      <c r="B13" s="7"/>
      <c r="C13" s="7">
        <f>SUMIF('Satın Alma'!$E$3:$E$29,'Stok Takip'!B13,'Satın Alma'!$G$3:$G$29)</f>
        <v>0</v>
      </c>
      <c r="D13" s="7">
        <f ca="1">SUMIF(Çıktı!$C$2:$C$28,'Stok Takip'!B13,Çıktı!$E$2)</f>
        <v>0</v>
      </c>
      <c r="E13" s="7">
        <f t="shared" ca="1" si="0"/>
        <v>0</v>
      </c>
    </row>
    <row r="14" spans="2:5" x14ac:dyDescent="0.75">
      <c r="B14" s="7"/>
      <c r="C14" s="7">
        <f>SUMIF('Satın Alma'!$E$3:$E$29,'Stok Takip'!B14,'Satın Alma'!$G$3:$G$29)</f>
        <v>0</v>
      </c>
      <c r="D14" s="7">
        <f ca="1">SUMIF(Çıktı!$C$2:$C$28,'Stok Takip'!B14,Çıktı!$E$2)</f>
        <v>0</v>
      </c>
      <c r="E14" s="7">
        <f t="shared" ca="1" si="0"/>
        <v>0</v>
      </c>
    </row>
    <row r="15" spans="2:5" x14ac:dyDescent="0.75">
      <c r="B15" s="7"/>
      <c r="C15" s="7">
        <f>SUMIF('Satın Alma'!$E$3:$E$29,'Stok Takip'!B15,'Satın Alma'!$G$3:$G$29)</f>
        <v>0</v>
      </c>
      <c r="D15" s="7">
        <f ca="1">SUMIF(Çıktı!$C$2:$C$28,'Stok Takip'!B15,Çıktı!$E$2)</f>
        <v>0</v>
      </c>
      <c r="E15" s="7">
        <f t="shared" ca="1" si="0"/>
        <v>0</v>
      </c>
    </row>
    <row r="16" spans="2:5" x14ac:dyDescent="0.75">
      <c r="B16" s="7"/>
      <c r="C16" s="7">
        <f>SUMIF('Satın Alma'!$E$3:$E$29,'Stok Takip'!B16,'Satın Alma'!$G$3:$G$29)</f>
        <v>0</v>
      </c>
      <c r="D16" s="7">
        <f ca="1">SUMIF(Çıktı!$C$2:$C$28,'Stok Takip'!B16,Çıktı!$E$2)</f>
        <v>0</v>
      </c>
      <c r="E16" s="7">
        <f t="shared" ca="1" si="0"/>
        <v>0</v>
      </c>
    </row>
    <row r="17" spans="2:5" x14ac:dyDescent="0.75">
      <c r="B17" s="7"/>
      <c r="C17" s="7">
        <f>SUMIF('Satın Alma'!$E$3:$E$29,'Stok Takip'!B17,'Satın Alma'!$G$3:$G$29)</f>
        <v>0</v>
      </c>
      <c r="D17" s="7">
        <f ca="1">SUMIF(Çıktı!$C$2:$C$28,'Stok Takip'!B17,Çıktı!$E$2)</f>
        <v>0</v>
      </c>
      <c r="E17" s="7">
        <f t="shared" ca="1" si="0"/>
        <v>0</v>
      </c>
    </row>
    <row r="18" spans="2:5" x14ac:dyDescent="0.75">
      <c r="B18" s="7"/>
      <c r="C18" s="7">
        <f>SUMIF('Satın Alma'!$E$3:$E$29,'Stok Takip'!B18,'Satın Alma'!$G$3:$G$29)</f>
        <v>0</v>
      </c>
      <c r="D18" s="7">
        <f ca="1">SUMIF(Çıktı!$C$2:$C$28,'Stok Takip'!B18,Çıktı!$E$2)</f>
        <v>0</v>
      </c>
      <c r="E18" s="7">
        <f t="shared" ca="1" si="0"/>
        <v>0</v>
      </c>
    </row>
    <row r="19" spans="2:5" x14ac:dyDescent="0.75">
      <c r="B19" s="7"/>
      <c r="C19" s="7">
        <f>SUMIF('Satın Alma'!$E$3:$E$29,'Stok Takip'!B19,'Satın Alma'!$G$3:$G$29)</f>
        <v>0</v>
      </c>
      <c r="D19" s="7">
        <f ca="1">SUMIF(Çıktı!$C$2:$C$28,'Stok Takip'!B19,Çıktı!$E$2)</f>
        <v>0</v>
      </c>
      <c r="E19" s="7">
        <f t="shared" ca="1" si="0"/>
        <v>0</v>
      </c>
    </row>
    <row r="20" spans="2:5" x14ac:dyDescent="0.75">
      <c r="B20" s="7"/>
      <c r="C20" s="7">
        <f>SUMIF('Satın Alma'!$E$3:$E$29,'Stok Takip'!B20,'Satın Alma'!$G$3:$G$29)</f>
        <v>0</v>
      </c>
      <c r="D20" s="7">
        <f ca="1">SUMIF(Çıktı!$C$2:$C$28,'Stok Takip'!B20,Çıktı!$E$2)</f>
        <v>0</v>
      </c>
      <c r="E20" s="7">
        <f t="shared" ca="1" si="0"/>
        <v>0</v>
      </c>
    </row>
    <row r="21" spans="2:5" x14ac:dyDescent="0.75">
      <c r="B21" s="7"/>
      <c r="C21" s="7">
        <f>SUMIF('Satın Alma'!$E$3:$E$29,'Stok Takip'!B21,'Satın Alma'!$G$3:$G$29)</f>
        <v>0</v>
      </c>
      <c r="D21" s="7">
        <f ca="1">SUMIF(Çıktı!$C$2:$C$28,'Stok Takip'!B21,Çıktı!$E$2)</f>
        <v>0</v>
      </c>
      <c r="E21" s="7">
        <f t="shared" ca="1" si="0"/>
        <v>0</v>
      </c>
    </row>
    <row r="22" spans="2:5" x14ac:dyDescent="0.75">
      <c r="B22" s="7"/>
      <c r="C22" s="7">
        <f>SUMIF('Satın Alma'!$E$3:$E$29,'Stok Takip'!B22,'Satın Alma'!$G$3:$G$29)</f>
        <v>0</v>
      </c>
      <c r="D22" s="7">
        <f ca="1">SUMIF(Çıktı!$C$2:$C$28,'Stok Takip'!B22,Çıktı!$E$2)</f>
        <v>0</v>
      </c>
      <c r="E22" s="7">
        <f t="shared" ca="1" si="0"/>
        <v>0</v>
      </c>
    </row>
    <row r="23" spans="2:5" x14ac:dyDescent="0.75">
      <c r="B23" s="7"/>
      <c r="C23" s="7">
        <f>SUMIF('Satın Alma'!$E$3:$E$29,'Stok Takip'!B23,'Satın Alma'!$G$3:$G$29)</f>
        <v>0</v>
      </c>
      <c r="D23" s="7">
        <f ca="1">SUMIF(Çıktı!$C$2:$C$28,'Stok Takip'!B23,Çıktı!$E$2)</f>
        <v>0</v>
      </c>
      <c r="E23" s="7">
        <f t="shared" ca="1" si="0"/>
        <v>0</v>
      </c>
    </row>
    <row r="24" spans="2:5" x14ac:dyDescent="0.75">
      <c r="B24" s="7"/>
      <c r="C24" s="7">
        <f>SUMIF('Satın Alma'!$E$3:$E$29,'Stok Takip'!B24,'Satın Alma'!$G$3:$G$29)</f>
        <v>0</v>
      </c>
      <c r="D24" s="7">
        <f ca="1">SUMIF(Çıktı!$C$2:$C$28,'Stok Takip'!B24,Çıktı!$E$2)</f>
        <v>0</v>
      </c>
      <c r="E24" s="7">
        <f t="shared" ca="1" si="0"/>
        <v>0</v>
      </c>
    </row>
    <row r="25" spans="2:5" x14ac:dyDescent="0.75">
      <c r="B25" s="7"/>
      <c r="C25" s="7">
        <f>SUMIF('Satın Alma'!$E$3:$E$29,'Stok Takip'!B25,'Satın Alma'!$G$3:$G$29)</f>
        <v>0</v>
      </c>
      <c r="D25" s="7">
        <f ca="1">SUMIF(Çıktı!$C$2:$C$28,'Stok Takip'!B25,Çıktı!$E$2)</f>
        <v>0</v>
      </c>
      <c r="E25" s="7">
        <f t="shared" ca="1" si="0"/>
        <v>0</v>
      </c>
    </row>
    <row r="26" spans="2:5" x14ac:dyDescent="0.75">
      <c r="B26" s="7"/>
      <c r="C26" s="7">
        <f>SUMIF('Satın Alma'!$E$3:$E$29,'Stok Takip'!B26,'Satın Alma'!$G$3:$G$29)</f>
        <v>0</v>
      </c>
      <c r="D26" s="7">
        <f ca="1">SUMIF(Çıktı!$C$2:$C$28,'Stok Takip'!B26,Çıktı!$E$2)</f>
        <v>0</v>
      </c>
      <c r="E26" s="7">
        <f t="shared" ca="1" si="0"/>
        <v>0</v>
      </c>
    </row>
    <row r="27" spans="2:5" x14ac:dyDescent="0.75">
      <c r="B27" s="7"/>
      <c r="C27" s="7">
        <f>SUMIF('Satın Alma'!E26:E52,'Stok Takip'!B27,'Satın Alma'!G26:G52)</f>
        <v>0</v>
      </c>
      <c r="D27" s="7">
        <f>SUMIF(Çıktı!C25:C51,'Stok Takip'!B27,Çıktı!E25:E51)</f>
        <v>0</v>
      </c>
      <c r="E27" s="7">
        <f t="shared" si="0"/>
        <v>0</v>
      </c>
    </row>
  </sheetData>
  <dataValidations count="1">
    <dataValidation type="list" allowBlank="1" showInputMessage="1" showErrorMessage="1" sqref="B4:B27" xr:uid="{85C5DE86-5EC8-4C77-8A48-7B0BD8EFC6E6}">
      <formula1>Ürünler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Satın Alma</vt:lpstr>
      <vt:lpstr>Çıktı</vt:lpstr>
      <vt:lpstr>Stok Takip</vt:lpstr>
      <vt:lpstr>Ürün</vt:lpstr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ERKAN TERZI</cp:lastModifiedBy>
  <dcterms:created xsi:type="dcterms:W3CDTF">2021-05-07T11:11:55Z</dcterms:created>
  <dcterms:modified xsi:type="dcterms:W3CDTF">2024-05-13T12:25:47Z</dcterms:modified>
</cp:coreProperties>
</file>