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AppEco\"/>
    </mc:Choice>
  </mc:AlternateContent>
  <xr:revisionPtr revIDLastSave="0" documentId="13_ncr:1_{E03AFA3F-7E60-4A87-9D9E-0AA037ED1968}" xr6:coauthVersionLast="47" xr6:coauthVersionMax="47" xr10:uidLastSave="{00000000-0000-0000-0000-000000000000}"/>
  <bookViews>
    <workbookView xWindow="20370" yWindow="-120" windowWidth="25440" windowHeight="15390" activeTab="5" xr2:uid="{F367CD73-E85C-4D30-80FA-EB79D65C6374}"/>
  </bookViews>
  <sheets>
    <sheet name="rawData2" sheetId="6" r:id="rId1"/>
    <sheet name="rawData3" sheetId="5" r:id="rId2"/>
    <sheet name="rawData4" sheetId="1" r:id="rId3"/>
    <sheet name="data" sheetId="4" r:id="rId4"/>
    <sheet name="stats" sheetId="2" r:id="rId5"/>
    <sheet name="riskReturn" sheetId="3" r:id="rId6"/>
  </sheets>
  <externalReferences>
    <externalReference r:id="rId7"/>
  </externalReferences>
  <definedNames>
    <definedName name="data">rawData4!$B$2:$AN$52</definedName>
    <definedName name="labels">rawData4!$B$1:$AN$1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0" i="6" l="1"/>
  <c r="L20" i="6"/>
  <c r="K20" i="6"/>
  <c r="J20" i="6"/>
  <c r="I20" i="6"/>
  <c r="H20" i="6"/>
  <c r="G20" i="6"/>
  <c r="F20" i="6"/>
  <c r="E20" i="6"/>
  <c r="D20" i="6"/>
  <c r="C20" i="6"/>
  <c r="B20" i="6"/>
  <c r="M19" i="6"/>
  <c r="L19" i="6"/>
  <c r="K19" i="6"/>
  <c r="J19" i="6"/>
  <c r="I19" i="6"/>
  <c r="H19" i="6"/>
  <c r="G19" i="6"/>
  <c r="F19" i="6"/>
  <c r="E19" i="6"/>
  <c r="D19" i="6"/>
  <c r="C19" i="6"/>
  <c r="B19" i="6"/>
  <c r="M18" i="6"/>
  <c r="L18" i="6"/>
  <c r="K18" i="6"/>
  <c r="J18" i="6"/>
  <c r="I18" i="6"/>
  <c r="H18" i="6"/>
  <c r="G18" i="6"/>
  <c r="F18" i="6"/>
  <c r="E18" i="6"/>
  <c r="D18" i="6"/>
  <c r="C18" i="6"/>
  <c r="B18" i="6"/>
  <c r="M17" i="6"/>
  <c r="L17" i="6"/>
  <c r="K17" i="6"/>
  <c r="J17" i="6"/>
  <c r="I17" i="6"/>
  <c r="H17" i="6"/>
  <c r="G17" i="6"/>
  <c r="F17" i="6"/>
  <c r="E17" i="6"/>
  <c r="D17" i="6"/>
  <c r="C17" i="6"/>
  <c r="B17" i="6"/>
  <c r="I31" i="5"/>
  <c r="H31" i="5"/>
  <c r="G31" i="5"/>
  <c r="F31" i="5"/>
  <c r="E31" i="5"/>
  <c r="D31" i="5"/>
  <c r="B31" i="5"/>
  <c r="C31" i="5"/>
  <c r="I30" i="5"/>
  <c r="H30" i="5"/>
  <c r="G30" i="5"/>
  <c r="F30" i="5"/>
  <c r="E30" i="5"/>
  <c r="D30" i="5"/>
  <c r="B30" i="5"/>
  <c r="C30" i="5"/>
  <c r="I29" i="5"/>
  <c r="H29" i="5"/>
  <c r="G29" i="5"/>
  <c r="F29" i="5"/>
  <c r="E29" i="5"/>
  <c r="D29" i="5"/>
  <c r="B29" i="5"/>
  <c r="C29" i="5"/>
  <c r="I28" i="5"/>
  <c r="H28" i="5"/>
  <c r="G28" i="5"/>
  <c r="F28" i="5"/>
  <c r="E28" i="5"/>
  <c r="D28" i="5"/>
  <c r="B28" i="5"/>
  <c r="C28" i="5"/>
  <c r="AN22" i="4" l="1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N3" i="4"/>
  <c r="C40" i="2" s="1"/>
  <c r="AM3" i="4"/>
  <c r="AL3" i="4"/>
  <c r="E38" i="2" s="1"/>
  <c r="AK3" i="4"/>
  <c r="AJ3" i="4"/>
  <c r="C36" i="2" s="1"/>
  <c r="AI3" i="4"/>
  <c r="AH3" i="4"/>
  <c r="E34" i="2" s="1"/>
  <c r="AG3" i="4"/>
  <c r="AF3" i="4"/>
  <c r="C32" i="2" s="1"/>
  <c r="AE3" i="4"/>
  <c r="AD3" i="4"/>
  <c r="E30" i="2" s="1"/>
  <c r="F2" i="3" s="1"/>
  <c r="AC3" i="4"/>
  <c r="AB3" i="4"/>
  <c r="C28" i="2" s="1"/>
  <c r="AA3" i="4"/>
  <c r="Z3" i="4"/>
  <c r="E26" i="2" s="1"/>
  <c r="E2" i="3" s="1"/>
  <c r="Y3" i="4"/>
  <c r="X3" i="4"/>
  <c r="C24" i="2" s="1"/>
  <c r="W3" i="4"/>
  <c r="V3" i="4"/>
  <c r="E22" i="2" s="1"/>
  <c r="C2" i="3" s="1"/>
  <c r="U3" i="4"/>
  <c r="T3" i="4"/>
  <c r="C20" i="2" s="1"/>
  <c r="S3" i="4"/>
  <c r="R3" i="4"/>
  <c r="E18" i="2" s="1"/>
  <c r="I2" i="3" s="1"/>
  <c r="Q3" i="4"/>
  <c r="P3" i="4"/>
  <c r="C16" i="2" s="1"/>
  <c r="O3" i="4"/>
  <c r="N3" i="4"/>
  <c r="E14" i="2" s="1"/>
  <c r="M3" i="4"/>
  <c r="L3" i="4"/>
  <c r="C12" i="2" s="1"/>
  <c r="K3" i="4"/>
  <c r="J3" i="4"/>
  <c r="E10" i="2" s="1"/>
  <c r="I3" i="4"/>
  <c r="H3" i="4"/>
  <c r="C8" i="2" s="1"/>
  <c r="G3" i="4"/>
  <c r="F3" i="4"/>
  <c r="F6" i="2" s="1"/>
  <c r="E3" i="4"/>
  <c r="D3" i="4"/>
  <c r="F4" i="2" s="1"/>
  <c r="C3" i="4"/>
  <c r="B3" i="4"/>
  <c r="F2" i="2" s="1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F5" i="2" s="1"/>
  <c r="D2" i="4"/>
  <c r="C2" i="4"/>
  <c r="F3" i="2" s="1"/>
  <c r="B2" i="4"/>
  <c r="E2" i="2" l="1"/>
  <c r="E4" i="2"/>
  <c r="E6" i="2"/>
  <c r="E7" i="2"/>
  <c r="C7" i="2"/>
  <c r="E9" i="2"/>
  <c r="C9" i="2"/>
  <c r="E11" i="2"/>
  <c r="C11" i="2"/>
  <c r="E13" i="2"/>
  <c r="C13" i="2"/>
  <c r="E15" i="2"/>
  <c r="C15" i="2"/>
  <c r="E17" i="2"/>
  <c r="C17" i="2"/>
  <c r="E19" i="2"/>
  <c r="C19" i="2"/>
  <c r="E21" i="2"/>
  <c r="B2" i="3" s="1"/>
  <c r="C21" i="2"/>
  <c r="E23" i="2"/>
  <c r="C23" i="2"/>
  <c r="E25" i="2"/>
  <c r="C25" i="2"/>
  <c r="E27" i="2"/>
  <c r="C27" i="2"/>
  <c r="E29" i="2"/>
  <c r="C29" i="2"/>
  <c r="E31" i="2"/>
  <c r="C31" i="2"/>
  <c r="E33" i="2"/>
  <c r="G2" i="3" s="1"/>
  <c r="C33" i="2"/>
  <c r="E35" i="2"/>
  <c r="C35" i="2"/>
  <c r="E37" i="2"/>
  <c r="C37" i="2"/>
  <c r="E39" i="2"/>
  <c r="C39" i="2"/>
  <c r="B2" i="2"/>
  <c r="D2" i="2"/>
  <c r="C3" i="2"/>
  <c r="E3" i="2"/>
  <c r="H2" i="3" s="1"/>
  <c r="B4" i="2"/>
  <c r="D4" i="2"/>
  <c r="C5" i="2"/>
  <c r="E5" i="2"/>
  <c r="B6" i="2"/>
  <c r="D6" i="2"/>
  <c r="D7" i="2"/>
  <c r="B9" i="2"/>
  <c r="F9" i="2"/>
  <c r="D11" i="2"/>
  <c r="B13" i="2"/>
  <c r="F13" i="2"/>
  <c r="D15" i="2"/>
  <c r="B17" i="2"/>
  <c r="F17" i="2"/>
  <c r="D19" i="2"/>
  <c r="J3" i="3" s="1"/>
  <c r="B21" i="2"/>
  <c r="F21" i="2"/>
  <c r="D23" i="2"/>
  <c r="B25" i="2"/>
  <c r="F25" i="2"/>
  <c r="D27" i="2"/>
  <c r="B29" i="2"/>
  <c r="F29" i="2"/>
  <c r="D31" i="2"/>
  <c r="B33" i="2"/>
  <c r="F33" i="2"/>
  <c r="D35" i="2"/>
  <c r="B37" i="2"/>
  <c r="F37" i="2"/>
  <c r="D39" i="2"/>
  <c r="F8" i="2"/>
  <c r="D8" i="2"/>
  <c r="B8" i="2"/>
  <c r="F10" i="2"/>
  <c r="D10" i="2"/>
  <c r="B10" i="2"/>
  <c r="F12" i="2"/>
  <c r="D12" i="2"/>
  <c r="B12" i="2"/>
  <c r="F14" i="2"/>
  <c r="D14" i="2"/>
  <c r="B14" i="2"/>
  <c r="F16" i="2"/>
  <c r="D16" i="2"/>
  <c r="B16" i="2"/>
  <c r="F18" i="2"/>
  <c r="D18" i="2"/>
  <c r="B18" i="2"/>
  <c r="F20" i="2"/>
  <c r="D20" i="2"/>
  <c r="K3" i="3" s="1"/>
  <c r="B20" i="2"/>
  <c r="F22" i="2"/>
  <c r="D22" i="2"/>
  <c r="C3" i="3" s="1"/>
  <c r="B22" i="2"/>
  <c r="F24" i="2"/>
  <c r="D24" i="2"/>
  <c r="D3" i="3" s="1"/>
  <c r="B24" i="2"/>
  <c r="F26" i="2"/>
  <c r="D26" i="2"/>
  <c r="E3" i="3" s="1"/>
  <c r="B26" i="2"/>
  <c r="F28" i="2"/>
  <c r="D28" i="2"/>
  <c r="B28" i="2"/>
  <c r="F30" i="2"/>
  <c r="D30" i="2"/>
  <c r="B30" i="2"/>
  <c r="F32" i="2"/>
  <c r="D32" i="2"/>
  <c r="B32" i="2"/>
  <c r="F34" i="2"/>
  <c r="D34" i="2"/>
  <c r="B34" i="2"/>
  <c r="F36" i="2"/>
  <c r="D36" i="2"/>
  <c r="B36" i="2"/>
  <c r="F38" i="2"/>
  <c r="D38" i="2"/>
  <c r="B38" i="2"/>
  <c r="F40" i="2"/>
  <c r="D40" i="2"/>
  <c r="B40" i="2"/>
  <c r="C2" i="2"/>
  <c r="B3" i="2"/>
  <c r="D3" i="2"/>
  <c r="H3" i="3" s="1"/>
  <c r="C4" i="2"/>
  <c r="B5" i="2"/>
  <c r="D5" i="2"/>
  <c r="C6" i="2"/>
  <c r="B7" i="2"/>
  <c r="F7" i="2"/>
  <c r="E8" i="2"/>
  <c r="D9" i="2"/>
  <c r="C10" i="2"/>
  <c r="B11" i="2"/>
  <c r="F11" i="2"/>
  <c r="E12" i="2"/>
  <c r="D13" i="2"/>
  <c r="C14" i="2"/>
  <c r="B15" i="2"/>
  <c r="F15" i="2"/>
  <c r="E16" i="2"/>
  <c r="D17" i="2"/>
  <c r="C18" i="2"/>
  <c r="B19" i="2"/>
  <c r="F19" i="2"/>
  <c r="E20" i="2"/>
  <c r="K2" i="3" s="1"/>
  <c r="D21" i="2"/>
  <c r="B3" i="3" s="1"/>
  <c r="C22" i="2"/>
  <c r="B23" i="2"/>
  <c r="F23" i="2"/>
  <c r="E24" i="2"/>
  <c r="D25" i="2"/>
  <c r="C26" i="2"/>
  <c r="B27" i="2"/>
  <c r="F27" i="2"/>
  <c r="E28" i="2"/>
  <c r="D29" i="2"/>
  <c r="C30" i="2"/>
  <c r="B31" i="2"/>
  <c r="F31" i="2"/>
  <c r="E32" i="2"/>
  <c r="D33" i="2"/>
  <c r="G3" i="3" s="1"/>
  <c r="C34" i="2"/>
  <c r="B35" i="2"/>
  <c r="F35" i="2"/>
  <c r="E36" i="2"/>
  <c r="D37" i="2"/>
  <c r="C38" i="2"/>
  <c r="B39" i="2"/>
  <c r="F39" i="2"/>
  <c r="E40" i="2"/>
  <c r="J2" i="3"/>
  <c r="D2" i="3"/>
  <c r="I3" i="3" l="1"/>
  <c r="U3" i="3" s="1"/>
  <c r="F3" i="3"/>
  <c r="Q3" i="3"/>
  <c r="X3" i="3"/>
  <c r="P3" i="3"/>
  <c r="V3" i="3"/>
  <c r="S3" i="3"/>
  <c r="N3" i="3"/>
  <c r="Y3" i="3"/>
  <c r="T3" i="3"/>
  <c r="W3" i="3"/>
  <c r="O3" i="3"/>
  <c r="R3" i="3"/>
  <c r="M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Erkin Diyarbakirlioglu</author>
  </authors>
  <commentList>
    <comment ref="B1" authorId="0" shapeId="0" xr:uid="{80F85940-66F9-4F45-A4AB-87BE0BC4511E}">
      <text>
        <r>
          <rPr>
            <b/>
            <sz val="9"/>
            <color indexed="81"/>
            <rFont val="Tahoma"/>
            <family val="2"/>
          </rPr>
          <t>Bloomberg Barclays U.S. Treasury Bill Index</t>
        </r>
      </text>
    </comment>
    <comment ref="C1" authorId="0" shapeId="0" xr:uid="{E6EEE9C9-7805-477C-8BC2-63E5E6CB04A4}">
      <text>
        <r>
          <rPr>
            <b/>
            <sz val="9"/>
            <color indexed="81"/>
            <rFont val="Tahoma"/>
            <family val="2"/>
          </rPr>
          <t>Bloomberg Barclay's Global Treasury index</t>
        </r>
      </text>
    </comment>
    <comment ref="D1" authorId="0" shapeId="0" xr:uid="{C13C6B69-0239-41EE-B83F-1E843D8950C1}">
      <text>
        <r>
          <rPr>
            <b/>
            <sz val="9"/>
            <color indexed="81"/>
            <rFont val="Tahoma"/>
            <family val="2"/>
          </rPr>
          <t>Barclays Global Corporate Credit Index</t>
        </r>
      </text>
    </comment>
    <comment ref="E1" authorId="0" shapeId="0" xr:uid="{B85532BC-3327-4096-969A-6EEB728818CA}">
      <text>
        <r>
          <rPr>
            <b/>
            <sz val="9"/>
            <color indexed="81"/>
            <rFont val="Tahoma"/>
            <family val="2"/>
          </rPr>
          <t>Bloomberg Barclays Global High Yield Index</t>
        </r>
      </text>
    </comment>
    <comment ref="F1" authorId="0" shapeId="0" xr:uid="{94028593-91B0-4593-96FE-6569ADA16743}">
      <text>
        <r>
          <rPr>
            <b/>
            <sz val="9"/>
            <color indexed="81"/>
            <rFont val="Tahoma"/>
            <family val="2"/>
          </rPr>
          <t>JP Morgan Emerging Market Bond Index Global Composite</t>
        </r>
      </text>
    </comment>
    <comment ref="G1" authorId="0" shapeId="0" xr:uid="{571131AB-DDD1-494F-B7C2-70A05261F67D}">
      <text>
        <r>
          <rPr>
            <b/>
            <sz val="9"/>
            <color indexed="81"/>
            <rFont val="Tahoma"/>
            <family val="2"/>
          </rPr>
          <t>MSCI USA index</t>
        </r>
      </text>
    </comment>
    <comment ref="H1" authorId="0" shapeId="0" xr:uid="{3EB38C44-0F37-4BDB-A859-4E6F9ABF731A}">
      <text>
        <r>
          <rPr>
            <b/>
            <sz val="9"/>
            <color indexed="81"/>
            <rFont val="Tahoma"/>
            <family val="2"/>
          </rPr>
          <t>MSCI Europe index</t>
        </r>
      </text>
    </comment>
    <comment ref="I1" authorId="0" shapeId="0" xr:uid="{5686E7D7-2597-4143-89DE-8049EE5FF41A}">
      <text>
        <r>
          <rPr>
            <b/>
            <sz val="9"/>
            <color indexed="81"/>
            <rFont val="Tahoma"/>
            <family val="2"/>
          </rPr>
          <t>MSCI Japan index</t>
        </r>
      </text>
    </comment>
    <comment ref="J1" authorId="0" shapeId="0" xr:uid="{0CC018A7-BC00-4010-8688-898CE76A47C4}">
      <text>
        <r>
          <rPr>
            <b/>
            <sz val="9"/>
            <color indexed="81"/>
            <rFont val="Tahoma"/>
            <family val="2"/>
          </rPr>
          <t>MSCI Emerging Markets index</t>
        </r>
      </text>
    </comment>
    <comment ref="K1" authorId="0" shapeId="0" xr:uid="{523FE732-47A1-4BB4-90BD-8981F9D5DFFD}">
      <text>
        <r>
          <rPr>
            <b/>
            <sz val="9"/>
            <color indexed="81"/>
            <rFont val="Tahoma"/>
            <family val="2"/>
          </rPr>
          <t>S&amp;P Global Real Estate Investment Trust (REIT) Index</t>
        </r>
      </text>
    </comment>
    <comment ref="L1" authorId="0" shapeId="0" xr:uid="{B42836B7-8FA6-4E7A-9891-BCD737FC2A93}">
      <text>
        <r>
          <rPr>
            <b/>
            <sz val="9"/>
            <color indexed="81"/>
            <rFont val="Tahoma"/>
            <family val="2"/>
          </rPr>
          <t>S&amp;P Global Infrastructure Index</t>
        </r>
      </text>
    </comment>
    <comment ref="M1" authorId="0" shapeId="0" xr:uid="{AE86C126-5087-4D24-AB72-87689A7A52CD}">
      <text>
        <r>
          <rPr>
            <b/>
            <sz val="9"/>
            <color indexed="81"/>
            <rFont val="Tahoma"/>
            <family val="2"/>
          </rPr>
          <t>Commodities Research Bureau Index</t>
        </r>
      </text>
    </comment>
  </commentList>
</comments>
</file>

<file path=xl/sharedStrings.xml><?xml version="1.0" encoding="utf-8"?>
<sst xmlns="http://schemas.openxmlformats.org/spreadsheetml/2006/main" count="532" uniqueCount="70">
  <si>
    <t xml:space="preserve">Inflation </t>
  </si>
  <si>
    <t xml:space="preserve">Cash </t>
  </si>
  <si>
    <t xml:space="preserve">TIPS </t>
  </si>
  <si>
    <t xml:space="preserve">REIT </t>
  </si>
  <si>
    <t xml:space="preserve">Gold </t>
  </si>
  <si>
    <t>Commodities</t>
  </si>
  <si>
    <t xml:space="preserve">N/A </t>
  </si>
  <si>
    <t>N/A</t>
  </si>
  <si>
    <t>year</t>
  </si>
  <si>
    <t>Stocks_US</t>
  </si>
  <si>
    <t>Stocks_US_largeCap</t>
  </si>
  <si>
    <t>Stocks_US_largeCap_value</t>
  </si>
  <si>
    <t>Stocks_US_largeCap_growth</t>
  </si>
  <si>
    <t>Stocks_US_midCap</t>
  </si>
  <si>
    <t>Stocks_US_midCap_value</t>
  </si>
  <si>
    <t>Stocks_US_midCap_growth</t>
  </si>
  <si>
    <t>Stocks_US_smallCap</t>
  </si>
  <si>
    <t>Stocks_US_smallCap_value</t>
  </si>
  <si>
    <t>Stocks_US_smallCap_growth</t>
  </si>
  <si>
    <t>Stocks_US_microCap</t>
  </si>
  <si>
    <t>Stocks_Global_exUS</t>
  </si>
  <si>
    <t>Stocks_intDeveloped_exUS</t>
  </si>
  <si>
    <t>Stocks_int_exUS_smallCap</t>
  </si>
  <si>
    <t>Stocks_int_exUS_value</t>
  </si>
  <si>
    <t>Stocks_Europe</t>
  </si>
  <si>
    <t>Stocks_Pacific</t>
  </si>
  <si>
    <t>Stocks_emergingMarkets</t>
  </si>
  <si>
    <t>Treasury_shortTerm</t>
  </si>
  <si>
    <t>Treasury_intermediateTerm</t>
  </si>
  <si>
    <t>Treasury_10y</t>
  </si>
  <si>
    <t>Treasury_longTerm</t>
  </si>
  <si>
    <t>Bonds_totalUS</t>
  </si>
  <si>
    <t>Bonds_global_unhedgeg</t>
  </si>
  <si>
    <t>Bonds_global_USDhedged</t>
  </si>
  <si>
    <t>InvestmentGrade_shortTerm</t>
  </si>
  <si>
    <t>Bonds_Corporate</t>
  </si>
  <si>
    <t>Bonds_Corporate_longTerm</t>
  </si>
  <si>
    <t>Bonds_Corporate_highYield</t>
  </si>
  <si>
    <t>ShortTerm_taxExempt</t>
  </si>
  <si>
    <t>IntermediateTerm_taxExempt</t>
  </si>
  <si>
    <t>LongTerm_taxExempt</t>
  </si>
  <si>
    <t xml:space="preserve">Precious_Metals </t>
  </si>
  <si>
    <t>n</t>
  </si>
  <si>
    <t>min</t>
  </si>
  <si>
    <t>mean</t>
  </si>
  <si>
    <t>sd</t>
  </si>
  <si>
    <t>max</t>
  </si>
  <si>
    <t>volatility</t>
  </si>
  <si>
    <t>avg return</t>
  </si>
  <si>
    <t>international</t>
  </si>
  <si>
    <t>cash</t>
  </si>
  <si>
    <t>large cap growth</t>
  </si>
  <si>
    <t>large cap core</t>
  </si>
  <si>
    <t>diversified portfolio</t>
  </si>
  <si>
    <t>small cap</t>
  </si>
  <si>
    <t>large cap value</t>
  </si>
  <si>
    <t>fixed income</t>
  </si>
  <si>
    <t>average</t>
  </si>
  <si>
    <t>Year</t>
  </si>
  <si>
    <t>Cash</t>
  </si>
  <si>
    <t>DM gov. debt</t>
  </si>
  <si>
    <t>IG credit</t>
  </si>
  <si>
    <t>High yield</t>
  </si>
  <si>
    <t>Emerging debt</t>
  </si>
  <si>
    <t>US equities</t>
  </si>
  <si>
    <t>Europe equities</t>
  </si>
  <si>
    <t>Japan equities</t>
  </si>
  <si>
    <t>EM equities</t>
  </si>
  <si>
    <t>REITs</t>
  </si>
  <si>
    <t>Infrastructure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</si>
</sst>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.0_);\(&quot;$&quot;#,##0.0\);&quot;$&quot;#,##0.0_);@_)"/>
  </numFmts>
  <fonts count="6" x14ac:knownFonts="1">
    <font>
      <sz val="10"/>
      <color theme="1"/>
      <name val="Consolas"/>
      <family val="2"/>
    </font>
    <font>
      <sz val="10"/>
      <color theme="1"/>
      <name val="Consolas"/>
      <family val="2"/>
    </font>
    <font>
      <sz val="10"/>
      <color theme="1"/>
      <name val="Consolas"/>
      <family val="3"/>
    </font>
    <font>
      <sz val="10"/>
      <color theme="2"/>
      <name val="Consolas"/>
      <family val="2"/>
    </font>
    <font>
      <sz val="10"/>
      <color theme="1"/>
      <name val="Calibri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14">
    <xf numFmtId="0" fontId="0" fillId="0" borderId="0" xfId="0"/>
    <xf numFmtId="10" fontId="0" fillId="0" borderId="0" xfId="0" applyNumberFormat="1"/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quotePrefix="1"/>
    <xf numFmtId="10" fontId="0" fillId="0" borderId="0" xfId="1" applyNumberFormat="1" applyFont="1"/>
    <xf numFmtId="0" fontId="0" fillId="0" borderId="0" xfId="0" applyAlignment="1">
      <alignment vertical="top"/>
    </xf>
    <xf numFmtId="10" fontId="3" fillId="0" borderId="0" xfId="0" applyNumberFormat="1" applyFont="1"/>
    <xf numFmtId="0" fontId="2" fillId="0" borderId="0" xfId="2" applyFont="1"/>
    <xf numFmtId="0" fontId="4" fillId="0" borderId="0" xfId="2"/>
    <xf numFmtId="164" fontId="2" fillId="0" borderId="0" xfId="2" applyNumberFormat="1" applyFont="1"/>
    <xf numFmtId="164" fontId="4" fillId="0" borderId="0" xfId="2" applyNumberFormat="1"/>
    <xf numFmtId="10" fontId="4" fillId="0" borderId="0" xfId="2" applyNumberFormat="1"/>
    <xf numFmtId="165" fontId="2" fillId="0" borderId="0" xfId="2" applyNumberFormat="1" applyFont="1" applyAlignment="1">
      <alignment vertical="top" wrapText="1"/>
    </xf>
  </cellXfs>
  <cellStyles count="3">
    <cellStyle name="Normal" xfId="0" builtinId="0"/>
    <cellStyle name="Normal 2" xfId="2" xr:uid="{4B224CF7-AA62-4BCC-BD8F-D31A922B7693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rawData2!$F$1</c:f>
              <c:strCache>
                <c:ptCount val="1"/>
                <c:pt idx="0">
                  <c:v>Emerging debt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rawData2!$F$19</c:f>
              <c:numCache>
                <c:formatCode>0.0%</c:formatCode>
                <c:ptCount val="1"/>
                <c:pt idx="0">
                  <c:v>9.2431144553751371E-2</c:v>
                </c:pt>
              </c:numCache>
            </c:numRef>
          </c:xVal>
          <c:yVal>
            <c:numRef>
              <c:f>rawData2!$F$20</c:f>
              <c:numCache>
                <c:formatCode>0.0%</c:formatCode>
                <c:ptCount val="1"/>
                <c:pt idx="0">
                  <c:v>4.4857142857142859E-2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76-4E66-BE3A-AC09C39526F6}"/>
            </c:ext>
          </c:extLst>
        </c:ser>
        <c:ser>
          <c:idx val="1"/>
          <c:order val="1"/>
          <c:tx>
            <c:strRef>
              <c:f>rawData2!$C$1</c:f>
              <c:strCache>
                <c:ptCount val="1"/>
                <c:pt idx="0">
                  <c:v>DM gov. debt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rawData2!$C$19</c:f>
              <c:numCache>
                <c:formatCode>0.0%</c:formatCode>
                <c:ptCount val="1"/>
                <c:pt idx="0">
                  <c:v>6.9196050512969356E-2</c:v>
                </c:pt>
              </c:numCache>
            </c:numRef>
          </c:xVal>
          <c:yVal>
            <c:numRef>
              <c:f>rawData2!$C$20</c:f>
              <c:numCache>
                <c:formatCode>0.0%</c:formatCode>
                <c:ptCount val="1"/>
                <c:pt idx="0">
                  <c:v>4.3571428571428572E-3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76-4E66-BE3A-AC09C39526F6}"/>
            </c:ext>
          </c:extLst>
        </c:ser>
        <c:ser>
          <c:idx val="2"/>
          <c:order val="2"/>
          <c:tx>
            <c:strRef>
              <c:f>rawData2!$D$1</c:f>
              <c:strCache>
                <c:ptCount val="1"/>
                <c:pt idx="0">
                  <c:v>IG credit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rawData2!$D$19</c:f>
              <c:numCache>
                <c:formatCode>0.0%</c:formatCode>
                <c:ptCount val="1"/>
                <c:pt idx="0">
                  <c:v>7.8602945726754261E-2</c:v>
                </c:pt>
              </c:numCache>
            </c:numRef>
          </c:xVal>
          <c:yVal>
            <c:numRef>
              <c:f>rawData2!$D$20</c:f>
              <c:numCache>
                <c:formatCode>0.0%</c:formatCode>
                <c:ptCount val="1"/>
                <c:pt idx="0">
                  <c:v>3.4499999999999996E-2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76-4E66-BE3A-AC09C39526F6}"/>
            </c:ext>
          </c:extLst>
        </c:ser>
        <c:ser>
          <c:idx val="3"/>
          <c:order val="3"/>
          <c:tx>
            <c:strRef>
              <c:f>rawData2!$E$1</c:f>
              <c:strCache>
                <c:ptCount val="1"/>
                <c:pt idx="0">
                  <c:v>High yield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rawData2!$E$19</c:f>
              <c:numCache>
                <c:formatCode>0.0%</c:formatCode>
                <c:ptCount val="1"/>
                <c:pt idx="0">
                  <c:v>8.7341441896315597E-2</c:v>
                </c:pt>
              </c:numCache>
            </c:numRef>
          </c:xVal>
          <c:yVal>
            <c:numRef>
              <c:f>rawData2!$E$20</c:f>
              <c:numCache>
                <c:formatCode>0.0%</c:formatCode>
                <c:ptCount val="1"/>
                <c:pt idx="0">
                  <c:v>5.6714285714285717E-2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76-4E66-BE3A-AC09C39526F6}"/>
            </c:ext>
          </c:extLst>
        </c:ser>
        <c:ser>
          <c:idx val="4"/>
          <c:order val="4"/>
          <c:tx>
            <c:strRef>
              <c:f>rawData2!$G$1</c:f>
              <c:strCache>
                <c:ptCount val="1"/>
                <c:pt idx="0">
                  <c:v>US equities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rawData2!$G$19</c:f>
              <c:numCache>
                <c:formatCode>0.0%</c:formatCode>
                <c:ptCount val="1"/>
                <c:pt idx="0">
                  <c:v>0.1506109353471847</c:v>
                </c:pt>
              </c:numCache>
            </c:numRef>
          </c:xVal>
          <c:yVal>
            <c:numRef>
              <c:f>rawData2!$G$20</c:f>
              <c:numCache>
                <c:formatCode>0.0%</c:formatCode>
                <c:ptCount val="1"/>
                <c:pt idx="0">
                  <c:v>0.14549999999999999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76-4E66-BE3A-AC09C39526F6}"/>
            </c:ext>
          </c:extLst>
        </c:ser>
        <c:ser>
          <c:idx val="5"/>
          <c:order val="5"/>
          <c:tx>
            <c:strRef>
              <c:f>rawData2!$K$1</c:f>
              <c:strCache>
                <c:ptCount val="1"/>
                <c:pt idx="0">
                  <c:v>REITs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rawData2!$K$19</c:f>
              <c:numCache>
                <c:formatCode>0.0%</c:formatCode>
                <c:ptCount val="1"/>
                <c:pt idx="0">
                  <c:v>0.15012017164280733</c:v>
                </c:pt>
              </c:numCache>
            </c:numRef>
          </c:xVal>
          <c:yVal>
            <c:numRef>
              <c:f>rawData2!$K$20</c:f>
              <c:numCache>
                <c:formatCode>0.0%</c:formatCode>
                <c:ptCount val="1"/>
                <c:pt idx="0">
                  <c:v>8.0714285714285711E-2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76-4E66-BE3A-AC09C39526F6}"/>
            </c:ext>
          </c:extLst>
        </c:ser>
        <c:ser>
          <c:idx val="6"/>
          <c:order val="6"/>
          <c:tx>
            <c:strRef>
              <c:f>rawData2!$B$1</c:f>
              <c:strCache>
                <c:ptCount val="1"/>
                <c:pt idx="0">
                  <c:v>Cash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rawData2!$B$19</c:f>
              <c:numCache>
                <c:formatCode>0.0%</c:formatCode>
                <c:ptCount val="1"/>
                <c:pt idx="0">
                  <c:v>1.6139671960390366E-2</c:v>
                </c:pt>
              </c:numCache>
            </c:numRef>
          </c:xVal>
          <c:yVal>
            <c:numRef>
              <c:f>rawData2!$B$20</c:f>
              <c:numCache>
                <c:formatCode>0.0%</c:formatCode>
                <c:ptCount val="1"/>
                <c:pt idx="0">
                  <c:v>1.2214285714285716E-2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376-4E66-BE3A-AC09C39526F6}"/>
            </c:ext>
          </c:extLst>
        </c:ser>
        <c:ser>
          <c:idx val="7"/>
          <c:order val="7"/>
          <c:tx>
            <c:strRef>
              <c:f>rawData2!$L$1</c:f>
              <c:strCache>
                <c:ptCount val="1"/>
                <c:pt idx="0">
                  <c:v>Infrastructure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rawData2!$L$19</c:f>
              <c:numCache>
                <c:formatCode>0.0%</c:formatCode>
                <c:ptCount val="1"/>
                <c:pt idx="0">
                  <c:v>0.11591084580756099</c:v>
                </c:pt>
              </c:numCache>
            </c:numRef>
          </c:xVal>
          <c:yVal>
            <c:numRef>
              <c:f>rawData2!$L$20</c:f>
              <c:numCache>
                <c:formatCode>0.0%</c:formatCode>
                <c:ptCount val="1"/>
                <c:pt idx="0">
                  <c:v>7.7642857142857138E-2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376-4E66-BE3A-AC09C39526F6}"/>
            </c:ext>
          </c:extLst>
        </c:ser>
        <c:ser>
          <c:idx val="8"/>
          <c:order val="8"/>
          <c:tx>
            <c:strRef>
              <c:f>rawData2!$M$1</c:f>
              <c:strCache>
                <c:ptCount val="1"/>
                <c:pt idx="0">
                  <c:v>Commodities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rawData2!$M$19</c:f>
              <c:numCache>
                <c:formatCode>0.0%</c:formatCode>
                <c:ptCount val="1"/>
                <c:pt idx="0">
                  <c:v>0.16418538503575966</c:v>
                </c:pt>
              </c:numCache>
            </c:numRef>
          </c:xVal>
          <c:yVal>
            <c:numRef>
              <c:f>rawData2!$M$20</c:f>
              <c:numCache>
                <c:formatCode>0.0%</c:formatCode>
                <c:ptCount val="1"/>
                <c:pt idx="0">
                  <c:v>1.3071428571428578E-2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376-4E66-BE3A-AC09C39526F6}"/>
            </c:ext>
          </c:extLst>
        </c:ser>
        <c:ser>
          <c:idx val="9"/>
          <c:order val="9"/>
          <c:tx>
            <c:strRef>
              <c:f>rawData2!$H$1</c:f>
              <c:strCache>
                <c:ptCount val="1"/>
                <c:pt idx="0">
                  <c:v>Europe equities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rawData2!$H$19</c:f>
              <c:numCache>
                <c:formatCode>0.0%</c:formatCode>
                <c:ptCount val="1"/>
                <c:pt idx="0">
                  <c:v>0.15308612816765155</c:v>
                </c:pt>
              </c:numCache>
            </c:numRef>
          </c:xVal>
          <c:yVal>
            <c:numRef>
              <c:f>rawData2!$H$20</c:f>
              <c:numCache>
                <c:formatCode>0.0%</c:formatCode>
                <c:ptCount val="1"/>
                <c:pt idx="0">
                  <c:v>7.6142857142857151E-2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376-4E66-BE3A-AC09C39526F6}"/>
            </c:ext>
          </c:extLst>
        </c:ser>
        <c:ser>
          <c:idx val="10"/>
          <c:order val="10"/>
          <c:tx>
            <c:strRef>
              <c:f>rawData2!$I$1</c:f>
              <c:strCache>
                <c:ptCount val="1"/>
                <c:pt idx="0">
                  <c:v>Japan equities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rawData2!$I$19</c:f>
              <c:numCache>
                <c:formatCode>0.0%</c:formatCode>
                <c:ptCount val="1"/>
                <c:pt idx="0">
                  <c:v>0.14455387983663454</c:v>
                </c:pt>
              </c:numCache>
            </c:numRef>
          </c:xVal>
          <c:yVal>
            <c:numRef>
              <c:f>rawData2!$I$20</c:f>
              <c:numCache>
                <c:formatCode>0.0%</c:formatCode>
                <c:ptCount val="1"/>
                <c:pt idx="0">
                  <c:v>6.8857142857142853E-2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376-4E66-BE3A-AC09C39526F6}"/>
            </c:ext>
          </c:extLst>
        </c:ser>
        <c:ser>
          <c:idx val="11"/>
          <c:order val="11"/>
          <c:tx>
            <c:strRef>
              <c:f>rawData2!$J$1</c:f>
              <c:strCache>
                <c:ptCount val="1"/>
                <c:pt idx="0">
                  <c:v>EM equities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rawData2!$J$19</c:f>
              <c:numCache>
                <c:formatCode>0.0%</c:formatCode>
                <c:ptCount val="1"/>
                <c:pt idx="0">
                  <c:v>0.17337574326199254</c:v>
                </c:pt>
              </c:numCache>
            </c:numRef>
          </c:xVal>
          <c:yVal>
            <c:numRef>
              <c:f>rawData2!$J$20</c:f>
              <c:numCache>
                <c:formatCode>0.0%</c:formatCode>
                <c:ptCount val="1"/>
                <c:pt idx="0">
                  <c:v>4.292857142857142E-2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376-4E66-BE3A-AC09C3952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678160"/>
        <c:axId val="1300111440"/>
      </c:scatterChart>
      <c:valAx>
        <c:axId val="130067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volatility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0111440"/>
        <c:crosses val="autoZero"/>
        <c:crossBetween val="midCat"/>
      </c:valAx>
      <c:valAx>
        <c:axId val="130011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067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rawData3!$C$1</c:f>
              <c:strCache>
                <c:ptCount val="1"/>
                <c:pt idx="0">
                  <c:v>international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rawData3!$C$30</c:f>
              <c:numCache>
                <c:formatCode>0.00%</c:formatCode>
                <c:ptCount val="1"/>
                <c:pt idx="0">
                  <c:v>0.19223553261559112</c:v>
                </c:pt>
              </c:numCache>
            </c:numRef>
          </c:xVal>
          <c:yVal>
            <c:numRef>
              <c:f>rawData3!$C$31</c:f>
              <c:numCache>
                <c:formatCode>0.0%</c:formatCode>
                <c:ptCount val="1"/>
                <c:pt idx="0">
                  <c:v>6.5200000000000036E-2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5-4B39-BF1E-798D02FCB376}"/>
            </c:ext>
          </c:extLst>
        </c:ser>
        <c:ser>
          <c:idx val="1"/>
          <c:order val="1"/>
          <c:tx>
            <c:strRef>
              <c:f>rawData3!$B$1</c:f>
              <c:strCache>
                <c:ptCount val="1"/>
                <c:pt idx="0">
                  <c:v>cash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rawData3!$B$30</c:f>
              <c:numCache>
                <c:formatCode>0.00%</c:formatCode>
                <c:ptCount val="1"/>
                <c:pt idx="0">
                  <c:v>2.2842431277485913E-2</c:v>
                </c:pt>
              </c:numCache>
            </c:numRef>
          </c:xVal>
          <c:yVal>
            <c:numRef>
              <c:f>rawData3!$B$31</c:f>
              <c:numCache>
                <c:formatCode>0.00%</c:formatCode>
                <c:ptCount val="1"/>
                <c:pt idx="0">
                  <c:v>2.5880000000000004E-2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5-4B39-BF1E-798D02FCB376}"/>
            </c:ext>
          </c:extLst>
        </c:ser>
        <c:ser>
          <c:idx val="2"/>
          <c:order val="2"/>
          <c:tx>
            <c:strRef>
              <c:f>rawData3!$D$1</c:f>
              <c:strCache>
                <c:ptCount val="1"/>
                <c:pt idx="0">
                  <c:v>large cap growth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rawData3!$D$30</c:f>
              <c:numCache>
                <c:formatCode>0.00%</c:formatCode>
                <c:ptCount val="1"/>
                <c:pt idx="0">
                  <c:v>0.21308759544688033</c:v>
                </c:pt>
              </c:numCache>
            </c:numRef>
          </c:xVal>
          <c:yVal>
            <c:numRef>
              <c:f>rawData3!$D$31</c:f>
              <c:numCache>
                <c:formatCode>0.00%</c:formatCode>
                <c:ptCount val="1"/>
                <c:pt idx="0">
                  <c:v>0.11136000000000003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5-4B39-BF1E-798D02FCB376}"/>
            </c:ext>
          </c:extLst>
        </c:ser>
        <c:ser>
          <c:idx val="3"/>
          <c:order val="3"/>
          <c:tx>
            <c:strRef>
              <c:f>rawData3!$E$1</c:f>
              <c:strCache>
                <c:ptCount val="1"/>
                <c:pt idx="0">
                  <c:v>large cap 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rawData3!$E$30</c:f>
              <c:numCache>
                <c:formatCode>0.00%</c:formatCode>
                <c:ptCount val="1"/>
                <c:pt idx="0">
                  <c:v>0.18097014486741544</c:v>
                </c:pt>
              </c:numCache>
            </c:numRef>
          </c:xVal>
          <c:yVal>
            <c:numRef>
              <c:f>rawData3!$E$31</c:f>
              <c:numCache>
                <c:formatCode>0.00%</c:formatCode>
                <c:ptCount val="1"/>
                <c:pt idx="0">
                  <c:v>0.10687999999999998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5-4B39-BF1E-798D02FCB376}"/>
            </c:ext>
          </c:extLst>
        </c:ser>
        <c:ser>
          <c:idx val="4"/>
          <c:order val="4"/>
          <c:tx>
            <c:strRef>
              <c:f>rawData3!$F$1</c:f>
              <c:strCache>
                <c:ptCount val="1"/>
                <c:pt idx="0">
                  <c:v>diversified portfolio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rawData3!$F$30</c:f>
              <c:numCache>
                <c:formatCode>0.00%</c:formatCode>
                <c:ptCount val="1"/>
                <c:pt idx="0">
                  <c:v>0.11566594140022378</c:v>
                </c:pt>
              </c:numCache>
            </c:numRef>
          </c:xVal>
          <c:yVal>
            <c:numRef>
              <c:f>rawData3!$F$31</c:f>
              <c:numCache>
                <c:formatCode>0.00%</c:formatCode>
                <c:ptCount val="1"/>
                <c:pt idx="0">
                  <c:v>8.2879999999999981E-2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65-4B39-BF1E-798D02FCB376}"/>
            </c:ext>
          </c:extLst>
        </c:ser>
        <c:ser>
          <c:idx val="5"/>
          <c:order val="5"/>
          <c:tx>
            <c:strRef>
              <c:f>rawData3!$G$1</c:f>
              <c:strCache>
                <c:ptCount val="1"/>
                <c:pt idx="0">
                  <c:v>small cap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rawData3!$G$30</c:f>
              <c:numCache>
                <c:formatCode>0.00%</c:formatCode>
                <c:ptCount val="1"/>
                <c:pt idx="0">
                  <c:v>0.18495104757746036</c:v>
                </c:pt>
              </c:numCache>
            </c:numRef>
          </c:xVal>
          <c:yVal>
            <c:numRef>
              <c:f>rawData3!$G$31</c:f>
              <c:numCache>
                <c:formatCode>0.00%</c:formatCode>
                <c:ptCount val="1"/>
                <c:pt idx="0">
                  <c:v>9.8839999999999983E-2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65-4B39-BF1E-798D02FCB376}"/>
            </c:ext>
          </c:extLst>
        </c:ser>
        <c:ser>
          <c:idx val="6"/>
          <c:order val="6"/>
          <c:tx>
            <c:strRef>
              <c:f>rawData3!$H$1</c:f>
              <c:strCache>
                <c:ptCount val="1"/>
                <c:pt idx="0">
                  <c:v>large cap value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rawData3!$H$30</c:f>
              <c:numCache>
                <c:formatCode>0.00%</c:formatCode>
                <c:ptCount val="1"/>
                <c:pt idx="0">
                  <c:v>0.17013330067920274</c:v>
                </c:pt>
              </c:numCache>
            </c:numRef>
          </c:xVal>
          <c:yVal>
            <c:numRef>
              <c:f>rawData3!$H$31</c:f>
              <c:numCache>
                <c:formatCode>0.00%</c:formatCode>
                <c:ptCount val="1"/>
                <c:pt idx="0">
                  <c:v>0.10356000000000001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865-4B39-BF1E-798D02FCB376}"/>
            </c:ext>
          </c:extLst>
        </c:ser>
        <c:ser>
          <c:idx val="7"/>
          <c:order val="7"/>
          <c:tx>
            <c:strRef>
              <c:f>rawData3!$I$1</c:f>
              <c:strCache>
                <c:ptCount val="1"/>
                <c:pt idx="0">
                  <c:v>fixed income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rawData3!$I$30</c:f>
              <c:numCache>
                <c:formatCode>0.00%</c:formatCode>
                <c:ptCount val="1"/>
                <c:pt idx="0">
                  <c:v>4.6745481065018468E-2</c:v>
                </c:pt>
              </c:numCache>
            </c:numRef>
          </c:xVal>
          <c:yVal>
            <c:numRef>
              <c:f>rawData3!$I$31</c:f>
              <c:numCache>
                <c:formatCode>0.00%</c:formatCode>
                <c:ptCount val="1"/>
                <c:pt idx="0">
                  <c:v>5.1840000000000004E-2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865-4B39-BF1E-798D02FCB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678160"/>
        <c:axId val="1300111440"/>
      </c:scatterChart>
      <c:valAx>
        <c:axId val="130067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volatility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0111440"/>
        <c:crosses val="autoZero"/>
        <c:crossBetween val="midCat"/>
      </c:valAx>
      <c:valAx>
        <c:axId val="130011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067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r>
              <a:rPr lang="en-US">
                <a:latin typeface="Consolas" panose="020B0609020204030204" pitchFamily="49" charset="0"/>
              </a:rPr>
              <a:t>Risk vs. Average Returns, 2000-2020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E462E52-559C-4CAA-A3BB-8B4164D70E6C}" type="CELLRANGE">
                      <a:rPr lang="en-US"/>
                      <a:pPr/>
                      <a:t>[CELLRANGE]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B6ED-421A-B2CD-F964ACD162E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BB48A77-5EBE-40F4-B0A1-B40D8AD9D8B2}" type="CELLRANGE">
                      <a:rPr lang="en-US"/>
                      <a:pPr/>
                      <a:t>[CELLRANGE]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B6ED-421A-B2CD-F964ACD162E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D943602-6C33-42A3-AE03-3B2C6710C0F0}" type="CELLRANGE">
                      <a:rPr lang="en-US"/>
                      <a:pPr/>
                      <a:t>[CELLRANGE]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6ED-421A-B2CD-F964ACD162E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21BBD79-B81D-4BFE-A744-76B7060B1261}" type="CELLRANGE">
                      <a:rPr lang="en-US"/>
                      <a:pPr/>
                      <a:t>[CELLRANGE]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B6ED-421A-B2CD-F964ACD162E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B0C276A-DF34-4D24-BCEC-B1E42EC0020E}" type="CELLRANGE">
                      <a:rPr lang="en-US"/>
                      <a:pPr/>
                      <a:t>[CELLRANGE]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6ED-421A-B2CD-F964ACD162E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4ABA488-42CC-49CB-B153-C6D3397F2601}" type="CELLRANGE">
                      <a:rPr lang="en-US"/>
                      <a:pPr/>
                      <a:t>[CELLRANGE]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6ED-421A-B2CD-F964ACD162E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C080EF3-7DEC-4783-9E78-4AC87E362722}" type="CELLRANGE">
                      <a:rPr lang="fr-FR"/>
                      <a:pPr/>
                      <a:t>[CELLRANGE]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6ED-421A-B2CD-F964ACD162E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4EE16DB-11EC-4319-ABD2-0C7CE53760F4}" type="CELLRANGE">
                      <a:rPr lang="en-US"/>
                      <a:pPr/>
                      <a:t>[CELLRANGE]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6ED-421A-B2CD-F964ACD162E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7394937-0DEB-484A-BC4D-77DD5D2EF976}" type="CELLRANGE">
                      <a:rPr lang="en-US"/>
                      <a:pPr/>
                      <a:t>[CELLRANGE]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6ED-421A-B2CD-F964ACD162E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A52844E-2C18-4B7D-90BE-BBF5110A046A}" type="CELLRANGE">
                      <a:rPr lang="en-US"/>
                      <a:pPr/>
                      <a:t>[CELLRANGE]</a:t>
                    </a:fld>
                    <a:endParaRPr lang="fr-F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6ED-421A-B2CD-F964ACD162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riskReturn!$B$2:$K$2</c:f>
              <c:numCache>
                <c:formatCode>0.00%</c:formatCode>
                <c:ptCount val="10"/>
                <c:pt idx="0">
                  <c:v>1.8114569248194094E-2</c:v>
                </c:pt>
                <c:pt idx="1">
                  <c:v>2.9156284138447841E-2</c:v>
                </c:pt>
                <c:pt idx="2">
                  <c:v>7.8357759514871755E-2</c:v>
                </c:pt>
                <c:pt idx="3">
                  <c:v>3.2891308013776863E-2</c:v>
                </c:pt>
                <c:pt idx="4">
                  <c:v>3.6933899127521111E-2</c:v>
                </c:pt>
                <c:pt idx="5">
                  <c:v>0.11059614068010391</c:v>
                </c:pt>
                <c:pt idx="6">
                  <c:v>0.18156342863872013</c:v>
                </c:pt>
                <c:pt idx="7">
                  <c:v>0.21413608634742176</c:v>
                </c:pt>
                <c:pt idx="8">
                  <c:v>0.19546778117170738</c:v>
                </c:pt>
                <c:pt idx="9">
                  <c:v>0.29602869704842888</c:v>
                </c:pt>
              </c:numCache>
            </c:numRef>
          </c:xVal>
          <c:yVal>
            <c:numRef>
              <c:f>riskReturn!$B$3:$K$3</c:f>
              <c:numCache>
                <c:formatCode>0.00%</c:formatCode>
                <c:ptCount val="10"/>
                <c:pt idx="0">
                  <c:v>1.6180952380952379E-2</c:v>
                </c:pt>
                <c:pt idx="1">
                  <c:v>3.1690476190476186E-2</c:v>
                </c:pt>
                <c:pt idx="2">
                  <c:v>5.7738095238095241E-2</c:v>
                </c:pt>
                <c:pt idx="3">
                  <c:v>4.987142857142858E-2</c:v>
                </c:pt>
                <c:pt idx="4">
                  <c:v>3.9109523809523809E-2</c:v>
                </c:pt>
                <c:pt idx="5">
                  <c:v>6.5833333333333313E-2</c:v>
                </c:pt>
                <c:pt idx="6">
                  <c:v>8.58190476190476E-2</c:v>
                </c:pt>
                <c:pt idx="7">
                  <c:v>6.1161904761904751E-2</c:v>
                </c:pt>
                <c:pt idx="8">
                  <c:v>5.1238095238095228E-2</c:v>
                </c:pt>
                <c:pt idx="9">
                  <c:v>0.1100047619047619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riskReturn!$B$1:$K$1</c15:f>
                <c15:dlblRangeCache>
                  <c:ptCount val="10"/>
                  <c:pt idx="0">
                    <c:v>Cash </c:v>
                  </c:pt>
                  <c:pt idx="1">
                    <c:v>Treasury_shortTerm</c:v>
                  </c:pt>
                  <c:pt idx="2">
                    <c:v>Treasury_10y</c:v>
                  </c:pt>
                  <c:pt idx="3">
                    <c:v>Bonds_totalUS</c:v>
                  </c:pt>
                  <c:pt idx="4">
                    <c:v>InvestmentGrade_shortTerm</c:v>
                  </c:pt>
                  <c:pt idx="5">
                    <c:v>Bonds_Corporate_highYield</c:v>
                  </c:pt>
                  <c:pt idx="6">
                    <c:v>Stocks_US</c:v>
                  </c:pt>
                  <c:pt idx="7">
                    <c:v>Stocks_Europe</c:v>
                  </c:pt>
                  <c:pt idx="8">
                    <c:v>Stocks_Pacific</c:v>
                  </c:pt>
                  <c:pt idx="9">
                    <c:v>Stocks_emergingMarkets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6ED-421A-B2CD-F964ACD162E3}"/>
            </c:ext>
          </c:extLst>
        </c:ser>
        <c:ser>
          <c:idx val="1"/>
          <c:order val="1"/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riskReturn!$M$2:$Y$2</c:f>
              <c:numCache>
                <c:formatCode>0.00%</c:formatCode>
                <c:ptCount val="13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</c:numCache>
            </c:numRef>
          </c:xVal>
          <c:yVal>
            <c:numRef>
              <c:f>riskReturn!$M$3:$Y$3</c:f>
              <c:numCache>
                <c:formatCode>0.00%</c:formatCode>
                <c:ptCount val="13"/>
                <c:pt idx="0">
                  <c:v>2.9237010512215077E-2</c:v>
                </c:pt>
                <c:pt idx="1">
                  <c:v>3.5025371097384558E-2</c:v>
                </c:pt>
                <c:pt idx="2">
                  <c:v>4.081373168255404E-2</c:v>
                </c:pt>
                <c:pt idx="3">
                  <c:v>4.6602092267723522E-2</c:v>
                </c:pt>
                <c:pt idx="4">
                  <c:v>5.239045285289301E-2</c:v>
                </c:pt>
                <c:pt idx="5">
                  <c:v>5.8178813438062485E-2</c:v>
                </c:pt>
                <c:pt idx="6">
                  <c:v>6.396717402323196E-2</c:v>
                </c:pt>
                <c:pt idx="7">
                  <c:v>6.9755534608401448E-2</c:v>
                </c:pt>
                <c:pt idx="8">
                  <c:v>7.5543895193570937E-2</c:v>
                </c:pt>
                <c:pt idx="9">
                  <c:v>8.1332255778740425E-2</c:v>
                </c:pt>
                <c:pt idx="10">
                  <c:v>8.71206163639099E-2</c:v>
                </c:pt>
                <c:pt idx="11">
                  <c:v>9.2908976949079375E-2</c:v>
                </c:pt>
                <c:pt idx="12">
                  <c:v>9.8697337534248863E-2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6ED-421A-B2CD-F964ACD16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612687"/>
        <c:axId val="944614351"/>
      </c:scatterChart>
      <c:valAx>
        <c:axId val="944612687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volatility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fr-FR"/>
          </a:p>
        </c:txPr>
        <c:crossAx val="944614351"/>
        <c:crosses val="autoZero"/>
        <c:crossBetween val="midCat"/>
      </c:valAx>
      <c:valAx>
        <c:axId val="94461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fr-FR"/>
          </a:p>
        </c:txPr>
        <c:crossAx val="94461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641577</xdr:colOff>
      <xdr:row>20</xdr:row>
      <xdr:rowOff>111579</xdr:rowOff>
    </xdr:from>
    <xdr:to>
      <xdr:col>10</xdr:col>
      <xdr:colOff>102053</xdr:colOff>
      <xdr:row>41</xdr:row>
      <xdr:rowOff>72118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5F70C5-266A-490B-B113-DB3DE7B10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523875</xdr:colOff>
      <xdr:row>6</xdr:row>
      <xdr:rowOff>66675</xdr:rowOff>
    </xdr:from>
    <xdr:to>
      <xdr:col>18</xdr:col>
      <xdr:colOff>500063</xdr:colOff>
      <xdr:row>27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86B9C5-13D1-485F-8FFA-8FCD4944D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4</xdr:row>
      <xdr:rowOff>33336</xdr:rowOff>
    </xdr:from>
    <xdr:to>
      <xdr:col>9</xdr:col>
      <xdr:colOff>390525</xdr:colOff>
      <xdr:row>26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EB96F9-6D5E-A905-8FE5-8A6D80FC5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ata\AppEco\a-assetClasses-BlackRock.xlsx" TargetMode="External"/><Relationship Id="rId1" Type="http://schemas.openxmlformats.org/officeDocument/2006/relationships/externalLinkPath" Target="a-assetClasses-BlackRo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>
        <row r="1">
          <cell r="B1" t="str">
            <v>Cash</v>
          </cell>
          <cell r="C1" t="str">
            <v>DM gov. debt</v>
          </cell>
          <cell r="D1" t="str">
            <v>IG credit</v>
          </cell>
          <cell r="E1" t="str">
            <v>High yield</v>
          </cell>
          <cell r="F1" t="str">
            <v>Emerging debt</v>
          </cell>
          <cell r="G1" t="str">
            <v>US equities</v>
          </cell>
          <cell r="H1" t="str">
            <v>Europe equities</v>
          </cell>
          <cell r="I1" t="str">
            <v>Japan equities</v>
          </cell>
          <cell r="J1" t="str">
            <v>EM equities</v>
          </cell>
          <cell r="K1" t="str">
            <v>REITs</v>
          </cell>
          <cell r="L1" t="str">
            <v>Infrastructure</v>
          </cell>
          <cell r="M1" t="str">
            <v>Commodities</v>
          </cell>
        </row>
        <row r="19">
          <cell r="B19">
            <v>1.6139671960390366E-2</v>
          </cell>
          <cell r="C19">
            <v>6.9196050512969356E-2</v>
          </cell>
          <cell r="D19">
            <v>7.8602945726754261E-2</v>
          </cell>
          <cell r="E19">
            <v>8.7341441896315597E-2</v>
          </cell>
          <cell r="F19">
            <v>9.2431144553751371E-2</v>
          </cell>
          <cell r="G19">
            <v>0.1506109353471847</v>
          </cell>
          <cell r="H19">
            <v>0.15308612816765155</v>
          </cell>
          <cell r="I19">
            <v>0.14455387983663454</v>
          </cell>
          <cell r="J19">
            <v>0.17337574326199254</v>
          </cell>
          <cell r="K19">
            <v>0.15012017164280733</v>
          </cell>
          <cell r="L19">
            <v>0.11591084580756099</v>
          </cell>
          <cell r="M19">
            <v>0.16418538503575966</v>
          </cell>
        </row>
        <row r="20">
          <cell r="B20">
            <v>1.2214285714285716E-2</v>
          </cell>
          <cell r="C20">
            <v>4.3571428571428572E-3</v>
          </cell>
          <cell r="D20">
            <v>3.4499999999999996E-2</v>
          </cell>
          <cell r="E20">
            <v>5.6714285714285717E-2</v>
          </cell>
          <cell r="F20">
            <v>4.4857142857142859E-2</v>
          </cell>
          <cell r="G20">
            <v>0.14549999999999999</v>
          </cell>
          <cell r="H20">
            <v>7.6142857142857151E-2</v>
          </cell>
          <cell r="I20">
            <v>6.8857142857142853E-2</v>
          </cell>
          <cell r="J20">
            <v>4.292857142857142E-2</v>
          </cell>
          <cell r="K20">
            <v>8.0714285714285711E-2</v>
          </cell>
          <cell r="L20">
            <v>7.7642857142857138E-2</v>
          </cell>
          <cell r="M20">
            <v>1.3071428571428578E-2</v>
          </cell>
        </row>
      </sheetData>
      <sheetData sheetId="1">
        <row r="1">
          <cell r="B1" t="str">
            <v>international</v>
          </cell>
          <cell r="C1" t="str">
            <v>cash</v>
          </cell>
          <cell r="D1" t="str">
            <v>large cap growth</v>
          </cell>
          <cell r="E1" t="str">
            <v>large cap core</v>
          </cell>
          <cell r="F1" t="str">
            <v>diversified portfolio</v>
          </cell>
          <cell r="G1" t="str">
            <v>small cap</v>
          </cell>
          <cell r="H1" t="str">
            <v>large cap value</v>
          </cell>
          <cell r="I1" t="str">
            <v>fixed income</v>
          </cell>
        </row>
        <row r="30">
          <cell r="B30">
            <v>0.19223553261559112</v>
          </cell>
          <cell r="C30">
            <v>2.2842431277485913E-2</v>
          </cell>
          <cell r="D30">
            <v>0.21308759544688033</v>
          </cell>
          <cell r="E30">
            <v>0.18097014486741544</v>
          </cell>
          <cell r="F30">
            <v>0.11566594140022378</v>
          </cell>
          <cell r="G30">
            <v>0.18495104757746036</v>
          </cell>
          <cell r="H30">
            <v>0.17013330067920274</v>
          </cell>
          <cell r="I30">
            <v>4.6745481065018468E-2</v>
          </cell>
        </row>
        <row r="31">
          <cell r="B31">
            <v>6.5200000000000036E-2</v>
          </cell>
          <cell r="C31">
            <v>2.5880000000000004E-2</v>
          </cell>
          <cell r="D31">
            <v>0.11136000000000003</v>
          </cell>
          <cell r="E31">
            <v>0.10687999999999998</v>
          </cell>
          <cell r="F31">
            <v>8.2879999999999981E-2</v>
          </cell>
          <cell r="G31">
            <v>9.8839999999999983E-2</v>
          </cell>
          <cell r="H31">
            <v>0.10356000000000001</v>
          </cell>
          <cell r="I31">
            <v>5.1840000000000004E-2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022B-80A6-4B93-AEE7-1F452AC2432A}">
  <dimension ref="A1:P21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5" sqref="M15"/>
    </sheetView>
  </sheetViews>
  <sheetFormatPr defaultRowHeight="12.75" x14ac:dyDescent="0.2"/>
  <cols>
    <col min="1" max="13" width="10.7109375" style="8" customWidth="1"/>
    <col min="14" max="16" width="9.140625" style="9"/>
    <col min="17" max="16384" width="9.140625" style="8"/>
  </cols>
  <sheetData>
    <row r="1" spans="1:16" s="13" customFormat="1" ht="25.5" x14ac:dyDescent="0.2">
      <c r="A1" s="13" t="s">
        <v>58</v>
      </c>
      <c r="B1" s="13" t="s">
        <v>59</v>
      </c>
      <c r="C1" s="13" t="s">
        <v>60</v>
      </c>
      <c r="D1" s="13" t="s">
        <v>61</v>
      </c>
      <c r="E1" s="13" t="s">
        <v>62</v>
      </c>
      <c r="F1" s="13" t="s">
        <v>63</v>
      </c>
      <c r="G1" s="13" t="s">
        <v>64</v>
      </c>
      <c r="H1" s="13" t="s">
        <v>65</v>
      </c>
      <c r="I1" s="13" t="s">
        <v>66</v>
      </c>
      <c r="J1" s="13" t="s">
        <v>67</v>
      </c>
      <c r="K1" s="13" t="s">
        <v>68</v>
      </c>
      <c r="L1" s="13" t="s">
        <v>69</v>
      </c>
      <c r="M1" s="13" t="s">
        <v>5</v>
      </c>
    </row>
    <row r="2" spans="1:16" x14ac:dyDescent="0.2">
      <c r="A2" s="8">
        <v>2011</v>
      </c>
      <c r="B2" s="10">
        <v>1E-3</v>
      </c>
      <c r="C2" s="10">
        <v>6.3E-2</v>
      </c>
      <c r="D2" s="10">
        <v>0.04</v>
      </c>
      <c r="E2" s="10">
        <v>3.1E-2</v>
      </c>
      <c r="F2" s="10">
        <v>8.5000000000000006E-2</v>
      </c>
      <c r="G2" s="10">
        <v>0.02</v>
      </c>
      <c r="H2" s="10">
        <v>-0.105</v>
      </c>
      <c r="I2" s="10">
        <v>-0.14199999999999999</v>
      </c>
      <c r="J2" s="10">
        <v>-0.182</v>
      </c>
      <c r="K2" s="10">
        <v>1.7000000000000001E-2</v>
      </c>
      <c r="L2" s="10">
        <v>-4.0000000000000001E-3</v>
      </c>
      <c r="M2" s="10">
        <v>-8.199999999999999E-2</v>
      </c>
      <c r="N2" s="8"/>
      <c r="O2" s="8"/>
      <c r="P2" s="8"/>
    </row>
    <row r="3" spans="1:16" x14ac:dyDescent="0.2">
      <c r="A3" s="8">
        <v>2012</v>
      </c>
      <c r="B3" s="10">
        <v>1E-3</v>
      </c>
      <c r="C3" s="10">
        <v>1.8000000000000002E-2</v>
      </c>
      <c r="D3" s="10">
        <v>0.124</v>
      </c>
      <c r="E3" s="10">
        <v>0.19600000000000001</v>
      </c>
      <c r="F3" s="10">
        <v>0.185</v>
      </c>
      <c r="G3" s="10">
        <v>0.161</v>
      </c>
      <c r="H3" s="10">
        <v>0.19899999999999998</v>
      </c>
      <c r="I3" s="10">
        <v>8.4000000000000005E-2</v>
      </c>
      <c r="J3" s="10">
        <v>0.18600000000000003</v>
      </c>
      <c r="K3" s="10">
        <v>0.23699999999999999</v>
      </c>
      <c r="L3" s="10">
        <v>0.11900000000000001</v>
      </c>
      <c r="M3" s="10">
        <v>-3.3000000000000002E-2</v>
      </c>
      <c r="N3" s="8"/>
      <c r="O3" s="8"/>
      <c r="P3" s="8"/>
    </row>
    <row r="4" spans="1:16" x14ac:dyDescent="0.2">
      <c r="A4" s="8">
        <v>2013</v>
      </c>
      <c r="B4" s="10">
        <v>1E-3</v>
      </c>
      <c r="C4" s="10">
        <v>-4.2999999999999997E-2</v>
      </c>
      <c r="D4" s="10">
        <v>1.8000000000000002E-2</v>
      </c>
      <c r="E4" s="10">
        <v>7.2999999999999995E-2</v>
      </c>
      <c r="F4" s="10">
        <v>-6.6000000000000003E-2</v>
      </c>
      <c r="G4" s="10">
        <v>0.32600000000000001</v>
      </c>
      <c r="H4" s="10">
        <v>0.26</v>
      </c>
      <c r="I4" s="10">
        <v>0.27300000000000002</v>
      </c>
      <c r="J4" s="10">
        <v>-2.3E-2</v>
      </c>
      <c r="K4" s="10">
        <v>2.7999999999999997E-2</v>
      </c>
      <c r="L4" s="10">
        <v>0.15</v>
      </c>
      <c r="M4" s="10">
        <v>-0.05</v>
      </c>
      <c r="N4" s="8"/>
      <c r="O4" s="8"/>
      <c r="P4" s="8"/>
    </row>
    <row r="5" spans="1:16" x14ac:dyDescent="0.2">
      <c r="A5" s="8">
        <v>2014</v>
      </c>
      <c r="B5" s="10">
        <v>1E-3</v>
      </c>
      <c r="C5" s="10">
        <v>-8.0000000000000002E-3</v>
      </c>
      <c r="D5" s="10">
        <v>2.5000000000000001E-2</v>
      </c>
      <c r="E5" s="10">
        <v>0</v>
      </c>
      <c r="F5" s="10">
        <v>5.5E-2</v>
      </c>
      <c r="G5" s="10">
        <v>0.13400000000000001</v>
      </c>
      <c r="H5" s="10">
        <v>-5.7000000000000002E-2</v>
      </c>
      <c r="I5" s="10">
        <v>-3.7000000000000005E-2</v>
      </c>
      <c r="J5" s="10">
        <v>-1.8000000000000002E-2</v>
      </c>
      <c r="K5" s="10">
        <v>0.22800000000000001</v>
      </c>
      <c r="L5" s="10">
        <v>0.13</v>
      </c>
      <c r="M5" s="10">
        <v>-0.17899999999999999</v>
      </c>
      <c r="N5" s="8"/>
      <c r="O5" s="8"/>
      <c r="P5" s="8"/>
    </row>
    <row r="6" spans="1:16" x14ac:dyDescent="0.2">
      <c r="A6" s="8">
        <v>2015</v>
      </c>
      <c r="B6" s="10">
        <v>1E-3</v>
      </c>
      <c r="C6" s="10">
        <v>-3.3000000000000002E-2</v>
      </c>
      <c r="D6" s="10">
        <v>-3.7999999999999999E-2</v>
      </c>
      <c r="E6" s="10">
        <v>-2.7000000000000003E-2</v>
      </c>
      <c r="F6" s="10">
        <v>1.2E-2</v>
      </c>
      <c r="G6" s="10">
        <v>1.3000000000000001E-2</v>
      </c>
      <c r="H6" s="10">
        <v>-2.3E-2</v>
      </c>
      <c r="I6" s="10">
        <v>9.9000000000000005E-2</v>
      </c>
      <c r="J6" s="10">
        <v>-0.14599999999999999</v>
      </c>
      <c r="K6" s="10">
        <v>6.0000000000000001E-3</v>
      </c>
      <c r="L6" s="10">
        <v>-0.115</v>
      </c>
      <c r="M6" s="10">
        <v>-0.23399999999999999</v>
      </c>
      <c r="N6" s="8"/>
      <c r="O6" s="8"/>
      <c r="P6" s="8"/>
    </row>
    <row r="7" spans="1:16" x14ac:dyDescent="0.2">
      <c r="A7" s="8">
        <v>2016</v>
      </c>
      <c r="B7" s="10">
        <v>4.0000000000000001E-3</v>
      </c>
      <c r="C7" s="10">
        <v>1.7000000000000001E-2</v>
      </c>
      <c r="D7" s="10">
        <v>0.06</v>
      </c>
      <c r="E7" s="10">
        <v>0.14300000000000002</v>
      </c>
      <c r="F7" s="10">
        <v>0.10199999999999999</v>
      </c>
      <c r="G7" s="10">
        <v>0.11599999999999999</v>
      </c>
      <c r="H7" s="10">
        <v>2E-3</v>
      </c>
      <c r="I7" s="10">
        <v>2.7000000000000003E-2</v>
      </c>
      <c r="J7" s="10">
        <v>0.11599999999999999</v>
      </c>
      <c r="K7" s="10">
        <v>6.9000000000000006E-2</v>
      </c>
      <c r="L7" s="10">
        <v>0.124</v>
      </c>
      <c r="M7" s="10">
        <v>9.6999999999999989E-2</v>
      </c>
      <c r="N7" s="8"/>
      <c r="O7" s="8"/>
      <c r="P7" s="8"/>
    </row>
    <row r="8" spans="1:16" x14ac:dyDescent="0.2">
      <c r="A8" s="8">
        <v>2017</v>
      </c>
      <c r="B8" s="10">
        <v>8.0000000000000002E-3</v>
      </c>
      <c r="C8" s="10">
        <v>7.2999999999999995E-2</v>
      </c>
      <c r="D8" s="10">
        <v>9.3000000000000013E-2</v>
      </c>
      <c r="E8" s="10">
        <v>0.10400000000000001</v>
      </c>
      <c r="F8" s="10">
        <v>9.3000000000000013E-2</v>
      </c>
      <c r="G8" s="10">
        <v>0.21899999999999997</v>
      </c>
      <c r="H8" s="10">
        <v>0.26200000000000001</v>
      </c>
      <c r="I8" s="10">
        <v>0.24399999999999999</v>
      </c>
      <c r="J8" s="10">
        <v>0.37799999999999995</v>
      </c>
      <c r="K8" s="10">
        <v>8.5999999999999993E-2</v>
      </c>
      <c r="L8" s="10">
        <v>0.20100000000000001</v>
      </c>
      <c r="M8" s="10">
        <v>1.7000000000000001E-2</v>
      </c>
      <c r="N8" s="8"/>
      <c r="O8" s="8"/>
      <c r="P8" s="8"/>
    </row>
    <row r="9" spans="1:16" x14ac:dyDescent="0.2">
      <c r="A9" s="8">
        <v>2018</v>
      </c>
      <c r="B9" s="10">
        <v>1.9E-2</v>
      </c>
      <c r="C9" s="10">
        <v>-4.0000000000000001E-3</v>
      </c>
      <c r="D9" s="10">
        <v>-3.5000000000000003E-2</v>
      </c>
      <c r="E9" s="10">
        <v>-4.0999999999999995E-2</v>
      </c>
      <c r="F9" s="10">
        <v>-4.5999999999999999E-2</v>
      </c>
      <c r="G9" s="10">
        <v>-4.4999999999999998E-2</v>
      </c>
      <c r="H9" s="10">
        <v>-0.14300000000000002</v>
      </c>
      <c r="I9" s="10">
        <v>-0.126</v>
      </c>
      <c r="J9" s="10">
        <v>-0.14199999999999999</v>
      </c>
      <c r="K9" s="10">
        <v>-4.8000000000000001E-2</v>
      </c>
      <c r="L9" s="10">
        <v>-9.5000000000000001E-2</v>
      </c>
      <c r="M9" s="10">
        <v>-0.107</v>
      </c>
      <c r="N9" s="8"/>
      <c r="O9" s="8"/>
      <c r="P9" s="8"/>
    </row>
    <row r="10" spans="1:16" x14ac:dyDescent="0.2">
      <c r="A10" s="8">
        <v>2019</v>
      </c>
      <c r="B10" s="10">
        <v>2.3E-2</v>
      </c>
      <c r="C10" s="10">
        <v>5.5999999999999994E-2</v>
      </c>
      <c r="D10" s="10">
        <v>0.11800000000000001</v>
      </c>
      <c r="E10" s="10">
        <v>0.126</v>
      </c>
      <c r="F10" s="10">
        <v>0.14400000000000002</v>
      </c>
      <c r="G10" s="10">
        <v>0.316</v>
      </c>
      <c r="H10" s="10">
        <v>0.24600000000000002</v>
      </c>
      <c r="I10" s="10">
        <v>0.20100000000000001</v>
      </c>
      <c r="J10" s="10">
        <v>0.18899999999999997</v>
      </c>
      <c r="K10" s="10">
        <v>0.245</v>
      </c>
      <c r="L10" s="10">
        <v>0.27</v>
      </c>
      <c r="M10" s="10">
        <v>0.11800000000000001</v>
      </c>
      <c r="N10" s="8"/>
      <c r="O10" s="8"/>
      <c r="P10" s="8"/>
    </row>
    <row r="11" spans="1:16" x14ac:dyDescent="0.2">
      <c r="A11" s="8">
        <v>2020</v>
      </c>
      <c r="B11" s="10">
        <v>6.9999999999999993E-3</v>
      </c>
      <c r="C11" s="10">
        <v>9.5000000000000001E-2</v>
      </c>
      <c r="D11" s="10">
        <v>0.10099999999999999</v>
      </c>
      <c r="E11" s="10">
        <v>7.0000000000000007E-2</v>
      </c>
      <c r="F11" s="10">
        <v>5.9000000000000004E-2</v>
      </c>
      <c r="G11" s="10">
        <v>0.214</v>
      </c>
      <c r="H11" s="10">
        <v>5.9000000000000004E-2</v>
      </c>
      <c r="I11" s="10">
        <v>0.14899999999999999</v>
      </c>
      <c r="J11" s="10">
        <v>0.187</v>
      </c>
      <c r="K11" s="10">
        <v>-8.1000000000000003E-2</v>
      </c>
      <c r="L11" s="10">
        <v>-5.7999999999999996E-2</v>
      </c>
      <c r="M11" s="10">
        <v>-9.3000000000000013E-2</v>
      </c>
      <c r="N11" s="8"/>
      <c r="O11" s="8"/>
      <c r="P11" s="8"/>
    </row>
    <row r="12" spans="1:16" x14ac:dyDescent="0.2">
      <c r="A12" s="8">
        <v>2021</v>
      </c>
      <c r="B12" s="10">
        <v>0</v>
      </c>
      <c r="C12" s="10">
        <v>-6.6000000000000003E-2</v>
      </c>
      <c r="D12" s="10">
        <v>-2.1000000000000001E-2</v>
      </c>
      <c r="E12" s="10">
        <v>0.01</v>
      </c>
      <c r="F12" s="10">
        <v>-1.4999999999999999E-2</v>
      </c>
      <c r="G12" s="10">
        <v>0.27</v>
      </c>
      <c r="H12" s="10">
        <v>0.17</v>
      </c>
      <c r="I12" s="10">
        <v>0.02</v>
      </c>
      <c r="J12" s="10">
        <v>-2.1999999999999999E-2</v>
      </c>
      <c r="K12" s="10">
        <v>0.32500000000000001</v>
      </c>
      <c r="L12" s="10">
        <v>0.11899999999999999</v>
      </c>
      <c r="M12" s="10">
        <v>0.38500000000000001</v>
      </c>
      <c r="N12" s="8"/>
      <c r="O12" s="8"/>
      <c r="P12" s="8"/>
    </row>
    <row r="13" spans="1:16" x14ac:dyDescent="0.2">
      <c r="A13" s="8">
        <v>2022</v>
      </c>
      <c r="B13" s="10">
        <v>1.2999999999999999E-2</v>
      </c>
      <c r="C13" s="10">
        <v>-0.17499999999999999</v>
      </c>
      <c r="D13" s="10">
        <v>-0.161</v>
      </c>
      <c r="E13" s="10">
        <v>-0.127</v>
      </c>
      <c r="F13" s="10">
        <v>-0.16500000000000001</v>
      </c>
      <c r="G13" s="10">
        <v>-0.19500000000000001</v>
      </c>
      <c r="H13" s="10">
        <v>-0.14499999999999999</v>
      </c>
      <c r="I13" s="10">
        <v>-0.16300000000000001</v>
      </c>
      <c r="J13" s="10">
        <v>-0.19700000000000001</v>
      </c>
      <c r="K13" s="10">
        <v>-0.23599999999999999</v>
      </c>
      <c r="L13" s="10">
        <v>-2E-3</v>
      </c>
      <c r="M13" s="10">
        <v>0.22</v>
      </c>
      <c r="N13" s="8"/>
      <c r="O13" s="8"/>
      <c r="P13" s="8"/>
    </row>
    <row r="14" spans="1:16" x14ac:dyDescent="0.2">
      <c r="A14" s="8">
        <v>2023</v>
      </c>
      <c r="B14" s="10">
        <v>5.0999999999999997E-2</v>
      </c>
      <c r="C14" s="10">
        <v>4.2000000000000003E-2</v>
      </c>
      <c r="D14" s="10">
        <v>0.10199999999999999</v>
      </c>
      <c r="E14" s="10">
        <v>0.14000000000000001</v>
      </c>
      <c r="F14" s="10">
        <v>0.105</v>
      </c>
      <c r="G14" s="10">
        <v>0.27100000000000002</v>
      </c>
      <c r="H14" s="10">
        <v>0.20699999999999999</v>
      </c>
      <c r="I14" s="10">
        <v>0.20799999999999999</v>
      </c>
      <c r="J14" s="10">
        <v>0.10299999999999999</v>
      </c>
      <c r="K14" s="10">
        <v>0.115</v>
      </c>
      <c r="L14" s="10">
        <v>6.8000000000000005E-2</v>
      </c>
      <c r="M14" s="10">
        <v>0</v>
      </c>
      <c r="N14" s="8"/>
      <c r="O14" s="8"/>
      <c r="P14" s="8"/>
    </row>
    <row r="15" spans="1:16" x14ac:dyDescent="0.2">
      <c r="A15" s="8">
        <v>2024</v>
      </c>
      <c r="B15" s="10">
        <v>4.1000000000000002E-2</v>
      </c>
      <c r="C15" s="10">
        <v>2.5999999999999999E-2</v>
      </c>
      <c r="D15" s="10">
        <v>5.7000000000000002E-2</v>
      </c>
      <c r="E15" s="10">
        <v>9.6000000000000002E-2</v>
      </c>
      <c r="F15" s="10">
        <v>0.08</v>
      </c>
      <c r="G15" s="10">
        <v>0.217</v>
      </c>
      <c r="H15" s="10">
        <v>0.13400000000000001</v>
      </c>
      <c r="I15" s="10">
        <v>0.127</v>
      </c>
      <c r="J15" s="10">
        <v>0.17199999999999999</v>
      </c>
      <c r="K15" s="10">
        <v>0.13900000000000001</v>
      </c>
      <c r="L15" s="10">
        <v>0.18</v>
      </c>
      <c r="M15" s="10">
        <v>0.124</v>
      </c>
      <c r="N15" s="8"/>
      <c r="O15" s="8"/>
      <c r="P15" s="8"/>
    </row>
    <row r="16" spans="1:16" x14ac:dyDescent="0.2">
      <c r="N16" s="8"/>
      <c r="O16" s="8"/>
      <c r="P16" s="8"/>
    </row>
    <row r="17" spans="1:16" x14ac:dyDescent="0.2">
      <c r="A17" s="8" t="s">
        <v>43</v>
      </c>
      <c r="B17" s="10">
        <f>MIN(B2:B15)</f>
        <v>0</v>
      </c>
      <c r="C17" s="10">
        <f t="shared" ref="C17:M17" si="0">MIN(C2:C15)</f>
        <v>-0.17499999999999999</v>
      </c>
      <c r="D17" s="10">
        <f t="shared" si="0"/>
        <v>-0.161</v>
      </c>
      <c r="E17" s="10">
        <f t="shared" si="0"/>
        <v>-0.127</v>
      </c>
      <c r="F17" s="10">
        <f t="shared" si="0"/>
        <v>-0.16500000000000001</v>
      </c>
      <c r="G17" s="10">
        <f t="shared" si="0"/>
        <v>-0.19500000000000001</v>
      </c>
      <c r="H17" s="10">
        <f t="shared" si="0"/>
        <v>-0.14499999999999999</v>
      </c>
      <c r="I17" s="10">
        <f t="shared" si="0"/>
        <v>-0.16300000000000001</v>
      </c>
      <c r="J17" s="10">
        <f t="shared" si="0"/>
        <v>-0.19700000000000001</v>
      </c>
      <c r="K17" s="10">
        <f t="shared" si="0"/>
        <v>-0.23599999999999999</v>
      </c>
      <c r="L17" s="10">
        <f t="shared" si="0"/>
        <v>-0.115</v>
      </c>
      <c r="M17" s="10">
        <f t="shared" si="0"/>
        <v>-0.23399999999999999</v>
      </c>
      <c r="N17" s="8"/>
      <c r="O17" s="8"/>
      <c r="P17" s="8"/>
    </row>
    <row r="18" spans="1:16" x14ac:dyDescent="0.2">
      <c r="A18" s="8" t="s">
        <v>46</v>
      </c>
      <c r="B18" s="10">
        <f>MAX(B2:B15)</f>
        <v>5.0999999999999997E-2</v>
      </c>
      <c r="C18" s="10">
        <f t="shared" ref="C18:M18" si="1">MAX(C2:C15)</f>
        <v>9.5000000000000001E-2</v>
      </c>
      <c r="D18" s="10">
        <f t="shared" si="1"/>
        <v>0.124</v>
      </c>
      <c r="E18" s="10">
        <f t="shared" si="1"/>
        <v>0.19600000000000001</v>
      </c>
      <c r="F18" s="10">
        <f t="shared" si="1"/>
        <v>0.185</v>
      </c>
      <c r="G18" s="10">
        <f t="shared" si="1"/>
        <v>0.32600000000000001</v>
      </c>
      <c r="H18" s="10">
        <f t="shared" si="1"/>
        <v>0.26200000000000001</v>
      </c>
      <c r="I18" s="10">
        <f t="shared" si="1"/>
        <v>0.27300000000000002</v>
      </c>
      <c r="J18" s="10">
        <f t="shared" si="1"/>
        <v>0.37799999999999995</v>
      </c>
      <c r="K18" s="10">
        <f t="shared" si="1"/>
        <v>0.32500000000000001</v>
      </c>
      <c r="L18" s="10">
        <f t="shared" si="1"/>
        <v>0.27</v>
      </c>
      <c r="M18" s="10">
        <f t="shared" si="1"/>
        <v>0.38500000000000001</v>
      </c>
      <c r="N18" s="8"/>
      <c r="O18" s="8"/>
      <c r="P18" s="8"/>
    </row>
    <row r="19" spans="1:16" x14ac:dyDescent="0.2">
      <c r="A19" s="8" t="s">
        <v>47</v>
      </c>
      <c r="B19" s="10">
        <f>_xlfn.STDEV.S(B2:B15)</f>
        <v>1.6139671960390366E-2</v>
      </c>
      <c r="C19" s="10">
        <f t="shared" ref="C19:M19" si="2">_xlfn.STDEV.S(C2:C15)</f>
        <v>6.9196050512969356E-2</v>
      </c>
      <c r="D19" s="10">
        <f t="shared" si="2"/>
        <v>7.8602945726754261E-2</v>
      </c>
      <c r="E19" s="10">
        <f t="shared" si="2"/>
        <v>8.7341441896315597E-2</v>
      </c>
      <c r="F19" s="10">
        <f t="shared" si="2"/>
        <v>9.2431144553751371E-2</v>
      </c>
      <c r="G19" s="10">
        <f t="shared" si="2"/>
        <v>0.1506109353471847</v>
      </c>
      <c r="H19" s="10">
        <f t="shared" si="2"/>
        <v>0.15308612816765155</v>
      </c>
      <c r="I19" s="10">
        <f t="shared" si="2"/>
        <v>0.14455387983663454</v>
      </c>
      <c r="J19" s="10">
        <f t="shared" si="2"/>
        <v>0.17337574326199254</v>
      </c>
      <c r="K19" s="10">
        <f t="shared" si="2"/>
        <v>0.15012017164280733</v>
      </c>
      <c r="L19" s="10">
        <f t="shared" si="2"/>
        <v>0.11591084580756099</v>
      </c>
      <c r="M19" s="10">
        <f t="shared" si="2"/>
        <v>0.16418538503575966</v>
      </c>
      <c r="N19" s="8"/>
      <c r="O19" s="8"/>
      <c r="P19" s="8"/>
    </row>
    <row r="20" spans="1:16" x14ac:dyDescent="0.2">
      <c r="A20" s="8" t="s">
        <v>57</v>
      </c>
      <c r="B20" s="10">
        <f>AVERAGE(B2:B15)</f>
        <v>1.2214285714285716E-2</v>
      </c>
      <c r="C20" s="10">
        <f t="shared" ref="C20:M20" si="3">AVERAGE(C2:C15)</f>
        <v>4.3571428571428572E-3</v>
      </c>
      <c r="D20" s="10">
        <f t="shared" si="3"/>
        <v>3.4499999999999996E-2</v>
      </c>
      <c r="E20" s="10">
        <f t="shared" si="3"/>
        <v>5.6714285714285717E-2</v>
      </c>
      <c r="F20" s="10">
        <f t="shared" si="3"/>
        <v>4.4857142857142859E-2</v>
      </c>
      <c r="G20" s="10">
        <f t="shared" si="3"/>
        <v>0.14549999999999999</v>
      </c>
      <c r="H20" s="10">
        <f t="shared" si="3"/>
        <v>7.6142857142857151E-2</v>
      </c>
      <c r="I20" s="10">
        <f t="shared" si="3"/>
        <v>6.8857142857142853E-2</v>
      </c>
      <c r="J20" s="10">
        <f t="shared" si="3"/>
        <v>4.292857142857142E-2</v>
      </c>
      <c r="K20" s="10">
        <f t="shared" si="3"/>
        <v>8.0714285714285711E-2</v>
      </c>
      <c r="L20" s="10">
        <f t="shared" si="3"/>
        <v>7.7642857142857138E-2</v>
      </c>
      <c r="M20" s="10">
        <f t="shared" si="3"/>
        <v>1.3071428571428578E-2</v>
      </c>
      <c r="N20" s="8"/>
      <c r="O20" s="8"/>
      <c r="P20" s="8"/>
    </row>
    <row r="21" spans="1:16" x14ac:dyDescent="0.2">
      <c r="N21" s="8"/>
      <c r="O21" s="8"/>
      <c r="P21" s="8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44DB2-C91E-4133-BD74-ADD611E58162}">
  <dimension ref="A1:I31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2.75" x14ac:dyDescent="0.2"/>
  <cols>
    <col min="1" max="9" width="10.7109375" style="9" customWidth="1"/>
    <col min="10" max="16384" width="9.140625" style="9"/>
  </cols>
  <sheetData>
    <row r="1" spans="1:9" x14ac:dyDescent="0.2">
      <c r="A1" s="8" t="s">
        <v>8</v>
      </c>
      <c r="B1" s="8" t="s">
        <v>50</v>
      </c>
      <c r="C1" s="8" t="s">
        <v>49</v>
      </c>
      <c r="D1" s="8" t="s">
        <v>51</v>
      </c>
      <c r="E1" s="8" t="s">
        <v>52</v>
      </c>
      <c r="F1" s="8" t="s">
        <v>53</v>
      </c>
      <c r="G1" s="8" t="s">
        <v>54</v>
      </c>
      <c r="H1" s="8" t="s">
        <v>55</v>
      </c>
      <c r="I1" s="8" t="s">
        <v>56</v>
      </c>
    </row>
    <row r="2" spans="1:9" x14ac:dyDescent="0.2">
      <c r="A2" s="8">
        <v>1994</v>
      </c>
      <c r="B2" s="10">
        <v>4.2000000000000003E-2</v>
      </c>
      <c r="C2" s="10">
        <v>7.8E-2</v>
      </c>
      <c r="D2" s="10">
        <v>2.6000000000000002E-2</v>
      </c>
      <c r="E2" s="10">
        <v>1.3000000000000001E-2</v>
      </c>
      <c r="F2" s="10">
        <v>-3.0000000000000001E-3</v>
      </c>
      <c r="G2" s="10">
        <v>-1.8000000000000002E-2</v>
      </c>
      <c r="H2" s="10">
        <v>-0.02</v>
      </c>
      <c r="I2" s="10">
        <v>-2.8999999999999998E-2</v>
      </c>
    </row>
    <row r="3" spans="1:9" x14ac:dyDescent="0.2">
      <c r="A3" s="8">
        <v>1995</v>
      </c>
      <c r="B3" s="10">
        <v>0.06</v>
      </c>
      <c r="C3" s="10">
        <v>0.11199999999999999</v>
      </c>
      <c r="D3" s="10">
        <v>0.37200000000000005</v>
      </c>
      <c r="E3" s="10">
        <v>0.376</v>
      </c>
      <c r="F3" s="10">
        <v>0.27399999999999997</v>
      </c>
      <c r="G3" s="10">
        <v>0.28499999999999998</v>
      </c>
      <c r="H3" s="10">
        <v>0.38400000000000001</v>
      </c>
      <c r="I3" s="10">
        <v>0.185</v>
      </c>
    </row>
    <row r="4" spans="1:9" x14ac:dyDescent="0.2">
      <c r="A4" s="8">
        <v>1996</v>
      </c>
      <c r="B4" s="10">
        <v>5.2999999999999999E-2</v>
      </c>
      <c r="C4" s="10">
        <v>6.0999999999999999E-2</v>
      </c>
      <c r="D4" s="10">
        <v>0.23100000000000001</v>
      </c>
      <c r="E4" s="10">
        <v>0.23</v>
      </c>
      <c r="F4" s="10">
        <v>0.13600000000000001</v>
      </c>
      <c r="G4" s="10">
        <v>0.16500000000000001</v>
      </c>
      <c r="H4" s="10">
        <v>0.21600000000000003</v>
      </c>
      <c r="I4" s="10">
        <v>3.6000000000000004E-2</v>
      </c>
    </row>
    <row r="5" spans="1:9" x14ac:dyDescent="0.2">
      <c r="A5" s="8">
        <v>1997</v>
      </c>
      <c r="B5" s="10">
        <v>5.2999999999999999E-2</v>
      </c>
      <c r="C5" s="10">
        <v>1.8000000000000002E-2</v>
      </c>
      <c r="D5" s="10">
        <v>0.30499999999999999</v>
      </c>
      <c r="E5" s="10">
        <v>0.33399999999999996</v>
      </c>
      <c r="F5" s="10">
        <v>0.20600000000000002</v>
      </c>
      <c r="G5" s="10">
        <v>0.22399999999999998</v>
      </c>
      <c r="H5" s="10">
        <v>0.35200000000000004</v>
      </c>
      <c r="I5" s="10">
        <v>9.6999999999999989E-2</v>
      </c>
    </row>
    <row r="6" spans="1:9" x14ac:dyDescent="0.2">
      <c r="A6" s="8">
        <v>1998</v>
      </c>
      <c r="B6" s="10">
        <v>5.2000000000000005E-2</v>
      </c>
      <c r="C6" s="10">
        <v>0.2</v>
      </c>
      <c r="D6" s="10">
        <v>0.38700000000000001</v>
      </c>
      <c r="E6" s="10">
        <v>0.28600000000000003</v>
      </c>
      <c r="F6" s="10">
        <v>0.17</v>
      </c>
      <c r="G6" s="10">
        <v>-2.6000000000000002E-2</v>
      </c>
      <c r="H6" s="10">
        <v>0.156</v>
      </c>
      <c r="I6" s="10">
        <v>8.6999999999999994E-2</v>
      </c>
    </row>
    <row r="7" spans="1:9" x14ac:dyDescent="0.2">
      <c r="A7" s="8">
        <v>1999</v>
      </c>
      <c r="B7" s="10">
        <v>4.9000000000000002E-2</v>
      </c>
      <c r="C7" s="10">
        <v>0.27</v>
      </c>
      <c r="D7" s="10">
        <v>0.33200000000000002</v>
      </c>
      <c r="E7" s="10">
        <v>0.21</v>
      </c>
      <c r="F7" s="10">
        <v>0.13600000000000001</v>
      </c>
      <c r="G7" s="10">
        <v>0.21299999999999999</v>
      </c>
      <c r="H7" s="10">
        <v>7.400000000000001E-2</v>
      </c>
      <c r="I7" s="10">
        <v>-8.0000000000000002E-3</v>
      </c>
    </row>
    <row r="8" spans="1:9" x14ac:dyDescent="0.2">
      <c r="A8" s="8">
        <v>2000</v>
      </c>
      <c r="B8" s="10">
        <v>6.2E-2</v>
      </c>
      <c r="C8" s="10">
        <v>-0.14199999999999999</v>
      </c>
      <c r="D8" s="10">
        <v>-0.22399999999999998</v>
      </c>
      <c r="E8" s="10">
        <v>-9.0999999999999998E-2</v>
      </c>
      <c r="F8" s="10">
        <v>-1.1000000000000001E-2</v>
      </c>
      <c r="G8" s="10">
        <v>-0.03</v>
      </c>
      <c r="H8" s="10">
        <v>7.0000000000000007E-2</v>
      </c>
      <c r="I8" s="10">
        <v>0.11599999999999999</v>
      </c>
    </row>
    <row r="9" spans="1:9" x14ac:dyDescent="0.2">
      <c r="A9" s="8">
        <v>2001</v>
      </c>
      <c r="B9" s="10">
        <v>4.4000000000000004E-2</v>
      </c>
      <c r="C9" s="10">
        <v>-0.214</v>
      </c>
      <c r="D9" s="10">
        <v>-0.20399999999999999</v>
      </c>
      <c r="E9" s="10">
        <v>-0.11900000000000001</v>
      </c>
      <c r="F9" s="10">
        <v>-4.8000000000000001E-2</v>
      </c>
      <c r="G9" s="10">
        <v>2.5000000000000001E-2</v>
      </c>
      <c r="H9" s="10">
        <v>-5.5999999999999994E-2</v>
      </c>
      <c r="I9" s="10">
        <v>8.4000000000000005E-2</v>
      </c>
    </row>
    <row r="10" spans="1:9" x14ac:dyDescent="0.2">
      <c r="A10" s="8">
        <v>2002</v>
      </c>
      <c r="B10" s="10">
        <v>1.8000000000000002E-2</v>
      </c>
      <c r="C10" s="10">
        <v>-0.159</v>
      </c>
      <c r="D10" s="10">
        <v>-0.27899999999999997</v>
      </c>
      <c r="E10" s="10">
        <v>-0.221</v>
      </c>
      <c r="F10" s="10">
        <v>-9.8000000000000004E-2</v>
      </c>
      <c r="G10" s="10">
        <v>-0.20499999999999999</v>
      </c>
      <c r="H10" s="10">
        <v>-0.155</v>
      </c>
      <c r="I10" s="10">
        <v>0.10300000000000001</v>
      </c>
    </row>
    <row r="11" spans="1:9" x14ac:dyDescent="0.2">
      <c r="A11" s="8">
        <v>2003</v>
      </c>
      <c r="B11" s="10">
        <v>1.2E-2</v>
      </c>
      <c r="C11" s="10">
        <v>0.38600000000000001</v>
      </c>
      <c r="D11" s="10">
        <v>0.29799999999999999</v>
      </c>
      <c r="E11" s="10">
        <v>0.28699999999999998</v>
      </c>
      <c r="F11" s="10">
        <v>0.23499999999999999</v>
      </c>
      <c r="G11" s="10">
        <v>0.47299999999999998</v>
      </c>
      <c r="H11" s="10">
        <v>0.3</v>
      </c>
      <c r="I11" s="10">
        <v>4.0999999999999995E-2</v>
      </c>
    </row>
    <row r="12" spans="1:9" x14ac:dyDescent="0.2">
      <c r="A12" s="8">
        <v>2004</v>
      </c>
      <c r="B12" s="10">
        <v>1.3000000000000001E-2</v>
      </c>
      <c r="C12" s="10">
        <v>0.20300000000000001</v>
      </c>
      <c r="D12" s="10">
        <v>6.3E-2</v>
      </c>
      <c r="E12" s="10">
        <v>0.109</v>
      </c>
      <c r="F12" s="10">
        <v>0.105</v>
      </c>
      <c r="G12" s="10">
        <v>0.183</v>
      </c>
      <c r="H12" s="10">
        <v>0.16500000000000001</v>
      </c>
      <c r="I12" s="10">
        <v>4.2999999999999997E-2</v>
      </c>
    </row>
    <row r="13" spans="1:9" x14ac:dyDescent="0.2">
      <c r="A13" s="8">
        <v>2005</v>
      </c>
      <c r="B13" s="10">
        <v>3.1E-2</v>
      </c>
      <c r="C13" s="10">
        <v>0.13500000000000001</v>
      </c>
      <c r="D13" s="10">
        <v>5.2999999999999999E-2</v>
      </c>
      <c r="E13" s="10">
        <v>4.9000000000000002E-2</v>
      </c>
      <c r="F13" s="10">
        <v>5.4000000000000006E-2</v>
      </c>
      <c r="G13" s="10">
        <v>4.5999999999999999E-2</v>
      </c>
      <c r="H13" s="10">
        <v>7.0999999999999994E-2</v>
      </c>
      <c r="I13" s="10">
        <v>2.4E-2</v>
      </c>
    </row>
    <row r="14" spans="1:9" x14ac:dyDescent="0.2">
      <c r="A14" s="8">
        <v>2006</v>
      </c>
      <c r="B14" s="10">
        <v>4.9000000000000002E-2</v>
      </c>
      <c r="C14" s="10">
        <v>0.26300000000000001</v>
      </c>
      <c r="D14" s="10">
        <v>9.0999999999999998E-2</v>
      </c>
      <c r="E14" s="10">
        <v>0.158</v>
      </c>
      <c r="F14" s="10">
        <v>0.13</v>
      </c>
      <c r="G14" s="10">
        <v>0.184</v>
      </c>
      <c r="H14" s="10">
        <v>0.223</v>
      </c>
      <c r="I14" s="10">
        <v>4.2999999999999997E-2</v>
      </c>
    </row>
    <row r="15" spans="1:9" x14ac:dyDescent="0.2">
      <c r="A15" s="8">
        <v>2007</v>
      </c>
      <c r="B15" s="10">
        <v>0.05</v>
      </c>
      <c r="C15" s="10">
        <v>0.11199999999999999</v>
      </c>
      <c r="D15" s="10">
        <v>0.11800000000000001</v>
      </c>
      <c r="E15" s="10">
        <v>5.5E-2</v>
      </c>
      <c r="F15" s="10">
        <v>0.06</v>
      </c>
      <c r="G15" s="10">
        <v>-1.6E-2</v>
      </c>
      <c r="H15" s="10">
        <v>-2E-3</v>
      </c>
      <c r="I15" s="10">
        <v>7.0000000000000007E-2</v>
      </c>
    </row>
    <row r="16" spans="1:9" x14ac:dyDescent="0.2">
      <c r="A16" s="8">
        <v>2008</v>
      </c>
      <c r="B16" s="10">
        <v>2.1000000000000001E-2</v>
      </c>
      <c r="C16" s="10">
        <v>-0.434</v>
      </c>
      <c r="D16" s="10">
        <v>-0.38400000000000001</v>
      </c>
      <c r="E16" s="10">
        <v>-0.37</v>
      </c>
      <c r="F16" s="10">
        <v>-0.22800000000000001</v>
      </c>
      <c r="G16" s="10">
        <v>-0.33799999999999997</v>
      </c>
      <c r="H16" s="10">
        <v>-0.36899999999999999</v>
      </c>
      <c r="I16" s="10">
        <v>5.2000000000000005E-2</v>
      </c>
    </row>
    <row r="17" spans="1:9" x14ac:dyDescent="0.2">
      <c r="A17" s="8">
        <v>2009</v>
      </c>
      <c r="B17" s="10">
        <v>2E-3</v>
      </c>
      <c r="C17" s="10">
        <v>0.318</v>
      </c>
      <c r="D17" s="10">
        <v>0.37200000000000005</v>
      </c>
      <c r="E17" s="10">
        <v>0.26500000000000001</v>
      </c>
      <c r="F17" s="10">
        <v>0.20800000000000002</v>
      </c>
      <c r="G17" s="10">
        <v>0.27200000000000002</v>
      </c>
      <c r="H17" s="10">
        <v>0.19699999999999998</v>
      </c>
      <c r="I17" s="10">
        <v>5.9000000000000004E-2</v>
      </c>
    </row>
    <row r="18" spans="1:9" x14ac:dyDescent="0.2">
      <c r="A18" s="8">
        <v>2010</v>
      </c>
      <c r="B18" s="10">
        <v>1E-3</v>
      </c>
      <c r="C18" s="10">
        <v>7.8E-2</v>
      </c>
      <c r="D18" s="10">
        <v>0.16699999999999998</v>
      </c>
      <c r="E18" s="10">
        <v>0.151</v>
      </c>
      <c r="F18" s="10">
        <v>0.13</v>
      </c>
      <c r="G18" s="10">
        <v>0.26899999999999996</v>
      </c>
      <c r="H18" s="10">
        <v>0.155</v>
      </c>
      <c r="I18" s="10">
        <v>6.5000000000000002E-2</v>
      </c>
    </row>
    <row r="19" spans="1:9" x14ac:dyDescent="0.2">
      <c r="A19" s="8">
        <v>2011</v>
      </c>
      <c r="B19" s="10">
        <v>1E-3</v>
      </c>
      <c r="C19" s="10">
        <v>-0.121</v>
      </c>
      <c r="D19" s="10">
        <v>2.6000000000000002E-2</v>
      </c>
      <c r="E19" s="10">
        <v>2.1000000000000001E-2</v>
      </c>
      <c r="F19" s="10">
        <v>1.8000000000000002E-2</v>
      </c>
      <c r="G19" s="10">
        <v>-4.2000000000000003E-2</v>
      </c>
      <c r="H19" s="10">
        <v>4.0000000000000001E-3</v>
      </c>
      <c r="I19" s="10">
        <v>7.8E-2</v>
      </c>
    </row>
    <row r="20" spans="1:9" x14ac:dyDescent="0.2">
      <c r="A20" s="8">
        <v>2012</v>
      </c>
      <c r="B20" s="10">
        <v>1E-3</v>
      </c>
      <c r="C20" s="10">
        <v>0.17300000000000001</v>
      </c>
      <c r="D20" s="10">
        <v>0.153</v>
      </c>
      <c r="E20" s="10">
        <v>0.16</v>
      </c>
      <c r="F20" s="10">
        <v>0.122</v>
      </c>
      <c r="G20" s="10">
        <v>0.16399999999999998</v>
      </c>
      <c r="H20" s="10">
        <v>0.17499999999999999</v>
      </c>
      <c r="I20" s="10">
        <v>4.2000000000000003E-2</v>
      </c>
    </row>
    <row r="21" spans="1:9" x14ac:dyDescent="0.2">
      <c r="A21" s="8">
        <v>2013</v>
      </c>
      <c r="B21" s="10">
        <v>1E-3</v>
      </c>
      <c r="C21" s="10">
        <v>0.22800000000000001</v>
      </c>
      <c r="D21" s="10">
        <v>0.33500000000000002</v>
      </c>
      <c r="E21" s="10">
        <v>0.32400000000000001</v>
      </c>
      <c r="F21" s="10">
        <v>0.20300000000000001</v>
      </c>
      <c r="G21" s="10">
        <v>0.38799999999999996</v>
      </c>
      <c r="H21" s="10">
        <v>0.32500000000000001</v>
      </c>
      <c r="I21" s="10">
        <v>-0.02</v>
      </c>
    </row>
    <row r="22" spans="1:9" x14ac:dyDescent="0.2">
      <c r="A22" s="8">
        <v>2014</v>
      </c>
      <c r="B22" s="10">
        <v>0</v>
      </c>
      <c r="C22" s="10">
        <v>-4.9000000000000002E-2</v>
      </c>
      <c r="D22" s="10">
        <v>0.13100000000000001</v>
      </c>
      <c r="E22" s="10">
        <v>0.13699999999999998</v>
      </c>
      <c r="F22" s="10">
        <v>8.1000000000000003E-2</v>
      </c>
      <c r="G22" s="10">
        <v>4.9000000000000002E-2</v>
      </c>
      <c r="H22" s="10">
        <v>0.13500000000000001</v>
      </c>
      <c r="I22" s="10">
        <v>0.06</v>
      </c>
    </row>
    <row r="23" spans="1:9" x14ac:dyDescent="0.2">
      <c r="A23" s="8">
        <v>2015</v>
      </c>
      <c r="B23" s="10">
        <v>1E-3</v>
      </c>
      <c r="C23" s="10">
        <v>-8.0000000000000002E-3</v>
      </c>
      <c r="D23" s="10">
        <v>5.7000000000000002E-2</v>
      </c>
      <c r="E23" s="10">
        <v>1.3999999999999999E-2</v>
      </c>
      <c r="F23" s="10">
        <v>1E-3</v>
      </c>
      <c r="G23" s="10">
        <v>-4.4000000000000004E-2</v>
      </c>
      <c r="H23" s="10">
        <v>-3.7999999999999999E-2</v>
      </c>
      <c r="I23" s="10">
        <v>6.0000000000000001E-3</v>
      </c>
    </row>
    <row r="24" spans="1:9" x14ac:dyDescent="0.2">
      <c r="A24" s="8">
        <v>2016</v>
      </c>
      <c r="B24" s="10">
        <v>3.0000000000000001E-3</v>
      </c>
      <c r="C24" s="10">
        <v>0.01</v>
      </c>
      <c r="D24" s="10">
        <v>7.0999999999999994E-2</v>
      </c>
      <c r="E24" s="10">
        <v>0.12</v>
      </c>
      <c r="F24" s="10">
        <v>8.6999999999999994E-2</v>
      </c>
      <c r="G24" s="10">
        <v>0.21299999999999999</v>
      </c>
      <c r="H24" s="10">
        <v>0.17300000000000001</v>
      </c>
      <c r="I24" s="10">
        <v>2.7000000000000003E-2</v>
      </c>
    </row>
    <row r="25" spans="1:9" x14ac:dyDescent="0.2">
      <c r="A25" s="8">
        <v>2017</v>
      </c>
      <c r="B25" s="10">
        <v>9.0000000000000011E-3</v>
      </c>
      <c r="C25" s="10">
        <v>0.25</v>
      </c>
      <c r="D25" s="10">
        <v>0.30199999999999999</v>
      </c>
      <c r="E25" s="10">
        <v>0.218</v>
      </c>
      <c r="F25" s="10">
        <v>0.151</v>
      </c>
      <c r="G25" s="10">
        <v>0.14699999999999999</v>
      </c>
      <c r="H25" s="10">
        <v>0.13699999999999998</v>
      </c>
      <c r="I25" s="10">
        <v>3.5000000000000003E-2</v>
      </c>
    </row>
    <row r="26" spans="1:9" x14ac:dyDescent="0.2">
      <c r="A26" s="8">
        <v>2018</v>
      </c>
      <c r="B26" s="10">
        <v>1.9E-2</v>
      </c>
      <c r="C26" s="10">
        <v>-0.13800000000000001</v>
      </c>
      <c r="D26" s="10">
        <v>-1.4999999999999999E-2</v>
      </c>
      <c r="E26" s="10">
        <v>-4.4000000000000004E-2</v>
      </c>
      <c r="F26" s="10">
        <v>-4.7E-2</v>
      </c>
      <c r="G26" s="10">
        <v>-0.11</v>
      </c>
      <c r="H26" s="10">
        <v>-8.3000000000000004E-2</v>
      </c>
      <c r="I26" s="10">
        <v>0</v>
      </c>
    </row>
    <row r="28" spans="1:9" x14ac:dyDescent="0.2">
      <c r="A28" s="9" t="s">
        <v>43</v>
      </c>
      <c r="B28" s="11">
        <f t="shared" ref="B28:I28" si="0">MIN(B2:B26)</f>
        <v>0</v>
      </c>
      <c r="C28" s="11">
        <f>MIN(C2:C26)</f>
        <v>-0.434</v>
      </c>
      <c r="D28" s="11">
        <f t="shared" si="0"/>
        <v>-0.38400000000000001</v>
      </c>
      <c r="E28" s="11">
        <f t="shared" si="0"/>
        <v>-0.37</v>
      </c>
      <c r="F28" s="11">
        <f t="shared" si="0"/>
        <v>-0.22800000000000001</v>
      </c>
      <c r="G28" s="11">
        <f t="shared" si="0"/>
        <v>-0.33799999999999997</v>
      </c>
      <c r="H28" s="11">
        <f t="shared" si="0"/>
        <v>-0.36899999999999999</v>
      </c>
      <c r="I28" s="11">
        <f t="shared" si="0"/>
        <v>-2.8999999999999998E-2</v>
      </c>
    </row>
    <row r="29" spans="1:9" x14ac:dyDescent="0.2">
      <c r="A29" s="9" t="s">
        <v>46</v>
      </c>
      <c r="B29" s="11">
        <f t="shared" ref="B29:I29" si="1">MAX(B2:B26)</f>
        <v>6.2E-2</v>
      </c>
      <c r="C29" s="11">
        <f>MAX(C2:C26)</f>
        <v>0.38600000000000001</v>
      </c>
      <c r="D29" s="11">
        <f t="shared" si="1"/>
        <v>0.38700000000000001</v>
      </c>
      <c r="E29" s="11">
        <f t="shared" si="1"/>
        <v>0.376</v>
      </c>
      <c r="F29" s="11">
        <f t="shared" si="1"/>
        <v>0.27399999999999997</v>
      </c>
      <c r="G29" s="11">
        <f t="shared" si="1"/>
        <v>0.47299999999999998</v>
      </c>
      <c r="H29" s="11">
        <f t="shared" si="1"/>
        <v>0.38400000000000001</v>
      </c>
      <c r="I29" s="11">
        <f t="shared" si="1"/>
        <v>0.185</v>
      </c>
    </row>
    <row r="30" spans="1:9" x14ac:dyDescent="0.2">
      <c r="A30" s="9" t="s">
        <v>47</v>
      </c>
      <c r="B30" s="12">
        <f t="shared" ref="B30:I30" si="2">_xlfn.STDEV.S(B2:B26)</f>
        <v>2.2842431277485913E-2</v>
      </c>
      <c r="C30" s="12">
        <f>_xlfn.STDEV.S(C2:C26)</f>
        <v>0.19223553261559112</v>
      </c>
      <c r="D30" s="12">
        <f t="shared" si="2"/>
        <v>0.21308759544688033</v>
      </c>
      <c r="E30" s="12">
        <f t="shared" si="2"/>
        <v>0.18097014486741544</v>
      </c>
      <c r="F30" s="12">
        <f t="shared" si="2"/>
        <v>0.11566594140022378</v>
      </c>
      <c r="G30" s="12">
        <f t="shared" si="2"/>
        <v>0.18495104757746036</v>
      </c>
      <c r="H30" s="12">
        <f t="shared" si="2"/>
        <v>0.17013330067920274</v>
      </c>
      <c r="I30" s="12">
        <f t="shared" si="2"/>
        <v>4.6745481065018468E-2</v>
      </c>
    </row>
    <row r="31" spans="1:9" x14ac:dyDescent="0.2">
      <c r="A31" s="9" t="s">
        <v>57</v>
      </c>
      <c r="B31" s="12">
        <f t="shared" ref="B31:I31" si="3">AVERAGE(B2:B26)</f>
        <v>2.5880000000000004E-2</v>
      </c>
      <c r="C31" s="11">
        <f>AVERAGE(C2:C26)</f>
        <v>6.5200000000000036E-2</v>
      </c>
      <c r="D31" s="12">
        <f t="shared" si="3"/>
        <v>0.11136000000000003</v>
      </c>
      <c r="E31" s="12">
        <f t="shared" si="3"/>
        <v>0.10687999999999998</v>
      </c>
      <c r="F31" s="12">
        <f t="shared" si="3"/>
        <v>8.2879999999999981E-2</v>
      </c>
      <c r="G31" s="12">
        <f t="shared" si="3"/>
        <v>9.8839999999999983E-2</v>
      </c>
      <c r="H31" s="12">
        <f t="shared" si="3"/>
        <v>0.10356000000000001</v>
      </c>
      <c r="I31" s="12">
        <f t="shared" si="3"/>
        <v>5.1840000000000004E-2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FAFC8-7D6F-4B7C-A397-F132619CAD34}">
  <dimension ref="A1:AN52"/>
  <sheetViews>
    <sheetView zoomScaleNormal="100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X2" sqref="X2"/>
    </sheetView>
  </sheetViews>
  <sheetFormatPr defaultRowHeight="12.75" x14ac:dyDescent="0.2"/>
  <cols>
    <col min="2" max="40" width="12.7109375" customWidth="1"/>
  </cols>
  <sheetData>
    <row r="1" spans="1:40" ht="38.25" x14ac:dyDescent="0.2">
      <c r="A1" s="6" t="s">
        <v>8</v>
      </c>
      <c r="B1" s="2" t="s">
        <v>0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25</v>
      </c>
      <c r="T1" s="2" t="s">
        <v>26</v>
      </c>
      <c r="U1" s="2" t="s">
        <v>1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2</v>
      </c>
      <c r="AB1" s="2" t="s">
        <v>32</v>
      </c>
      <c r="AC1" s="2" t="s">
        <v>33</v>
      </c>
      <c r="AD1" s="2" t="s">
        <v>34</v>
      </c>
      <c r="AE1" s="2" t="s">
        <v>35</v>
      </c>
      <c r="AF1" s="2" t="s">
        <v>36</v>
      </c>
      <c r="AG1" s="2" t="s">
        <v>37</v>
      </c>
      <c r="AH1" s="2" t="s">
        <v>38</v>
      </c>
      <c r="AI1" s="2" t="s">
        <v>39</v>
      </c>
      <c r="AJ1" s="2" t="s">
        <v>40</v>
      </c>
      <c r="AK1" s="2" t="s">
        <v>3</v>
      </c>
      <c r="AL1" s="2" t="s">
        <v>4</v>
      </c>
      <c r="AM1" s="2" t="s">
        <v>41</v>
      </c>
      <c r="AN1" s="2" t="s">
        <v>5</v>
      </c>
    </row>
    <row r="2" spans="1:40" x14ac:dyDescent="0.2">
      <c r="A2">
        <v>1972</v>
      </c>
      <c r="B2" s="1">
        <v>3.4099999999999998E-2</v>
      </c>
      <c r="C2" s="1">
        <v>0.1762</v>
      </c>
      <c r="D2" s="1">
        <v>0.1895</v>
      </c>
      <c r="E2" s="1">
        <v>0.1532</v>
      </c>
      <c r="F2" s="1">
        <v>0.22969999999999999</v>
      </c>
      <c r="G2" s="1">
        <v>8.0199999999999994E-2</v>
      </c>
      <c r="H2" s="1">
        <v>0.11940000000000001</v>
      </c>
      <c r="I2" s="1">
        <v>4.2900000000000001E-2</v>
      </c>
      <c r="J2" s="1">
        <v>8.6599999999999996E-2</v>
      </c>
      <c r="K2" s="1">
        <v>0.1115</v>
      </c>
      <c r="L2" s="1">
        <v>6.3600000000000004E-2</v>
      </c>
      <c r="M2" s="1">
        <v>1.01E-2</v>
      </c>
      <c r="N2" t="s">
        <v>6</v>
      </c>
      <c r="O2" t="s">
        <v>6</v>
      </c>
      <c r="P2" t="s">
        <v>6</v>
      </c>
      <c r="Q2" t="s">
        <v>6</v>
      </c>
      <c r="R2" t="s">
        <v>6</v>
      </c>
      <c r="S2" t="s">
        <v>6</v>
      </c>
      <c r="T2" t="s">
        <v>6</v>
      </c>
      <c r="U2" s="1">
        <v>4.1300000000000003E-2</v>
      </c>
      <c r="V2" t="s">
        <v>6</v>
      </c>
      <c r="W2" s="1">
        <v>2.7199999999999998E-2</v>
      </c>
      <c r="X2" s="1">
        <v>2.35E-2</v>
      </c>
      <c r="Y2" t="s">
        <v>6</v>
      </c>
      <c r="Z2" t="s">
        <v>6</v>
      </c>
      <c r="AA2" t="s">
        <v>6</v>
      </c>
      <c r="AB2" t="s">
        <v>6</v>
      </c>
      <c r="AC2" t="s">
        <v>6</v>
      </c>
      <c r="AD2" t="s">
        <v>6</v>
      </c>
      <c r="AE2" t="s">
        <v>6</v>
      </c>
      <c r="AF2" t="s">
        <v>6</v>
      </c>
      <c r="AG2" t="s">
        <v>6</v>
      </c>
      <c r="AH2" t="s">
        <v>6</v>
      </c>
      <c r="AI2" t="s">
        <v>6</v>
      </c>
      <c r="AJ2" t="s">
        <v>6</v>
      </c>
      <c r="AK2" t="s">
        <v>6</v>
      </c>
      <c r="AL2" s="1">
        <v>0.49020000000000002</v>
      </c>
      <c r="AM2" t="s">
        <v>6</v>
      </c>
      <c r="AN2" t="s">
        <v>7</v>
      </c>
    </row>
    <row r="3" spans="1:40" x14ac:dyDescent="0.2">
      <c r="A3">
        <v>1973</v>
      </c>
      <c r="B3" s="1">
        <v>8.7099999999999997E-2</v>
      </c>
      <c r="C3" s="1">
        <v>-0.18179999999999999</v>
      </c>
      <c r="D3" s="1">
        <v>-0.1618</v>
      </c>
      <c r="E3" s="1">
        <v>-9.7900000000000001E-2</v>
      </c>
      <c r="F3" s="1">
        <v>-0.23089999999999999</v>
      </c>
      <c r="G3" s="1">
        <v>-0.24199999999999999</v>
      </c>
      <c r="H3" s="1">
        <v>-0.13769999999999999</v>
      </c>
      <c r="I3" s="1">
        <v>-0.3296</v>
      </c>
      <c r="J3" s="1">
        <v>-0.32850000000000001</v>
      </c>
      <c r="K3" s="1">
        <v>-0.2412</v>
      </c>
      <c r="L3" s="1">
        <v>-0.40260000000000001</v>
      </c>
      <c r="M3" s="1">
        <v>-0.39860000000000001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s="1">
        <v>7.17E-2</v>
      </c>
      <c r="V3" t="s">
        <v>6</v>
      </c>
      <c r="W3" s="1">
        <v>4.4699999999999997E-2</v>
      </c>
      <c r="X3" s="1">
        <v>3.2899999999999999E-2</v>
      </c>
      <c r="Y3" t="s">
        <v>6</v>
      </c>
      <c r="Z3" t="s">
        <v>6</v>
      </c>
      <c r="AA3" t="s">
        <v>6</v>
      </c>
      <c r="AB3" t="s">
        <v>6</v>
      </c>
      <c r="AC3" t="s">
        <v>6</v>
      </c>
      <c r="AD3" t="s">
        <v>6</v>
      </c>
      <c r="AE3" t="s">
        <v>6</v>
      </c>
      <c r="AF3" t="s">
        <v>6</v>
      </c>
      <c r="AG3" t="s">
        <v>6</v>
      </c>
      <c r="AH3" t="s">
        <v>6</v>
      </c>
      <c r="AI3" t="s">
        <v>6</v>
      </c>
      <c r="AJ3" t="s">
        <v>6</v>
      </c>
      <c r="AK3" t="s">
        <v>6</v>
      </c>
      <c r="AL3" s="1">
        <v>0.72960000000000003</v>
      </c>
      <c r="AM3" t="s">
        <v>6</v>
      </c>
      <c r="AN3" t="s">
        <v>7</v>
      </c>
    </row>
    <row r="4" spans="1:40" x14ac:dyDescent="0.2">
      <c r="A4">
        <v>1974</v>
      </c>
      <c r="B4" s="1">
        <v>0.1234</v>
      </c>
      <c r="C4" s="1">
        <v>-0.27810000000000001</v>
      </c>
      <c r="D4" s="1">
        <v>-0.26929999999999998</v>
      </c>
      <c r="E4" s="1">
        <v>-0.21129999999999999</v>
      </c>
      <c r="F4" s="1">
        <v>-0.32340000000000002</v>
      </c>
      <c r="G4" s="1">
        <v>-0.26340000000000002</v>
      </c>
      <c r="H4" s="1">
        <v>-0.19800000000000001</v>
      </c>
      <c r="I4" s="1">
        <v>-0.32640000000000002</v>
      </c>
      <c r="J4" s="1">
        <v>-0.27589999999999998</v>
      </c>
      <c r="K4" s="1">
        <v>-0.2109</v>
      </c>
      <c r="L4" s="1">
        <v>-0.3372</v>
      </c>
      <c r="M4" s="1">
        <v>-0.24560000000000001</v>
      </c>
      <c r="N4" t="s">
        <v>6</v>
      </c>
      <c r="O4" t="s">
        <v>6</v>
      </c>
      <c r="P4" t="s">
        <v>6</v>
      </c>
      <c r="Q4" t="s">
        <v>6</v>
      </c>
      <c r="R4" t="s">
        <v>6</v>
      </c>
      <c r="S4" t="s">
        <v>6</v>
      </c>
      <c r="T4" t="s">
        <v>6</v>
      </c>
      <c r="U4" s="1">
        <v>8.14E-2</v>
      </c>
      <c r="V4" t="s">
        <v>6</v>
      </c>
      <c r="W4" s="1">
        <v>5.7000000000000002E-2</v>
      </c>
      <c r="X4" s="1">
        <v>4.0500000000000001E-2</v>
      </c>
      <c r="Y4" t="s">
        <v>6</v>
      </c>
      <c r="Z4" t="s">
        <v>6</v>
      </c>
      <c r="AA4" t="s">
        <v>6</v>
      </c>
      <c r="AB4" t="s">
        <v>6</v>
      </c>
      <c r="AC4" t="s">
        <v>6</v>
      </c>
      <c r="AD4" t="s">
        <v>6</v>
      </c>
      <c r="AE4" t="s">
        <v>6</v>
      </c>
      <c r="AF4" s="1">
        <v>-2.2700000000000001E-2</v>
      </c>
      <c r="AG4" t="s">
        <v>6</v>
      </c>
      <c r="AH4" t="s">
        <v>6</v>
      </c>
      <c r="AI4" t="s">
        <v>6</v>
      </c>
      <c r="AJ4" t="s">
        <v>6</v>
      </c>
      <c r="AK4" t="s">
        <v>6</v>
      </c>
      <c r="AL4" s="1">
        <v>0.66149999999999998</v>
      </c>
      <c r="AM4" t="s">
        <v>6</v>
      </c>
      <c r="AN4" t="s">
        <v>7</v>
      </c>
    </row>
    <row r="5" spans="1:40" x14ac:dyDescent="0.2">
      <c r="A5">
        <v>1975</v>
      </c>
      <c r="B5" s="1">
        <v>6.9400000000000003E-2</v>
      </c>
      <c r="C5" s="1">
        <v>0.37819999999999998</v>
      </c>
      <c r="D5" s="1">
        <v>0.3695</v>
      </c>
      <c r="E5" s="1">
        <v>0.40670000000000001</v>
      </c>
      <c r="F5" s="1">
        <v>0.33100000000000002</v>
      </c>
      <c r="G5" s="1">
        <v>0.4869</v>
      </c>
      <c r="H5" s="1">
        <v>0.56789999999999996</v>
      </c>
      <c r="I5" s="1">
        <v>0.41949999999999998</v>
      </c>
      <c r="J5" s="1">
        <v>0.55130000000000001</v>
      </c>
      <c r="K5" s="1">
        <v>0.53939999999999999</v>
      </c>
      <c r="L5" s="1">
        <v>0.56630000000000003</v>
      </c>
      <c r="M5" s="1">
        <v>0.67549999999999999</v>
      </c>
      <c r="N5" t="s">
        <v>6</v>
      </c>
      <c r="O5" t="s">
        <v>6</v>
      </c>
      <c r="P5" t="s">
        <v>6</v>
      </c>
      <c r="Q5" t="s">
        <v>6</v>
      </c>
      <c r="R5" t="s">
        <v>6</v>
      </c>
      <c r="S5" t="s">
        <v>6</v>
      </c>
      <c r="T5" t="s">
        <v>6</v>
      </c>
      <c r="U5" s="1">
        <v>6.0900000000000003E-2</v>
      </c>
      <c r="V5" t="s">
        <v>6</v>
      </c>
      <c r="W5" s="1">
        <v>7.3599999999999999E-2</v>
      </c>
      <c r="X5" s="1">
        <v>5.5199999999999999E-2</v>
      </c>
      <c r="Y5" t="s">
        <v>6</v>
      </c>
      <c r="Z5" t="s">
        <v>6</v>
      </c>
      <c r="AA5" t="s">
        <v>6</v>
      </c>
      <c r="AB5" t="s">
        <v>6</v>
      </c>
      <c r="AC5" t="s">
        <v>6</v>
      </c>
      <c r="AD5" t="s">
        <v>6</v>
      </c>
      <c r="AE5" t="s">
        <v>6</v>
      </c>
      <c r="AF5" s="1">
        <v>9.9500000000000005E-2</v>
      </c>
      <c r="AG5" t="s">
        <v>6</v>
      </c>
      <c r="AH5" t="s">
        <v>6</v>
      </c>
      <c r="AI5" t="s">
        <v>6</v>
      </c>
      <c r="AJ5" t="s">
        <v>6</v>
      </c>
      <c r="AK5" t="s">
        <v>6</v>
      </c>
      <c r="AL5" s="1">
        <v>-0.248</v>
      </c>
      <c r="AM5" t="s">
        <v>6</v>
      </c>
      <c r="AN5" t="s">
        <v>7</v>
      </c>
    </row>
    <row r="6" spans="1:40" x14ac:dyDescent="0.2">
      <c r="A6">
        <v>1976</v>
      </c>
      <c r="B6" s="1">
        <v>4.8599999999999997E-2</v>
      </c>
      <c r="C6" s="1">
        <v>0.26469999999999999</v>
      </c>
      <c r="D6" s="1">
        <v>0.24179999999999999</v>
      </c>
      <c r="E6" s="1">
        <v>0.3332</v>
      </c>
      <c r="F6" s="1">
        <v>0.14849999999999999</v>
      </c>
      <c r="G6" s="1">
        <v>0.36670000000000003</v>
      </c>
      <c r="H6" s="1">
        <v>0.46789999999999998</v>
      </c>
      <c r="I6" s="1">
        <v>0.26540000000000002</v>
      </c>
      <c r="J6" s="1">
        <v>0.45329999999999998</v>
      </c>
      <c r="K6" s="1">
        <v>0.54779999999999995</v>
      </c>
      <c r="L6" s="1">
        <v>0.36399999999999999</v>
      </c>
      <c r="M6" s="1">
        <v>0.49270000000000003</v>
      </c>
      <c r="N6" t="s">
        <v>6</v>
      </c>
      <c r="O6" t="s">
        <v>6</v>
      </c>
      <c r="P6" t="s">
        <v>6</v>
      </c>
      <c r="Q6" t="s">
        <v>6</v>
      </c>
      <c r="R6" t="s">
        <v>6</v>
      </c>
      <c r="S6" t="s">
        <v>6</v>
      </c>
      <c r="T6" t="s">
        <v>6</v>
      </c>
      <c r="U6" s="1">
        <v>5.1900000000000002E-2</v>
      </c>
      <c r="V6" t="s">
        <v>6</v>
      </c>
      <c r="W6" s="1">
        <v>0.13750000000000001</v>
      </c>
      <c r="X6" s="1">
        <v>0.15290000000000001</v>
      </c>
      <c r="Y6" t="s">
        <v>6</v>
      </c>
      <c r="Z6" t="s">
        <v>6</v>
      </c>
      <c r="AA6" t="s">
        <v>6</v>
      </c>
      <c r="AB6" t="s">
        <v>6</v>
      </c>
      <c r="AC6" t="s">
        <v>6</v>
      </c>
      <c r="AD6" t="s">
        <v>6</v>
      </c>
      <c r="AE6" t="s">
        <v>6</v>
      </c>
      <c r="AF6" s="1">
        <v>0.1535</v>
      </c>
      <c r="AG6" t="s">
        <v>6</v>
      </c>
      <c r="AH6" t="s">
        <v>6</v>
      </c>
      <c r="AI6" t="s">
        <v>6</v>
      </c>
      <c r="AJ6" t="s">
        <v>6</v>
      </c>
      <c r="AK6" t="s">
        <v>6</v>
      </c>
      <c r="AL6" s="1">
        <v>-4.1000000000000002E-2</v>
      </c>
      <c r="AM6" t="s">
        <v>6</v>
      </c>
      <c r="AN6" t="s">
        <v>7</v>
      </c>
    </row>
    <row r="7" spans="1:40" x14ac:dyDescent="0.2">
      <c r="A7">
        <v>1977</v>
      </c>
      <c r="B7" s="1">
        <v>6.7000000000000004E-2</v>
      </c>
      <c r="C7" s="1">
        <v>-3.3599999999999998E-2</v>
      </c>
      <c r="D7" s="1">
        <v>-7.8399999999999997E-2</v>
      </c>
      <c r="E7" s="1">
        <v>-3.3099999999999997E-2</v>
      </c>
      <c r="F7" s="1">
        <v>-8.6599999999999996E-2</v>
      </c>
      <c r="G7" s="1">
        <v>1.2999999999999999E-2</v>
      </c>
      <c r="H7" s="1">
        <v>5.2400000000000002E-2</v>
      </c>
      <c r="I7" s="1">
        <v>-2.12E-2</v>
      </c>
      <c r="J7" s="1">
        <v>0.15670000000000001</v>
      </c>
      <c r="K7" s="1">
        <v>0.1588</v>
      </c>
      <c r="L7" s="1">
        <v>0.15359999999999999</v>
      </c>
      <c r="M7" s="1">
        <v>0.29310000000000003</v>
      </c>
      <c r="N7" t="s">
        <v>6</v>
      </c>
      <c r="O7" t="s">
        <v>6</v>
      </c>
      <c r="P7" t="s">
        <v>6</v>
      </c>
      <c r="Q7" t="s">
        <v>6</v>
      </c>
      <c r="R7" t="s">
        <v>6</v>
      </c>
      <c r="S7" t="s">
        <v>6</v>
      </c>
      <c r="T7" t="s">
        <v>6</v>
      </c>
      <c r="U7" s="1">
        <v>5.3400000000000003E-2</v>
      </c>
      <c r="V7" s="1">
        <v>2.9100000000000001E-2</v>
      </c>
      <c r="W7" s="1">
        <v>1.04E-2</v>
      </c>
      <c r="X7" s="1">
        <v>5.3E-3</v>
      </c>
      <c r="Y7" t="s">
        <v>6</v>
      </c>
      <c r="Z7" t="s">
        <v>6</v>
      </c>
      <c r="AA7" t="s">
        <v>6</v>
      </c>
      <c r="AB7" t="s">
        <v>6</v>
      </c>
      <c r="AC7" t="s">
        <v>6</v>
      </c>
      <c r="AD7" t="s">
        <v>6</v>
      </c>
      <c r="AE7" t="s">
        <v>6</v>
      </c>
      <c r="AF7" s="1">
        <v>4.9799999999999997E-2</v>
      </c>
      <c r="AG7" t="s">
        <v>6</v>
      </c>
      <c r="AH7" t="s">
        <v>6</v>
      </c>
      <c r="AI7" t="s">
        <v>6</v>
      </c>
      <c r="AJ7" t="s">
        <v>6</v>
      </c>
      <c r="AK7" t="s">
        <v>6</v>
      </c>
      <c r="AL7" s="1">
        <v>0.22639999999999999</v>
      </c>
      <c r="AM7" t="s">
        <v>6</v>
      </c>
      <c r="AN7" t="s">
        <v>7</v>
      </c>
    </row>
    <row r="8" spans="1:40" x14ac:dyDescent="0.2">
      <c r="A8">
        <v>1978</v>
      </c>
      <c r="B8" s="1">
        <v>9.0200000000000002E-2</v>
      </c>
      <c r="C8" s="1">
        <v>8.4500000000000006E-2</v>
      </c>
      <c r="D8" s="1">
        <v>5.8700000000000002E-2</v>
      </c>
      <c r="E8" s="1">
        <v>6.3700000000000007E-2</v>
      </c>
      <c r="F8" s="1">
        <v>7.1099999999999997E-2</v>
      </c>
      <c r="G8" s="1">
        <v>8.9700000000000002E-2</v>
      </c>
      <c r="H8" s="1">
        <v>9.0499999999999997E-2</v>
      </c>
      <c r="I8" s="1">
        <v>8.7999999999999995E-2</v>
      </c>
      <c r="J8" s="1">
        <v>0.1774</v>
      </c>
      <c r="K8" s="1">
        <v>0.1925</v>
      </c>
      <c r="L8" s="1">
        <v>0.16600000000000001</v>
      </c>
      <c r="M8" s="1">
        <v>0.28810000000000002</v>
      </c>
      <c r="N8" t="s">
        <v>6</v>
      </c>
      <c r="O8" t="s">
        <v>6</v>
      </c>
      <c r="P8" t="s">
        <v>6</v>
      </c>
      <c r="Q8" t="s">
        <v>6</v>
      </c>
      <c r="R8" t="s">
        <v>6</v>
      </c>
      <c r="S8" t="s">
        <v>6</v>
      </c>
      <c r="T8" t="s">
        <v>6</v>
      </c>
      <c r="U8" s="1">
        <v>7.4499999999999997E-2</v>
      </c>
      <c r="V8" s="1">
        <v>3.3500000000000002E-2</v>
      </c>
      <c r="W8" s="1">
        <v>1.15E-2</v>
      </c>
      <c r="X8" s="1">
        <v>-7.4000000000000003E-3</v>
      </c>
      <c r="Y8" s="1">
        <v>-1.55E-2</v>
      </c>
      <c r="Z8" t="s">
        <v>6</v>
      </c>
      <c r="AA8" t="s">
        <v>6</v>
      </c>
      <c r="AB8" t="s">
        <v>6</v>
      </c>
      <c r="AC8" t="s">
        <v>6</v>
      </c>
      <c r="AD8" t="s">
        <v>6</v>
      </c>
      <c r="AE8" t="s">
        <v>6</v>
      </c>
      <c r="AF8" s="1">
        <v>2.0500000000000001E-2</v>
      </c>
      <c r="AG8" t="s">
        <v>6</v>
      </c>
      <c r="AH8" s="1">
        <v>2.3099999999999999E-2</v>
      </c>
      <c r="AI8" s="1">
        <v>-4.65E-2</v>
      </c>
      <c r="AJ8" s="1">
        <v>5.9299999999999999E-2</v>
      </c>
      <c r="AK8" t="s">
        <v>6</v>
      </c>
      <c r="AL8" s="1">
        <v>0.37009999999999998</v>
      </c>
      <c r="AM8" t="s">
        <v>6</v>
      </c>
      <c r="AN8" t="s">
        <v>7</v>
      </c>
    </row>
    <row r="9" spans="1:40" x14ac:dyDescent="0.2">
      <c r="A9">
        <v>1979</v>
      </c>
      <c r="B9" s="1">
        <v>0.13289999999999999</v>
      </c>
      <c r="C9" s="1">
        <v>0.24249999999999999</v>
      </c>
      <c r="D9" s="1">
        <v>0.18049999999999999</v>
      </c>
      <c r="E9" s="1">
        <v>0.23219999999999999</v>
      </c>
      <c r="F9" s="1">
        <v>0.1744</v>
      </c>
      <c r="G9" s="1">
        <v>0.31480000000000002</v>
      </c>
      <c r="H9" s="1">
        <v>0.2984</v>
      </c>
      <c r="I9" s="1">
        <v>0.33069999999999999</v>
      </c>
      <c r="J9" s="1">
        <v>0.41020000000000001</v>
      </c>
      <c r="K9" s="1">
        <v>0.378</v>
      </c>
      <c r="L9" s="1">
        <v>0.4521</v>
      </c>
      <c r="M9" s="1">
        <v>0.46920000000000001</v>
      </c>
      <c r="N9" t="s">
        <v>6</v>
      </c>
      <c r="O9" t="s">
        <v>6</v>
      </c>
      <c r="P9" t="s">
        <v>6</v>
      </c>
      <c r="Q9" t="s">
        <v>6</v>
      </c>
      <c r="R9" t="s">
        <v>6</v>
      </c>
      <c r="S9" t="s">
        <v>6</v>
      </c>
      <c r="T9" t="s">
        <v>6</v>
      </c>
      <c r="U9" s="1">
        <v>0.10489999999999999</v>
      </c>
      <c r="V9" s="1">
        <v>8.0799999999999997E-2</v>
      </c>
      <c r="W9" s="1">
        <v>5.3499999999999999E-2</v>
      </c>
      <c r="X9" s="1">
        <v>1.83E-2</v>
      </c>
      <c r="Y9" s="1">
        <v>-2.1000000000000001E-2</v>
      </c>
      <c r="Z9" t="s">
        <v>6</v>
      </c>
      <c r="AA9" t="s">
        <v>6</v>
      </c>
      <c r="AB9" t="s">
        <v>6</v>
      </c>
      <c r="AC9" t="s">
        <v>6</v>
      </c>
      <c r="AD9" t="s">
        <v>6</v>
      </c>
      <c r="AE9" t="s">
        <v>6</v>
      </c>
      <c r="AF9" s="1">
        <v>-7.7000000000000002E-3</v>
      </c>
      <c r="AG9" s="1">
        <v>5.57E-2</v>
      </c>
      <c r="AH9" s="1">
        <v>4.7800000000000002E-2</v>
      </c>
      <c r="AI9" s="1">
        <v>-1.5800000000000002E-2</v>
      </c>
      <c r="AJ9" s="1">
        <v>-2.9700000000000001E-2</v>
      </c>
      <c r="AK9" t="s">
        <v>6</v>
      </c>
      <c r="AL9" s="1">
        <v>1.2655000000000001</v>
      </c>
      <c r="AM9" t="s">
        <v>6</v>
      </c>
      <c r="AN9" t="s">
        <v>7</v>
      </c>
    </row>
    <row r="10" spans="1:40" x14ac:dyDescent="0.2">
      <c r="A10">
        <v>1980</v>
      </c>
      <c r="B10" s="1">
        <v>0.12520000000000001</v>
      </c>
      <c r="C10" s="1">
        <v>0.33150000000000002</v>
      </c>
      <c r="D10" s="1">
        <v>0.31919999999999998</v>
      </c>
      <c r="E10" s="1">
        <v>0.3175</v>
      </c>
      <c r="F10" s="1">
        <v>0.35589999999999999</v>
      </c>
      <c r="G10" s="1">
        <v>0.30759999999999998</v>
      </c>
      <c r="H10" s="1">
        <v>0.17599999999999999</v>
      </c>
      <c r="I10" s="1">
        <v>0.45250000000000001</v>
      </c>
      <c r="J10" s="1">
        <v>0.35780000000000001</v>
      </c>
      <c r="K10" s="1">
        <v>0.25769999999999998</v>
      </c>
      <c r="L10" s="1">
        <v>0.4632</v>
      </c>
      <c r="M10" s="1">
        <v>0.4143</v>
      </c>
      <c r="N10" t="s">
        <v>6</v>
      </c>
      <c r="O10" t="s">
        <v>6</v>
      </c>
      <c r="P10" t="s">
        <v>6</v>
      </c>
      <c r="Q10" t="s">
        <v>6</v>
      </c>
      <c r="R10" t="s">
        <v>6</v>
      </c>
      <c r="S10" t="s">
        <v>6</v>
      </c>
      <c r="T10" t="s">
        <v>6</v>
      </c>
      <c r="U10" s="1">
        <v>0.1215</v>
      </c>
      <c r="V10" s="1">
        <v>8.8099999999999998E-2</v>
      </c>
      <c r="W10" s="1">
        <v>2.8799999999999999E-2</v>
      </c>
      <c r="X10" s="1">
        <v>-1.29E-2</v>
      </c>
      <c r="Y10" s="1">
        <v>-4.99E-2</v>
      </c>
      <c r="Z10" t="s">
        <v>6</v>
      </c>
      <c r="AA10" t="s">
        <v>6</v>
      </c>
      <c r="AB10" t="s">
        <v>6</v>
      </c>
      <c r="AC10" t="s">
        <v>6</v>
      </c>
      <c r="AD10" t="s">
        <v>6</v>
      </c>
      <c r="AE10" t="s">
        <v>6</v>
      </c>
      <c r="AF10" s="1">
        <v>4.6600000000000003E-2</v>
      </c>
      <c r="AG10" s="1">
        <v>3.1600000000000003E-2</v>
      </c>
      <c r="AH10" s="1">
        <v>5.2999999999999999E-2</v>
      </c>
      <c r="AI10" s="1">
        <v>-0.10349999999999999</v>
      </c>
      <c r="AJ10" s="1">
        <v>-0.16</v>
      </c>
      <c r="AK10" t="s">
        <v>6</v>
      </c>
      <c r="AL10" s="1">
        <v>0.15190000000000001</v>
      </c>
      <c r="AM10" t="s">
        <v>6</v>
      </c>
      <c r="AN10" t="s">
        <v>7</v>
      </c>
    </row>
    <row r="11" spans="1:40" x14ac:dyDescent="0.2">
      <c r="A11">
        <v>1981</v>
      </c>
      <c r="B11" s="1">
        <v>8.9200000000000002E-2</v>
      </c>
      <c r="C11" s="1">
        <v>-4.1500000000000002E-2</v>
      </c>
      <c r="D11" s="1">
        <v>-5.21E-2</v>
      </c>
      <c r="E11" s="1">
        <v>-1.4800000000000001E-2</v>
      </c>
      <c r="F11" s="1">
        <v>-6.2E-2</v>
      </c>
      <c r="G11" s="1">
        <v>4.1000000000000002E-2</v>
      </c>
      <c r="H11" s="1">
        <v>0.10199999999999999</v>
      </c>
      <c r="I11" s="1">
        <v>-1.7399999999999999E-2</v>
      </c>
      <c r="J11" s="1">
        <v>4.36E-2</v>
      </c>
      <c r="K11" s="1">
        <v>0.15690000000000001</v>
      </c>
      <c r="L11" s="1">
        <v>-5.8200000000000002E-2</v>
      </c>
      <c r="M11" s="1">
        <v>-3.3000000000000002E-2</v>
      </c>
      <c r="N11" t="s">
        <v>6</v>
      </c>
      <c r="O11" t="s">
        <v>6</v>
      </c>
      <c r="P11" t="s">
        <v>6</v>
      </c>
      <c r="Q11" t="s">
        <v>6</v>
      </c>
      <c r="R11" t="s">
        <v>6</v>
      </c>
      <c r="S11" t="s">
        <v>6</v>
      </c>
      <c r="T11" t="s">
        <v>6</v>
      </c>
      <c r="U11" s="1">
        <v>0.15290000000000001</v>
      </c>
      <c r="V11" s="1">
        <v>0.1426</v>
      </c>
      <c r="W11" s="1">
        <v>9.4100000000000003E-2</v>
      </c>
      <c r="X11" s="1">
        <v>5.28E-2</v>
      </c>
      <c r="Y11" s="1">
        <v>6.4999999999999997E-3</v>
      </c>
      <c r="Z11" t="s">
        <v>6</v>
      </c>
      <c r="AA11" t="s">
        <v>6</v>
      </c>
      <c r="AB11" t="s">
        <v>6</v>
      </c>
      <c r="AC11" t="s">
        <v>6</v>
      </c>
      <c r="AD11" t="s">
        <v>6</v>
      </c>
      <c r="AE11" t="s">
        <v>6</v>
      </c>
      <c r="AF11" s="1">
        <v>8.5500000000000007E-2</v>
      </c>
      <c r="AG11" s="1">
        <v>9.2899999999999996E-2</v>
      </c>
      <c r="AH11" s="1">
        <v>8.3000000000000004E-2</v>
      </c>
      <c r="AI11" s="1">
        <v>-7.3999999999999996E-2</v>
      </c>
      <c r="AJ11" s="1">
        <v>-0.1115</v>
      </c>
      <c r="AK11" t="s">
        <v>6</v>
      </c>
      <c r="AL11" s="1">
        <v>-0.32600000000000001</v>
      </c>
      <c r="AM11" t="s">
        <v>6</v>
      </c>
      <c r="AN11" t="s">
        <v>7</v>
      </c>
    </row>
    <row r="12" spans="1:40" x14ac:dyDescent="0.2">
      <c r="A12">
        <v>1982</v>
      </c>
      <c r="B12" s="1">
        <v>3.8300000000000001E-2</v>
      </c>
      <c r="C12" s="1">
        <v>0.20499999999999999</v>
      </c>
      <c r="D12" s="1">
        <v>0.2097</v>
      </c>
      <c r="E12" s="1">
        <v>0.25080000000000002</v>
      </c>
      <c r="F12" s="1">
        <v>0.20330000000000001</v>
      </c>
      <c r="G12" s="1">
        <v>0.25209999999999999</v>
      </c>
      <c r="H12" s="1">
        <v>0.29360000000000003</v>
      </c>
      <c r="I12" s="1">
        <v>0.20519999999999999</v>
      </c>
      <c r="J12" s="1">
        <v>0.29270000000000002</v>
      </c>
      <c r="K12" s="1">
        <v>0.36870000000000003</v>
      </c>
      <c r="L12" s="1">
        <v>0.22359999999999999</v>
      </c>
      <c r="M12" s="1">
        <v>0.27910000000000001</v>
      </c>
      <c r="N12" t="s">
        <v>6</v>
      </c>
      <c r="O12" t="s">
        <v>6</v>
      </c>
      <c r="P12" t="s">
        <v>6</v>
      </c>
      <c r="Q12" t="s">
        <v>6</v>
      </c>
      <c r="R12" t="s">
        <v>6</v>
      </c>
      <c r="S12" t="s">
        <v>6</v>
      </c>
      <c r="T12" t="s">
        <v>6</v>
      </c>
      <c r="U12" s="1">
        <v>0.1145</v>
      </c>
      <c r="V12" s="1">
        <v>0.22120000000000001</v>
      </c>
      <c r="W12" s="1">
        <v>0.31130000000000002</v>
      </c>
      <c r="X12" s="1">
        <v>0.3957</v>
      </c>
      <c r="Y12" s="1">
        <v>0.47099999999999997</v>
      </c>
      <c r="Z12" t="s">
        <v>6</v>
      </c>
      <c r="AA12" t="s">
        <v>6</v>
      </c>
      <c r="AB12" t="s">
        <v>6</v>
      </c>
      <c r="AC12" t="s">
        <v>6</v>
      </c>
      <c r="AD12" t="s">
        <v>6</v>
      </c>
      <c r="AE12" t="s">
        <v>6</v>
      </c>
      <c r="AF12" s="1">
        <v>0.2868</v>
      </c>
      <c r="AG12" s="1">
        <v>0.27089999999999997</v>
      </c>
      <c r="AH12" s="1">
        <v>0.10150000000000001</v>
      </c>
      <c r="AI12" s="1">
        <v>0.31069999999999998</v>
      </c>
      <c r="AJ12" s="1">
        <v>0.3856</v>
      </c>
      <c r="AK12" t="s">
        <v>6</v>
      </c>
      <c r="AL12" s="1">
        <v>0.14940000000000001</v>
      </c>
      <c r="AM12" t="s">
        <v>6</v>
      </c>
      <c r="AN12" t="s">
        <v>7</v>
      </c>
    </row>
    <row r="13" spans="1:40" x14ac:dyDescent="0.2">
      <c r="A13">
        <v>1983</v>
      </c>
      <c r="B13" s="1">
        <v>3.7900000000000003E-2</v>
      </c>
      <c r="C13" s="1">
        <v>0.2266</v>
      </c>
      <c r="D13" s="1">
        <v>0.21290000000000001</v>
      </c>
      <c r="E13" s="1">
        <v>0.25440000000000002</v>
      </c>
      <c r="F13" s="1">
        <v>0.16919999999999999</v>
      </c>
      <c r="G13" s="1">
        <v>0.27110000000000001</v>
      </c>
      <c r="H13" s="1">
        <v>0.32690000000000002</v>
      </c>
      <c r="I13" s="1">
        <v>0.22320000000000001</v>
      </c>
      <c r="J13" s="1">
        <v>0.31640000000000001</v>
      </c>
      <c r="K13" s="1">
        <v>0.42609999999999998</v>
      </c>
      <c r="L13" s="1">
        <v>0.2054</v>
      </c>
      <c r="M13" s="1">
        <v>0.39700000000000002</v>
      </c>
      <c r="N13" t="s">
        <v>6</v>
      </c>
      <c r="O13" t="s">
        <v>6</v>
      </c>
      <c r="P13" t="s">
        <v>6</v>
      </c>
      <c r="Q13" t="s">
        <v>6</v>
      </c>
      <c r="R13" t="s">
        <v>6</v>
      </c>
      <c r="S13" t="s">
        <v>6</v>
      </c>
      <c r="T13" t="s">
        <v>6</v>
      </c>
      <c r="U13" s="1">
        <v>9.0300000000000005E-2</v>
      </c>
      <c r="V13" s="1">
        <v>0.08</v>
      </c>
      <c r="W13" s="1">
        <v>5.2200000000000003E-2</v>
      </c>
      <c r="X13" s="1">
        <v>2.3E-2</v>
      </c>
      <c r="Y13" s="1">
        <v>-1.29E-2</v>
      </c>
      <c r="Z13" t="s">
        <v>6</v>
      </c>
      <c r="AA13" t="s">
        <v>6</v>
      </c>
      <c r="AB13" t="s">
        <v>6</v>
      </c>
      <c r="AC13" t="s">
        <v>6</v>
      </c>
      <c r="AD13" s="1">
        <v>9.11E-2</v>
      </c>
      <c r="AE13" t="s">
        <v>6</v>
      </c>
      <c r="AF13" s="1">
        <v>6.9800000000000001E-2</v>
      </c>
      <c r="AG13" s="1">
        <v>0.15870000000000001</v>
      </c>
      <c r="AH13" s="1">
        <v>5.0599999999999999E-2</v>
      </c>
      <c r="AI13" s="1">
        <v>6.4799999999999996E-2</v>
      </c>
      <c r="AJ13" s="1">
        <v>9.4899999999999998E-2</v>
      </c>
      <c r="AK13" t="s">
        <v>6</v>
      </c>
      <c r="AL13" s="1">
        <v>-0.16309999999999999</v>
      </c>
      <c r="AM13" t="s">
        <v>6</v>
      </c>
      <c r="AN13" t="s">
        <v>7</v>
      </c>
    </row>
    <row r="14" spans="1:40" x14ac:dyDescent="0.2">
      <c r="A14">
        <v>1984</v>
      </c>
      <c r="B14" s="1">
        <v>3.95E-2</v>
      </c>
      <c r="C14" s="1">
        <v>2.1899999999999999E-2</v>
      </c>
      <c r="D14" s="1">
        <v>6.2100000000000002E-2</v>
      </c>
      <c r="E14" s="1">
        <v>0.1143</v>
      </c>
      <c r="F14" s="1">
        <v>1.5599999999999999E-2</v>
      </c>
      <c r="G14" s="1">
        <v>-1.7399999999999999E-2</v>
      </c>
      <c r="H14" s="1">
        <v>2.5399999999999999E-2</v>
      </c>
      <c r="I14" s="1">
        <v>-5.7000000000000002E-2</v>
      </c>
      <c r="J14" s="1">
        <v>-4.2599999999999999E-2</v>
      </c>
      <c r="K14" s="1">
        <v>5.6899999999999999E-2</v>
      </c>
      <c r="L14" s="1">
        <v>-0.1351</v>
      </c>
      <c r="M14" s="1">
        <v>-6.5100000000000005E-2</v>
      </c>
      <c r="N14" t="s">
        <v>6</v>
      </c>
      <c r="O14" t="s">
        <v>6</v>
      </c>
      <c r="P14" t="s">
        <v>6</v>
      </c>
      <c r="Q14" t="s">
        <v>6</v>
      </c>
      <c r="R14" t="s">
        <v>6</v>
      </c>
      <c r="S14" t="s">
        <v>6</v>
      </c>
      <c r="T14" t="s">
        <v>6</v>
      </c>
      <c r="U14" s="1">
        <v>0.1017</v>
      </c>
      <c r="V14" s="1">
        <v>0.1401</v>
      </c>
      <c r="W14" s="1">
        <v>0.15010000000000001</v>
      </c>
      <c r="X14" s="1">
        <v>0.1487</v>
      </c>
      <c r="Y14" s="1">
        <v>0.16239999999999999</v>
      </c>
      <c r="Z14" t="s">
        <v>6</v>
      </c>
      <c r="AA14" t="s">
        <v>6</v>
      </c>
      <c r="AB14" t="s">
        <v>6</v>
      </c>
      <c r="AC14" t="s">
        <v>6</v>
      </c>
      <c r="AD14" s="1">
        <v>0.14230000000000001</v>
      </c>
      <c r="AE14" t="s">
        <v>6</v>
      </c>
      <c r="AF14" s="1">
        <v>0.1467</v>
      </c>
      <c r="AG14" s="1">
        <v>7.7399999999999997E-2</v>
      </c>
      <c r="AH14" s="1">
        <v>6.8000000000000005E-2</v>
      </c>
      <c r="AI14" s="1">
        <v>9.5299999999999996E-2</v>
      </c>
      <c r="AJ14" s="1">
        <v>8.5500000000000007E-2</v>
      </c>
      <c r="AK14" t="s">
        <v>6</v>
      </c>
      <c r="AL14" s="1">
        <v>-0.1938</v>
      </c>
      <c r="AM14" t="s">
        <v>6</v>
      </c>
      <c r="AN14" t="s">
        <v>7</v>
      </c>
    </row>
    <row r="15" spans="1:40" x14ac:dyDescent="0.2">
      <c r="A15">
        <v>1985</v>
      </c>
      <c r="B15" s="1">
        <v>3.7999999999999999E-2</v>
      </c>
      <c r="C15" s="1">
        <v>0.31269999999999998</v>
      </c>
      <c r="D15" s="1">
        <v>0.31230000000000002</v>
      </c>
      <c r="E15" s="1">
        <v>0.32929999999999998</v>
      </c>
      <c r="F15" s="1">
        <v>0.3357</v>
      </c>
      <c r="G15" s="1">
        <v>0.32790000000000002</v>
      </c>
      <c r="H15" s="1">
        <v>0.3231</v>
      </c>
      <c r="I15" s="1">
        <v>0.33129999999999998</v>
      </c>
      <c r="J15" s="1">
        <v>0.33700000000000002</v>
      </c>
      <c r="K15" s="1">
        <v>0.37459999999999999</v>
      </c>
      <c r="L15" s="1">
        <v>0.31169999999999998</v>
      </c>
      <c r="M15" s="1">
        <v>0.24399999999999999</v>
      </c>
      <c r="N15" t="s">
        <v>6</v>
      </c>
      <c r="O15" t="s">
        <v>6</v>
      </c>
      <c r="P15" t="s">
        <v>6</v>
      </c>
      <c r="Q15" t="s">
        <v>6</v>
      </c>
      <c r="R15" t="s">
        <v>6</v>
      </c>
      <c r="S15" t="s">
        <v>6</v>
      </c>
      <c r="T15" t="s">
        <v>6</v>
      </c>
      <c r="U15" s="1">
        <v>7.8799999999999995E-2</v>
      </c>
      <c r="V15" s="1">
        <v>0.13830000000000001</v>
      </c>
      <c r="W15" s="1">
        <v>0.22239999999999999</v>
      </c>
      <c r="X15" s="1">
        <v>0.29849999999999999</v>
      </c>
      <c r="Y15" s="1">
        <v>0.36899999999999999</v>
      </c>
      <c r="Z15" t="s">
        <v>6</v>
      </c>
      <c r="AA15" t="s">
        <v>6</v>
      </c>
      <c r="AB15" t="s">
        <v>6</v>
      </c>
      <c r="AC15" t="s">
        <v>6</v>
      </c>
      <c r="AD15" s="1">
        <v>0.14899999999999999</v>
      </c>
      <c r="AE15" t="s">
        <v>6</v>
      </c>
      <c r="AF15" s="1">
        <v>0.21659999999999999</v>
      </c>
      <c r="AG15" s="1">
        <v>0.21990000000000001</v>
      </c>
      <c r="AH15" s="1">
        <v>6.9500000000000006E-2</v>
      </c>
      <c r="AI15" s="1">
        <v>0.17330000000000001</v>
      </c>
      <c r="AJ15" s="1">
        <v>0.2077</v>
      </c>
      <c r="AK15" t="s">
        <v>6</v>
      </c>
      <c r="AL15" s="1">
        <v>0.06</v>
      </c>
      <c r="AM15" s="1">
        <v>-5.0299999999999997E-2</v>
      </c>
      <c r="AN15" t="s">
        <v>7</v>
      </c>
    </row>
    <row r="16" spans="1:40" x14ac:dyDescent="0.2">
      <c r="A16">
        <v>1986</v>
      </c>
      <c r="B16" s="1">
        <v>1.0999999999999999E-2</v>
      </c>
      <c r="C16" s="1">
        <v>0.1457</v>
      </c>
      <c r="D16" s="1">
        <v>0.18060000000000001</v>
      </c>
      <c r="E16" s="1">
        <v>0.19700000000000001</v>
      </c>
      <c r="F16" s="1">
        <v>0.1696</v>
      </c>
      <c r="G16" s="1">
        <v>0.17119999999999999</v>
      </c>
      <c r="H16" s="1">
        <v>0.18129999999999999</v>
      </c>
      <c r="I16" s="1">
        <v>0.16009999999999999</v>
      </c>
      <c r="J16" s="1">
        <v>9.7699999999999995E-2</v>
      </c>
      <c r="K16" s="1">
        <v>0.1399</v>
      </c>
      <c r="L16" s="1">
        <v>5.7099999999999998E-2</v>
      </c>
      <c r="M16" s="1">
        <v>6.9000000000000006E-2</v>
      </c>
      <c r="N16" s="1">
        <v>0.63380000000000003</v>
      </c>
      <c r="O16" s="1">
        <v>0.63380000000000003</v>
      </c>
      <c r="P16" t="s">
        <v>6</v>
      </c>
      <c r="Q16" t="s">
        <v>6</v>
      </c>
      <c r="R16" s="1">
        <v>0.40960000000000002</v>
      </c>
      <c r="S16" s="1">
        <v>0.83799999999999997</v>
      </c>
      <c r="T16" t="s">
        <v>6</v>
      </c>
      <c r="U16" s="1">
        <v>6.2799999999999995E-2</v>
      </c>
      <c r="V16" s="1">
        <v>0.10349999999999999</v>
      </c>
      <c r="W16" s="1">
        <v>0.151</v>
      </c>
      <c r="X16" s="1">
        <v>0.2135</v>
      </c>
      <c r="Y16" s="1">
        <v>0.30869999999999997</v>
      </c>
      <c r="Z16" t="s">
        <v>6</v>
      </c>
      <c r="AA16" t="s">
        <v>6</v>
      </c>
      <c r="AB16" t="s">
        <v>6</v>
      </c>
      <c r="AC16" t="s">
        <v>6</v>
      </c>
      <c r="AD16" s="1">
        <v>0.1142</v>
      </c>
      <c r="AE16" t="s">
        <v>6</v>
      </c>
      <c r="AF16" s="1">
        <v>0.1434</v>
      </c>
      <c r="AG16" s="1">
        <v>0.1686</v>
      </c>
      <c r="AH16" s="1">
        <v>7.3899999999999993E-2</v>
      </c>
      <c r="AI16" s="1">
        <v>0.16209999999999999</v>
      </c>
      <c r="AJ16" s="1">
        <v>0.1938</v>
      </c>
      <c r="AK16" t="s">
        <v>6</v>
      </c>
      <c r="AL16" s="1">
        <v>0.18959999999999999</v>
      </c>
      <c r="AM16" s="1">
        <v>0.49880000000000002</v>
      </c>
      <c r="AN16" t="s">
        <v>7</v>
      </c>
    </row>
    <row r="17" spans="1:40" x14ac:dyDescent="0.2">
      <c r="A17">
        <v>1987</v>
      </c>
      <c r="B17" s="1">
        <v>4.4299999999999999E-2</v>
      </c>
      <c r="C17" s="1">
        <v>2.6100000000000002E-2</v>
      </c>
      <c r="D17" s="1">
        <v>4.7100000000000003E-2</v>
      </c>
      <c r="E17" s="1">
        <v>2.1100000000000001E-2</v>
      </c>
      <c r="F17" s="1">
        <v>6.4399999999999999E-2</v>
      </c>
      <c r="G17" s="1">
        <v>8.3999999999999995E-3</v>
      </c>
      <c r="H17" s="1">
        <v>-9.7999999999999997E-3</v>
      </c>
      <c r="I17" s="1">
        <v>2.64E-2</v>
      </c>
      <c r="J17" s="1">
        <v>-6.4199999999999993E-2</v>
      </c>
      <c r="K17" s="1">
        <v>-3.5099999999999999E-2</v>
      </c>
      <c r="L17" s="1">
        <v>-9.0999999999999998E-2</v>
      </c>
      <c r="M17" s="1">
        <v>-9.3600000000000003E-2</v>
      </c>
      <c r="N17" s="1">
        <v>0.30480000000000002</v>
      </c>
      <c r="O17" s="1">
        <v>0.30480000000000002</v>
      </c>
      <c r="P17" t="s">
        <v>6</v>
      </c>
      <c r="Q17" t="s">
        <v>6</v>
      </c>
      <c r="R17" s="1">
        <v>7.0599999999999996E-2</v>
      </c>
      <c r="S17" s="1">
        <v>0.4355</v>
      </c>
      <c r="T17" t="s">
        <v>6</v>
      </c>
      <c r="U17" s="1">
        <v>5.9299999999999999E-2</v>
      </c>
      <c r="V17" s="1">
        <v>4.7800000000000002E-2</v>
      </c>
      <c r="W17" s="1">
        <v>1.55E-2</v>
      </c>
      <c r="X17" s="1">
        <v>-2.64E-2</v>
      </c>
      <c r="Y17" s="1">
        <v>-2.92E-2</v>
      </c>
      <c r="Z17" s="1">
        <v>1.54E-2</v>
      </c>
      <c r="AA17" t="s">
        <v>6</v>
      </c>
      <c r="AB17" t="s">
        <v>6</v>
      </c>
      <c r="AC17" t="s">
        <v>6</v>
      </c>
      <c r="AD17" s="1">
        <v>4.4499999999999998E-2</v>
      </c>
      <c r="AE17" t="s">
        <v>6</v>
      </c>
      <c r="AF17" s="1">
        <v>2E-3</v>
      </c>
      <c r="AG17" s="1">
        <v>2.6499999999999999E-2</v>
      </c>
      <c r="AH17" s="1">
        <v>4.1099999999999998E-2</v>
      </c>
      <c r="AI17" s="1">
        <v>1.6400000000000001E-2</v>
      </c>
      <c r="AJ17" s="1">
        <v>-4.2500000000000003E-2</v>
      </c>
      <c r="AK17" t="s">
        <v>6</v>
      </c>
      <c r="AL17" s="1">
        <v>0.24529999999999999</v>
      </c>
      <c r="AM17" s="1">
        <v>0.38729999999999998</v>
      </c>
      <c r="AN17" t="s">
        <v>7</v>
      </c>
    </row>
    <row r="18" spans="1:40" x14ac:dyDescent="0.2">
      <c r="A18">
        <v>1988</v>
      </c>
      <c r="B18" s="1">
        <v>4.4200000000000003E-2</v>
      </c>
      <c r="C18" s="1">
        <v>0.17319999999999999</v>
      </c>
      <c r="D18" s="1">
        <v>0.16220000000000001</v>
      </c>
      <c r="E18" s="1">
        <v>0.2016</v>
      </c>
      <c r="F18" s="1">
        <v>0.1321</v>
      </c>
      <c r="G18" s="1">
        <v>0.19439999999999999</v>
      </c>
      <c r="H18" s="1">
        <v>0.24959999999999999</v>
      </c>
      <c r="I18" s="1">
        <v>0.14369999999999999</v>
      </c>
      <c r="J18" s="1">
        <v>0.23780000000000001</v>
      </c>
      <c r="K18" s="1">
        <v>0.28999999999999998</v>
      </c>
      <c r="L18" s="1">
        <v>0.1842</v>
      </c>
      <c r="M18" s="1">
        <v>0.22839999999999999</v>
      </c>
      <c r="N18" s="1">
        <v>0.25659999999999999</v>
      </c>
      <c r="O18" s="1">
        <v>0.25659999999999999</v>
      </c>
      <c r="P18" t="s">
        <v>6</v>
      </c>
      <c r="Q18" t="s">
        <v>6</v>
      </c>
      <c r="R18" s="1">
        <v>0.13689999999999999</v>
      </c>
      <c r="S18" s="1">
        <v>0.30520000000000003</v>
      </c>
      <c r="T18" t="s">
        <v>6</v>
      </c>
      <c r="U18" s="1">
        <v>6.8000000000000005E-2</v>
      </c>
      <c r="V18" s="1">
        <v>5.67E-2</v>
      </c>
      <c r="W18" s="1">
        <v>5.2600000000000001E-2</v>
      </c>
      <c r="X18" s="1">
        <v>6.9000000000000006E-2</v>
      </c>
      <c r="Y18" s="1">
        <v>9.1499999999999998E-2</v>
      </c>
      <c r="Z18" s="1">
        <v>7.3499999999999996E-2</v>
      </c>
      <c r="AA18" t="s">
        <v>6</v>
      </c>
      <c r="AB18" t="s">
        <v>6</v>
      </c>
      <c r="AC18" t="s">
        <v>6</v>
      </c>
      <c r="AD18" s="1">
        <v>6.9500000000000006E-2</v>
      </c>
      <c r="AE18" t="s">
        <v>6</v>
      </c>
      <c r="AF18" s="1">
        <v>9.7000000000000003E-2</v>
      </c>
      <c r="AG18" s="1">
        <v>0.1356</v>
      </c>
      <c r="AH18" s="1">
        <v>5.6099999999999997E-2</v>
      </c>
      <c r="AI18" s="1">
        <v>0.1</v>
      </c>
      <c r="AJ18" s="1">
        <v>0.12239999999999999</v>
      </c>
      <c r="AK18" t="s">
        <v>6</v>
      </c>
      <c r="AL18" s="1">
        <v>-0.15260000000000001</v>
      </c>
      <c r="AM18" s="1">
        <v>-0.1419</v>
      </c>
      <c r="AN18" t="s">
        <v>7</v>
      </c>
    </row>
    <row r="19" spans="1:40" x14ac:dyDescent="0.2">
      <c r="A19">
        <v>1989</v>
      </c>
      <c r="B19" s="1">
        <v>4.65E-2</v>
      </c>
      <c r="C19" s="1">
        <v>0.28120000000000001</v>
      </c>
      <c r="D19" s="1">
        <v>0.31359999999999999</v>
      </c>
      <c r="E19" s="1">
        <v>0.26889999999999997</v>
      </c>
      <c r="F19" s="1">
        <v>0.35830000000000001</v>
      </c>
      <c r="G19" s="1">
        <v>0.26</v>
      </c>
      <c r="H19" s="1">
        <v>0.2492</v>
      </c>
      <c r="I19" s="1">
        <v>0.27089999999999997</v>
      </c>
      <c r="J19" s="1">
        <v>0.19409999999999999</v>
      </c>
      <c r="K19" s="1">
        <v>0.19209999999999999</v>
      </c>
      <c r="L19" s="1">
        <v>0.19620000000000001</v>
      </c>
      <c r="M19" s="1">
        <v>0.1016</v>
      </c>
      <c r="N19" s="1">
        <v>0.1285</v>
      </c>
      <c r="O19" s="1">
        <v>0.1285</v>
      </c>
      <c r="P19" t="s">
        <v>6</v>
      </c>
      <c r="Q19" t="s">
        <v>6</v>
      </c>
      <c r="R19" s="1">
        <v>0.28179999999999999</v>
      </c>
      <c r="S19" s="1">
        <v>7.2300000000000003E-2</v>
      </c>
      <c r="T19" t="s">
        <v>6</v>
      </c>
      <c r="U19" s="1">
        <v>8.6099999999999996E-2</v>
      </c>
      <c r="V19" s="1">
        <v>0.1148</v>
      </c>
      <c r="W19" s="1">
        <v>0.1452</v>
      </c>
      <c r="X19" s="1">
        <v>0.1784</v>
      </c>
      <c r="Y19" s="1">
        <v>0.17929999999999999</v>
      </c>
      <c r="Z19" s="1">
        <v>0.13639999999999999</v>
      </c>
      <c r="AA19" t="s">
        <v>6</v>
      </c>
      <c r="AB19" t="s">
        <v>6</v>
      </c>
      <c r="AC19" t="s">
        <v>6</v>
      </c>
      <c r="AD19" s="1">
        <v>0.1145</v>
      </c>
      <c r="AE19" t="s">
        <v>6</v>
      </c>
      <c r="AF19" s="1">
        <v>0.15179999999999999</v>
      </c>
      <c r="AG19" s="1">
        <v>1.89E-2</v>
      </c>
      <c r="AH19" s="1">
        <v>7.0800000000000002E-2</v>
      </c>
      <c r="AI19" s="1">
        <v>0.1</v>
      </c>
      <c r="AJ19" s="1">
        <v>9.7900000000000001E-2</v>
      </c>
      <c r="AK19" t="s">
        <v>6</v>
      </c>
      <c r="AL19" s="1">
        <v>-2.8400000000000002E-2</v>
      </c>
      <c r="AM19" s="1">
        <v>0.30399999999999999</v>
      </c>
      <c r="AN19" t="s">
        <v>7</v>
      </c>
    </row>
    <row r="20" spans="1:40" x14ac:dyDescent="0.2">
      <c r="A20">
        <v>1990</v>
      </c>
      <c r="B20" s="1">
        <v>6.1100000000000002E-2</v>
      </c>
      <c r="C20" s="1">
        <v>-6.08E-2</v>
      </c>
      <c r="D20" s="1">
        <v>-3.32E-2</v>
      </c>
      <c r="E20" s="1">
        <v>-7.0199999999999999E-2</v>
      </c>
      <c r="F20" s="1">
        <v>1.54E-2</v>
      </c>
      <c r="G20" s="1">
        <v>-0.10730000000000001</v>
      </c>
      <c r="H20" s="1">
        <v>-0.16750000000000001</v>
      </c>
      <c r="I20" s="1">
        <v>-4.02E-2</v>
      </c>
      <c r="J20" s="1">
        <v>-0.18129999999999999</v>
      </c>
      <c r="K20" s="1">
        <v>-0.1905</v>
      </c>
      <c r="L20" s="1">
        <v>-0.1426</v>
      </c>
      <c r="M20" s="1">
        <v>-0.21560000000000001</v>
      </c>
      <c r="N20" s="1">
        <v>-0.24790000000000001</v>
      </c>
      <c r="O20" s="1">
        <v>-0.24790000000000001</v>
      </c>
      <c r="P20" t="s">
        <v>6</v>
      </c>
      <c r="Q20" t="s">
        <v>6</v>
      </c>
      <c r="R20" s="1">
        <v>-3.8699999999999998E-2</v>
      </c>
      <c r="S20" s="1">
        <v>-0.3387</v>
      </c>
      <c r="T20" t="s">
        <v>6</v>
      </c>
      <c r="U20" s="1">
        <v>7.8899999999999998E-2</v>
      </c>
      <c r="V20" s="1">
        <v>9.9199999999999997E-2</v>
      </c>
      <c r="W20" s="1">
        <v>9.4600000000000004E-2</v>
      </c>
      <c r="X20" s="1">
        <v>7.6999999999999999E-2</v>
      </c>
      <c r="Y20" s="1">
        <v>5.7799999999999997E-2</v>
      </c>
      <c r="Z20" s="1">
        <v>8.6499999999999994E-2</v>
      </c>
      <c r="AA20" t="s">
        <v>6</v>
      </c>
      <c r="AB20" t="s">
        <v>6</v>
      </c>
      <c r="AC20" t="s">
        <v>6</v>
      </c>
      <c r="AD20" s="1">
        <v>9.2299999999999993E-2</v>
      </c>
      <c r="AE20" t="s">
        <v>6</v>
      </c>
      <c r="AF20" s="1">
        <v>6.2100000000000002E-2</v>
      </c>
      <c r="AG20" s="1">
        <v>-5.8500000000000003E-2</v>
      </c>
      <c r="AH20" s="1">
        <v>6.5699999999999995E-2</v>
      </c>
      <c r="AI20" s="1">
        <v>7.1999999999999995E-2</v>
      </c>
      <c r="AJ20" s="1">
        <v>5.0200000000000002E-2</v>
      </c>
      <c r="AK20" t="s">
        <v>6</v>
      </c>
      <c r="AL20" s="1">
        <v>-3.1099999999999999E-2</v>
      </c>
      <c r="AM20" s="1">
        <v>-0.1986</v>
      </c>
      <c r="AN20" t="s">
        <v>7</v>
      </c>
    </row>
    <row r="21" spans="1:40" x14ac:dyDescent="0.2">
      <c r="A21">
        <v>1991</v>
      </c>
      <c r="B21" s="1">
        <v>3.0599999999999999E-2</v>
      </c>
      <c r="C21" s="1">
        <v>0.32390000000000002</v>
      </c>
      <c r="D21" s="1">
        <v>0.30220000000000002</v>
      </c>
      <c r="E21" s="1">
        <v>0.23780000000000001</v>
      </c>
      <c r="F21" s="1">
        <v>0.4461</v>
      </c>
      <c r="G21" s="1">
        <v>0.40439999999999998</v>
      </c>
      <c r="H21" s="1">
        <v>0.41560000000000002</v>
      </c>
      <c r="I21" s="1">
        <v>0.39350000000000002</v>
      </c>
      <c r="J21" s="1">
        <v>0.4526</v>
      </c>
      <c r="K21" s="1">
        <v>0.42959999999999998</v>
      </c>
      <c r="L21" s="1">
        <v>0.49220000000000003</v>
      </c>
      <c r="M21" s="1">
        <v>0.44259999999999999</v>
      </c>
      <c r="N21" s="1">
        <v>9.4799999999999995E-2</v>
      </c>
      <c r="O21" s="1">
        <v>9.4799999999999995E-2</v>
      </c>
      <c r="P21" t="s">
        <v>6</v>
      </c>
      <c r="Q21" t="s">
        <v>6</v>
      </c>
      <c r="R21" s="1">
        <v>0.124</v>
      </c>
      <c r="S21" s="1">
        <v>0.10780000000000001</v>
      </c>
      <c r="T21" t="s">
        <v>6</v>
      </c>
      <c r="U21" s="1">
        <v>5.7099999999999998E-2</v>
      </c>
      <c r="V21" s="1">
        <v>0.1149</v>
      </c>
      <c r="W21" s="1">
        <v>0.15970000000000001</v>
      </c>
      <c r="X21" s="1">
        <v>0.18909999999999999</v>
      </c>
      <c r="Y21" s="1">
        <v>0.17430000000000001</v>
      </c>
      <c r="Z21" s="1">
        <v>0.1525</v>
      </c>
      <c r="AA21" t="s">
        <v>6</v>
      </c>
      <c r="AB21" t="s">
        <v>6</v>
      </c>
      <c r="AC21" t="s">
        <v>6</v>
      </c>
      <c r="AD21" s="1">
        <v>0.1308</v>
      </c>
      <c r="AE21" t="s">
        <v>6</v>
      </c>
      <c r="AF21" s="1">
        <v>0.20899999999999999</v>
      </c>
      <c r="AG21" s="1">
        <v>0.29010000000000002</v>
      </c>
      <c r="AH21" s="1">
        <v>7.1999999999999995E-2</v>
      </c>
      <c r="AI21" s="1">
        <v>0.1216</v>
      </c>
      <c r="AJ21" s="1">
        <v>0.1147</v>
      </c>
      <c r="AK21" t="s">
        <v>6</v>
      </c>
      <c r="AL21" s="1">
        <v>-8.5599999999999996E-2</v>
      </c>
      <c r="AM21" s="1">
        <v>4.3700000000000003E-2</v>
      </c>
      <c r="AN21" t="s">
        <v>7</v>
      </c>
    </row>
    <row r="22" spans="1:40" x14ac:dyDescent="0.2">
      <c r="A22">
        <v>1992</v>
      </c>
      <c r="B22" s="1">
        <v>2.9000000000000001E-2</v>
      </c>
      <c r="C22" s="1">
        <v>9.11E-2</v>
      </c>
      <c r="D22" s="1">
        <v>7.4200000000000002E-2</v>
      </c>
      <c r="E22" s="1">
        <v>0.15479999999999999</v>
      </c>
      <c r="F22" s="1">
        <v>6.6100000000000006E-2</v>
      </c>
      <c r="G22" s="1">
        <v>0.15190000000000001</v>
      </c>
      <c r="H22" s="1">
        <v>0.19500000000000001</v>
      </c>
      <c r="I22" s="1">
        <v>0.1079</v>
      </c>
      <c r="J22" s="1">
        <v>0.182</v>
      </c>
      <c r="K22" s="1">
        <v>0.2823</v>
      </c>
      <c r="L22" s="1">
        <v>0.1018</v>
      </c>
      <c r="M22" s="1">
        <v>0.23480000000000001</v>
      </c>
      <c r="N22" s="1">
        <v>-0.1479</v>
      </c>
      <c r="O22" s="1">
        <v>-0.1479</v>
      </c>
      <c r="P22" t="s">
        <v>6</v>
      </c>
      <c r="Q22" t="s">
        <v>6</v>
      </c>
      <c r="R22" s="1">
        <v>-3.32E-2</v>
      </c>
      <c r="S22" s="1">
        <v>-0.1817</v>
      </c>
      <c r="T22" t="s">
        <v>6</v>
      </c>
      <c r="U22" s="1">
        <v>3.5700000000000003E-2</v>
      </c>
      <c r="V22" s="1">
        <v>6.7500000000000004E-2</v>
      </c>
      <c r="W22" s="1">
        <v>7.7799999999999994E-2</v>
      </c>
      <c r="X22" s="1">
        <v>7.2300000000000003E-2</v>
      </c>
      <c r="Y22" s="1">
        <v>7.4099999999999999E-2</v>
      </c>
      <c r="Z22" s="1">
        <v>7.1400000000000005E-2</v>
      </c>
      <c r="AA22" t="s">
        <v>6</v>
      </c>
      <c r="AB22" s="1">
        <v>8.3999999999999995E-3</v>
      </c>
      <c r="AC22" t="s">
        <v>6</v>
      </c>
      <c r="AD22" s="1">
        <v>7.1900000000000006E-2</v>
      </c>
      <c r="AE22" t="s">
        <v>6</v>
      </c>
      <c r="AF22" s="1">
        <v>9.7799999999999998E-2</v>
      </c>
      <c r="AG22" s="1">
        <v>0.1424</v>
      </c>
      <c r="AH22" s="1">
        <v>4.7100000000000003E-2</v>
      </c>
      <c r="AI22" s="1">
        <v>8.8599999999999998E-2</v>
      </c>
      <c r="AJ22" s="1">
        <v>9.2999999999999999E-2</v>
      </c>
      <c r="AK22" t="s">
        <v>6</v>
      </c>
      <c r="AL22" s="1">
        <v>-5.7299999999999997E-2</v>
      </c>
      <c r="AM22" s="1">
        <v>-0.19409999999999999</v>
      </c>
      <c r="AN22" t="s">
        <v>7</v>
      </c>
    </row>
    <row r="23" spans="1:40" x14ac:dyDescent="0.2">
      <c r="A23">
        <v>1993</v>
      </c>
      <c r="B23" s="1">
        <v>2.75E-2</v>
      </c>
      <c r="C23" s="1">
        <v>0.1062</v>
      </c>
      <c r="D23" s="1">
        <v>9.8900000000000002E-2</v>
      </c>
      <c r="E23" s="1">
        <v>0.18260000000000001</v>
      </c>
      <c r="F23" s="1">
        <v>1.5299999999999999E-2</v>
      </c>
      <c r="G23" s="1">
        <v>0.16200000000000001</v>
      </c>
      <c r="H23" s="1">
        <v>0.17180000000000001</v>
      </c>
      <c r="I23" s="1">
        <v>0.1507</v>
      </c>
      <c r="J23" s="1">
        <v>0.187</v>
      </c>
      <c r="K23" s="1">
        <v>0.21099999999999999</v>
      </c>
      <c r="L23" s="1">
        <v>0.1125</v>
      </c>
      <c r="M23" s="1">
        <v>0.2097</v>
      </c>
      <c r="N23" s="1">
        <v>0.29920000000000002</v>
      </c>
      <c r="O23" s="1">
        <v>0.29920000000000002</v>
      </c>
      <c r="P23" t="s">
        <v>6</v>
      </c>
      <c r="Q23" t="s">
        <v>6</v>
      </c>
      <c r="R23" s="1">
        <v>0.2913</v>
      </c>
      <c r="S23" s="1">
        <v>0.35460000000000003</v>
      </c>
      <c r="T23" t="s">
        <v>6</v>
      </c>
      <c r="U23" s="1">
        <v>3.0499999999999999E-2</v>
      </c>
      <c r="V23" s="1">
        <v>6.3100000000000003E-2</v>
      </c>
      <c r="W23" s="1">
        <v>0.1143</v>
      </c>
      <c r="X23" s="1">
        <v>0.12970000000000001</v>
      </c>
      <c r="Y23" s="1">
        <v>0.1678</v>
      </c>
      <c r="Z23" s="1">
        <v>9.6799999999999997E-2</v>
      </c>
      <c r="AA23" t="s">
        <v>6</v>
      </c>
      <c r="AB23" s="1">
        <v>0.14610000000000001</v>
      </c>
      <c r="AC23" t="s">
        <v>6</v>
      </c>
      <c r="AD23" s="1">
        <v>7.0699999999999999E-2</v>
      </c>
      <c r="AE23" t="s">
        <v>6</v>
      </c>
      <c r="AF23" s="1">
        <v>0.1449</v>
      </c>
      <c r="AG23" s="1">
        <v>0.18240000000000001</v>
      </c>
      <c r="AH23" s="1">
        <v>3.8199999999999998E-2</v>
      </c>
      <c r="AI23" s="1">
        <v>0.11550000000000001</v>
      </c>
      <c r="AJ23" s="1">
        <v>0.13450000000000001</v>
      </c>
      <c r="AK23" t="s">
        <v>6</v>
      </c>
      <c r="AL23" s="1">
        <v>0.17680000000000001</v>
      </c>
      <c r="AM23" s="1">
        <v>0.93359999999999999</v>
      </c>
      <c r="AN23" t="s">
        <v>7</v>
      </c>
    </row>
    <row r="24" spans="1:40" x14ac:dyDescent="0.2">
      <c r="A24">
        <v>1994</v>
      </c>
      <c r="B24" s="1">
        <v>2.6700000000000002E-2</v>
      </c>
      <c r="C24" s="1">
        <v>-1.6999999999999999E-3</v>
      </c>
      <c r="D24" s="1">
        <v>1.18E-2</v>
      </c>
      <c r="E24" s="1">
        <v>-6.3E-3</v>
      </c>
      <c r="F24" s="1">
        <v>2.8899999999999999E-2</v>
      </c>
      <c r="G24" s="1">
        <v>-1.72E-2</v>
      </c>
      <c r="H24" s="1">
        <v>-3.0300000000000001E-2</v>
      </c>
      <c r="I24" s="1">
        <v>-6.0000000000000001E-3</v>
      </c>
      <c r="J24" s="1">
        <v>-5.1000000000000004E-3</v>
      </c>
      <c r="K24" s="1">
        <v>-6.9999999999999999E-4</v>
      </c>
      <c r="L24" s="1">
        <v>-3.6299999999999999E-2</v>
      </c>
      <c r="M24" s="1">
        <v>3.09E-2</v>
      </c>
      <c r="N24" s="1">
        <v>9.7600000000000006E-2</v>
      </c>
      <c r="O24" s="1">
        <v>9.7600000000000006E-2</v>
      </c>
      <c r="P24" t="s">
        <v>6</v>
      </c>
      <c r="Q24" t="s">
        <v>6</v>
      </c>
      <c r="R24" s="1">
        <v>1.8800000000000001E-2</v>
      </c>
      <c r="S24" s="1">
        <v>0.13039999999999999</v>
      </c>
      <c r="T24" t="s">
        <v>6</v>
      </c>
      <c r="U24" s="1">
        <v>4.2000000000000003E-2</v>
      </c>
      <c r="V24" s="1">
        <v>-4.7999999999999996E-3</v>
      </c>
      <c r="W24" s="1">
        <v>-4.3299999999999998E-2</v>
      </c>
      <c r="X24" s="1">
        <v>-7.1900000000000006E-2</v>
      </c>
      <c r="Y24" s="1">
        <v>-7.0400000000000004E-2</v>
      </c>
      <c r="Z24" s="1">
        <v>-2.6599999999999999E-2</v>
      </c>
      <c r="AA24" t="s">
        <v>6</v>
      </c>
      <c r="AB24" s="1">
        <v>-8.72E-2</v>
      </c>
      <c r="AC24" t="s">
        <v>6</v>
      </c>
      <c r="AD24" s="1">
        <v>-8.0000000000000004E-4</v>
      </c>
      <c r="AE24" t="s">
        <v>6</v>
      </c>
      <c r="AF24" s="1">
        <v>-5.2999999999999999E-2</v>
      </c>
      <c r="AG24" s="1">
        <v>-1.7100000000000001E-2</v>
      </c>
      <c r="AH24" s="1">
        <v>1.6299999999999999E-2</v>
      </c>
      <c r="AI24" s="1">
        <v>-2.12E-2</v>
      </c>
      <c r="AJ24" s="1">
        <v>-5.7599999999999998E-2</v>
      </c>
      <c r="AK24" s="1">
        <v>-8.4000000000000005E-2</v>
      </c>
      <c r="AL24" s="1">
        <v>-2.1700000000000001E-2</v>
      </c>
      <c r="AM24" s="1">
        <v>-5.4199999999999998E-2</v>
      </c>
      <c r="AN24" t="s">
        <v>7</v>
      </c>
    </row>
    <row r="25" spans="1:40" x14ac:dyDescent="0.2">
      <c r="A25">
        <v>1995</v>
      </c>
      <c r="B25" s="1">
        <v>2.5399999999999999E-2</v>
      </c>
      <c r="C25" s="1">
        <v>0.3579</v>
      </c>
      <c r="D25" s="1">
        <v>0.3745</v>
      </c>
      <c r="E25" s="1">
        <v>0.37040000000000001</v>
      </c>
      <c r="F25" s="1">
        <v>0.38059999999999999</v>
      </c>
      <c r="G25" s="1">
        <v>0.3322</v>
      </c>
      <c r="H25" s="1">
        <v>0.33379999999999999</v>
      </c>
      <c r="I25" s="1">
        <v>0.3291</v>
      </c>
      <c r="J25" s="1">
        <v>0.28739999999999999</v>
      </c>
      <c r="K25" s="1">
        <v>0.30320000000000003</v>
      </c>
      <c r="L25" s="1">
        <v>0.30070000000000002</v>
      </c>
      <c r="M25" s="1">
        <v>0.3448</v>
      </c>
      <c r="N25" s="1">
        <v>3.9800000000000002E-2</v>
      </c>
      <c r="O25" s="1">
        <v>3.9800000000000002E-2</v>
      </c>
      <c r="P25" s="1">
        <v>1.1599999999999999E-2</v>
      </c>
      <c r="Q25" s="1">
        <v>0.1153</v>
      </c>
      <c r="R25" s="1">
        <v>0.2228</v>
      </c>
      <c r="S25" s="1">
        <v>2.75E-2</v>
      </c>
      <c r="T25" s="1">
        <v>5.5999999999999999E-3</v>
      </c>
      <c r="U25" s="1">
        <v>5.7099999999999998E-2</v>
      </c>
      <c r="V25" s="1">
        <v>0.1211</v>
      </c>
      <c r="W25" s="1">
        <v>0.2044</v>
      </c>
      <c r="X25" s="1">
        <v>0.2555</v>
      </c>
      <c r="Y25" s="1">
        <v>0.3009</v>
      </c>
      <c r="Z25" s="1">
        <v>0.18179999999999999</v>
      </c>
      <c r="AA25" t="s">
        <v>6</v>
      </c>
      <c r="AB25" s="1">
        <v>0.23910000000000001</v>
      </c>
      <c r="AC25" t="s">
        <v>6</v>
      </c>
      <c r="AD25" s="1">
        <v>0.12740000000000001</v>
      </c>
      <c r="AE25" t="s">
        <v>6</v>
      </c>
      <c r="AF25" s="1">
        <v>0.26400000000000001</v>
      </c>
      <c r="AG25" s="1">
        <v>0.1915</v>
      </c>
      <c r="AH25" s="1">
        <v>5.9900000000000002E-2</v>
      </c>
      <c r="AI25" s="1">
        <v>0.13639999999999999</v>
      </c>
      <c r="AJ25" s="1">
        <v>0.18720000000000001</v>
      </c>
      <c r="AK25" s="1">
        <v>0.12130000000000001</v>
      </c>
      <c r="AL25" s="1">
        <v>9.7999999999999997E-3</v>
      </c>
      <c r="AM25" s="1">
        <v>-4.48E-2</v>
      </c>
      <c r="AN25" t="s">
        <v>7</v>
      </c>
    </row>
    <row r="26" spans="1:40" x14ac:dyDescent="0.2">
      <c r="A26">
        <v>1996</v>
      </c>
      <c r="B26" s="1">
        <v>3.32E-2</v>
      </c>
      <c r="C26" s="1">
        <v>0.20960000000000001</v>
      </c>
      <c r="D26" s="1">
        <v>0.2288</v>
      </c>
      <c r="E26" s="1">
        <v>0.218</v>
      </c>
      <c r="F26" s="1">
        <v>0.2374</v>
      </c>
      <c r="G26" s="1">
        <v>0.18970000000000001</v>
      </c>
      <c r="H26" s="1">
        <v>0.20150000000000001</v>
      </c>
      <c r="I26" s="1">
        <v>0.17480000000000001</v>
      </c>
      <c r="J26" s="1">
        <v>0.1812</v>
      </c>
      <c r="K26" s="1">
        <v>0.21410000000000001</v>
      </c>
      <c r="L26" s="1">
        <v>0.1024</v>
      </c>
      <c r="M26" s="1">
        <v>0.17649999999999999</v>
      </c>
      <c r="N26" s="1">
        <v>4.6800000000000001E-2</v>
      </c>
      <c r="O26" s="1">
        <v>4.6800000000000001E-2</v>
      </c>
      <c r="P26" s="1">
        <v>9.4999999999999998E-3</v>
      </c>
      <c r="Q26" s="1">
        <v>7.8100000000000003E-2</v>
      </c>
      <c r="R26" s="1">
        <v>0.21249999999999999</v>
      </c>
      <c r="S26" s="1">
        <v>-7.8200000000000006E-2</v>
      </c>
      <c r="T26" s="1">
        <v>0.1583</v>
      </c>
      <c r="U26" s="1">
        <v>5.1700000000000003E-2</v>
      </c>
      <c r="V26" s="1">
        <v>4.3900000000000002E-2</v>
      </c>
      <c r="W26" s="1">
        <v>1.9199999999999998E-2</v>
      </c>
      <c r="X26" s="1">
        <v>0</v>
      </c>
      <c r="Y26" s="1">
        <v>-1.26E-2</v>
      </c>
      <c r="Z26" s="1">
        <v>3.5799999999999998E-2</v>
      </c>
      <c r="AA26" t="s">
        <v>6</v>
      </c>
      <c r="AB26" s="1">
        <v>0.1502</v>
      </c>
      <c r="AC26" t="s">
        <v>6</v>
      </c>
      <c r="AD26" s="1">
        <v>4.7899999999999998E-2</v>
      </c>
      <c r="AE26" t="s">
        <v>6</v>
      </c>
      <c r="AF26" s="1">
        <v>1.2E-2</v>
      </c>
      <c r="AG26" s="1">
        <v>9.5500000000000002E-2</v>
      </c>
      <c r="AH26" s="1">
        <v>3.6900000000000002E-2</v>
      </c>
      <c r="AI26" s="1">
        <v>4.2000000000000003E-2</v>
      </c>
      <c r="AJ26" s="1">
        <v>4.4200000000000003E-2</v>
      </c>
      <c r="AK26" s="1">
        <v>0.33839999999999998</v>
      </c>
      <c r="AL26" s="1">
        <v>-4.5900000000000003E-2</v>
      </c>
      <c r="AM26" s="1">
        <v>-7.4999999999999997E-3</v>
      </c>
      <c r="AN26" t="s">
        <v>7</v>
      </c>
    </row>
    <row r="27" spans="1:40" x14ac:dyDescent="0.2">
      <c r="A27">
        <v>1997</v>
      </c>
      <c r="B27" s="1">
        <v>1.7000000000000001E-2</v>
      </c>
      <c r="C27" s="1">
        <v>0.30990000000000001</v>
      </c>
      <c r="D27" s="1">
        <v>0.33189999999999997</v>
      </c>
      <c r="E27" s="1">
        <v>0.29780000000000001</v>
      </c>
      <c r="F27" s="1">
        <v>0.3634</v>
      </c>
      <c r="G27" s="1">
        <v>0.25659999999999999</v>
      </c>
      <c r="H27" s="1">
        <v>0.3508</v>
      </c>
      <c r="I27" s="1">
        <v>0.17749999999999999</v>
      </c>
      <c r="J27" s="1">
        <v>0.24590000000000001</v>
      </c>
      <c r="K27" s="1">
        <v>0.35439999999999999</v>
      </c>
      <c r="L27" s="1">
        <v>0.14369999999999999</v>
      </c>
      <c r="M27" s="1">
        <v>0.2278</v>
      </c>
      <c r="N27" s="1">
        <v>-7.7000000000000002E-3</v>
      </c>
      <c r="O27" s="1">
        <v>-1.3899999999999999E-2</v>
      </c>
      <c r="P27" s="1">
        <v>-0.22720000000000001</v>
      </c>
      <c r="Q27" s="1">
        <v>-3.1399999999999997E-2</v>
      </c>
      <c r="R27" s="1">
        <v>0.24229999999999999</v>
      </c>
      <c r="S27" s="1">
        <v>-0.25669999999999998</v>
      </c>
      <c r="T27" s="1">
        <v>-0.16819999999999999</v>
      </c>
      <c r="U27" s="1">
        <v>5.2200000000000003E-2</v>
      </c>
      <c r="V27" s="1">
        <v>6.5100000000000005E-2</v>
      </c>
      <c r="W27" s="1">
        <v>8.9599999999999999E-2</v>
      </c>
      <c r="X27" s="1">
        <v>0.1197</v>
      </c>
      <c r="Y27" s="1">
        <v>0.13900000000000001</v>
      </c>
      <c r="Z27" s="1">
        <v>9.4399999999999998E-2</v>
      </c>
      <c r="AA27" t="s">
        <v>6</v>
      </c>
      <c r="AB27" s="1">
        <v>2.3099999999999999E-2</v>
      </c>
      <c r="AC27" t="s">
        <v>6</v>
      </c>
      <c r="AD27" s="1">
        <v>6.9500000000000006E-2</v>
      </c>
      <c r="AE27" t="s">
        <v>6</v>
      </c>
      <c r="AF27" s="1">
        <v>0.13780000000000001</v>
      </c>
      <c r="AG27" s="1">
        <v>0.1191</v>
      </c>
      <c r="AH27" s="1">
        <v>4.07E-2</v>
      </c>
      <c r="AI27" s="1">
        <v>7.0599999999999996E-2</v>
      </c>
      <c r="AJ27" s="1">
        <v>9.2899999999999996E-2</v>
      </c>
      <c r="AK27" s="1">
        <v>0.18770000000000001</v>
      </c>
      <c r="AL27" s="1">
        <v>-0.21410000000000001</v>
      </c>
      <c r="AM27" s="1">
        <v>-0.38919999999999999</v>
      </c>
      <c r="AN27" t="s">
        <v>7</v>
      </c>
    </row>
    <row r="28" spans="1:40" x14ac:dyDescent="0.2">
      <c r="A28">
        <v>1998</v>
      </c>
      <c r="B28" s="1">
        <v>1.61E-2</v>
      </c>
      <c r="C28" s="1">
        <v>0.2326</v>
      </c>
      <c r="D28" s="1">
        <v>0.28620000000000001</v>
      </c>
      <c r="E28" s="1">
        <v>0.14630000000000001</v>
      </c>
      <c r="F28" s="1">
        <v>0.42209999999999998</v>
      </c>
      <c r="G28" s="1">
        <v>9.9000000000000005E-2</v>
      </c>
      <c r="H28" s="1">
        <v>3.6700000000000003E-2</v>
      </c>
      <c r="I28" s="1">
        <v>0.17269999999999999</v>
      </c>
      <c r="J28" s="1">
        <v>-2.6100000000000002E-2</v>
      </c>
      <c r="K28" s="1">
        <v>-2.6800000000000001E-2</v>
      </c>
      <c r="L28" s="1">
        <v>3.5200000000000002E-2</v>
      </c>
      <c r="M28" s="1">
        <v>-1.8100000000000002E-2</v>
      </c>
      <c r="N28" s="1">
        <v>0.156</v>
      </c>
      <c r="O28" s="1">
        <v>0.1651</v>
      </c>
      <c r="P28" s="1">
        <v>5.2699999999999997E-2</v>
      </c>
      <c r="Q28" s="1">
        <v>0.1487</v>
      </c>
      <c r="R28" s="1">
        <v>0.28860000000000002</v>
      </c>
      <c r="S28" s="1">
        <v>2.41E-2</v>
      </c>
      <c r="T28" s="1">
        <v>-0.1812</v>
      </c>
      <c r="U28" s="1">
        <v>4.9700000000000001E-2</v>
      </c>
      <c r="V28" s="1">
        <v>7.3599999999999999E-2</v>
      </c>
      <c r="W28" s="1">
        <v>0.1061</v>
      </c>
      <c r="X28" s="1">
        <v>0.1464</v>
      </c>
      <c r="Y28" s="1">
        <v>0.1305</v>
      </c>
      <c r="Z28" s="1">
        <v>8.5800000000000001E-2</v>
      </c>
      <c r="AA28" t="s">
        <v>6</v>
      </c>
      <c r="AB28" s="1">
        <v>0.10589999999999999</v>
      </c>
      <c r="AC28" t="s">
        <v>6</v>
      </c>
      <c r="AD28" s="1">
        <v>6.5699999999999995E-2</v>
      </c>
      <c r="AE28" t="s">
        <v>6</v>
      </c>
      <c r="AF28" s="1">
        <v>9.2100000000000001E-2</v>
      </c>
      <c r="AG28" s="1">
        <v>5.62E-2</v>
      </c>
      <c r="AH28" s="1">
        <v>4.3200000000000002E-2</v>
      </c>
      <c r="AI28" s="1">
        <v>5.7599999999999998E-2</v>
      </c>
      <c r="AJ28" s="1">
        <v>6.0199999999999997E-2</v>
      </c>
      <c r="AK28" s="1">
        <v>-0.16320000000000001</v>
      </c>
      <c r="AL28" s="1">
        <v>-8.3000000000000001E-3</v>
      </c>
      <c r="AM28" s="1">
        <v>-3.9100000000000003E-2</v>
      </c>
      <c r="AN28" t="s">
        <v>7</v>
      </c>
    </row>
    <row r="29" spans="1:40" x14ac:dyDescent="0.2">
      <c r="A29">
        <v>1999</v>
      </c>
      <c r="B29" s="1">
        <v>2.6800000000000001E-2</v>
      </c>
      <c r="C29" s="1">
        <v>0.23810000000000001</v>
      </c>
      <c r="D29" s="1">
        <v>0.2107</v>
      </c>
      <c r="E29" s="1">
        <v>0.1258</v>
      </c>
      <c r="F29" s="1">
        <v>0.28760000000000002</v>
      </c>
      <c r="G29" s="1">
        <v>0.1532</v>
      </c>
      <c r="H29" s="1">
        <v>3.1199999999999999E-2</v>
      </c>
      <c r="I29" s="1">
        <v>0.4299</v>
      </c>
      <c r="J29" s="1">
        <v>0.23130000000000001</v>
      </c>
      <c r="K29" s="1">
        <v>3.3500000000000002E-2</v>
      </c>
      <c r="L29" s="1">
        <v>0.19800000000000001</v>
      </c>
      <c r="M29" s="1">
        <v>0.31490000000000001</v>
      </c>
      <c r="N29" s="1">
        <v>0.29920000000000002</v>
      </c>
      <c r="O29" s="1">
        <v>0.37959999999999999</v>
      </c>
      <c r="P29" s="1">
        <v>0.19040000000000001</v>
      </c>
      <c r="Q29" s="1">
        <v>0.16300000000000001</v>
      </c>
      <c r="R29" s="1">
        <v>0.1666</v>
      </c>
      <c r="S29" s="1">
        <v>0.57050000000000001</v>
      </c>
      <c r="T29" s="1">
        <v>0.61570000000000003</v>
      </c>
      <c r="U29" s="1">
        <v>4.7699999999999999E-2</v>
      </c>
      <c r="V29" s="1">
        <v>1.8499999999999999E-2</v>
      </c>
      <c r="W29" s="1">
        <v>-3.5200000000000002E-2</v>
      </c>
      <c r="X29" s="1">
        <v>-7.8299999999999995E-2</v>
      </c>
      <c r="Y29" s="1">
        <v>-8.6599999999999996E-2</v>
      </c>
      <c r="Z29" s="1">
        <v>-7.6E-3</v>
      </c>
      <c r="AA29" t="s">
        <v>6</v>
      </c>
      <c r="AB29" s="1">
        <v>3.8199999999999998E-2</v>
      </c>
      <c r="AC29" s="1">
        <v>2.8999999999999998E-3</v>
      </c>
      <c r="AD29" s="1">
        <v>3.3099999999999997E-2</v>
      </c>
      <c r="AE29" t="s">
        <v>6</v>
      </c>
      <c r="AF29" s="1">
        <v>-6.2300000000000001E-2</v>
      </c>
      <c r="AG29" s="1">
        <v>2.4899999999999999E-2</v>
      </c>
      <c r="AH29" s="1">
        <v>2.58E-2</v>
      </c>
      <c r="AI29" s="1">
        <v>-5.0000000000000001E-3</v>
      </c>
      <c r="AJ29" s="1">
        <v>-3.5299999999999998E-2</v>
      </c>
      <c r="AK29" s="1">
        <v>-4.0399999999999998E-2</v>
      </c>
      <c r="AL29" s="1">
        <v>8.5000000000000006E-3</v>
      </c>
      <c r="AM29" s="1">
        <v>0.28820000000000001</v>
      </c>
      <c r="AN29" t="s">
        <v>7</v>
      </c>
    </row>
    <row r="30" spans="1:40" x14ac:dyDescent="0.2">
      <c r="A30">
        <v>2000</v>
      </c>
      <c r="B30" s="1">
        <v>3.39E-2</v>
      </c>
      <c r="C30" s="1">
        <v>-0.1057</v>
      </c>
      <c r="D30" s="1">
        <v>-9.06E-2</v>
      </c>
      <c r="E30" s="1">
        <v>6.0900000000000003E-2</v>
      </c>
      <c r="F30" s="1">
        <v>-0.22209999999999999</v>
      </c>
      <c r="G30" s="1">
        <v>0.18099999999999999</v>
      </c>
      <c r="H30" s="1">
        <v>0.19800000000000001</v>
      </c>
      <c r="I30" s="1">
        <v>-6.2799999999999995E-2</v>
      </c>
      <c r="J30" s="1">
        <v>-2.6700000000000002E-2</v>
      </c>
      <c r="K30" s="1">
        <v>0.21879999999999999</v>
      </c>
      <c r="L30" s="1">
        <v>1.5900000000000001E-2</v>
      </c>
      <c r="M30" s="1">
        <v>6.7000000000000002E-3</v>
      </c>
      <c r="N30" s="1">
        <v>-0.15609999999999999</v>
      </c>
      <c r="O30" s="1">
        <v>-0.1429</v>
      </c>
      <c r="P30" s="1">
        <v>-3.0800000000000001E-2</v>
      </c>
      <c r="Q30" s="1">
        <v>-1.6000000000000001E-3</v>
      </c>
      <c r="R30" s="1">
        <v>-8.2100000000000006E-2</v>
      </c>
      <c r="S30" s="1">
        <v>-0.25740000000000002</v>
      </c>
      <c r="T30" s="1">
        <v>-0.27560000000000001</v>
      </c>
      <c r="U30" s="1">
        <v>5.9900000000000002E-2</v>
      </c>
      <c r="V30" s="1">
        <v>8.8300000000000003E-2</v>
      </c>
      <c r="W30" s="1">
        <v>0.14030000000000001</v>
      </c>
      <c r="X30" s="1">
        <v>0.17280000000000001</v>
      </c>
      <c r="Y30" s="1">
        <v>0.19719999999999999</v>
      </c>
      <c r="Z30" s="1">
        <v>0.1139</v>
      </c>
      <c r="AA30" t="s">
        <v>6</v>
      </c>
      <c r="AB30" s="1">
        <v>-3.3999999999999998E-3</v>
      </c>
      <c r="AC30" s="1">
        <v>9.1999999999999998E-2</v>
      </c>
      <c r="AD30" s="1">
        <v>8.1699999999999995E-2</v>
      </c>
      <c r="AE30" t="s">
        <v>6</v>
      </c>
      <c r="AF30" s="1">
        <v>0.1176</v>
      </c>
      <c r="AG30" s="1">
        <v>-8.8000000000000005E-3</v>
      </c>
      <c r="AH30" s="1">
        <v>4.9099999999999998E-2</v>
      </c>
      <c r="AI30" s="1">
        <v>9.2399999999999996E-2</v>
      </c>
      <c r="AJ30" s="1">
        <v>0.13320000000000001</v>
      </c>
      <c r="AK30" s="1">
        <v>0.26350000000000001</v>
      </c>
      <c r="AL30" s="1">
        <v>-5.4399999999999997E-2</v>
      </c>
      <c r="AM30" s="1">
        <v>-7.3400000000000007E-2</v>
      </c>
      <c r="AN30" t="s">
        <v>7</v>
      </c>
    </row>
    <row r="31" spans="1:40" x14ac:dyDescent="0.2">
      <c r="A31">
        <v>2001</v>
      </c>
      <c r="B31" s="1">
        <v>1.55E-2</v>
      </c>
      <c r="C31" s="1">
        <v>-0.10970000000000001</v>
      </c>
      <c r="D31" s="1">
        <v>-0.1202</v>
      </c>
      <c r="E31" s="1">
        <v>-0.1186</v>
      </c>
      <c r="F31" s="1">
        <v>-0.1293</v>
      </c>
      <c r="G31" s="1">
        <v>-5.0000000000000001E-3</v>
      </c>
      <c r="H31" s="1">
        <v>-8.3999999999999995E-3</v>
      </c>
      <c r="I31" s="1">
        <v>-6.0199999999999997E-2</v>
      </c>
      <c r="J31" s="1">
        <v>3.1E-2</v>
      </c>
      <c r="K31" s="1">
        <v>0.13700000000000001</v>
      </c>
      <c r="L31" s="1">
        <v>-7.7999999999999996E-3</v>
      </c>
      <c r="M31" s="1">
        <v>0.23980000000000001</v>
      </c>
      <c r="N31" s="1">
        <v>-0.20150000000000001</v>
      </c>
      <c r="O31" s="1">
        <v>-0.21940000000000001</v>
      </c>
      <c r="P31" s="1">
        <v>-4.5900000000000003E-2</v>
      </c>
      <c r="Q31" s="1">
        <v>-0.15260000000000001</v>
      </c>
      <c r="R31" s="1">
        <v>-0.20300000000000001</v>
      </c>
      <c r="S31" s="1">
        <v>-0.26340000000000002</v>
      </c>
      <c r="T31" s="1">
        <v>-2.8799999999999999E-2</v>
      </c>
      <c r="U31" s="1">
        <v>3.6999999999999998E-2</v>
      </c>
      <c r="V31" s="1">
        <v>7.8E-2</v>
      </c>
      <c r="W31" s="1">
        <v>7.5499999999999998E-2</v>
      </c>
      <c r="X31" s="1">
        <v>5.3999999999999999E-2</v>
      </c>
      <c r="Y31" s="1">
        <v>4.3099999999999999E-2</v>
      </c>
      <c r="Z31" s="1">
        <v>8.43E-2</v>
      </c>
      <c r="AA31" s="1">
        <v>7.6100000000000001E-2</v>
      </c>
      <c r="AB31" s="1">
        <v>5.11E-2</v>
      </c>
      <c r="AC31" s="1">
        <v>0.10829999999999999</v>
      </c>
      <c r="AD31" s="1">
        <v>8.14E-2</v>
      </c>
      <c r="AE31" t="s">
        <v>6</v>
      </c>
      <c r="AF31" s="1">
        <v>9.5699999999999993E-2</v>
      </c>
      <c r="AG31" s="1">
        <v>2.9000000000000001E-2</v>
      </c>
      <c r="AH31" s="1">
        <v>4.7500000000000001E-2</v>
      </c>
      <c r="AI31" s="1">
        <v>5.0500000000000003E-2</v>
      </c>
      <c r="AJ31" s="1">
        <v>4.5400000000000003E-2</v>
      </c>
      <c r="AK31" s="1">
        <v>0.1235</v>
      </c>
      <c r="AL31" s="1">
        <v>7.4999999999999997E-3</v>
      </c>
      <c r="AM31" s="1">
        <v>0.18329999999999999</v>
      </c>
      <c r="AN31" t="s">
        <v>7</v>
      </c>
    </row>
    <row r="32" spans="1:40" x14ac:dyDescent="0.2">
      <c r="A32">
        <v>2002</v>
      </c>
      <c r="B32" s="1">
        <v>2.3800000000000002E-2</v>
      </c>
      <c r="C32" s="1">
        <v>-0.20960000000000001</v>
      </c>
      <c r="D32" s="1">
        <v>-0.2215</v>
      </c>
      <c r="E32" s="1">
        <v>-0.20880000000000001</v>
      </c>
      <c r="F32" s="1">
        <v>-0.23680000000000001</v>
      </c>
      <c r="G32" s="1">
        <v>-0.14610000000000001</v>
      </c>
      <c r="H32" s="1">
        <v>-0.1295</v>
      </c>
      <c r="I32" s="1">
        <v>-0.2122</v>
      </c>
      <c r="J32" s="1">
        <v>-0.20019999999999999</v>
      </c>
      <c r="K32" s="1">
        <v>-0.14199999999999999</v>
      </c>
      <c r="L32" s="1">
        <v>-0.15409999999999999</v>
      </c>
      <c r="M32" s="1">
        <v>4.9000000000000002E-2</v>
      </c>
      <c r="N32" s="1">
        <v>-0.15079999999999999</v>
      </c>
      <c r="O32" s="1">
        <v>-0.15620000000000001</v>
      </c>
      <c r="P32" s="1">
        <v>5.79E-2</v>
      </c>
      <c r="Q32" s="1">
        <v>-8.5199999999999998E-2</v>
      </c>
      <c r="R32" s="1">
        <v>-0.17949999999999999</v>
      </c>
      <c r="S32" s="1">
        <v>-9.3200000000000005E-2</v>
      </c>
      <c r="T32" s="1">
        <v>-7.4300000000000005E-2</v>
      </c>
      <c r="U32" s="1">
        <v>1.6500000000000001E-2</v>
      </c>
      <c r="V32" s="1">
        <v>8.0199999999999994E-2</v>
      </c>
      <c r="W32" s="1">
        <v>0.14149999999999999</v>
      </c>
      <c r="X32" s="1">
        <v>0.1545</v>
      </c>
      <c r="Y32" s="1">
        <v>0.16669999999999999</v>
      </c>
      <c r="Z32" s="1">
        <v>8.2600000000000007E-2</v>
      </c>
      <c r="AA32" s="1">
        <v>0.1661</v>
      </c>
      <c r="AB32" s="1">
        <v>0.2039</v>
      </c>
      <c r="AC32" s="1">
        <v>9.2899999999999996E-2</v>
      </c>
      <c r="AD32" s="1">
        <v>5.2200000000000003E-2</v>
      </c>
      <c r="AE32" t="s">
        <v>6</v>
      </c>
      <c r="AF32" s="1">
        <v>0.13220000000000001</v>
      </c>
      <c r="AG32" s="1">
        <v>1.7299999999999999E-2</v>
      </c>
      <c r="AH32" s="1">
        <v>3.49E-2</v>
      </c>
      <c r="AI32" s="1">
        <v>7.9100000000000004E-2</v>
      </c>
      <c r="AJ32" s="1">
        <v>0.1012</v>
      </c>
      <c r="AK32" s="1">
        <v>3.7499999999999999E-2</v>
      </c>
      <c r="AL32" s="1">
        <v>0.25569999999999998</v>
      </c>
      <c r="AM32" s="1">
        <v>0.33350000000000002</v>
      </c>
      <c r="AN32" t="s">
        <v>7</v>
      </c>
    </row>
    <row r="33" spans="1:40" x14ac:dyDescent="0.2">
      <c r="A33">
        <v>2003</v>
      </c>
      <c r="B33" s="1">
        <v>1.8800000000000001E-2</v>
      </c>
      <c r="C33" s="1">
        <v>0.3135</v>
      </c>
      <c r="D33" s="1">
        <v>0.28499999999999998</v>
      </c>
      <c r="E33" s="1">
        <v>0.32250000000000001</v>
      </c>
      <c r="F33" s="1">
        <v>0.25919999999999999</v>
      </c>
      <c r="G33" s="1">
        <v>0.34139999999999998</v>
      </c>
      <c r="H33" s="1">
        <v>0.37940000000000002</v>
      </c>
      <c r="I33" s="1">
        <v>0.35589999999999999</v>
      </c>
      <c r="J33" s="1">
        <v>0.45629999999999998</v>
      </c>
      <c r="K33" s="1">
        <v>0.37190000000000001</v>
      </c>
      <c r="L33" s="1">
        <v>0.42880000000000001</v>
      </c>
      <c r="M33" s="1">
        <v>0.80979999999999996</v>
      </c>
      <c r="N33" s="1">
        <v>0.40339999999999998</v>
      </c>
      <c r="O33" s="1">
        <v>0.38669999999999999</v>
      </c>
      <c r="P33" s="1">
        <v>0.66479999999999995</v>
      </c>
      <c r="Q33" s="1">
        <v>0.49930000000000002</v>
      </c>
      <c r="R33" s="1">
        <v>0.38700000000000001</v>
      </c>
      <c r="S33" s="1">
        <v>0.38419999999999999</v>
      </c>
      <c r="T33" s="1">
        <v>0.57650000000000001</v>
      </c>
      <c r="U33" s="1">
        <v>1.04E-2</v>
      </c>
      <c r="V33" s="1">
        <v>2.3800000000000002E-2</v>
      </c>
      <c r="W33" s="1">
        <v>2.3699999999999999E-2</v>
      </c>
      <c r="X33" s="1">
        <v>1.5E-3</v>
      </c>
      <c r="Y33" s="1">
        <v>2.6800000000000001E-2</v>
      </c>
      <c r="Z33" s="1">
        <v>3.9699999999999999E-2</v>
      </c>
      <c r="AA33" s="1">
        <v>0.08</v>
      </c>
      <c r="AB33" s="1">
        <v>0.21249999999999999</v>
      </c>
      <c r="AC33" s="1">
        <v>3.9300000000000002E-2</v>
      </c>
      <c r="AD33" s="1">
        <v>4.2000000000000003E-2</v>
      </c>
      <c r="AE33" s="1">
        <v>9.0800000000000006E-2</v>
      </c>
      <c r="AF33" s="1">
        <v>6.2600000000000003E-2</v>
      </c>
      <c r="AG33" s="1">
        <v>0.17199999999999999</v>
      </c>
      <c r="AH33" s="1">
        <v>1.6400000000000001E-2</v>
      </c>
      <c r="AI33" s="1">
        <v>4.4600000000000001E-2</v>
      </c>
      <c r="AJ33" s="1">
        <v>5.21E-2</v>
      </c>
      <c r="AK33" s="1">
        <v>0.35659999999999997</v>
      </c>
      <c r="AL33" s="1">
        <v>0.19889999999999999</v>
      </c>
      <c r="AM33" s="1">
        <v>0.59450000000000003</v>
      </c>
      <c r="AN33" t="s">
        <v>7</v>
      </c>
    </row>
    <row r="34" spans="1:40" x14ac:dyDescent="0.2">
      <c r="A34">
        <v>2004</v>
      </c>
      <c r="B34" s="1">
        <v>3.2599999999999997E-2</v>
      </c>
      <c r="C34" s="1">
        <v>0.12520000000000001</v>
      </c>
      <c r="D34" s="1">
        <v>0.1074</v>
      </c>
      <c r="E34" s="1">
        <v>0.15260000000000001</v>
      </c>
      <c r="F34" s="1">
        <v>7.1999999999999995E-2</v>
      </c>
      <c r="G34" s="1">
        <v>0.20349999999999999</v>
      </c>
      <c r="H34" s="1">
        <v>0.26040000000000002</v>
      </c>
      <c r="I34" s="1">
        <v>0.13</v>
      </c>
      <c r="J34" s="1">
        <v>0.19900000000000001</v>
      </c>
      <c r="K34" s="1">
        <v>0.23549999999999999</v>
      </c>
      <c r="L34" s="1">
        <v>0.16059999999999999</v>
      </c>
      <c r="M34" s="1">
        <v>0.19089999999999999</v>
      </c>
      <c r="N34" s="1">
        <v>0.2084</v>
      </c>
      <c r="O34" s="1">
        <v>0.20250000000000001</v>
      </c>
      <c r="P34" s="1">
        <v>0.34799999999999998</v>
      </c>
      <c r="Q34" s="1">
        <v>0.28799999999999998</v>
      </c>
      <c r="R34" s="1">
        <v>0.20860000000000001</v>
      </c>
      <c r="S34" s="1">
        <v>0.1883</v>
      </c>
      <c r="T34" s="1">
        <v>0.26119999999999999</v>
      </c>
      <c r="U34" s="1">
        <v>1.32E-2</v>
      </c>
      <c r="V34" s="1">
        <v>1.03E-2</v>
      </c>
      <c r="W34" s="1">
        <v>3.4000000000000002E-2</v>
      </c>
      <c r="X34" s="1">
        <v>4.4999999999999998E-2</v>
      </c>
      <c r="Y34" s="1">
        <v>7.1199999999999999E-2</v>
      </c>
      <c r="Z34" s="1">
        <v>4.24E-2</v>
      </c>
      <c r="AA34" s="1">
        <v>8.2699999999999996E-2</v>
      </c>
      <c r="AB34" s="1">
        <v>9.8000000000000004E-2</v>
      </c>
      <c r="AC34" s="1">
        <v>6.1100000000000002E-2</v>
      </c>
      <c r="AD34" s="1">
        <v>2.1100000000000001E-2</v>
      </c>
      <c r="AE34" s="1">
        <v>5.7200000000000001E-2</v>
      </c>
      <c r="AF34" s="1">
        <v>8.9399999999999993E-2</v>
      </c>
      <c r="AG34" s="1">
        <v>8.5199999999999998E-2</v>
      </c>
      <c r="AH34" s="1">
        <v>1.12E-2</v>
      </c>
      <c r="AI34" s="1">
        <v>3.2300000000000002E-2</v>
      </c>
      <c r="AJ34" s="1">
        <v>4.1200000000000001E-2</v>
      </c>
      <c r="AK34" s="1">
        <v>0.30759999999999998</v>
      </c>
      <c r="AL34" s="1">
        <v>4.65E-2</v>
      </c>
      <c r="AM34" s="1">
        <v>8.09E-2</v>
      </c>
      <c r="AN34" t="s">
        <v>7</v>
      </c>
    </row>
    <row r="35" spans="1:40" x14ac:dyDescent="0.2">
      <c r="A35">
        <v>2005</v>
      </c>
      <c r="B35" s="1">
        <v>3.4200000000000001E-2</v>
      </c>
      <c r="C35" s="1">
        <v>5.9799999999999999E-2</v>
      </c>
      <c r="D35" s="1">
        <v>4.7699999999999999E-2</v>
      </c>
      <c r="E35" s="1">
        <v>7.0999999999999994E-2</v>
      </c>
      <c r="F35" s="1">
        <v>5.0900000000000001E-2</v>
      </c>
      <c r="G35" s="1">
        <v>0.13930000000000001</v>
      </c>
      <c r="H35" s="1">
        <v>0.16020000000000001</v>
      </c>
      <c r="I35" s="1">
        <v>8.1100000000000005E-2</v>
      </c>
      <c r="J35" s="1">
        <v>7.3599999999999999E-2</v>
      </c>
      <c r="K35" s="1">
        <v>6.0699999999999997E-2</v>
      </c>
      <c r="L35" s="1">
        <v>8.6400000000000005E-2</v>
      </c>
      <c r="M35" s="1">
        <v>4.0800000000000003E-2</v>
      </c>
      <c r="N35" s="1">
        <v>0.15570000000000001</v>
      </c>
      <c r="O35" s="1">
        <v>0.13600000000000001</v>
      </c>
      <c r="P35" s="1">
        <v>0.23230000000000001</v>
      </c>
      <c r="Q35" s="1">
        <v>0.1527</v>
      </c>
      <c r="R35" s="1">
        <v>9.2600000000000002E-2</v>
      </c>
      <c r="S35" s="1">
        <v>0.22589999999999999</v>
      </c>
      <c r="T35" s="1">
        <v>0.32050000000000001</v>
      </c>
      <c r="U35" s="1">
        <v>3.1399999999999997E-2</v>
      </c>
      <c r="V35" s="1">
        <v>1.77E-2</v>
      </c>
      <c r="W35" s="1">
        <v>2.3099999999999999E-2</v>
      </c>
      <c r="X35" s="1">
        <v>3.0099999999999998E-2</v>
      </c>
      <c r="Y35" s="1">
        <v>6.6100000000000006E-2</v>
      </c>
      <c r="Z35" s="1">
        <v>2.4E-2</v>
      </c>
      <c r="AA35" s="1">
        <v>2.5899999999999999E-2</v>
      </c>
      <c r="AB35" s="1">
        <v>-4.3400000000000001E-2</v>
      </c>
      <c r="AC35" s="1">
        <v>4.9799999999999997E-2</v>
      </c>
      <c r="AD35" s="1">
        <v>2.1999999999999999E-2</v>
      </c>
      <c r="AE35" s="1">
        <v>1.1599999999999999E-2</v>
      </c>
      <c r="AF35" s="1">
        <v>5.1299999999999998E-2</v>
      </c>
      <c r="AG35" s="1">
        <v>2.7699999999999999E-2</v>
      </c>
      <c r="AH35" s="1">
        <v>1.6500000000000001E-2</v>
      </c>
      <c r="AI35" s="1">
        <v>2.24E-2</v>
      </c>
      <c r="AJ35" s="1">
        <v>3.0700000000000002E-2</v>
      </c>
      <c r="AK35" s="1">
        <v>0.11890000000000001</v>
      </c>
      <c r="AL35" s="1">
        <v>0.17760000000000001</v>
      </c>
      <c r="AM35" s="1">
        <v>0.43790000000000001</v>
      </c>
      <c r="AN35" t="s">
        <v>7</v>
      </c>
    </row>
    <row r="36" spans="1:40" x14ac:dyDescent="0.2">
      <c r="A36">
        <v>2006</v>
      </c>
      <c r="B36" s="1">
        <v>2.5399999999999999E-2</v>
      </c>
      <c r="C36" s="1">
        <v>0.15509999999999999</v>
      </c>
      <c r="D36" s="1">
        <v>0.15640000000000001</v>
      </c>
      <c r="E36" s="1">
        <v>0.2213</v>
      </c>
      <c r="F36" s="1">
        <v>9.01E-2</v>
      </c>
      <c r="G36" s="1">
        <v>0.13600000000000001</v>
      </c>
      <c r="H36" s="1">
        <v>0.1477</v>
      </c>
      <c r="I36" s="1">
        <v>0.1179</v>
      </c>
      <c r="J36" s="1">
        <v>0.15659999999999999</v>
      </c>
      <c r="K36" s="1">
        <v>0.19239999999999999</v>
      </c>
      <c r="L36" s="1">
        <v>0.1195</v>
      </c>
      <c r="M36" s="1">
        <v>0.1148</v>
      </c>
      <c r="N36" s="1">
        <v>0.26640000000000003</v>
      </c>
      <c r="O36" s="1">
        <v>0.26269999999999999</v>
      </c>
      <c r="P36" s="1">
        <v>0.28389999999999999</v>
      </c>
      <c r="Q36" s="1">
        <v>0.3034</v>
      </c>
      <c r="R36" s="1">
        <v>0.3342</v>
      </c>
      <c r="S36" s="1">
        <v>0.11990000000000001</v>
      </c>
      <c r="T36" s="1">
        <v>0.29389999999999999</v>
      </c>
      <c r="U36" s="1">
        <v>4.82E-2</v>
      </c>
      <c r="V36" s="1">
        <v>3.7699999999999997E-2</v>
      </c>
      <c r="W36" s="1">
        <v>3.1399999999999997E-2</v>
      </c>
      <c r="X36" s="1">
        <v>2.1899999999999999E-2</v>
      </c>
      <c r="Y36" s="1">
        <v>1.7399999999999999E-2</v>
      </c>
      <c r="Z36" s="1">
        <v>4.2700000000000002E-2</v>
      </c>
      <c r="AA36" s="1">
        <v>4.3E-3</v>
      </c>
      <c r="AB36" s="1">
        <v>8.2400000000000001E-2</v>
      </c>
      <c r="AC36" s="1">
        <v>2.9399999999999999E-2</v>
      </c>
      <c r="AD36" s="1">
        <v>4.99E-2</v>
      </c>
      <c r="AE36" s="1">
        <v>4.2200000000000001E-2</v>
      </c>
      <c r="AF36" s="1">
        <v>2.86E-2</v>
      </c>
      <c r="AG36" s="1">
        <v>8.2400000000000001E-2</v>
      </c>
      <c r="AH36" s="1">
        <v>3.2599999999999997E-2</v>
      </c>
      <c r="AI36" s="1">
        <v>4.4299999999999999E-2</v>
      </c>
      <c r="AJ36" s="1">
        <v>5.16E-2</v>
      </c>
      <c r="AK36" s="1">
        <v>0.35070000000000001</v>
      </c>
      <c r="AL36" s="1">
        <v>0.22550000000000001</v>
      </c>
      <c r="AM36" s="1">
        <v>0.34300000000000003</v>
      </c>
      <c r="AN36" t="s">
        <v>7</v>
      </c>
    </row>
    <row r="37" spans="1:40" x14ac:dyDescent="0.2">
      <c r="A37">
        <v>2007</v>
      </c>
      <c r="B37" s="1">
        <v>4.0800000000000003E-2</v>
      </c>
      <c r="C37" s="1">
        <v>5.4899999999999997E-2</v>
      </c>
      <c r="D37" s="1">
        <v>5.3900000000000003E-2</v>
      </c>
      <c r="E37" s="1">
        <v>8.0000000000000004E-4</v>
      </c>
      <c r="F37" s="1">
        <v>0.12559999999999999</v>
      </c>
      <c r="G37" s="1">
        <v>6.0199999999999997E-2</v>
      </c>
      <c r="H37" s="1">
        <v>-4.3700000000000003E-2</v>
      </c>
      <c r="I37" s="1">
        <v>0.17299999999999999</v>
      </c>
      <c r="J37" s="1">
        <v>1.1599999999999999E-2</v>
      </c>
      <c r="K37" s="1">
        <v>-7.0699999999999999E-2</v>
      </c>
      <c r="L37" s="1">
        <v>9.6299999999999997E-2</v>
      </c>
      <c r="M37" s="1">
        <v>-5.3999999999999999E-2</v>
      </c>
      <c r="N37" s="1">
        <v>0.1552</v>
      </c>
      <c r="O37" s="1">
        <v>0.1115</v>
      </c>
      <c r="P37" s="1">
        <v>2.9499999999999998E-2</v>
      </c>
      <c r="Q37" s="1">
        <v>4.2299999999999997E-2</v>
      </c>
      <c r="R37" s="1">
        <v>0.13819999999999999</v>
      </c>
      <c r="S37" s="1">
        <v>4.7800000000000002E-2</v>
      </c>
      <c r="T37" s="1">
        <v>0.38900000000000001</v>
      </c>
      <c r="U37" s="1">
        <v>4.5600000000000002E-2</v>
      </c>
      <c r="V37" s="1">
        <v>7.8899999999999998E-2</v>
      </c>
      <c r="W37" s="1">
        <v>9.98E-2</v>
      </c>
      <c r="X37" s="1">
        <v>0.1042</v>
      </c>
      <c r="Y37" s="1">
        <v>9.2399999999999996E-2</v>
      </c>
      <c r="Z37" s="1">
        <v>6.9199999999999998E-2</v>
      </c>
      <c r="AA37" s="1">
        <v>0.1159</v>
      </c>
      <c r="AB37" s="1">
        <v>8.4400000000000003E-2</v>
      </c>
      <c r="AC37" s="1">
        <v>4.99E-2</v>
      </c>
      <c r="AD37" s="1">
        <v>5.8599999999999999E-2</v>
      </c>
      <c r="AE37" s="1">
        <v>3.73E-2</v>
      </c>
      <c r="AF37" s="1">
        <v>3.7499999999999999E-2</v>
      </c>
      <c r="AG37" s="1">
        <v>2.0400000000000001E-2</v>
      </c>
      <c r="AH37" s="1">
        <v>4.19E-2</v>
      </c>
      <c r="AI37" s="1">
        <v>3.4299999999999997E-2</v>
      </c>
      <c r="AJ37" s="1">
        <v>2.5399999999999999E-2</v>
      </c>
      <c r="AK37" s="1">
        <v>-0.1646</v>
      </c>
      <c r="AL37" s="1">
        <v>0.30449999999999999</v>
      </c>
      <c r="AM37" s="1">
        <v>0.36130000000000001</v>
      </c>
      <c r="AN37" s="1">
        <v>0.31619999999999998</v>
      </c>
    </row>
    <row r="38" spans="1:40" x14ac:dyDescent="0.2">
      <c r="A38">
        <v>2008</v>
      </c>
      <c r="B38" s="1">
        <v>8.9999999999999998E-4</v>
      </c>
      <c r="C38" s="1">
        <v>-0.37040000000000001</v>
      </c>
      <c r="D38" s="1">
        <v>-0.37019999999999997</v>
      </c>
      <c r="E38" s="1">
        <v>-0.35970000000000002</v>
      </c>
      <c r="F38" s="1">
        <v>-0.38319999999999999</v>
      </c>
      <c r="G38" s="1">
        <v>-0.41820000000000002</v>
      </c>
      <c r="H38" s="1">
        <v>-0.3664</v>
      </c>
      <c r="I38" s="1">
        <v>-0.47070000000000001</v>
      </c>
      <c r="J38" s="1">
        <v>-0.36070000000000002</v>
      </c>
      <c r="K38" s="1">
        <v>-0.32050000000000001</v>
      </c>
      <c r="L38" s="1">
        <v>-0.4</v>
      </c>
      <c r="M38" s="1">
        <v>-0.39489999999999997</v>
      </c>
      <c r="N38" s="1">
        <v>-0.441</v>
      </c>
      <c r="O38" s="1">
        <v>-0.41270000000000001</v>
      </c>
      <c r="P38" s="1">
        <v>-0.4168</v>
      </c>
      <c r="Q38" s="1">
        <v>-0.41670000000000001</v>
      </c>
      <c r="R38" s="1">
        <v>-0.44729999999999998</v>
      </c>
      <c r="S38" s="1">
        <v>-0.34360000000000002</v>
      </c>
      <c r="T38" s="1">
        <v>-0.52810000000000001</v>
      </c>
      <c r="U38" s="1">
        <v>1.5299999999999999E-2</v>
      </c>
      <c r="V38" s="1">
        <v>6.6799999999999998E-2</v>
      </c>
      <c r="W38" s="1">
        <v>0.13320000000000001</v>
      </c>
      <c r="X38" s="1">
        <v>0.20530000000000001</v>
      </c>
      <c r="Y38" s="1">
        <v>0.22509999999999999</v>
      </c>
      <c r="Z38" s="1">
        <v>5.0500000000000003E-2</v>
      </c>
      <c r="AA38" s="1">
        <v>-2.8500000000000001E-2</v>
      </c>
      <c r="AB38" s="1">
        <v>-8.5599999999999996E-2</v>
      </c>
      <c r="AC38" s="1">
        <v>-2.35E-2</v>
      </c>
      <c r="AD38" s="1">
        <v>-4.7399999999999998E-2</v>
      </c>
      <c r="AE38" s="1">
        <v>2.4E-2</v>
      </c>
      <c r="AF38" s="1">
        <v>2.29E-2</v>
      </c>
      <c r="AG38" s="1">
        <v>-0.21290000000000001</v>
      </c>
      <c r="AH38" s="1">
        <v>3.7400000000000003E-2</v>
      </c>
      <c r="AI38" s="1">
        <v>-1.4E-3</v>
      </c>
      <c r="AJ38" s="1">
        <v>-4.87E-2</v>
      </c>
      <c r="AK38" s="1">
        <v>-0.3705</v>
      </c>
      <c r="AL38" s="1">
        <v>4.9200000000000001E-2</v>
      </c>
      <c r="AM38" s="1">
        <v>-0.56020000000000003</v>
      </c>
      <c r="AN38" s="1">
        <v>-0.45750000000000002</v>
      </c>
    </row>
    <row r="39" spans="1:40" x14ac:dyDescent="0.2">
      <c r="A39">
        <v>2009</v>
      </c>
      <c r="B39" s="1">
        <v>2.7199999999999998E-2</v>
      </c>
      <c r="C39" s="1">
        <v>0.28699999999999998</v>
      </c>
      <c r="D39" s="1">
        <v>0.26490000000000002</v>
      </c>
      <c r="E39" s="1">
        <v>0.1958</v>
      </c>
      <c r="F39" s="1">
        <v>0.3629</v>
      </c>
      <c r="G39" s="1">
        <v>0.4022</v>
      </c>
      <c r="H39" s="1">
        <v>0.37609999999999999</v>
      </c>
      <c r="I39" s="1">
        <v>0.4254</v>
      </c>
      <c r="J39" s="1">
        <v>0.36120000000000002</v>
      </c>
      <c r="K39" s="1">
        <v>0.3034</v>
      </c>
      <c r="L39" s="1">
        <v>0.41849999999999998</v>
      </c>
      <c r="M39" s="1">
        <v>0.2596</v>
      </c>
      <c r="N39" s="1">
        <v>0.36730000000000002</v>
      </c>
      <c r="O39" s="1">
        <v>0.28270000000000001</v>
      </c>
      <c r="P39" s="1">
        <v>0.47520000000000001</v>
      </c>
      <c r="Q39" s="1">
        <v>0.28360000000000002</v>
      </c>
      <c r="R39" s="1">
        <v>0.31909999999999999</v>
      </c>
      <c r="S39" s="1">
        <v>0.21179999999999999</v>
      </c>
      <c r="T39" s="1">
        <v>0.75980000000000003</v>
      </c>
      <c r="U39" s="1">
        <v>1.6000000000000001E-3</v>
      </c>
      <c r="V39" s="1">
        <v>1.44E-2</v>
      </c>
      <c r="W39" s="1">
        <v>-1.6899999999999998E-2</v>
      </c>
      <c r="X39" s="1">
        <v>-0.1017</v>
      </c>
      <c r="Y39" s="1">
        <v>-0.1206</v>
      </c>
      <c r="Z39" s="1">
        <v>5.9299999999999999E-2</v>
      </c>
      <c r="AA39" s="1">
        <v>0.108</v>
      </c>
      <c r="AB39" s="1">
        <v>0.22750000000000001</v>
      </c>
      <c r="AC39" s="1">
        <v>0.153</v>
      </c>
      <c r="AD39" s="1">
        <v>0.14030000000000001</v>
      </c>
      <c r="AE39" s="1">
        <v>8.4599999999999995E-2</v>
      </c>
      <c r="AF39" s="1">
        <v>8.7499999999999994E-2</v>
      </c>
      <c r="AG39" s="1">
        <v>0.39090000000000003</v>
      </c>
      <c r="AH39" s="1">
        <v>3.0700000000000002E-2</v>
      </c>
      <c r="AI39" s="1">
        <v>0.1022</v>
      </c>
      <c r="AJ39" s="1">
        <v>0.14080000000000001</v>
      </c>
      <c r="AK39" s="1">
        <v>0.29580000000000001</v>
      </c>
      <c r="AL39" s="1">
        <v>0.24030000000000001</v>
      </c>
      <c r="AM39" s="1">
        <v>0.76459999999999995</v>
      </c>
      <c r="AN39" s="1">
        <v>0.11219999999999999</v>
      </c>
    </row>
    <row r="40" spans="1:40" x14ac:dyDescent="0.2">
      <c r="A40">
        <v>2010</v>
      </c>
      <c r="B40" s="1">
        <v>1.4999999999999999E-2</v>
      </c>
      <c r="C40" s="1">
        <v>0.1709</v>
      </c>
      <c r="D40" s="1">
        <v>0.14910000000000001</v>
      </c>
      <c r="E40" s="1">
        <v>0.14269999999999999</v>
      </c>
      <c r="F40" s="1">
        <v>0.1696</v>
      </c>
      <c r="G40" s="1">
        <v>0.25459999999999999</v>
      </c>
      <c r="H40" s="1">
        <v>0.21629999999999999</v>
      </c>
      <c r="I40" s="1">
        <v>0.2893</v>
      </c>
      <c r="J40" s="1">
        <v>0.2772</v>
      </c>
      <c r="K40" s="1">
        <v>0.2482</v>
      </c>
      <c r="L40" s="1">
        <v>0.30690000000000001</v>
      </c>
      <c r="M40" s="1">
        <v>0.24859999999999999</v>
      </c>
      <c r="N40" s="1">
        <v>0.11119999999999999</v>
      </c>
      <c r="O40" s="1">
        <v>8.3599999999999994E-2</v>
      </c>
      <c r="P40" s="1">
        <v>0.25600000000000001</v>
      </c>
      <c r="Q40" s="1">
        <v>4.4699999999999997E-2</v>
      </c>
      <c r="R40" s="1">
        <v>4.9099999999999998E-2</v>
      </c>
      <c r="S40" s="1">
        <v>0.15770000000000001</v>
      </c>
      <c r="T40" s="1">
        <v>0.18859999999999999</v>
      </c>
      <c r="U40" s="1">
        <v>1.4E-3</v>
      </c>
      <c r="V40" s="1">
        <v>2.63E-2</v>
      </c>
      <c r="W40" s="1">
        <v>7.3499999999999996E-2</v>
      </c>
      <c r="X40" s="1">
        <v>7.9200000000000007E-2</v>
      </c>
      <c r="Y40" s="1">
        <v>8.9300000000000004E-2</v>
      </c>
      <c r="Z40" s="1">
        <v>6.4199999999999993E-2</v>
      </c>
      <c r="AA40" s="1">
        <v>6.1699999999999998E-2</v>
      </c>
      <c r="AB40" s="1">
        <v>0.08</v>
      </c>
      <c r="AC40" s="1">
        <v>8.5300000000000001E-2</v>
      </c>
      <c r="AD40" s="1">
        <v>5.21E-2</v>
      </c>
      <c r="AE40" s="1">
        <v>9.3299999999999994E-2</v>
      </c>
      <c r="AF40" s="1">
        <v>0.1071</v>
      </c>
      <c r="AG40" s="1">
        <v>0.124</v>
      </c>
      <c r="AH40" s="1">
        <v>9.4999999999999998E-3</v>
      </c>
      <c r="AI40" s="1">
        <v>2.1299999999999999E-2</v>
      </c>
      <c r="AJ40" s="1">
        <v>1.4999999999999999E-2</v>
      </c>
      <c r="AK40" s="1">
        <v>0.28299999999999997</v>
      </c>
      <c r="AL40" s="1">
        <v>0.29270000000000002</v>
      </c>
      <c r="AM40" s="1">
        <v>0.3745</v>
      </c>
      <c r="AN40" s="1">
        <v>7.17E-2</v>
      </c>
    </row>
    <row r="41" spans="1:40" x14ac:dyDescent="0.2">
      <c r="A41">
        <v>2011</v>
      </c>
      <c r="B41" s="1">
        <v>2.9600000000000001E-2</v>
      </c>
      <c r="C41" s="1">
        <v>9.5999999999999992E-3</v>
      </c>
      <c r="D41" s="1">
        <v>1.9699999999999999E-2</v>
      </c>
      <c r="E41" s="1">
        <v>0.01</v>
      </c>
      <c r="F41" s="1">
        <v>1.7100000000000001E-2</v>
      </c>
      <c r="G41" s="1">
        <v>-2.1100000000000001E-2</v>
      </c>
      <c r="H41" s="1">
        <v>-4.4000000000000003E-3</v>
      </c>
      <c r="I41" s="1">
        <v>-3.8399999999999997E-2</v>
      </c>
      <c r="J41" s="1">
        <v>-2.8000000000000001E-2</v>
      </c>
      <c r="K41" s="1">
        <v>-4.1599999999999998E-2</v>
      </c>
      <c r="L41" s="1">
        <v>-1.5800000000000002E-2</v>
      </c>
      <c r="M41" s="1">
        <v>-7.8600000000000003E-2</v>
      </c>
      <c r="N41" s="1">
        <v>-0.14560000000000001</v>
      </c>
      <c r="O41" s="1">
        <v>-0.12509999999999999</v>
      </c>
      <c r="P41" s="1">
        <v>-0.1963</v>
      </c>
      <c r="Q41" s="1">
        <v>-0.1242</v>
      </c>
      <c r="R41" s="1">
        <v>-0.11600000000000001</v>
      </c>
      <c r="S41" s="1">
        <v>-0.14000000000000001</v>
      </c>
      <c r="T41" s="1">
        <v>-0.18779999999999999</v>
      </c>
      <c r="U41" s="1">
        <v>6.9999999999999999E-4</v>
      </c>
      <c r="V41" s="1">
        <v>2.2599999999999999E-2</v>
      </c>
      <c r="W41" s="1">
        <v>9.7900000000000001E-2</v>
      </c>
      <c r="X41" s="1">
        <v>0.16239999999999999</v>
      </c>
      <c r="Y41" s="1">
        <v>0.2928</v>
      </c>
      <c r="Z41" s="1">
        <v>7.5600000000000001E-2</v>
      </c>
      <c r="AA41" s="1">
        <v>0.1323</v>
      </c>
      <c r="AB41" s="1">
        <v>3.78E-2</v>
      </c>
      <c r="AC41" s="1">
        <v>8.5999999999999993E-2</v>
      </c>
      <c r="AD41" s="1">
        <v>1.9300000000000001E-2</v>
      </c>
      <c r="AE41" s="1">
        <v>9.7299999999999998E-2</v>
      </c>
      <c r="AF41" s="1">
        <v>0.17180000000000001</v>
      </c>
      <c r="AG41" s="1">
        <v>7.1300000000000002E-2</v>
      </c>
      <c r="AH41" s="1">
        <v>1.6E-2</v>
      </c>
      <c r="AI41" s="1">
        <v>9.6199999999999994E-2</v>
      </c>
      <c r="AJ41" s="1">
        <v>0.1069</v>
      </c>
      <c r="AK41" s="1">
        <v>8.4699999999999998E-2</v>
      </c>
      <c r="AL41" s="1">
        <v>9.5699999999999993E-2</v>
      </c>
      <c r="AM41" s="1">
        <v>-0.217</v>
      </c>
      <c r="AN41" s="1">
        <v>-3.2800000000000003E-2</v>
      </c>
    </row>
    <row r="42" spans="1:40" x14ac:dyDescent="0.2">
      <c r="A42">
        <v>2012</v>
      </c>
      <c r="B42" s="1">
        <v>1.7399999999999999E-2</v>
      </c>
      <c r="C42" s="1">
        <v>0.16250000000000001</v>
      </c>
      <c r="D42" s="1">
        <v>0.15820000000000001</v>
      </c>
      <c r="E42" s="1">
        <v>0.15</v>
      </c>
      <c r="F42" s="1">
        <v>0.16889999999999999</v>
      </c>
      <c r="G42" s="1">
        <v>0.158</v>
      </c>
      <c r="H42" s="1">
        <v>0.15909999999999999</v>
      </c>
      <c r="I42" s="1">
        <v>0.15809999999999999</v>
      </c>
      <c r="J42" s="1">
        <v>0.1804</v>
      </c>
      <c r="K42" s="1">
        <v>0.18559999999999999</v>
      </c>
      <c r="L42" s="1">
        <v>0.17519999999999999</v>
      </c>
      <c r="M42" s="1">
        <v>0.1983</v>
      </c>
      <c r="N42" s="1">
        <v>0.18140000000000001</v>
      </c>
      <c r="O42" s="1">
        <v>0.18559999999999999</v>
      </c>
      <c r="P42" s="1">
        <v>0.20730000000000001</v>
      </c>
      <c r="Q42" s="1">
        <v>0.1883</v>
      </c>
      <c r="R42" s="1">
        <v>0.20799999999999999</v>
      </c>
      <c r="S42" s="1">
        <v>0.15490000000000001</v>
      </c>
      <c r="T42" s="1">
        <v>0.18640000000000001</v>
      </c>
      <c r="U42" s="1">
        <v>8.0000000000000004E-4</v>
      </c>
      <c r="V42" s="1">
        <v>6.8999999999999999E-3</v>
      </c>
      <c r="W42" s="1">
        <v>2.6700000000000002E-2</v>
      </c>
      <c r="X42" s="1">
        <v>2.7300000000000001E-2</v>
      </c>
      <c r="Y42" s="1">
        <v>3.4599999999999999E-2</v>
      </c>
      <c r="Z42" s="1">
        <v>4.0500000000000001E-2</v>
      </c>
      <c r="AA42" s="1">
        <v>6.7699999999999996E-2</v>
      </c>
      <c r="AB42" s="1">
        <v>8.0399999999999999E-2</v>
      </c>
      <c r="AC42" s="1">
        <v>9.5399999999999999E-2</v>
      </c>
      <c r="AD42" s="1">
        <v>4.5199999999999997E-2</v>
      </c>
      <c r="AE42" s="1">
        <v>0.10580000000000001</v>
      </c>
      <c r="AF42" s="1">
        <v>0.1166</v>
      </c>
      <c r="AG42" s="1">
        <v>0.14360000000000001</v>
      </c>
      <c r="AH42" s="1">
        <v>9.9000000000000008E-3</v>
      </c>
      <c r="AI42" s="1">
        <v>5.7000000000000002E-2</v>
      </c>
      <c r="AJ42" s="1">
        <v>8.0799999999999997E-2</v>
      </c>
      <c r="AK42" s="1">
        <v>0.17530000000000001</v>
      </c>
      <c r="AL42" s="1">
        <v>6.6000000000000003E-2</v>
      </c>
      <c r="AM42" s="1">
        <v>-0.1298</v>
      </c>
      <c r="AN42" s="1">
        <v>-5.7999999999999996E-3</v>
      </c>
    </row>
    <row r="43" spans="1:40" x14ac:dyDescent="0.2">
      <c r="A43">
        <v>2013</v>
      </c>
      <c r="B43" s="1">
        <v>1.4999999999999999E-2</v>
      </c>
      <c r="C43" s="1">
        <v>0.33350000000000002</v>
      </c>
      <c r="D43" s="1">
        <v>0.32179999999999997</v>
      </c>
      <c r="E43" s="1">
        <v>0.32869999999999999</v>
      </c>
      <c r="F43" s="1">
        <v>0.3216</v>
      </c>
      <c r="G43" s="1">
        <v>0.35</v>
      </c>
      <c r="H43" s="1">
        <v>0.37419999999999998</v>
      </c>
      <c r="I43" s="1">
        <v>0.32019999999999998</v>
      </c>
      <c r="J43" s="1">
        <v>0.37619999999999998</v>
      </c>
      <c r="K43" s="1">
        <v>0.36409999999999998</v>
      </c>
      <c r="L43" s="1">
        <v>0.37980000000000003</v>
      </c>
      <c r="M43" s="1">
        <v>0.5091</v>
      </c>
      <c r="N43" s="1">
        <v>0.15040000000000001</v>
      </c>
      <c r="O43" s="1">
        <v>0.22059999999999999</v>
      </c>
      <c r="P43" s="1">
        <v>0.16600000000000001</v>
      </c>
      <c r="Q43" s="1">
        <v>0.21840000000000001</v>
      </c>
      <c r="R43" s="1">
        <v>0.247</v>
      </c>
      <c r="S43" s="1">
        <v>0.1736</v>
      </c>
      <c r="T43" s="1">
        <v>-5.1900000000000002E-2</v>
      </c>
      <c r="U43" s="1">
        <v>5.0000000000000001E-4</v>
      </c>
      <c r="V43" s="1">
        <v>-1E-3</v>
      </c>
      <c r="W43" s="1">
        <v>-3.09E-2</v>
      </c>
      <c r="X43" s="1">
        <v>-8.5699999999999998E-2</v>
      </c>
      <c r="Y43" s="1">
        <v>-0.1303</v>
      </c>
      <c r="Z43" s="1">
        <v>-2.2599999999999999E-2</v>
      </c>
      <c r="AA43" s="1">
        <v>-8.9200000000000002E-2</v>
      </c>
      <c r="AB43" s="1">
        <v>-2.7400000000000001E-2</v>
      </c>
      <c r="AC43" s="1">
        <v>-8.0999999999999996E-3</v>
      </c>
      <c r="AD43" s="1">
        <v>9.7000000000000003E-3</v>
      </c>
      <c r="AE43" s="1">
        <v>-0.02</v>
      </c>
      <c r="AF43" s="1">
        <v>-5.8700000000000002E-2</v>
      </c>
      <c r="AG43" s="1">
        <v>4.5400000000000003E-2</v>
      </c>
      <c r="AH43" s="1">
        <v>4.7999999999999996E-3</v>
      </c>
      <c r="AI43" s="1">
        <v>-1.5599999999999999E-2</v>
      </c>
      <c r="AJ43" s="1">
        <v>-2.9499999999999998E-2</v>
      </c>
      <c r="AK43" s="1">
        <v>2.3099999999999999E-2</v>
      </c>
      <c r="AL43" s="1">
        <v>-0.2833</v>
      </c>
      <c r="AM43" s="1">
        <v>-0.3513</v>
      </c>
      <c r="AN43" s="1">
        <v>-1.83E-2</v>
      </c>
    </row>
    <row r="44" spans="1:40" x14ac:dyDescent="0.2">
      <c r="A44">
        <v>2014</v>
      </c>
      <c r="B44" s="1">
        <v>7.6E-3</v>
      </c>
      <c r="C44" s="1">
        <v>0.12429999999999999</v>
      </c>
      <c r="D44" s="1">
        <v>0.1351</v>
      </c>
      <c r="E44" s="1">
        <v>0.13070000000000001</v>
      </c>
      <c r="F44" s="1">
        <v>0.13469999999999999</v>
      </c>
      <c r="G44" s="1">
        <v>0.13600000000000001</v>
      </c>
      <c r="H44" s="1">
        <v>0.1384</v>
      </c>
      <c r="I44" s="1">
        <v>0.13350000000000001</v>
      </c>
      <c r="J44" s="1">
        <v>7.3700000000000002E-2</v>
      </c>
      <c r="K44" s="1">
        <v>0.10390000000000001</v>
      </c>
      <c r="L44" s="1">
        <v>3.8800000000000001E-2</v>
      </c>
      <c r="M44" s="1">
        <v>4.6100000000000002E-2</v>
      </c>
      <c r="N44" s="1">
        <v>-4.24E-2</v>
      </c>
      <c r="O44" s="1">
        <v>-5.6599999999999998E-2</v>
      </c>
      <c r="P44" s="1">
        <v>-5.0599999999999999E-2</v>
      </c>
      <c r="Q44" s="1">
        <v>-6.8000000000000005E-2</v>
      </c>
      <c r="R44" s="1">
        <v>-6.6699999999999995E-2</v>
      </c>
      <c r="S44" s="1">
        <v>-4.6899999999999997E-2</v>
      </c>
      <c r="T44" s="1">
        <v>4.1999999999999997E-3</v>
      </c>
      <c r="U44" s="1">
        <v>2.9999999999999997E-4</v>
      </c>
      <c r="V44" s="1">
        <v>7.1000000000000004E-3</v>
      </c>
      <c r="W44" s="1">
        <v>4.3200000000000002E-2</v>
      </c>
      <c r="X44" s="1">
        <v>0.10630000000000001</v>
      </c>
      <c r="Y44" s="1">
        <v>0.25269999999999998</v>
      </c>
      <c r="Z44" s="1">
        <v>5.7599999999999998E-2</v>
      </c>
      <c r="AA44" s="1">
        <v>3.8300000000000001E-2</v>
      </c>
      <c r="AB44" s="1">
        <v>3.3999999999999998E-3</v>
      </c>
      <c r="AC44" s="1">
        <v>9.7000000000000003E-2</v>
      </c>
      <c r="AD44" s="1">
        <v>1.7600000000000001E-2</v>
      </c>
      <c r="AE44" s="1">
        <v>8.2100000000000006E-2</v>
      </c>
      <c r="AF44" s="1">
        <v>0.1817</v>
      </c>
      <c r="AG44" s="1">
        <v>4.58E-2</v>
      </c>
      <c r="AH44" s="1">
        <v>6.4999999999999997E-3</v>
      </c>
      <c r="AI44" s="1">
        <v>7.2499999999999995E-2</v>
      </c>
      <c r="AJ44" s="1">
        <v>0.11070000000000001</v>
      </c>
      <c r="AK44" s="1">
        <v>0.30130000000000001</v>
      </c>
      <c r="AL44" s="1">
        <v>-2.1899999999999999E-2</v>
      </c>
      <c r="AM44" s="1">
        <v>-0.11409999999999999</v>
      </c>
      <c r="AN44" s="1">
        <v>-0.3296</v>
      </c>
    </row>
    <row r="45" spans="1:40" x14ac:dyDescent="0.2">
      <c r="A45">
        <v>2015</v>
      </c>
      <c r="B45" s="1">
        <v>7.3000000000000001E-3</v>
      </c>
      <c r="C45" s="1">
        <v>2.8999999999999998E-3</v>
      </c>
      <c r="D45" s="1">
        <v>1.2500000000000001E-2</v>
      </c>
      <c r="E45" s="1">
        <v>-1.04E-2</v>
      </c>
      <c r="F45" s="1">
        <v>3.1699999999999999E-2</v>
      </c>
      <c r="G45" s="1">
        <v>-1.4500000000000001E-2</v>
      </c>
      <c r="H45" s="1">
        <v>-1.9099999999999999E-2</v>
      </c>
      <c r="I45" s="1">
        <v>-1.1299999999999999E-2</v>
      </c>
      <c r="J45" s="1">
        <v>-3.78E-2</v>
      </c>
      <c r="K45" s="1">
        <v>-4.7699999999999999E-2</v>
      </c>
      <c r="L45" s="1">
        <v>-2.64E-2</v>
      </c>
      <c r="M45" s="1">
        <v>-8.2799999999999999E-2</v>
      </c>
      <c r="N45" s="1">
        <v>-4.3799999999999999E-2</v>
      </c>
      <c r="O45" s="1">
        <v>-1.9E-3</v>
      </c>
      <c r="P45" s="1">
        <v>-1E-4</v>
      </c>
      <c r="Q45" s="1">
        <v>-5.8599999999999999E-2</v>
      </c>
      <c r="R45" s="1">
        <v>-0.02</v>
      </c>
      <c r="S45" s="1">
        <v>2.2499999999999999E-2</v>
      </c>
      <c r="T45" s="1">
        <v>-0.1547</v>
      </c>
      <c r="U45" s="1">
        <v>5.0000000000000001E-4</v>
      </c>
      <c r="V45" s="1">
        <v>4.4999999999999997E-3</v>
      </c>
      <c r="W45" s="1">
        <v>1.4999999999999999E-2</v>
      </c>
      <c r="X45" s="1">
        <v>1.12E-2</v>
      </c>
      <c r="Y45" s="1">
        <v>-1.54E-2</v>
      </c>
      <c r="Z45" s="1">
        <v>3.0000000000000001E-3</v>
      </c>
      <c r="AA45" s="1">
        <v>-1.83E-2</v>
      </c>
      <c r="AB45" s="1">
        <v>-5.0500000000000003E-2</v>
      </c>
      <c r="AC45" s="1">
        <v>0</v>
      </c>
      <c r="AD45" s="1">
        <v>1.03E-2</v>
      </c>
      <c r="AE45" s="1">
        <v>-1.2500000000000001E-2</v>
      </c>
      <c r="AF45" s="1">
        <v>-2.1999999999999999E-2</v>
      </c>
      <c r="AG45" s="1">
        <v>-1.4E-2</v>
      </c>
      <c r="AH45" s="1">
        <v>4.4999999999999997E-3</v>
      </c>
      <c r="AI45" s="1">
        <v>2.8500000000000001E-2</v>
      </c>
      <c r="AJ45" s="1">
        <v>3.9699999999999999E-2</v>
      </c>
      <c r="AK45" s="1">
        <v>2.2200000000000001E-2</v>
      </c>
      <c r="AL45" s="1">
        <v>-0.1067</v>
      </c>
      <c r="AM45" s="1">
        <v>-0.29420000000000002</v>
      </c>
      <c r="AN45" s="1">
        <v>-0.34060000000000001</v>
      </c>
    </row>
    <row r="46" spans="1:40" x14ac:dyDescent="0.2">
      <c r="A46">
        <v>2016</v>
      </c>
      <c r="B46" s="1">
        <v>2.07E-2</v>
      </c>
      <c r="C46" s="1">
        <v>0.12529999999999999</v>
      </c>
      <c r="D46" s="1">
        <v>0.1182</v>
      </c>
      <c r="E46" s="1">
        <v>0.16750000000000001</v>
      </c>
      <c r="F46" s="1">
        <v>5.9900000000000002E-2</v>
      </c>
      <c r="G46" s="1">
        <v>0.11070000000000001</v>
      </c>
      <c r="H46" s="1">
        <v>0.15110000000000001</v>
      </c>
      <c r="I46" s="1">
        <v>6.6199999999999995E-2</v>
      </c>
      <c r="J46" s="1">
        <v>0.1817</v>
      </c>
      <c r="K46" s="1">
        <v>0.2465</v>
      </c>
      <c r="L46" s="1">
        <v>0.1061</v>
      </c>
      <c r="M46" s="1">
        <v>0.2147</v>
      </c>
      <c r="N46" s="1">
        <v>4.65E-2</v>
      </c>
      <c r="O46" s="1">
        <v>2.4500000000000001E-2</v>
      </c>
      <c r="P46" s="1">
        <v>4.2599999999999999E-2</v>
      </c>
      <c r="Q46" s="1">
        <v>5.0500000000000003E-2</v>
      </c>
      <c r="R46" s="1">
        <v>-8.0000000000000002E-3</v>
      </c>
      <c r="S46" s="1">
        <v>5.1900000000000002E-2</v>
      </c>
      <c r="T46" s="1">
        <v>0.115</v>
      </c>
      <c r="U46" s="1">
        <v>3.0000000000000001E-3</v>
      </c>
      <c r="V46" s="1">
        <v>0.01</v>
      </c>
      <c r="W46" s="1">
        <v>1.1900000000000001E-2</v>
      </c>
      <c r="X46" s="1">
        <v>0.01</v>
      </c>
      <c r="Y46" s="1">
        <v>1.21E-2</v>
      </c>
      <c r="Z46" s="1">
        <v>2.5000000000000001E-2</v>
      </c>
      <c r="AA46" s="1">
        <v>4.5199999999999997E-2</v>
      </c>
      <c r="AB46" s="1">
        <v>3.61E-2</v>
      </c>
      <c r="AC46" s="1">
        <v>6.1699999999999998E-2</v>
      </c>
      <c r="AD46" s="1">
        <v>2.75E-2</v>
      </c>
      <c r="AE46" s="1">
        <v>6.2100000000000002E-2</v>
      </c>
      <c r="AF46" s="1">
        <v>7.8299999999999995E-2</v>
      </c>
      <c r="AG46" s="1">
        <v>0.1119</v>
      </c>
      <c r="AH46" s="1">
        <v>3.5999999999999999E-3</v>
      </c>
      <c r="AI46" s="1">
        <v>8.0000000000000004E-4</v>
      </c>
      <c r="AJ46" s="1">
        <v>6.1999999999999998E-3</v>
      </c>
      <c r="AK46" s="1">
        <v>8.3400000000000002E-2</v>
      </c>
      <c r="AL46" s="1">
        <v>8.0299999999999996E-2</v>
      </c>
      <c r="AM46" s="1">
        <v>0.50639999999999996</v>
      </c>
      <c r="AN46" s="1">
        <v>0.1012</v>
      </c>
    </row>
    <row r="47" spans="1:40" x14ac:dyDescent="0.2">
      <c r="A47">
        <v>2017</v>
      </c>
      <c r="B47" s="1">
        <v>2.1100000000000001E-2</v>
      </c>
      <c r="C47" s="1">
        <v>0.21049999999999999</v>
      </c>
      <c r="D47" s="1">
        <v>0.2167</v>
      </c>
      <c r="E47" s="1">
        <v>0.1699</v>
      </c>
      <c r="F47" s="1">
        <v>0.27650000000000002</v>
      </c>
      <c r="G47" s="1">
        <v>0.19120000000000001</v>
      </c>
      <c r="H47" s="1">
        <v>0.1691</v>
      </c>
      <c r="I47" s="1">
        <v>0.2172</v>
      </c>
      <c r="J47" s="1">
        <v>0.161</v>
      </c>
      <c r="K47" s="1">
        <v>0.1167</v>
      </c>
      <c r="L47" s="1">
        <v>0.21779999999999999</v>
      </c>
      <c r="M47" s="1">
        <v>0.12470000000000001</v>
      </c>
      <c r="N47" s="1">
        <v>0.27400000000000002</v>
      </c>
      <c r="O47" s="1">
        <v>0.26400000000000001</v>
      </c>
      <c r="P47" s="1">
        <v>0.30599999999999999</v>
      </c>
      <c r="Q47" s="1">
        <v>0.21249999999999999</v>
      </c>
      <c r="R47" s="1">
        <v>0.26819999999999999</v>
      </c>
      <c r="S47" s="1">
        <v>0.28389999999999999</v>
      </c>
      <c r="T47" s="1">
        <v>0.3115</v>
      </c>
      <c r="U47" s="1">
        <v>8.8000000000000005E-3</v>
      </c>
      <c r="V47" s="1">
        <v>4.0000000000000001E-3</v>
      </c>
      <c r="W47" s="1">
        <v>1.5800000000000002E-2</v>
      </c>
      <c r="X47" s="1">
        <v>2.3900000000000001E-2</v>
      </c>
      <c r="Y47" s="1">
        <v>8.5900000000000004E-2</v>
      </c>
      <c r="Z47" s="1">
        <v>3.4500000000000003E-2</v>
      </c>
      <c r="AA47" s="1">
        <v>2.81E-2</v>
      </c>
      <c r="AB47" s="1">
        <v>8.8700000000000001E-2</v>
      </c>
      <c r="AC47" s="1">
        <v>4.3200000000000002E-2</v>
      </c>
      <c r="AD47" s="1">
        <v>2.0299999999999999E-2</v>
      </c>
      <c r="AE47" s="1">
        <v>7.0599999999999996E-2</v>
      </c>
      <c r="AF47" s="1">
        <v>0.11940000000000001</v>
      </c>
      <c r="AG47" s="1">
        <v>7.0199999999999999E-2</v>
      </c>
      <c r="AH47" s="1">
        <v>0.01</v>
      </c>
      <c r="AI47" s="1">
        <v>4.5400000000000003E-2</v>
      </c>
      <c r="AJ47" s="1">
        <v>6.4299999999999996E-2</v>
      </c>
      <c r="AK47" s="1">
        <v>4.8300000000000003E-2</v>
      </c>
      <c r="AL47" s="1">
        <v>0.12809999999999999</v>
      </c>
      <c r="AM47" s="1">
        <v>0.13750000000000001</v>
      </c>
      <c r="AN47" s="1">
        <v>3.8899999999999997E-2</v>
      </c>
    </row>
    <row r="48" spans="1:40" x14ac:dyDescent="0.2">
      <c r="A48">
        <v>2018</v>
      </c>
      <c r="B48" s="1">
        <v>1.9099999999999999E-2</v>
      </c>
      <c r="C48" s="1">
        <v>-5.2600000000000001E-2</v>
      </c>
      <c r="D48" s="1">
        <v>-4.53E-2</v>
      </c>
      <c r="E48" s="1">
        <v>-5.5500000000000001E-2</v>
      </c>
      <c r="F48" s="1">
        <v>-3.4599999999999999E-2</v>
      </c>
      <c r="G48" s="1">
        <v>-9.3399999999999997E-2</v>
      </c>
      <c r="H48" s="1">
        <v>-0.12529999999999999</v>
      </c>
      <c r="I48" s="1">
        <v>-5.74E-2</v>
      </c>
      <c r="J48" s="1">
        <v>-9.4299999999999995E-2</v>
      </c>
      <c r="K48" s="1">
        <v>-0.1234</v>
      </c>
      <c r="L48" s="1">
        <v>-5.8000000000000003E-2</v>
      </c>
      <c r="M48" s="1">
        <v>-0.17119999999999999</v>
      </c>
      <c r="N48" s="1">
        <v>-0.1444</v>
      </c>
      <c r="O48" s="1">
        <v>-0.14460000000000001</v>
      </c>
      <c r="P48" s="1">
        <v>-0.1847</v>
      </c>
      <c r="Q48" s="1">
        <v>-0.14660000000000001</v>
      </c>
      <c r="R48" s="1">
        <v>-0.14860000000000001</v>
      </c>
      <c r="S48" s="1">
        <v>-0.13980000000000001</v>
      </c>
      <c r="T48" s="1">
        <v>-0.14710000000000001</v>
      </c>
      <c r="U48" s="1">
        <v>1.9E-2</v>
      </c>
      <c r="V48" s="1">
        <v>1.35E-2</v>
      </c>
      <c r="W48" s="1">
        <v>0.01</v>
      </c>
      <c r="X48" s="1">
        <v>9.9000000000000008E-3</v>
      </c>
      <c r="Y48" s="1">
        <v>-1.9E-2</v>
      </c>
      <c r="Z48" s="1">
        <v>-1.2999999999999999E-3</v>
      </c>
      <c r="AA48" s="1">
        <v>-1.49E-2</v>
      </c>
      <c r="AB48" s="1">
        <v>-2.4899999999999999E-2</v>
      </c>
      <c r="AC48" s="1">
        <v>-4.5999999999999999E-3</v>
      </c>
      <c r="AD48" s="1">
        <v>8.6E-3</v>
      </c>
      <c r="AE48" s="1">
        <v>-3.7900000000000003E-2</v>
      </c>
      <c r="AF48" s="1">
        <v>-5.9499999999999997E-2</v>
      </c>
      <c r="AG48" s="1">
        <v>-2.9600000000000001E-2</v>
      </c>
      <c r="AH48" s="1">
        <v>1.5900000000000001E-2</v>
      </c>
      <c r="AI48" s="1">
        <v>1.2500000000000001E-2</v>
      </c>
      <c r="AJ48" s="1">
        <v>8.9999999999999993E-3</v>
      </c>
      <c r="AK48" s="1">
        <v>-6.1100000000000002E-2</v>
      </c>
      <c r="AL48" s="1">
        <v>-1.9400000000000001E-2</v>
      </c>
      <c r="AM48" s="1">
        <v>-8.7900000000000006E-2</v>
      </c>
      <c r="AN48" s="1">
        <v>-0.13880000000000001</v>
      </c>
    </row>
    <row r="49" spans="1:40" x14ac:dyDescent="0.2">
      <c r="A49">
        <v>2019</v>
      </c>
      <c r="B49" s="1">
        <v>2.29E-2</v>
      </c>
      <c r="C49" s="1">
        <v>0.30649999999999999</v>
      </c>
      <c r="D49" s="1">
        <v>0.31330000000000002</v>
      </c>
      <c r="E49" s="1">
        <v>0.25669999999999998</v>
      </c>
      <c r="F49" s="1">
        <v>0.37080000000000002</v>
      </c>
      <c r="G49" s="1">
        <v>0.30859999999999999</v>
      </c>
      <c r="H49" s="1">
        <v>0.2782</v>
      </c>
      <c r="I49" s="1">
        <v>0.3372</v>
      </c>
      <c r="J49" s="1">
        <v>0.2722</v>
      </c>
      <c r="K49" s="1">
        <v>0.2261</v>
      </c>
      <c r="L49" s="1">
        <v>0.32600000000000001</v>
      </c>
      <c r="M49" s="1">
        <v>0.15340000000000001</v>
      </c>
      <c r="N49" s="1">
        <v>0.21429999999999999</v>
      </c>
      <c r="O49" s="1">
        <v>0.2205</v>
      </c>
      <c r="P49" s="1">
        <v>0.21360000000000001</v>
      </c>
      <c r="Q49" s="1">
        <v>0.1578</v>
      </c>
      <c r="R49" s="1">
        <v>0.24060000000000001</v>
      </c>
      <c r="S49" s="1">
        <v>0.17419999999999999</v>
      </c>
      <c r="T49" s="1">
        <v>0.20130000000000001</v>
      </c>
      <c r="U49" s="1">
        <v>2.1299999999999999E-2</v>
      </c>
      <c r="V49" s="1">
        <v>3.5900000000000001E-2</v>
      </c>
      <c r="W49" s="1">
        <v>6.2899999999999998E-2</v>
      </c>
      <c r="X49" s="1">
        <v>8.0299999999999996E-2</v>
      </c>
      <c r="Y49" s="1">
        <v>0.14130000000000001</v>
      </c>
      <c r="Z49" s="1">
        <v>8.6099999999999996E-2</v>
      </c>
      <c r="AA49" s="1">
        <v>8.0600000000000005E-2</v>
      </c>
      <c r="AB49" s="1">
        <v>6.8199999999999997E-2</v>
      </c>
      <c r="AC49" s="1">
        <v>6.7599999999999993E-2</v>
      </c>
      <c r="AD49" s="1">
        <v>5.74E-2</v>
      </c>
      <c r="AE49" s="1">
        <v>0.17369999999999999</v>
      </c>
      <c r="AF49" s="1">
        <v>0.2041</v>
      </c>
      <c r="AG49" s="1">
        <v>0.15790000000000001</v>
      </c>
      <c r="AH49" s="1">
        <v>2.3800000000000002E-2</v>
      </c>
      <c r="AI49" s="1">
        <v>6.7799999999999999E-2</v>
      </c>
      <c r="AJ49" s="1">
        <v>8.4900000000000003E-2</v>
      </c>
      <c r="AK49" s="1">
        <v>0.2878</v>
      </c>
      <c r="AL49" s="1">
        <v>0.17860000000000001</v>
      </c>
      <c r="AM49" s="1">
        <v>0.39789999999999998</v>
      </c>
      <c r="AN49" s="1">
        <v>0.15620000000000001</v>
      </c>
    </row>
    <row r="50" spans="1:40" x14ac:dyDescent="0.2">
      <c r="A50">
        <v>2020</v>
      </c>
      <c r="B50" s="1">
        <v>1.3599999999999999E-2</v>
      </c>
      <c r="C50" s="1">
        <v>0.2087</v>
      </c>
      <c r="D50" s="1">
        <v>0.1825</v>
      </c>
      <c r="E50" s="1">
        <v>2.18E-2</v>
      </c>
      <c r="F50" s="1">
        <v>0.40010000000000001</v>
      </c>
      <c r="G50" s="1">
        <v>0.18099999999999999</v>
      </c>
      <c r="H50" s="1">
        <v>2.41E-2</v>
      </c>
      <c r="I50" s="1">
        <v>0.34320000000000001</v>
      </c>
      <c r="J50" s="1">
        <v>0.18959999999999999</v>
      </c>
      <c r="K50" s="1">
        <v>5.7200000000000001E-2</v>
      </c>
      <c r="L50" s="1">
        <v>0.35099999999999998</v>
      </c>
      <c r="M50" s="1">
        <v>0.25530000000000003</v>
      </c>
      <c r="N50" s="1">
        <v>0.1116</v>
      </c>
      <c r="O50" s="1">
        <v>0.1026</v>
      </c>
      <c r="P50" s="1">
        <v>0.11840000000000001</v>
      </c>
      <c r="Q50" s="1">
        <v>-2.9700000000000001E-2</v>
      </c>
      <c r="R50" s="1">
        <v>6.3E-2</v>
      </c>
      <c r="S50" s="1">
        <v>0.16370000000000001</v>
      </c>
      <c r="T50" s="1">
        <v>0.15049999999999999</v>
      </c>
      <c r="U50" s="1">
        <v>4.4000000000000003E-3</v>
      </c>
      <c r="V50" s="1">
        <v>3.9600000000000003E-2</v>
      </c>
      <c r="W50" s="1">
        <v>8.2100000000000006E-2</v>
      </c>
      <c r="X50" s="1">
        <v>0.10009999999999999</v>
      </c>
      <c r="Y50" s="1">
        <v>0.18290000000000001</v>
      </c>
      <c r="Z50" s="1">
        <v>7.6100000000000001E-2</v>
      </c>
      <c r="AA50" s="1">
        <v>0.109</v>
      </c>
      <c r="AB50" s="1">
        <v>0.13489999999999999</v>
      </c>
      <c r="AC50" s="1">
        <v>7.3099999999999998E-2</v>
      </c>
      <c r="AD50" s="1">
        <v>5.1499999999999997E-2</v>
      </c>
      <c r="AE50" s="1">
        <v>0.10970000000000001</v>
      </c>
      <c r="AF50" s="1">
        <v>0.15359999999999999</v>
      </c>
      <c r="AG50" s="1">
        <v>5.28E-2</v>
      </c>
      <c r="AH50" s="1">
        <v>1.8200000000000001E-2</v>
      </c>
      <c r="AI50" s="1">
        <v>5.1299999999999998E-2</v>
      </c>
      <c r="AJ50" s="1">
        <v>6.2100000000000002E-2</v>
      </c>
      <c r="AK50" s="1">
        <v>-4.7800000000000002E-2</v>
      </c>
      <c r="AL50" s="1">
        <v>0.24809999999999999</v>
      </c>
      <c r="AM50" s="1">
        <v>0.2366</v>
      </c>
      <c r="AN50" s="1">
        <v>-0.2394</v>
      </c>
    </row>
    <row r="51" spans="1:40" x14ac:dyDescent="0.2">
      <c r="A51">
        <v>2021</v>
      </c>
      <c r="B51" s="1">
        <v>7.0400000000000004E-2</v>
      </c>
      <c r="C51" s="1">
        <v>0.25590000000000002</v>
      </c>
      <c r="D51" s="1">
        <v>0.28549999999999998</v>
      </c>
      <c r="E51" s="1">
        <v>0.2631</v>
      </c>
      <c r="F51" s="1">
        <v>0.27100000000000002</v>
      </c>
      <c r="G51" s="1">
        <v>0.24360000000000001</v>
      </c>
      <c r="H51" s="1">
        <v>0.28589999999999999</v>
      </c>
      <c r="I51" s="1">
        <v>0.20319999999999999</v>
      </c>
      <c r="J51" s="1">
        <v>0.1759</v>
      </c>
      <c r="K51" s="1">
        <v>0.27960000000000002</v>
      </c>
      <c r="L51" s="1">
        <v>5.5800000000000002E-2</v>
      </c>
      <c r="M51" s="1">
        <v>0.22309999999999999</v>
      </c>
      <c r="N51" s="1">
        <v>8.6099999999999996E-2</v>
      </c>
      <c r="O51" s="1">
        <v>0.1143</v>
      </c>
      <c r="P51" s="1">
        <v>0.13070000000000001</v>
      </c>
      <c r="Q51" s="1">
        <v>0.1087</v>
      </c>
      <c r="R51" s="1">
        <v>0.16189999999999999</v>
      </c>
      <c r="S51" s="1">
        <v>1.3599999999999999E-2</v>
      </c>
      <c r="T51" s="1">
        <v>7.3000000000000001E-3</v>
      </c>
      <c r="U51" s="1">
        <v>4.0000000000000002E-4</v>
      </c>
      <c r="V51" s="1">
        <v>-8.6999999999999994E-3</v>
      </c>
      <c r="W51" s="1">
        <v>-2.29E-2</v>
      </c>
      <c r="X51" s="1">
        <v>-3.3300000000000003E-2</v>
      </c>
      <c r="Y51" s="1">
        <v>-4.7300000000000002E-2</v>
      </c>
      <c r="Z51" s="1">
        <v>-1.77E-2</v>
      </c>
      <c r="AA51" s="1">
        <v>5.5599999999999997E-2</v>
      </c>
      <c r="AB51" s="1">
        <v>-4.9299999999999997E-2</v>
      </c>
      <c r="AC51" s="1">
        <v>-5.3E-3</v>
      </c>
      <c r="AD51" s="1">
        <v>-4.3E-3</v>
      </c>
      <c r="AE51" s="1">
        <v>-1.8499999999999999E-2</v>
      </c>
      <c r="AF51" s="1">
        <v>-2.3800000000000002E-2</v>
      </c>
      <c r="AG51" s="1">
        <v>3.6799999999999999E-2</v>
      </c>
      <c r="AH51" s="1">
        <v>1.6999999999999999E-3</v>
      </c>
      <c r="AI51" s="1">
        <v>1.0999999999999999E-2</v>
      </c>
      <c r="AJ51" s="1">
        <v>2.2599999999999999E-2</v>
      </c>
      <c r="AK51" s="1">
        <v>0.40189999999999998</v>
      </c>
      <c r="AL51" s="1">
        <v>-4.1500000000000002E-2</v>
      </c>
      <c r="AM51" s="1">
        <v>-9.5200000000000007E-2</v>
      </c>
      <c r="AN51" s="1">
        <v>0.38769999999999999</v>
      </c>
    </row>
    <row r="52" spans="1:40" x14ac:dyDescent="0.2">
      <c r="A52">
        <v>2022</v>
      </c>
      <c r="B52" s="1">
        <v>6.2300000000000001E-2</v>
      </c>
      <c r="C52" s="1">
        <v>-0.17269999999999999</v>
      </c>
      <c r="D52" s="1">
        <v>-0.1623</v>
      </c>
      <c r="E52" s="1">
        <v>-7.3400000000000007E-2</v>
      </c>
      <c r="F52" s="1">
        <v>-0.25269999999999998</v>
      </c>
      <c r="G52" s="1">
        <v>-0.17319999999999999</v>
      </c>
      <c r="H52" s="1">
        <v>-8.8800000000000004E-2</v>
      </c>
      <c r="I52" s="1">
        <v>-0.25380000000000003</v>
      </c>
      <c r="J52" s="1">
        <v>-0.15690000000000001</v>
      </c>
      <c r="K52" s="1">
        <v>-9.8299999999999998E-2</v>
      </c>
      <c r="L52" s="1">
        <v>-0.23699999999999999</v>
      </c>
      <c r="M52" s="1">
        <v>-0.17119999999999999</v>
      </c>
      <c r="N52" s="1">
        <v>-0.18679999999999999</v>
      </c>
      <c r="O52" s="1">
        <v>-0.19689999999999999</v>
      </c>
      <c r="P52" s="1">
        <v>-0.21929999999999999</v>
      </c>
      <c r="Q52" s="1">
        <v>-0.13619999999999999</v>
      </c>
      <c r="R52" s="1">
        <v>-0.2329</v>
      </c>
      <c r="S52" s="1">
        <v>-0.17</v>
      </c>
      <c r="T52" s="1">
        <v>-0.154</v>
      </c>
      <c r="U52" s="1">
        <v>6.0000000000000001E-3</v>
      </c>
      <c r="V52" s="1">
        <v>-3.7499999999999999E-2</v>
      </c>
      <c r="W52" s="1">
        <v>-8.2600000000000007E-2</v>
      </c>
      <c r="X52" s="1">
        <v>-0.1149</v>
      </c>
      <c r="Y52" s="1">
        <v>-0.22509999999999999</v>
      </c>
      <c r="Z52" s="1">
        <v>-0.10929999999999999</v>
      </c>
      <c r="AA52" s="1">
        <v>-7.4899999999999994E-2</v>
      </c>
      <c r="AB52" s="1">
        <v>-0.1653</v>
      </c>
      <c r="AC52" s="1">
        <v>-5.6599999999999998E-2</v>
      </c>
      <c r="AD52" s="1">
        <v>-5.5100000000000003E-2</v>
      </c>
      <c r="AE52" s="1">
        <v>-0.1623</v>
      </c>
      <c r="AF52" s="1">
        <v>-0.217</v>
      </c>
      <c r="AG52" s="1">
        <v>-9.8500000000000004E-2</v>
      </c>
      <c r="AH52" s="1">
        <v>-1.3299999999999999E-2</v>
      </c>
      <c r="AI52" s="1">
        <v>-7.3700000000000002E-2</v>
      </c>
      <c r="AJ52" s="1">
        <v>-0.10589999999999999</v>
      </c>
      <c r="AK52" s="1">
        <v>-0.18909999999999999</v>
      </c>
      <c r="AL52" s="1">
        <v>-6.8400000000000002E-2</v>
      </c>
      <c r="AM52" s="1">
        <v>-0.25690000000000002</v>
      </c>
      <c r="AN52" s="1">
        <v>0.3004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806E4-0066-467B-B654-F3A6CDF142B8}">
  <dimension ref="A1:AN5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2.75" x14ac:dyDescent="0.2"/>
  <cols>
    <col min="1" max="40" width="10.7109375" customWidth="1"/>
  </cols>
  <sheetData>
    <row r="1" spans="1:40" s="3" customFormat="1" ht="51" x14ac:dyDescent="0.2">
      <c r="A1" s="3" t="s">
        <v>8</v>
      </c>
      <c r="B1" s="2" t="s">
        <v>0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25</v>
      </c>
      <c r="T1" s="2" t="s">
        <v>26</v>
      </c>
      <c r="U1" s="2" t="s">
        <v>1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2</v>
      </c>
      <c r="AB1" s="2" t="s">
        <v>32</v>
      </c>
      <c r="AC1" s="2" t="s">
        <v>33</v>
      </c>
      <c r="AD1" s="2" t="s">
        <v>34</v>
      </c>
      <c r="AE1" s="2" t="s">
        <v>35</v>
      </c>
      <c r="AF1" s="2" t="s">
        <v>36</v>
      </c>
      <c r="AG1" s="2" t="s">
        <v>37</v>
      </c>
      <c r="AH1" s="2" t="s">
        <v>38</v>
      </c>
      <c r="AI1" s="2" t="s">
        <v>39</v>
      </c>
      <c r="AJ1" s="2" t="s">
        <v>40</v>
      </c>
      <c r="AK1" s="2" t="s">
        <v>3</v>
      </c>
      <c r="AL1" s="2" t="s">
        <v>4</v>
      </c>
      <c r="AM1" s="2" t="s">
        <v>41</v>
      </c>
      <c r="AN1" s="2" t="s">
        <v>5</v>
      </c>
    </row>
    <row r="2" spans="1:40" x14ac:dyDescent="0.2">
      <c r="A2">
        <v>2000</v>
      </c>
      <c r="B2" s="1">
        <f>INDEX(data,MATCH($A2,rawData4!$A$2:$A$52,0),MATCH(B$1,labels,0))</f>
        <v>3.39E-2</v>
      </c>
      <c r="C2" s="1">
        <f>INDEX(data,MATCH($A2,rawData4!$A$2:$A$52,0),MATCH(C$1,labels,0))</f>
        <v>-0.1057</v>
      </c>
      <c r="D2" s="1">
        <f>INDEX(data,MATCH($A2,rawData4!$A$2:$A$52,0),MATCH(D$1,labels,0))</f>
        <v>-9.06E-2</v>
      </c>
      <c r="E2" s="1">
        <f>INDEX(data,MATCH($A2,rawData4!$A$2:$A$52,0),MATCH(E$1,labels,0))</f>
        <v>6.0900000000000003E-2</v>
      </c>
      <c r="F2" s="1">
        <f>INDEX(data,MATCH($A2,rawData4!$A$2:$A$52,0),MATCH(F$1,labels,0))</f>
        <v>-0.22209999999999999</v>
      </c>
      <c r="G2" s="1">
        <f>INDEX(data,MATCH($A2,rawData4!$A$2:$A$52,0),MATCH(G$1,labels,0))</f>
        <v>0.18099999999999999</v>
      </c>
      <c r="H2" s="1">
        <f>INDEX(data,MATCH($A2,rawData4!$A$2:$A$52,0),MATCH(H$1,labels,0))</f>
        <v>0.19800000000000001</v>
      </c>
      <c r="I2" s="1">
        <f>INDEX(data,MATCH($A2,rawData4!$A$2:$A$52,0),MATCH(I$1,labels,0))</f>
        <v>-6.2799999999999995E-2</v>
      </c>
      <c r="J2" s="1">
        <f>INDEX(data,MATCH($A2,rawData4!$A$2:$A$52,0),MATCH(J$1,labels,0))</f>
        <v>-2.6700000000000002E-2</v>
      </c>
      <c r="K2" s="1">
        <f>INDEX(data,MATCH($A2,rawData4!$A$2:$A$52,0),MATCH(K$1,labels,0))</f>
        <v>0.21879999999999999</v>
      </c>
      <c r="L2" s="1">
        <f>INDEX(data,MATCH($A2,rawData4!$A$2:$A$52,0),MATCH(L$1,labels,0))</f>
        <v>1.5900000000000001E-2</v>
      </c>
      <c r="M2" s="1">
        <f>INDEX(data,MATCH($A2,rawData4!$A$2:$A$52,0),MATCH(M$1,labels,0))</f>
        <v>6.7000000000000002E-3</v>
      </c>
      <c r="N2" s="1">
        <f>INDEX(data,MATCH($A2,rawData4!$A$2:$A$52,0),MATCH(N$1,labels,0))</f>
        <v>-0.15609999999999999</v>
      </c>
      <c r="O2" s="1">
        <f>INDEX(data,MATCH($A2,rawData4!$A$2:$A$52,0),MATCH(O$1,labels,0))</f>
        <v>-0.1429</v>
      </c>
      <c r="P2" s="1">
        <f>INDEX(data,MATCH($A2,rawData4!$A$2:$A$52,0),MATCH(P$1,labels,0))</f>
        <v>-3.0800000000000001E-2</v>
      </c>
      <c r="Q2" s="1">
        <f>INDEX(data,MATCH($A2,rawData4!$A$2:$A$52,0),MATCH(Q$1,labels,0))</f>
        <v>-1.6000000000000001E-3</v>
      </c>
      <c r="R2" s="1">
        <f>INDEX(data,MATCH($A2,rawData4!$A$2:$A$52,0),MATCH(R$1,labels,0))</f>
        <v>-8.2100000000000006E-2</v>
      </c>
      <c r="S2" s="1">
        <f>INDEX(data,MATCH($A2,rawData4!$A$2:$A$52,0),MATCH(S$1,labels,0))</f>
        <v>-0.25740000000000002</v>
      </c>
      <c r="T2" s="1">
        <f>INDEX(data,MATCH($A2,rawData4!$A$2:$A$52,0),MATCH(T$1,labels,0))</f>
        <v>-0.27560000000000001</v>
      </c>
      <c r="U2" s="1">
        <f>INDEX(data,MATCH($A2,rawData4!$A$2:$A$52,0),MATCH(U$1,labels,0))</f>
        <v>5.9900000000000002E-2</v>
      </c>
      <c r="V2" s="1">
        <f>INDEX(data,MATCH($A2,rawData4!$A$2:$A$52,0),MATCH(V$1,labels,0))</f>
        <v>8.8300000000000003E-2</v>
      </c>
      <c r="W2" s="1">
        <f>INDEX(data,MATCH($A2,rawData4!$A$2:$A$52,0),MATCH(W$1,labels,0))</f>
        <v>0.14030000000000001</v>
      </c>
      <c r="X2" s="1">
        <f>INDEX(data,MATCH($A2,rawData4!$A$2:$A$52,0),MATCH(X$1,labels,0))</f>
        <v>0.17280000000000001</v>
      </c>
      <c r="Y2" s="1">
        <f>INDEX(data,MATCH($A2,rawData4!$A$2:$A$52,0),MATCH(Y$1,labels,0))</f>
        <v>0.19719999999999999</v>
      </c>
      <c r="Z2" s="1">
        <f>INDEX(data,MATCH($A2,rawData4!$A$2:$A$52,0),MATCH(Z$1,labels,0))</f>
        <v>0.1139</v>
      </c>
      <c r="AA2" s="1" t="str">
        <f>INDEX(data,MATCH($A2,rawData4!$A$2:$A$52,0),MATCH(AA$1,labels,0))</f>
        <v xml:space="preserve">N/A </v>
      </c>
      <c r="AB2" s="1">
        <f>INDEX(data,MATCH($A2,rawData4!$A$2:$A$52,0),MATCH(AB$1,labels,0))</f>
        <v>-3.3999999999999998E-3</v>
      </c>
      <c r="AC2" s="1">
        <f>INDEX(data,MATCH($A2,rawData4!$A$2:$A$52,0),MATCH(AC$1,labels,0))</f>
        <v>9.1999999999999998E-2</v>
      </c>
      <c r="AD2" s="1">
        <f>INDEX(data,MATCH($A2,rawData4!$A$2:$A$52,0),MATCH(AD$1,labels,0))</f>
        <v>8.1699999999999995E-2</v>
      </c>
      <c r="AE2" s="1" t="str">
        <f>INDEX(data,MATCH($A2,rawData4!$A$2:$A$52,0),MATCH(AE$1,labels,0))</f>
        <v xml:space="preserve">N/A </v>
      </c>
      <c r="AF2" s="1">
        <f>INDEX(data,MATCH($A2,rawData4!$A$2:$A$52,0),MATCH(AF$1,labels,0))</f>
        <v>0.1176</v>
      </c>
      <c r="AG2" s="1">
        <f>INDEX(data,MATCH($A2,rawData4!$A$2:$A$52,0),MATCH(AG$1,labels,0))</f>
        <v>-8.8000000000000005E-3</v>
      </c>
      <c r="AH2" s="1">
        <f>INDEX(data,MATCH($A2,rawData4!$A$2:$A$52,0),MATCH(AH$1,labels,0))</f>
        <v>4.9099999999999998E-2</v>
      </c>
      <c r="AI2" s="1">
        <f>INDEX(data,MATCH($A2,rawData4!$A$2:$A$52,0),MATCH(AI$1,labels,0))</f>
        <v>9.2399999999999996E-2</v>
      </c>
      <c r="AJ2" s="1">
        <f>INDEX(data,MATCH($A2,rawData4!$A$2:$A$52,0),MATCH(AJ$1,labels,0))</f>
        <v>0.13320000000000001</v>
      </c>
      <c r="AK2" s="1">
        <f>INDEX(data,MATCH($A2,rawData4!$A$2:$A$52,0),MATCH(AK$1,labels,0))</f>
        <v>0.26350000000000001</v>
      </c>
      <c r="AL2" s="1">
        <f>INDEX(data,MATCH($A2,rawData4!$A$2:$A$52,0),MATCH(AL$1,labels,0))</f>
        <v>-5.4399999999999997E-2</v>
      </c>
      <c r="AM2" s="1">
        <f>INDEX(data,MATCH($A2,rawData4!$A$2:$A$52,0),MATCH(AM$1,labels,0))</f>
        <v>-7.3400000000000007E-2</v>
      </c>
      <c r="AN2" s="1" t="str">
        <f>INDEX(data,MATCH($A2,rawData4!$A$2:$A$52,0),MATCH(AN$1,labels,0))</f>
        <v>N/A</v>
      </c>
    </row>
    <row r="3" spans="1:40" x14ac:dyDescent="0.2">
      <c r="A3">
        <v>2001</v>
      </c>
      <c r="B3" s="1">
        <f>INDEX(data,MATCH($A3,rawData4!$A$2:$A$52,0),MATCH(B$1,labels,0))</f>
        <v>1.55E-2</v>
      </c>
      <c r="C3" s="1">
        <f>INDEX(data,MATCH($A3,rawData4!$A$2:$A$52,0),MATCH(C$1,labels,0))</f>
        <v>-0.10970000000000001</v>
      </c>
      <c r="D3" s="1">
        <f>INDEX(data,MATCH($A3,rawData4!$A$2:$A$52,0),MATCH(D$1,labels,0))</f>
        <v>-0.1202</v>
      </c>
      <c r="E3" s="1">
        <f>INDEX(data,MATCH($A3,rawData4!$A$2:$A$52,0),MATCH(E$1,labels,0))</f>
        <v>-0.1186</v>
      </c>
      <c r="F3" s="1">
        <f>INDEX(data,MATCH($A3,rawData4!$A$2:$A$52,0),MATCH(F$1,labels,0))</f>
        <v>-0.1293</v>
      </c>
      <c r="G3" s="1">
        <f>INDEX(data,MATCH($A3,rawData4!$A$2:$A$52,0),MATCH(G$1,labels,0))</f>
        <v>-5.0000000000000001E-3</v>
      </c>
      <c r="H3" s="1">
        <f>INDEX(data,MATCH($A3,rawData4!$A$2:$A$52,0),MATCH(H$1,labels,0))</f>
        <v>-8.3999999999999995E-3</v>
      </c>
      <c r="I3" s="1">
        <f>INDEX(data,MATCH($A3,rawData4!$A$2:$A$52,0),MATCH(I$1,labels,0))</f>
        <v>-6.0199999999999997E-2</v>
      </c>
      <c r="J3" s="1">
        <f>INDEX(data,MATCH($A3,rawData4!$A$2:$A$52,0),MATCH(J$1,labels,0))</f>
        <v>3.1E-2</v>
      </c>
      <c r="K3" s="1">
        <f>INDEX(data,MATCH($A3,rawData4!$A$2:$A$52,0),MATCH(K$1,labels,0))</f>
        <v>0.13700000000000001</v>
      </c>
      <c r="L3" s="1">
        <f>INDEX(data,MATCH($A3,rawData4!$A$2:$A$52,0),MATCH(L$1,labels,0))</f>
        <v>-7.7999999999999996E-3</v>
      </c>
      <c r="M3" s="1">
        <f>INDEX(data,MATCH($A3,rawData4!$A$2:$A$52,0),MATCH(M$1,labels,0))</f>
        <v>0.23980000000000001</v>
      </c>
      <c r="N3" s="1">
        <f>INDEX(data,MATCH($A3,rawData4!$A$2:$A$52,0),MATCH(N$1,labels,0))</f>
        <v>-0.20150000000000001</v>
      </c>
      <c r="O3" s="1">
        <f>INDEX(data,MATCH($A3,rawData4!$A$2:$A$52,0),MATCH(O$1,labels,0))</f>
        <v>-0.21940000000000001</v>
      </c>
      <c r="P3" s="1">
        <f>INDEX(data,MATCH($A3,rawData4!$A$2:$A$52,0),MATCH(P$1,labels,0))</f>
        <v>-4.5900000000000003E-2</v>
      </c>
      <c r="Q3" s="1">
        <f>INDEX(data,MATCH($A3,rawData4!$A$2:$A$52,0),MATCH(Q$1,labels,0))</f>
        <v>-0.15260000000000001</v>
      </c>
      <c r="R3" s="1">
        <f>INDEX(data,MATCH($A3,rawData4!$A$2:$A$52,0),MATCH(R$1,labels,0))</f>
        <v>-0.20300000000000001</v>
      </c>
      <c r="S3" s="1">
        <f>INDEX(data,MATCH($A3,rawData4!$A$2:$A$52,0),MATCH(S$1,labels,0))</f>
        <v>-0.26340000000000002</v>
      </c>
      <c r="T3" s="1">
        <f>INDEX(data,MATCH($A3,rawData4!$A$2:$A$52,0),MATCH(T$1,labels,0))</f>
        <v>-2.8799999999999999E-2</v>
      </c>
      <c r="U3" s="1">
        <f>INDEX(data,MATCH($A3,rawData4!$A$2:$A$52,0),MATCH(U$1,labels,0))</f>
        <v>3.6999999999999998E-2</v>
      </c>
      <c r="V3" s="1">
        <f>INDEX(data,MATCH($A3,rawData4!$A$2:$A$52,0),MATCH(V$1,labels,0))</f>
        <v>7.8E-2</v>
      </c>
      <c r="W3" s="1">
        <f>INDEX(data,MATCH($A3,rawData4!$A$2:$A$52,0),MATCH(W$1,labels,0))</f>
        <v>7.5499999999999998E-2</v>
      </c>
      <c r="X3" s="1">
        <f>INDEX(data,MATCH($A3,rawData4!$A$2:$A$52,0),MATCH(X$1,labels,0))</f>
        <v>5.3999999999999999E-2</v>
      </c>
      <c r="Y3" s="1">
        <f>INDEX(data,MATCH($A3,rawData4!$A$2:$A$52,0),MATCH(Y$1,labels,0))</f>
        <v>4.3099999999999999E-2</v>
      </c>
      <c r="Z3" s="1">
        <f>INDEX(data,MATCH($A3,rawData4!$A$2:$A$52,0),MATCH(Z$1,labels,0))</f>
        <v>8.43E-2</v>
      </c>
      <c r="AA3" s="1">
        <f>INDEX(data,MATCH($A3,rawData4!$A$2:$A$52,0),MATCH(AA$1,labels,0))</f>
        <v>7.6100000000000001E-2</v>
      </c>
      <c r="AB3" s="1">
        <f>INDEX(data,MATCH($A3,rawData4!$A$2:$A$52,0),MATCH(AB$1,labels,0))</f>
        <v>5.11E-2</v>
      </c>
      <c r="AC3" s="1">
        <f>INDEX(data,MATCH($A3,rawData4!$A$2:$A$52,0),MATCH(AC$1,labels,0))</f>
        <v>0.10829999999999999</v>
      </c>
      <c r="AD3" s="1">
        <f>INDEX(data,MATCH($A3,rawData4!$A$2:$A$52,0),MATCH(AD$1,labels,0))</f>
        <v>8.14E-2</v>
      </c>
      <c r="AE3" s="1" t="str">
        <f>INDEX(data,MATCH($A3,rawData4!$A$2:$A$52,0),MATCH(AE$1,labels,0))</f>
        <v xml:space="preserve">N/A </v>
      </c>
      <c r="AF3" s="1">
        <f>INDEX(data,MATCH($A3,rawData4!$A$2:$A$52,0),MATCH(AF$1,labels,0))</f>
        <v>9.5699999999999993E-2</v>
      </c>
      <c r="AG3" s="1">
        <f>INDEX(data,MATCH($A3,rawData4!$A$2:$A$52,0),MATCH(AG$1,labels,0))</f>
        <v>2.9000000000000001E-2</v>
      </c>
      <c r="AH3" s="1">
        <f>INDEX(data,MATCH($A3,rawData4!$A$2:$A$52,0),MATCH(AH$1,labels,0))</f>
        <v>4.7500000000000001E-2</v>
      </c>
      <c r="AI3" s="1">
        <f>INDEX(data,MATCH($A3,rawData4!$A$2:$A$52,0),MATCH(AI$1,labels,0))</f>
        <v>5.0500000000000003E-2</v>
      </c>
      <c r="AJ3" s="1">
        <f>INDEX(data,MATCH($A3,rawData4!$A$2:$A$52,0),MATCH(AJ$1,labels,0))</f>
        <v>4.5400000000000003E-2</v>
      </c>
      <c r="AK3" s="1">
        <f>INDEX(data,MATCH($A3,rawData4!$A$2:$A$52,0),MATCH(AK$1,labels,0))</f>
        <v>0.1235</v>
      </c>
      <c r="AL3" s="1">
        <f>INDEX(data,MATCH($A3,rawData4!$A$2:$A$52,0),MATCH(AL$1,labels,0))</f>
        <v>7.4999999999999997E-3</v>
      </c>
      <c r="AM3" s="1">
        <f>INDEX(data,MATCH($A3,rawData4!$A$2:$A$52,0),MATCH(AM$1,labels,0))</f>
        <v>0.18329999999999999</v>
      </c>
      <c r="AN3" s="1" t="str">
        <f>INDEX(data,MATCH($A3,rawData4!$A$2:$A$52,0),MATCH(AN$1,labels,0))</f>
        <v>N/A</v>
      </c>
    </row>
    <row r="4" spans="1:40" x14ac:dyDescent="0.2">
      <c r="A4">
        <v>2002</v>
      </c>
      <c r="B4" s="1">
        <f>INDEX(data,MATCH($A4,rawData4!$A$2:$A$52,0),MATCH(B$1,labels,0))</f>
        <v>2.3800000000000002E-2</v>
      </c>
      <c r="C4" s="1">
        <f>INDEX(data,MATCH($A4,rawData4!$A$2:$A$52,0),MATCH(C$1,labels,0))</f>
        <v>-0.20960000000000001</v>
      </c>
      <c r="D4" s="1">
        <f>INDEX(data,MATCH($A4,rawData4!$A$2:$A$52,0),MATCH(D$1,labels,0))</f>
        <v>-0.2215</v>
      </c>
      <c r="E4" s="1">
        <f>INDEX(data,MATCH($A4,rawData4!$A$2:$A$52,0),MATCH(E$1,labels,0))</f>
        <v>-0.20880000000000001</v>
      </c>
      <c r="F4" s="1">
        <f>INDEX(data,MATCH($A4,rawData4!$A$2:$A$52,0),MATCH(F$1,labels,0))</f>
        <v>-0.23680000000000001</v>
      </c>
      <c r="G4" s="1">
        <f>INDEX(data,MATCH($A4,rawData4!$A$2:$A$52,0),MATCH(G$1,labels,0))</f>
        <v>-0.14610000000000001</v>
      </c>
      <c r="H4" s="1">
        <f>INDEX(data,MATCH($A4,rawData4!$A$2:$A$52,0),MATCH(H$1,labels,0))</f>
        <v>-0.1295</v>
      </c>
      <c r="I4" s="1">
        <f>INDEX(data,MATCH($A4,rawData4!$A$2:$A$52,0),MATCH(I$1,labels,0))</f>
        <v>-0.2122</v>
      </c>
      <c r="J4" s="1">
        <f>INDEX(data,MATCH($A4,rawData4!$A$2:$A$52,0),MATCH(J$1,labels,0))</f>
        <v>-0.20019999999999999</v>
      </c>
      <c r="K4" s="1">
        <f>INDEX(data,MATCH($A4,rawData4!$A$2:$A$52,0),MATCH(K$1,labels,0))</f>
        <v>-0.14199999999999999</v>
      </c>
      <c r="L4" s="1">
        <f>INDEX(data,MATCH($A4,rawData4!$A$2:$A$52,0),MATCH(L$1,labels,0))</f>
        <v>-0.15409999999999999</v>
      </c>
      <c r="M4" s="1">
        <f>INDEX(data,MATCH($A4,rawData4!$A$2:$A$52,0),MATCH(M$1,labels,0))</f>
        <v>4.9000000000000002E-2</v>
      </c>
      <c r="N4" s="1">
        <f>INDEX(data,MATCH($A4,rawData4!$A$2:$A$52,0),MATCH(N$1,labels,0))</f>
        <v>-0.15079999999999999</v>
      </c>
      <c r="O4" s="1">
        <f>INDEX(data,MATCH($A4,rawData4!$A$2:$A$52,0),MATCH(O$1,labels,0))</f>
        <v>-0.15620000000000001</v>
      </c>
      <c r="P4" s="1">
        <f>INDEX(data,MATCH($A4,rawData4!$A$2:$A$52,0),MATCH(P$1,labels,0))</f>
        <v>5.79E-2</v>
      </c>
      <c r="Q4" s="1">
        <f>INDEX(data,MATCH($A4,rawData4!$A$2:$A$52,0),MATCH(Q$1,labels,0))</f>
        <v>-8.5199999999999998E-2</v>
      </c>
      <c r="R4" s="1">
        <f>INDEX(data,MATCH($A4,rawData4!$A$2:$A$52,0),MATCH(R$1,labels,0))</f>
        <v>-0.17949999999999999</v>
      </c>
      <c r="S4" s="1">
        <f>INDEX(data,MATCH($A4,rawData4!$A$2:$A$52,0),MATCH(S$1,labels,0))</f>
        <v>-9.3200000000000005E-2</v>
      </c>
      <c r="T4" s="1">
        <f>INDEX(data,MATCH($A4,rawData4!$A$2:$A$52,0),MATCH(T$1,labels,0))</f>
        <v>-7.4300000000000005E-2</v>
      </c>
      <c r="U4" s="1">
        <f>INDEX(data,MATCH($A4,rawData4!$A$2:$A$52,0),MATCH(U$1,labels,0))</f>
        <v>1.6500000000000001E-2</v>
      </c>
      <c r="V4" s="1">
        <f>INDEX(data,MATCH($A4,rawData4!$A$2:$A$52,0),MATCH(V$1,labels,0))</f>
        <v>8.0199999999999994E-2</v>
      </c>
      <c r="W4" s="1">
        <f>INDEX(data,MATCH($A4,rawData4!$A$2:$A$52,0),MATCH(W$1,labels,0))</f>
        <v>0.14149999999999999</v>
      </c>
      <c r="X4" s="1">
        <f>INDEX(data,MATCH($A4,rawData4!$A$2:$A$52,0),MATCH(X$1,labels,0))</f>
        <v>0.1545</v>
      </c>
      <c r="Y4" s="1">
        <f>INDEX(data,MATCH($A4,rawData4!$A$2:$A$52,0),MATCH(Y$1,labels,0))</f>
        <v>0.16669999999999999</v>
      </c>
      <c r="Z4" s="1">
        <f>INDEX(data,MATCH($A4,rawData4!$A$2:$A$52,0),MATCH(Z$1,labels,0))</f>
        <v>8.2600000000000007E-2</v>
      </c>
      <c r="AA4" s="1">
        <f>INDEX(data,MATCH($A4,rawData4!$A$2:$A$52,0),MATCH(AA$1,labels,0))</f>
        <v>0.1661</v>
      </c>
      <c r="AB4" s="1">
        <f>INDEX(data,MATCH($A4,rawData4!$A$2:$A$52,0),MATCH(AB$1,labels,0))</f>
        <v>0.2039</v>
      </c>
      <c r="AC4" s="1">
        <f>INDEX(data,MATCH($A4,rawData4!$A$2:$A$52,0),MATCH(AC$1,labels,0))</f>
        <v>9.2899999999999996E-2</v>
      </c>
      <c r="AD4" s="1">
        <f>INDEX(data,MATCH($A4,rawData4!$A$2:$A$52,0),MATCH(AD$1,labels,0))</f>
        <v>5.2200000000000003E-2</v>
      </c>
      <c r="AE4" s="1" t="str">
        <f>INDEX(data,MATCH($A4,rawData4!$A$2:$A$52,0),MATCH(AE$1,labels,0))</f>
        <v xml:space="preserve">N/A </v>
      </c>
      <c r="AF4" s="1">
        <f>INDEX(data,MATCH($A4,rawData4!$A$2:$A$52,0),MATCH(AF$1,labels,0))</f>
        <v>0.13220000000000001</v>
      </c>
      <c r="AG4" s="1">
        <f>INDEX(data,MATCH($A4,rawData4!$A$2:$A$52,0),MATCH(AG$1,labels,0))</f>
        <v>1.7299999999999999E-2</v>
      </c>
      <c r="AH4" s="1">
        <f>INDEX(data,MATCH($A4,rawData4!$A$2:$A$52,0),MATCH(AH$1,labels,0))</f>
        <v>3.49E-2</v>
      </c>
      <c r="AI4" s="1">
        <f>INDEX(data,MATCH($A4,rawData4!$A$2:$A$52,0),MATCH(AI$1,labels,0))</f>
        <v>7.9100000000000004E-2</v>
      </c>
      <c r="AJ4" s="1">
        <f>INDEX(data,MATCH($A4,rawData4!$A$2:$A$52,0),MATCH(AJ$1,labels,0))</f>
        <v>0.1012</v>
      </c>
      <c r="AK4" s="1">
        <f>INDEX(data,MATCH($A4,rawData4!$A$2:$A$52,0),MATCH(AK$1,labels,0))</f>
        <v>3.7499999999999999E-2</v>
      </c>
      <c r="AL4" s="1">
        <f>INDEX(data,MATCH($A4,rawData4!$A$2:$A$52,0),MATCH(AL$1,labels,0))</f>
        <v>0.25569999999999998</v>
      </c>
      <c r="AM4" s="1">
        <f>INDEX(data,MATCH($A4,rawData4!$A$2:$A$52,0),MATCH(AM$1,labels,0))</f>
        <v>0.33350000000000002</v>
      </c>
      <c r="AN4" s="1" t="str">
        <f>INDEX(data,MATCH($A4,rawData4!$A$2:$A$52,0),MATCH(AN$1,labels,0))</f>
        <v>N/A</v>
      </c>
    </row>
    <row r="5" spans="1:40" x14ac:dyDescent="0.2">
      <c r="A5">
        <v>2003</v>
      </c>
      <c r="B5" s="1">
        <f>INDEX(data,MATCH($A5,rawData4!$A$2:$A$52,0),MATCH(B$1,labels,0))</f>
        <v>1.8800000000000001E-2</v>
      </c>
      <c r="C5" s="1">
        <f>INDEX(data,MATCH($A5,rawData4!$A$2:$A$52,0),MATCH(C$1,labels,0))</f>
        <v>0.3135</v>
      </c>
      <c r="D5" s="1">
        <f>INDEX(data,MATCH($A5,rawData4!$A$2:$A$52,0),MATCH(D$1,labels,0))</f>
        <v>0.28499999999999998</v>
      </c>
      <c r="E5" s="1">
        <f>INDEX(data,MATCH($A5,rawData4!$A$2:$A$52,0),MATCH(E$1,labels,0))</f>
        <v>0.32250000000000001</v>
      </c>
      <c r="F5" s="1">
        <f>INDEX(data,MATCH($A5,rawData4!$A$2:$A$52,0),MATCH(F$1,labels,0))</f>
        <v>0.25919999999999999</v>
      </c>
      <c r="G5" s="1">
        <f>INDEX(data,MATCH($A5,rawData4!$A$2:$A$52,0),MATCH(G$1,labels,0))</f>
        <v>0.34139999999999998</v>
      </c>
      <c r="H5" s="1">
        <f>INDEX(data,MATCH($A5,rawData4!$A$2:$A$52,0),MATCH(H$1,labels,0))</f>
        <v>0.37940000000000002</v>
      </c>
      <c r="I5" s="1">
        <f>INDEX(data,MATCH($A5,rawData4!$A$2:$A$52,0),MATCH(I$1,labels,0))</f>
        <v>0.35589999999999999</v>
      </c>
      <c r="J5" s="1">
        <f>INDEX(data,MATCH($A5,rawData4!$A$2:$A$52,0),MATCH(J$1,labels,0))</f>
        <v>0.45629999999999998</v>
      </c>
      <c r="K5" s="1">
        <f>INDEX(data,MATCH($A5,rawData4!$A$2:$A$52,0),MATCH(K$1,labels,0))</f>
        <v>0.37190000000000001</v>
      </c>
      <c r="L5" s="1">
        <f>INDEX(data,MATCH($A5,rawData4!$A$2:$A$52,0),MATCH(L$1,labels,0))</f>
        <v>0.42880000000000001</v>
      </c>
      <c r="M5" s="1">
        <f>INDEX(data,MATCH($A5,rawData4!$A$2:$A$52,0),MATCH(M$1,labels,0))</f>
        <v>0.80979999999999996</v>
      </c>
      <c r="N5" s="1">
        <f>INDEX(data,MATCH($A5,rawData4!$A$2:$A$52,0),MATCH(N$1,labels,0))</f>
        <v>0.40339999999999998</v>
      </c>
      <c r="O5" s="1">
        <f>INDEX(data,MATCH($A5,rawData4!$A$2:$A$52,0),MATCH(O$1,labels,0))</f>
        <v>0.38669999999999999</v>
      </c>
      <c r="P5" s="1">
        <f>INDEX(data,MATCH($A5,rawData4!$A$2:$A$52,0),MATCH(P$1,labels,0))</f>
        <v>0.66479999999999995</v>
      </c>
      <c r="Q5" s="1">
        <f>INDEX(data,MATCH($A5,rawData4!$A$2:$A$52,0),MATCH(Q$1,labels,0))</f>
        <v>0.49930000000000002</v>
      </c>
      <c r="R5" s="1">
        <f>INDEX(data,MATCH($A5,rawData4!$A$2:$A$52,0),MATCH(R$1,labels,0))</f>
        <v>0.38700000000000001</v>
      </c>
      <c r="S5" s="1">
        <f>INDEX(data,MATCH($A5,rawData4!$A$2:$A$52,0),MATCH(S$1,labels,0))</f>
        <v>0.38419999999999999</v>
      </c>
      <c r="T5" s="1">
        <f>INDEX(data,MATCH($A5,rawData4!$A$2:$A$52,0),MATCH(T$1,labels,0))</f>
        <v>0.57650000000000001</v>
      </c>
      <c r="U5" s="1">
        <f>INDEX(data,MATCH($A5,rawData4!$A$2:$A$52,0),MATCH(U$1,labels,0))</f>
        <v>1.04E-2</v>
      </c>
      <c r="V5" s="1">
        <f>INDEX(data,MATCH($A5,rawData4!$A$2:$A$52,0),MATCH(V$1,labels,0))</f>
        <v>2.3800000000000002E-2</v>
      </c>
      <c r="W5" s="1">
        <f>INDEX(data,MATCH($A5,rawData4!$A$2:$A$52,0),MATCH(W$1,labels,0))</f>
        <v>2.3699999999999999E-2</v>
      </c>
      <c r="X5" s="1">
        <f>INDEX(data,MATCH($A5,rawData4!$A$2:$A$52,0),MATCH(X$1,labels,0))</f>
        <v>1.5E-3</v>
      </c>
      <c r="Y5" s="1">
        <f>INDEX(data,MATCH($A5,rawData4!$A$2:$A$52,0),MATCH(Y$1,labels,0))</f>
        <v>2.6800000000000001E-2</v>
      </c>
      <c r="Z5" s="1">
        <f>INDEX(data,MATCH($A5,rawData4!$A$2:$A$52,0),MATCH(Z$1,labels,0))</f>
        <v>3.9699999999999999E-2</v>
      </c>
      <c r="AA5" s="1">
        <f>INDEX(data,MATCH($A5,rawData4!$A$2:$A$52,0),MATCH(AA$1,labels,0))</f>
        <v>0.08</v>
      </c>
      <c r="AB5" s="1">
        <f>INDEX(data,MATCH($A5,rawData4!$A$2:$A$52,0),MATCH(AB$1,labels,0))</f>
        <v>0.21249999999999999</v>
      </c>
      <c r="AC5" s="1">
        <f>INDEX(data,MATCH($A5,rawData4!$A$2:$A$52,0),MATCH(AC$1,labels,0))</f>
        <v>3.9300000000000002E-2</v>
      </c>
      <c r="AD5" s="1">
        <f>INDEX(data,MATCH($A5,rawData4!$A$2:$A$52,0),MATCH(AD$1,labels,0))</f>
        <v>4.2000000000000003E-2</v>
      </c>
      <c r="AE5" s="1">
        <f>INDEX(data,MATCH($A5,rawData4!$A$2:$A$52,0),MATCH(AE$1,labels,0))</f>
        <v>9.0800000000000006E-2</v>
      </c>
      <c r="AF5" s="1">
        <f>INDEX(data,MATCH($A5,rawData4!$A$2:$A$52,0),MATCH(AF$1,labels,0))</f>
        <v>6.2600000000000003E-2</v>
      </c>
      <c r="AG5" s="1">
        <f>INDEX(data,MATCH($A5,rawData4!$A$2:$A$52,0),MATCH(AG$1,labels,0))</f>
        <v>0.17199999999999999</v>
      </c>
      <c r="AH5" s="1">
        <f>INDEX(data,MATCH($A5,rawData4!$A$2:$A$52,0),MATCH(AH$1,labels,0))</f>
        <v>1.6400000000000001E-2</v>
      </c>
      <c r="AI5" s="1">
        <f>INDEX(data,MATCH($A5,rawData4!$A$2:$A$52,0),MATCH(AI$1,labels,0))</f>
        <v>4.4600000000000001E-2</v>
      </c>
      <c r="AJ5" s="1">
        <f>INDEX(data,MATCH($A5,rawData4!$A$2:$A$52,0),MATCH(AJ$1,labels,0))</f>
        <v>5.21E-2</v>
      </c>
      <c r="AK5" s="1">
        <f>INDEX(data,MATCH($A5,rawData4!$A$2:$A$52,0),MATCH(AK$1,labels,0))</f>
        <v>0.35659999999999997</v>
      </c>
      <c r="AL5" s="1">
        <f>INDEX(data,MATCH($A5,rawData4!$A$2:$A$52,0),MATCH(AL$1,labels,0))</f>
        <v>0.19889999999999999</v>
      </c>
      <c r="AM5" s="1">
        <f>INDEX(data,MATCH($A5,rawData4!$A$2:$A$52,0),MATCH(AM$1,labels,0))</f>
        <v>0.59450000000000003</v>
      </c>
      <c r="AN5" s="1" t="str">
        <f>INDEX(data,MATCH($A5,rawData4!$A$2:$A$52,0),MATCH(AN$1,labels,0))</f>
        <v>N/A</v>
      </c>
    </row>
    <row r="6" spans="1:40" x14ac:dyDescent="0.2">
      <c r="A6">
        <v>2004</v>
      </c>
      <c r="B6" s="1">
        <f>INDEX(data,MATCH($A6,rawData4!$A$2:$A$52,0),MATCH(B$1,labels,0))</f>
        <v>3.2599999999999997E-2</v>
      </c>
      <c r="C6" s="1">
        <f>INDEX(data,MATCH($A6,rawData4!$A$2:$A$52,0),MATCH(C$1,labels,0))</f>
        <v>0.12520000000000001</v>
      </c>
      <c r="D6" s="1">
        <f>INDEX(data,MATCH($A6,rawData4!$A$2:$A$52,0),MATCH(D$1,labels,0))</f>
        <v>0.1074</v>
      </c>
      <c r="E6" s="1">
        <f>INDEX(data,MATCH($A6,rawData4!$A$2:$A$52,0),MATCH(E$1,labels,0))</f>
        <v>0.15260000000000001</v>
      </c>
      <c r="F6" s="1">
        <f>INDEX(data,MATCH($A6,rawData4!$A$2:$A$52,0),MATCH(F$1,labels,0))</f>
        <v>7.1999999999999995E-2</v>
      </c>
      <c r="G6" s="1">
        <f>INDEX(data,MATCH($A6,rawData4!$A$2:$A$52,0),MATCH(G$1,labels,0))</f>
        <v>0.20349999999999999</v>
      </c>
      <c r="H6" s="1">
        <f>INDEX(data,MATCH($A6,rawData4!$A$2:$A$52,0),MATCH(H$1,labels,0))</f>
        <v>0.26040000000000002</v>
      </c>
      <c r="I6" s="1">
        <f>INDEX(data,MATCH($A6,rawData4!$A$2:$A$52,0),MATCH(I$1,labels,0))</f>
        <v>0.13</v>
      </c>
      <c r="J6" s="1">
        <f>INDEX(data,MATCH($A6,rawData4!$A$2:$A$52,0),MATCH(J$1,labels,0))</f>
        <v>0.19900000000000001</v>
      </c>
      <c r="K6" s="1">
        <f>INDEX(data,MATCH($A6,rawData4!$A$2:$A$52,0),MATCH(K$1,labels,0))</f>
        <v>0.23549999999999999</v>
      </c>
      <c r="L6" s="1">
        <f>INDEX(data,MATCH($A6,rawData4!$A$2:$A$52,0),MATCH(L$1,labels,0))</f>
        <v>0.16059999999999999</v>
      </c>
      <c r="M6" s="1">
        <f>INDEX(data,MATCH($A6,rawData4!$A$2:$A$52,0),MATCH(M$1,labels,0))</f>
        <v>0.19089999999999999</v>
      </c>
      <c r="N6" s="1">
        <f>INDEX(data,MATCH($A6,rawData4!$A$2:$A$52,0),MATCH(N$1,labels,0))</f>
        <v>0.2084</v>
      </c>
      <c r="O6" s="1">
        <f>INDEX(data,MATCH($A6,rawData4!$A$2:$A$52,0),MATCH(O$1,labels,0))</f>
        <v>0.20250000000000001</v>
      </c>
      <c r="P6" s="1">
        <f>INDEX(data,MATCH($A6,rawData4!$A$2:$A$52,0),MATCH(P$1,labels,0))</f>
        <v>0.34799999999999998</v>
      </c>
      <c r="Q6" s="1">
        <f>INDEX(data,MATCH($A6,rawData4!$A$2:$A$52,0),MATCH(Q$1,labels,0))</f>
        <v>0.28799999999999998</v>
      </c>
      <c r="R6" s="1">
        <f>INDEX(data,MATCH($A6,rawData4!$A$2:$A$52,0),MATCH(R$1,labels,0))</f>
        <v>0.20860000000000001</v>
      </c>
      <c r="S6" s="1">
        <f>INDEX(data,MATCH($A6,rawData4!$A$2:$A$52,0),MATCH(S$1,labels,0))</f>
        <v>0.1883</v>
      </c>
      <c r="T6" s="1">
        <f>INDEX(data,MATCH($A6,rawData4!$A$2:$A$52,0),MATCH(T$1,labels,0))</f>
        <v>0.26119999999999999</v>
      </c>
      <c r="U6" s="1">
        <f>INDEX(data,MATCH($A6,rawData4!$A$2:$A$52,0),MATCH(U$1,labels,0))</f>
        <v>1.32E-2</v>
      </c>
      <c r="V6" s="1">
        <f>INDEX(data,MATCH($A6,rawData4!$A$2:$A$52,0),MATCH(V$1,labels,0))</f>
        <v>1.03E-2</v>
      </c>
      <c r="W6" s="1">
        <f>INDEX(data,MATCH($A6,rawData4!$A$2:$A$52,0),MATCH(W$1,labels,0))</f>
        <v>3.4000000000000002E-2</v>
      </c>
      <c r="X6" s="1">
        <f>INDEX(data,MATCH($A6,rawData4!$A$2:$A$52,0),MATCH(X$1,labels,0))</f>
        <v>4.4999999999999998E-2</v>
      </c>
      <c r="Y6" s="1">
        <f>INDEX(data,MATCH($A6,rawData4!$A$2:$A$52,0),MATCH(Y$1,labels,0))</f>
        <v>7.1199999999999999E-2</v>
      </c>
      <c r="Z6" s="1">
        <f>INDEX(data,MATCH($A6,rawData4!$A$2:$A$52,0),MATCH(Z$1,labels,0))</f>
        <v>4.24E-2</v>
      </c>
      <c r="AA6" s="1">
        <f>INDEX(data,MATCH($A6,rawData4!$A$2:$A$52,0),MATCH(AA$1,labels,0))</f>
        <v>8.2699999999999996E-2</v>
      </c>
      <c r="AB6" s="1">
        <f>INDEX(data,MATCH($A6,rawData4!$A$2:$A$52,0),MATCH(AB$1,labels,0))</f>
        <v>9.8000000000000004E-2</v>
      </c>
      <c r="AC6" s="1">
        <f>INDEX(data,MATCH($A6,rawData4!$A$2:$A$52,0),MATCH(AC$1,labels,0))</f>
        <v>6.1100000000000002E-2</v>
      </c>
      <c r="AD6" s="1">
        <f>INDEX(data,MATCH($A6,rawData4!$A$2:$A$52,0),MATCH(AD$1,labels,0))</f>
        <v>2.1100000000000001E-2</v>
      </c>
      <c r="AE6" s="1">
        <f>INDEX(data,MATCH($A6,rawData4!$A$2:$A$52,0),MATCH(AE$1,labels,0))</f>
        <v>5.7200000000000001E-2</v>
      </c>
      <c r="AF6" s="1">
        <f>INDEX(data,MATCH($A6,rawData4!$A$2:$A$52,0),MATCH(AF$1,labels,0))</f>
        <v>8.9399999999999993E-2</v>
      </c>
      <c r="AG6" s="1">
        <f>INDEX(data,MATCH($A6,rawData4!$A$2:$A$52,0),MATCH(AG$1,labels,0))</f>
        <v>8.5199999999999998E-2</v>
      </c>
      <c r="AH6" s="1">
        <f>INDEX(data,MATCH($A6,rawData4!$A$2:$A$52,0),MATCH(AH$1,labels,0))</f>
        <v>1.12E-2</v>
      </c>
      <c r="AI6" s="1">
        <f>INDEX(data,MATCH($A6,rawData4!$A$2:$A$52,0),MATCH(AI$1,labels,0))</f>
        <v>3.2300000000000002E-2</v>
      </c>
      <c r="AJ6" s="1">
        <f>INDEX(data,MATCH($A6,rawData4!$A$2:$A$52,0),MATCH(AJ$1,labels,0))</f>
        <v>4.1200000000000001E-2</v>
      </c>
      <c r="AK6" s="1">
        <f>INDEX(data,MATCH($A6,rawData4!$A$2:$A$52,0),MATCH(AK$1,labels,0))</f>
        <v>0.30759999999999998</v>
      </c>
      <c r="AL6" s="1">
        <f>INDEX(data,MATCH($A6,rawData4!$A$2:$A$52,0),MATCH(AL$1,labels,0))</f>
        <v>4.65E-2</v>
      </c>
      <c r="AM6" s="1">
        <f>INDEX(data,MATCH($A6,rawData4!$A$2:$A$52,0),MATCH(AM$1,labels,0))</f>
        <v>8.09E-2</v>
      </c>
      <c r="AN6" s="1" t="str">
        <f>INDEX(data,MATCH($A6,rawData4!$A$2:$A$52,0),MATCH(AN$1,labels,0))</f>
        <v>N/A</v>
      </c>
    </row>
    <row r="7" spans="1:40" x14ac:dyDescent="0.2">
      <c r="A7">
        <v>2005</v>
      </c>
      <c r="B7" s="1">
        <f>INDEX(data,MATCH($A7,rawData4!$A$2:$A$52,0),MATCH(B$1,labels,0))</f>
        <v>3.4200000000000001E-2</v>
      </c>
      <c r="C7" s="1">
        <f>INDEX(data,MATCH($A7,rawData4!$A$2:$A$52,0),MATCH(C$1,labels,0))</f>
        <v>5.9799999999999999E-2</v>
      </c>
      <c r="D7" s="1">
        <f>INDEX(data,MATCH($A7,rawData4!$A$2:$A$52,0),MATCH(D$1,labels,0))</f>
        <v>4.7699999999999999E-2</v>
      </c>
      <c r="E7" s="1">
        <f>INDEX(data,MATCH($A7,rawData4!$A$2:$A$52,0),MATCH(E$1,labels,0))</f>
        <v>7.0999999999999994E-2</v>
      </c>
      <c r="F7" s="1">
        <f>INDEX(data,MATCH($A7,rawData4!$A$2:$A$52,0),MATCH(F$1,labels,0))</f>
        <v>5.0900000000000001E-2</v>
      </c>
      <c r="G7" s="1">
        <f>INDEX(data,MATCH($A7,rawData4!$A$2:$A$52,0),MATCH(G$1,labels,0))</f>
        <v>0.13930000000000001</v>
      </c>
      <c r="H7" s="1">
        <f>INDEX(data,MATCH($A7,rawData4!$A$2:$A$52,0),MATCH(H$1,labels,0))</f>
        <v>0.16020000000000001</v>
      </c>
      <c r="I7" s="1">
        <f>INDEX(data,MATCH($A7,rawData4!$A$2:$A$52,0),MATCH(I$1,labels,0))</f>
        <v>8.1100000000000005E-2</v>
      </c>
      <c r="J7" s="1">
        <f>INDEX(data,MATCH($A7,rawData4!$A$2:$A$52,0),MATCH(J$1,labels,0))</f>
        <v>7.3599999999999999E-2</v>
      </c>
      <c r="K7" s="1">
        <f>INDEX(data,MATCH($A7,rawData4!$A$2:$A$52,0),MATCH(K$1,labels,0))</f>
        <v>6.0699999999999997E-2</v>
      </c>
      <c r="L7" s="1">
        <f>INDEX(data,MATCH($A7,rawData4!$A$2:$A$52,0),MATCH(L$1,labels,0))</f>
        <v>8.6400000000000005E-2</v>
      </c>
      <c r="M7" s="1">
        <f>INDEX(data,MATCH($A7,rawData4!$A$2:$A$52,0),MATCH(M$1,labels,0))</f>
        <v>4.0800000000000003E-2</v>
      </c>
      <c r="N7" s="1">
        <f>INDEX(data,MATCH($A7,rawData4!$A$2:$A$52,0),MATCH(N$1,labels,0))</f>
        <v>0.15570000000000001</v>
      </c>
      <c r="O7" s="1">
        <f>INDEX(data,MATCH($A7,rawData4!$A$2:$A$52,0),MATCH(O$1,labels,0))</f>
        <v>0.13600000000000001</v>
      </c>
      <c r="P7" s="1">
        <f>INDEX(data,MATCH($A7,rawData4!$A$2:$A$52,0),MATCH(P$1,labels,0))</f>
        <v>0.23230000000000001</v>
      </c>
      <c r="Q7" s="1">
        <f>INDEX(data,MATCH($A7,rawData4!$A$2:$A$52,0),MATCH(Q$1,labels,0))</f>
        <v>0.1527</v>
      </c>
      <c r="R7" s="1">
        <f>INDEX(data,MATCH($A7,rawData4!$A$2:$A$52,0),MATCH(R$1,labels,0))</f>
        <v>9.2600000000000002E-2</v>
      </c>
      <c r="S7" s="1">
        <f>INDEX(data,MATCH($A7,rawData4!$A$2:$A$52,0),MATCH(S$1,labels,0))</f>
        <v>0.22589999999999999</v>
      </c>
      <c r="T7" s="1">
        <f>INDEX(data,MATCH($A7,rawData4!$A$2:$A$52,0),MATCH(T$1,labels,0))</f>
        <v>0.32050000000000001</v>
      </c>
      <c r="U7" s="1">
        <f>INDEX(data,MATCH($A7,rawData4!$A$2:$A$52,0),MATCH(U$1,labels,0))</f>
        <v>3.1399999999999997E-2</v>
      </c>
      <c r="V7" s="1">
        <f>INDEX(data,MATCH($A7,rawData4!$A$2:$A$52,0),MATCH(V$1,labels,0))</f>
        <v>1.77E-2</v>
      </c>
      <c r="W7" s="1">
        <f>INDEX(data,MATCH($A7,rawData4!$A$2:$A$52,0),MATCH(W$1,labels,0))</f>
        <v>2.3099999999999999E-2</v>
      </c>
      <c r="X7" s="1">
        <f>INDEX(data,MATCH($A7,rawData4!$A$2:$A$52,0),MATCH(X$1,labels,0))</f>
        <v>3.0099999999999998E-2</v>
      </c>
      <c r="Y7" s="1">
        <f>INDEX(data,MATCH($A7,rawData4!$A$2:$A$52,0),MATCH(Y$1,labels,0))</f>
        <v>6.6100000000000006E-2</v>
      </c>
      <c r="Z7" s="1">
        <f>INDEX(data,MATCH($A7,rawData4!$A$2:$A$52,0),MATCH(Z$1,labels,0))</f>
        <v>2.4E-2</v>
      </c>
      <c r="AA7" s="1">
        <f>INDEX(data,MATCH($A7,rawData4!$A$2:$A$52,0),MATCH(AA$1,labels,0))</f>
        <v>2.5899999999999999E-2</v>
      </c>
      <c r="AB7" s="1">
        <f>INDEX(data,MATCH($A7,rawData4!$A$2:$A$52,0),MATCH(AB$1,labels,0))</f>
        <v>-4.3400000000000001E-2</v>
      </c>
      <c r="AC7" s="1">
        <f>INDEX(data,MATCH($A7,rawData4!$A$2:$A$52,0),MATCH(AC$1,labels,0))</f>
        <v>4.9799999999999997E-2</v>
      </c>
      <c r="AD7" s="1">
        <f>INDEX(data,MATCH($A7,rawData4!$A$2:$A$52,0),MATCH(AD$1,labels,0))</f>
        <v>2.1999999999999999E-2</v>
      </c>
      <c r="AE7" s="1">
        <f>INDEX(data,MATCH($A7,rawData4!$A$2:$A$52,0),MATCH(AE$1,labels,0))</f>
        <v>1.1599999999999999E-2</v>
      </c>
      <c r="AF7" s="1">
        <f>INDEX(data,MATCH($A7,rawData4!$A$2:$A$52,0),MATCH(AF$1,labels,0))</f>
        <v>5.1299999999999998E-2</v>
      </c>
      <c r="AG7" s="1">
        <f>INDEX(data,MATCH($A7,rawData4!$A$2:$A$52,0),MATCH(AG$1,labels,0))</f>
        <v>2.7699999999999999E-2</v>
      </c>
      <c r="AH7" s="1">
        <f>INDEX(data,MATCH($A7,rawData4!$A$2:$A$52,0),MATCH(AH$1,labels,0))</f>
        <v>1.6500000000000001E-2</v>
      </c>
      <c r="AI7" s="1">
        <f>INDEX(data,MATCH($A7,rawData4!$A$2:$A$52,0),MATCH(AI$1,labels,0))</f>
        <v>2.24E-2</v>
      </c>
      <c r="AJ7" s="1">
        <f>INDEX(data,MATCH($A7,rawData4!$A$2:$A$52,0),MATCH(AJ$1,labels,0))</f>
        <v>3.0700000000000002E-2</v>
      </c>
      <c r="AK7" s="1">
        <f>INDEX(data,MATCH($A7,rawData4!$A$2:$A$52,0),MATCH(AK$1,labels,0))</f>
        <v>0.11890000000000001</v>
      </c>
      <c r="AL7" s="1">
        <f>INDEX(data,MATCH($A7,rawData4!$A$2:$A$52,0),MATCH(AL$1,labels,0))</f>
        <v>0.17760000000000001</v>
      </c>
      <c r="AM7" s="1">
        <f>INDEX(data,MATCH($A7,rawData4!$A$2:$A$52,0),MATCH(AM$1,labels,0))</f>
        <v>0.43790000000000001</v>
      </c>
      <c r="AN7" s="1" t="str">
        <f>INDEX(data,MATCH($A7,rawData4!$A$2:$A$52,0),MATCH(AN$1,labels,0))</f>
        <v>N/A</v>
      </c>
    </row>
    <row r="8" spans="1:40" x14ac:dyDescent="0.2">
      <c r="A8">
        <v>2006</v>
      </c>
      <c r="B8" s="1">
        <f>INDEX(data,MATCH($A8,rawData4!$A$2:$A$52,0),MATCH(B$1,labels,0))</f>
        <v>2.5399999999999999E-2</v>
      </c>
      <c r="C8" s="1">
        <f>INDEX(data,MATCH($A8,rawData4!$A$2:$A$52,0),MATCH(C$1,labels,0))</f>
        <v>0.15509999999999999</v>
      </c>
      <c r="D8" s="1">
        <f>INDEX(data,MATCH($A8,rawData4!$A$2:$A$52,0),MATCH(D$1,labels,0))</f>
        <v>0.15640000000000001</v>
      </c>
      <c r="E8" s="1">
        <f>INDEX(data,MATCH($A8,rawData4!$A$2:$A$52,0),MATCH(E$1,labels,0))</f>
        <v>0.2213</v>
      </c>
      <c r="F8" s="1">
        <f>INDEX(data,MATCH($A8,rawData4!$A$2:$A$52,0),MATCH(F$1,labels,0))</f>
        <v>9.01E-2</v>
      </c>
      <c r="G8" s="1">
        <f>INDEX(data,MATCH($A8,rawData4!$A$2:$A$52,0),MATCH(G$1,labels,0))</f>
        <v>0.13600000000000001</v>
      </c>
      <c r="H8" s="1">
        <f>INDEX(data,MATCH($A8,rawData4!$A$2:$A$52,0),MATCH(H$1,labels,0))</f>
        <v>0.1477</v>
      </c>
      <c r="I8" s="1">
        <f>INDEX(data,MATCH($A8,rawData4!$A$2:$A$52,0),MATCH(I$1,labels,0))</f>
        <v>0.1179</v>
      </c>
      <c r="J8" s="1">
        <f>INDEX(data,MATCH($A8,rawData4!$A$2:$A$52,0),MATCH(J$1,labels,0))</f>
        <v>0.15659999999999999</v>
      </c>
      <c r="K8" s="1">
        <f>INDEX(data,MATCH($A8,rawData4!$A$2:$A$52,0),MATCH(K$1,labels,0))</f>
        <v>0.19239999999999999</v>
      </c>
      <c r="L8" s="1">
        <f>INDEX(data,MATCH($A8,rawData4!$A$2:$A$52,0),MATCH(L$1,labels,0))</f>
        <v>0.1195</v>
      </c>
      <c r="M8" s="1">
        <f>INDEX(data,MATCH($A8,rawData4!$A$2:$A$52,0),MATCH(M$1,labels,0))</f>
        <v>0.1148</v>
      </c>
      <c r="N8" s="1">
        <f>INDEX(data,MATCH($A8,rawData4!$A$2:$A$52,0),MATCH(N$1,labels,0))</f>
        <v>0.26640000000000003</v>
      </c>
      <c r="O8" s="1">
        <f>INDEX(data,MATCH($A8,rawData4!$A$2:$A$52,0),MATCH(O$1,labels,0))</f>
        <v>0.26269999999999999</v>
      </c>
      <c r="P8" s="1">
        <f>INDEX(data,MATCH($A8,rawData4!$A$2:$A$52,0),MATCH(P$1,labels,0))</f>
        <v>0.28389999999999999</v>
      </c>
      <c r="Q8" s="1">
        <f>INDEX(data,MATCH($A8,rawData4!$A$2:$A$52,0),MATCH(Q$1,labels,0))</f>
        <v>0.3034</v>
      </c>
      <c r="R8" s="1">
        <f>INDEX(data,MATCH($A8,rawData4!$A$2:$A$52,0),MATCH(R$1,labels,0))</f>
        <v>0.3342</v>
      </c>
      <c r="S8" s="1">
        <f>INDEX(data,MATCH($A8,rawData4!$A$2:$A$52,0),MATCH(S$1,labels,0))</f>
        <v>0.11990000000000001</v>
      </c>
      <c r="T8" s="1">
        <f>INDEX(data,MATCH($A8,rawData4!$A$2:$A$52,0),MATCH(T$1,labels,0))</f>
        <v>0.29389999999999999</v>
      </c>
      <c r="U8" s="1">
        <f>INDEX(data,MATCH($A8,rawData4!$A$2:$A$52,0),MATCH(U$1,labels,0))</f>
        <v>4.82E-2</v>
      </c>
      <c r="V8" s="1">
        <f>INDEX(data,MATCH($A8,rawData4!$A$2:$A$52,0),MATCH(V$1,labels,0))</f>
        <v>3.7699999999999997E-2</v>
      </c>
      <c r="W8" s="1">
        <f>INDEX(data,MATCH($A8,rawData4!$A$2:$A$52,0),MATCH(W$1,labels,0))</f>
        <v>3.1399999999999997E-2</v>
      </c>
      <c r="X8" s="1">
        <f>INDEX(data,MATCH($A8,rawData4!$A$2:$A$52,0),MATCH(X$1,labels,0))</f>
        <v>2.1899999999999999E-2</v>
      </c>
      <c r="Y8" s="1">
        <f>INDEX(data,MATCH($A8,rawData4!$A$2:$A$52,0),MATCH(Y$1,labels,0))</f>
        <v>1.7399999999999999E-2</v>
      </c>
      <c r="Z8" s="1">
        <f>INDEX(data,MATCH($A8,rawData4!$A$2:$A$52,0),MATCH(Z$1,labels,0))</f>
        <v>4.2700000000000002E-2</v>
      </c>
      <c r="AA8" s="1">
        <f>INDEX(data,MATCH($A8,rawData4!$A$2:$A$52,0),MATCH(AA$1,labels,0))</f>
        <v>4.3E-3</v>
      </c>
      <c r="AB8" s="1">
        <f>INDEX(data,MATCH($A8,rawData4!$A$2:$A$52,0),MATCH(AB$1,labels,0))</f>
        <v>8.2400000000000001E-2</v>
      </c>
      <c r="AC8" s="1">
        <f>INDEX(data,MATCH($A8,rawData4!$A$2:$A$52,0),MATCH(AC$1,labels,0))</f>
        <v>2.9399999999999999E-2</v>
      </c>
      <c r="AD8" s="1">
        <f>INDEX(data,MATCH($A8,rawData4!$A$2:$A$52,0),MATCH(AD$1,labels,0))</f>
        <v>4.99E-2</v>
      </c>
      <c r="AE8" s="1">
        <f>INDEX(data,MATCH($A8,rawData4!$A$2:$A$52,0),MATCH(AE$1,labels,0))</f>
        <v>4.2200000000000001E-2</v>
      </c>
      <c r="AF8" s="1">
        <f>INDEX(data,MATCH($A8,rawData4!$A$2:$A$52,0),MATCH(AF$1,labels,0))</f>
        <v>2.86E-2</v>
      </c>
      <c r="AG8" s="1">
        <f>INDEX(data,MATCH($A8,rawData4!$A$2:$A$52,0),MATCH(AG$1,labels,0))</f>
        <v>8.2400000000000001E-2</v>
      </c>
      <c r="AH8" s="1">
        <f>INDEX(data,MATCH($A8,rawData4!$A$2:$A$52,0),MATCH(AH$1,labels,0))</f>
        <v>3.2599999999999997E-2</v>
      </c>
      <c r="AI8" s="1">
        <f>INDEX(data,MATCH($A8,rawData4!$A$2:$A$52,0),MATCH(AI$1,labels,0))</f>
        <v>4.4299999999999999E-2</v>
      </c>
      <c r="AJ8" s="1">
        <f>INDEX(data,MATCH($A8,rawData4!$A$2:$A$52,0),MATCH(AJ$1,labels,0))</f>
        <v>5.16E-2</v>
      </c>
      <c r="AK8" s="1">
        <f>INDEX(data,MATCH($A8,rawData4!$A$2:$A$52,0),MATCH(AK$1,labels,0))</f>
        <v>0.35070000000000001</v>
      </c>
      <c r="AL8" s="1">
        <f>INDEX(data,MATCH($A8,rawData4!$A$2:$A$52,0),MATCH(AL$1,labels,0))</f>
        <v>0.22550000000000001</v>
      </c>
      <c r="AM8" s="1">
        <f>INDEX(data,MATCH($A8,rawData4!$A$2:$A$52,0),MATCH(AM$1,labels,0))</f>
        <v>0.34300000000000003</v>
      </c>
      <c r="AN8" s="1" t="str">
        <f>INDEX(data,MATCH($A8,rawData4!$A$2:$A$52,0),MATCH(AN$1,labels,0))</f>
        <v>N/A</v>
      </c>
    </row>
    <row r="9" spans="1:40" x14ac:dyDescent="0.2">
      <c r="A9">
        <v>2007</v>
      </c>
      <c r="B9" s="1">
        <f>INDEX(data,MATCH($A9,rawData4!$A$2:$A$52,0),MATCH(B$1,labels,0))</f>
        <v>4.0800000000000003E-2</v>
      </c>
      <c r="C9" s="1">
        <f>INDEX(data,MATCH($A9,rawData4!$A$2:$A$52,0),MATCH(C$1,labels,0))</f>
        <v>5.4899999999999997E-2</v>
      </c>
      <c r="D9" s="1">
        <f>INDEX(data,MATCH($A9,rawData4!$A$2:$A$52,0),MATCH(D$1,labels,0))</f>
        <v>5.3900000000000003E-2</v>
      </c>
      <c r="E9" s="1">
        <f>INDEX(data,MATCH($A9,rawData4!$A$2:$A$52,0),MATCH(E$1,labels,0))</f>
        <v>8.0000000000000004E-4</v>
      </c>
      <c r="F9" s="1">
        <f>INDEX(data,MATCH($A9,rawData4!$A$2:$A$52,0),MATCH(F$1,labels,0))</f>
        <v>0.12559999999999999</v>
      </c>
      <c r="G9" s="1">
        <f>INDEX(data,MATCH($A9,rawData4!$A$2:$A$52,0),MATCH(G$1,labels,0))</f>
        <v>6.0199999999999997E-2</v>
      </c>
      <c r="H9" s="1">
        <f>INDEX(data,MATCH($A9,rawData4!$A$2:$A$52,0),MATCH(H$1,labels,0))</f>
        <v>-4.3700000000000003E-2</v>
      </c>
      <c r="I9" s="1">
        <f>INDEX(data,MATCH($A9,rawData4!$A$2:$A$52,0),MATCH(I$1,labels,0))</f>
        <v>0.17299999999999999</v>
      </c>
      <c r="J9" s="1">
        <f>INDEX(data,MATCH($A9,rawData4!$A$2:$A$52,0),MATCH(J$1,labels,0))</f>
        <v>1.1599999999999999E-2</v>
      </c>
      <c r="K9" s="1">
        <f>INDEX(data,MATCH($A9,rawData4!$A$2:$A$52,0),MATCH(K$1,labels,0))</f>
        <v>-7.0699999999999999E-2</v>
      </c>
      <c r="L9" s="1">
        <f>INDEX(data,MATCH($A9,rawData4!$A$2:$A$52,0),MATCH(L$1,labels,0))</f>
        <v>9.6299999999999997E-2</v>
      </c>
      <c r="M9" s="1">
        <f>INDEX(data,MATCH($A9,rawData4!$A$2:$A$52,0),MATCH(M$1,labels,0))</f>
        <v>-5.3999999999999999E-2</v>
      </c>
      <c r="N9" s="1">
        <f>INDEX(data,MATCH($A9,rawData4!$A$2:$A$52,0),MATCH(N$1,labels,0))</f>
        <v>0.1552</v>
      </c>
      <c r="O9" s="1">
        <f>INDEX(data,MATCH($A9,rawData4!$A$2:$A$52,0),MATCH(O$1,labels,0))</f>
        <v>0.1115</v>
      </c>
      <c r="P9" s="1">
        <f>INDEX(data,MATCH($A9,rawData4!$A$2:$A$52,0),MATCH(P$1,labels,0))</f>
        <v>2.9499999999999998E-2</v>
      </c>
      <c r="Q9" s="1">
        <f>INDEX(data,MATCH($A9,rawData4!$A$2:$A$52,0),MATCH(Q$1,labels,0))</f>
        <v>4.2299999999999997E-2</v>
      </c>
      <c r="R9" s="1">
        <f>INDEX(data,MATCH($A9,rawData4!$A$2:$A$52,0),MATCH(R$1,labels,0))</f>
        <v>0.13819999999999999</v>
      </c>
      <c r="S9" s="1">
        <f>INDEX(data,MATCH($A9,rawData4!$A$2:$A$52,0),MATCH(S$1,labels,0))</f>
        <v>4.7800000000000002E-2</v>
      </c>
      <c r="T9" s="1">
        <f>INDEX(data,MATCH($A9,rawData4!$A$2:$A$52,0),MATCH(T$1,labels,0))</f>
        <v>0.38900000000000001</v>
      </c>
      <c r="U9" s="1">
        <f>INDEX(data,MATCH($A9,rawData4!$A$2:$A$52,0),MATCH(U$1,labels,0))</f>
        <v>4.5600000000000002E-2</v>
      </c>
      <c r="V9" s="1">
        <f>INDEX(data,MATCH($A9,rawData4!$A$2:$A$52,0),MATCH(V$1,labels,0))</f>
        <v>7.8899999999999998E-2</v>
      </c>
      <c r="W9" s="1">
        <f>INDEX(data,MATCH($A9,rawData4!$A$2:$A$52,0),MATCH(W$1,labels,0))</f>
        <v>9.98E-2</v>
      </c>
      <c r="X9" s="1">
        <f>INDEX(data,MATCH($A9,rawData4!$A$2:$A$52,0),MATCH(X$1,labels,0))</f>
        <v>0.1042</v>
      </c>
      <c r="Y9" s="1">
        <f>INDEX(data,MATCH($A9,rawData4!$A$2:$A$52,0),MATCH(Y$1,labels,0))</f>
        <v>9.2399999999999996E-2</v>
      </c>
      <c r="Z9" s="1">
        <f>INDEX(data,MATCH($A9,rawData4!$A$2:$A$52,0),MATCH(Z$1,labels,0))</f>
        <v>6.9199999999999998E-2</v>
      </c>
      <c r="AA9" s="1">
        <f>INDEX(data,MATCH($A9,rawData4!$A$2:$A$52,0),MATCH(AA$1,labels,0))</f>
        <v>0.1159</v>
      </c>
      <c r="AB9" s="1">
        <f>INDEX(data,MATCH($A9,rawData4!$A$2:$A$52,0),MATCH(AB$1,labels,0))</f>
        <v>8.4400000000000003E-2</v>
      </c>
      <c r="AC9" s="1">
        <f>INDEX(data,MATCH($A9,rawData4!$A$2:$A$52,0),MATCH(AC$1,labels,0))</f>
        <v>4.99E-2</v>
      </c>
      <c r="AD9" s="1">
        <f>INDEX(data,MATCH($A9,rawData4!$A$2:$A$52,0),MATCH(AD$1,labels,0))</f>
        <v>5.8599999999999999E-2</v>
      </c>
      <c r="AE9" s="1">
        <f>INDEX(data,MATCH($A9,rawData4!$A$2:$A$52,0),MATCH(AE$1,labels,0))</f>
        <v>3.73E-2</v>
      </c>
      <c r="AF9" s="1">
        <f>INDEX(data,MATCH($A9,rawData4!$A$2:$A$52,0),MATCH(AF$1,labels,0))</f>
        <v>3.7499999999999999E-2</v>
      </c>
      <c r="AG9" s="1">
        <f>INDEX(data,MATCH($A9,rawData4!$A$2:$A$52,0),MATCH(AG$1,labels,0))</f>
        <v>2.0400000000000001E-2</v>
      </c>
      <c r="AH9" s="1">
        <f>INDEX(data,MATCH($A9,rawData4!$A$2:$A$52,0),MATCH(AH$1,labels,0))</f>
        <v>4.19E-2</v>
      </c>
      <c r="AI9" s="1">
        <f>INDEX(data,MATCH($A9,rawData4!$A$2:$A$52,0),MATCH(AI$1,labels,0))</f>
        <v>3.4299999999999997E-2</v>
      </c>
      <c r="AJ9" s="1">
        <f>INDEX(data,MATCH($A9,rawData4!$A$2:$A$52,0),MATCH(AJ$1,labels,0))</f>
        <v>2.5399999999999999E-2</v>
      </c>
      <c r="AK9" s="1">
        <f>INDEX(data,MATCH($A9,rawData4!$A$2:$A$52,0),MATCH(AK$1,labels,0))</f>
        <v>-0.1646</v>
      </c>
      <c r="AL9" s="1">
        <f>INDEX(data,MATCH($A9,rawData4!$A$2:$A$52,0),MATCH(AL$1,labels,0))</f>
        <v>0.30449999999999999</v>
      </c>
      <c r="AM9" s="1">
        <f>INDEX(data,MATCH($A9,rawData4!$A$2:$A$52,0),MATCH(AM$1,labels,0))</f>
        <v>0.36130000000000001</v>
      </c>
      <c r="AN9" s="1">
        <f>INDEX(data,MATCH($A9,rawData4!$A$2:$A$52,0),MATCH(AN$1,labels,0))</f>
        <v>0.31619999999999998</v>
      </c>
    </row>
    <row r="10" spans="1:40" x14ac:dyDescent="0.2">
      <c r="A10">
        <v>2008</v>
      </c>
      <c r="B10" s="1">
        <f>INDEX(data,MATCH($A10,rawData4!$A$2:$A$52,0),MATCH(B$1,labels,0))</f>
        <v>8.9999999999999998E-4</v>
      </c>
      <c r="C10" s="1">
        <f>INDEX(data,MATCH($A10,rawData4!$A$2:$A$52,0),MATCH(C$1,labels,0))</f>
        <v>-0.37040000000000001</v>
      </c>
      <c r="D10" s="1">
        <f>INDEX(data,MATCH($A10,rawData4!$A$2:$A$52,0),MATCH(D$1,labels,0))</f>
        <v>-0.37019999999999997</v>
      </c>
      <c r="E10" s="1">
        <f>INDEX(data,MATCH($A10,rawData4!$A$2:$A$52,0),MATCH(E$1,labels,0))</f>
        <v>-0.35970000000000002</v>
      </c>
      <c r="F10" s="1">
        <f>INDEX(data,MATCH($A10,rawData4!$A$2:$A$52,0),MATCH(F$1,labels,0))</f>
        <v>-0.38319999999999999</v>
      </c>
      <c r="G10" s="1">
        <f>INDEX(data,MATCH($A10,rawData4!$A$2:$A$52,0),MATCH(G$1,labels,0))</f>
        <v>-0.41820000000000002</v>
      </c>
      <c r="H10" s="1">
        <f>INDEX(data,MATCH($A10,rawData4!$A$2:$A$52,0),MATCH(H$1,labels,0))</f>
        <v>-0.3664</v>
      </c>
      <c r="I10" s="1">
        <f>INDEX(data,MATCH($A10,rawData4!$A$2:$A$52,0),MATCH(I$1,labels,0))</f>
        <v>-0.47070000000000001</v>
      </c>
      <c r="J10" s="1">
        <f>INDEX(data,MATCH($A10,rawData4!$A$2:$A$52,0),MATCH(J$1,labels,0))</f>
        <v>-0.36070000000000002</v>
      </c>
      <c r="K10" s="1">
        <f>INDEX(data,MATCH($A10,rawData4!$A$2:$A$52,0),MATCH(K$1,labels,0))</f>
        <v>-0.32050000000000001</v>
      </c>
      <c r="L10" s="1">
        <f>INDEX(data,MATCH($A10,rawData4!$A$2:$A$52,0),MATCH(L$1,labels,0))</f>
        <v>-0.4</v>
      </c>
      <c r="M10" s="1">
        <f>INDEX(data,MATCH($A10,rawData4!$A$2:$A$52,0),MATCH(M$1,labels,0))</f>
        <v>-0.39489999999999997</v>
      </c>
      <c r="N10" s="1">
        <f>INDEX(data,MATCH($A10,rawData4!$A$2:$A$52,0),MATCH(N$1,labels,0))</f>
        <v>-0.441</v>
      </c>
      <c r="O10" s="1">
        <f>INDEX(data,MATCH($A10,rawData4!$A$2:$A$52,0),MATCH(O$1,labels,0))</f>
        <v>-0.41270000000000001</v>
      </c>
      <c r="P10" s="1">
        <f>INDEX(data,MATCH($A10,rawData4!$A$2:$A$52,0),MATCH(P$1,labels,0))</f>
        <v>-0.4168</v>
      </c>
      <c r="Q10" s="1">
        <f>INDEX(data,MATCH($A10,rawData4!$A$2:$A$52,0),MATCH(Q$1,labels,0))</f>
        <v>-0.41670000000000001</v>
      </c>
      <c r="R10" s="1">
        <f>INDEX(data,MATCH($A10,rawData4!$A$2:$A$52,0),MATCH(R$1,labels,0))</f>
        <v>-0.44729999999999998</v>
      </c>
      <c r="S10" s="1">
        <f>INDEX(data,MATCH($A10,rawData4!$A$2:$A$52,0),MATCH(S$1,labels,0))</f>
        <v>-0.34360000000000002</v>
      </c>
      <c r="T10" s="1">
        <f>INDEX(data,MATCH($A10,rawData4!$A$2:$A$52,0),MATCH(T$1,labels,0))</f>
        <v>-0.52810000000000001</v>
      </c>
      <c r="U10" s="1">
        <f>INDEX(data,MATCH($A10,rawData4!$A$2:$A$52,0),MATCH(U$1,labels,0))</f>
        <v>1.5299999999999999E-2</v>
      </c>
      <c r="V10" s="1">
        <f>INDEX(data,MATCH($A10,rawData4!$A$2:$A$52,0),MATCH(V$1,labels,0))</f>
        <v>6.6799999999999998E-2</v>
      </c>
      <c r="W10" s="1">
        <f>INDEX(data,MATCH($A10,rawData4!$A$2:$A$52,0),MATCH(W$1,labels,0))</f>
        <v>0.13320000000000001</v>
      </c>
      <c r="X10" s="1">
        <f>INDEX(data,MATCH($A10,rawData4!$A$2:$A$52,0),MATCH(X$1,labels,0))</f>
        <v>0.20530000000000001</v>
      </c>
      <c r="Y10" s="1">
        <f>INDEX(data,MATCH($A10,rawData4!$A$2:$A$52,0),MATCH(Y$1,labels,0))</f>
        <v>0.22509999999999999</v>
      </c>
      <c r="Z10" s="1">
        <f>INDEX(data,MATCH($A10,rawData4!$A$2:$A$52,0),MATCH(Z$1,labels,0))</f>
        <v>5.0500000000000003E-2</v>
      </c>
      <c r="AA10" s="1">
        <f>INDEX(data,MATCH($A10,rawData4!$A$2:$A$52,0),MATCH(AA$1,labels,0))</f>
        <v>-2.8500000000000001E-2</v>
      </c>
      <c r="AB10" s="1">
        <f>INDEX(data,MATCH($A10,rawData4!$A$2:$A$52,0),MATCH(AB$1,labels,0))</f>
        <v>-8.5599999999999996E-2</v>
      </c>
      <c r="AC10" s="1">
        <f>INDEX(data,MATCH($A10,rawData4!$A$2:$A$52,0),MATCH(AC$1,labels,0))</f>
        <v>-2.35E-2</v>
      </c>
      <c r="AD10" s="1">
        <f>INDEX(data,MATCH($A10,rawData4!$A$2:$A$52,0),MATCH(AD$1,labels,0))</f>
        <v>-4.7399999999999998E-2</v>
      </c>
      <c r="AE10" s="1">
        <f>INDEX(data,MATCH($A10,rawData4!$A$2:$A$52,0),MATCH(AE$1,labels,0))</f>
        <v>2.4E-2</v>
      </c>
      <c r="AF10" s="1">
        <f>INDEX(data,MATCH($A10,rawData4!$A$2:$A$52,0),MATCH(AF$1,labels,0))</f>
        <v>2.29E-2</v>
      </c>
      <c r="AG10" s="1">
        <f>INDEX(data,MATCH($A10,rawData4!$A$2:$A$52,0),MATCH(AG$1,labels,0))</f>
        <v>-0.21290000000000001</v>
      </c>
      <c r="AH10" s="1">
        <f>INDEX(data,MATCH($A10,rawData4!$A$2:$A$52,0),MATCH(AH$1,labels,0))</f>
        <v>3.7400000000000003E-2</v>
      </c>
      <c r="AI10" s="1">
        <f>INDEX(data,MATCH($A10,rawData4!$A$2:$A$52,0),MATCH(AI$1,labels,0))</f>
        <v>-1.4E-3</v>
      </c>
      <c r="AJ10" s="1">
        <f>INDEX(data,MATCH($A10,rawData4!$A$2:$A$52,0),MATCH(AJ$1,labels,0))</f>
        <v>-4.87E-2</v>
      </c>
      <c r="AK10" s="1">
        <f>INDEX(data,MATCH($A10,rawData4!$A$2:$A$52,0),MATCH(AK$1,labels,0))</f>
        <v>-0.3705</v>
      </c>
      <c r="AL10" s="1">
        <f>INDEX(data,MATCH($A10,rawData4!$A$2:$A$52,0),MATCH(AL$1,labels,0))</f>
        <v>4.9200000000000001E-2</v>
      </c>
      <c r="AM10" s="1">
        <f>INDEX(data,MATCH($A10,rawData4!$A$2:$A$52,0),MATCH(AM$1,labels,0))</f>
        <v>-0.56020000000000003</v>
      </c>
      <c r="AN10" s="1">
        <f>INDEX(data,MATCH($A10,rawData4!$A$2:$A$52,0),MATCH(AN$1,labels,0))</f>
        <v>-0.45750000000000002</v>
      </c>
    </row>
    <row r="11" spans="1:40" x14ac:dyDescent="0.2">
      <c r="A11">
        <v>2009</v>
      </c>
      <c r="B11" s="1">
        <f>INDEX(data,MATCH($A11,rawData4!$A$2:$A$52,0),MATCH(B$1,labels,0))</f>
        <v>2.7199999999999998E-2</v>
      </c>
      <c r="C11" s="1">
        <f>INDEX(data,MATCH($A11,rawData4!$A$2:$A$52,0),MATCH(C$1,labels,0))</f>
        <v>0.28699999999999998</v>
      </c>
      <c r="D11" s="1">
        <f>INDEX(data,MATCH($A11,rawData4!$A$2:$A$52,0),MATCH(D$1,labels,0))</f>
        <v>0.26490000000000002</v>
      </c>
      <c r="E11" s="1">
        <f>INDEX(data,MATCH($A11,rawData4!$A$2:$A$52,0),MATCH(E$1,labels,0))</f>
        <v>0.1958</v>
      </c>
      <c r="F11" s="1">
        <f>INDEX(data,MATCH($A11,rawData4!$A$2:$A$52,0),MATCH(F$1,labels,0))</f>
        <v>0.3629</v>
      </c>
      <c r="G11" s="1">
        <f>INDEX(data,MATCH($A11,rawData4!$A$2:$A$52,0),MATCH(G$1,labels,0))</f>
        <v>0.4022</v>
      </c>
      <c r="H11" s="1">
        <f>INDEX(data,MATCH($A11,rawData4!$A$2:$A$52,0),MATCH(H$1,labels,0))</f>
        <v>0.37609999999999999</v>
      </c>
      <c r="I11" s="1">
        <f>INDEX(data,MATCH($A11,rawData4!$A$2:$A$52,0),MATCH(I$1,labels,0))</f>
        <v>0.4254</v>
      </c>
      <c r="J11" s="1">
        <f>INDEX(data,MATCH($A11,rawData4!$A$2:$A$52,0),MATCH(J$1,labels,0))</f>
        <v>0.36120000000000002</v>
      </c>
      <c r="K11" s="1">
        <f>INDEX(data,MATCH($A11,rawData4!$A$2:$A$52,0),MATCH(K$1,labels,0))</f>
        <v>0.3034</v>
      </c>
      <c r="L11" s="1">
        <f>INDEX(data,MATCH($A11,rawData4!$A$2:$A$52,0),MATCH(L$1,labels,0))</f>
        <v>0.41849999999999998</v>
      </c>
      <c r="M11" s="1">
        <f>INDEX(data,MATCH($A11,rawData4!$A$2:$A$52,0),MATCH(M$1,labels,0))</f>
        <v>0.2596</v>
      </c>
      <c r="N11" s="1">
        <f>INDEX(data,MATCH($A11,rawData4!$A$2:$A$52,0),MATCH(N$1,labels,0))</f>
        <v>0.36730000000000002</v>
      </c>
      <c r="O11" s="1">
        <f>INDEX(data,MATCH($A11,rawData4!$A$2:$A$52,0),MATCH(O$1,labels,0))</f>
        <v>0.28270000000000001</v>
      </c>
      <c r="P11" s="1">
        <f>INDEX(data,MATCH($A11,rawData4!$A$2:$A$52,0),MATCH(P$1,labels,0))</f>
        <v>0.47520000000000001</v>
      </c>
      <c r="Q11" s="1">
        <f>INDEX(data,MATCH($A11,rawData4!$A$2:$A$52,0),MATCH(Q$1,labels,0))</f>
        <v>0.28360000000000002</v>
      </c>
      <c r="R11" s="1">
        <f>INDEX(data,MATCH($A11,rawData4!$A$2:$A$52,0),MATCH(R$1,labels,0))</f>
        <v>0.31909999999999999</v>
      </c>
      <c r="S11" s="1">
        <f>INDEX(data,MATCH($A11,rawData4!$A$2:$A$52,0),MATCH(S$1,labels,0))</f>
        <v>0.21179999999999999</v>
      </c>
      <c r="T11" s="1">
        <f>INDEX(data,MATCH($A11,rawData4!$A$2:$A$52,0),MATCH(T$1,labels,0))</f>
        <v>0.75980000000000003</v>
      </c>
      <c r="U11" s="1">
        <f>INDEX(data,MATCH($A11,rawData4!$A$2:$A$52,0),MATCH(U$1,labels,0))</f>
        <v>1.6000000000000001E-3</v>
      </c>
      <c r="V11" s="1">
        <f>INDEX(data,MATCH($A11,rawData4!$A$2:$A$52,0),MATCH(V$1,labels,0))</f>
        <v>1.44E-2</v>
      </c>
      <c r="W11" s="1">
        <f>INDEX(data,MATCH($A11,rawData4!$A$2:$A$52,0),MATCH(W$1,labels,0))</f>
        <v>-1.6899999999999998E-2</v>
      </c>
      <c r="X11" s="1">
        <f>INDEX(data,MATCH($A11,rawData4!$A$2:$A$52,0),MATCH(X$1,labels,0))</f>
        <v>-0.1017</v>
      </c>
      <c r="Y11" s="1">
        <f>INDEX(data,MATCH($A11,rawData4!$A$2:$A$52,0),MATCH(Y$1,labels,0))</f>
        <v>-0.1206</v>
      </c>
      <c r="Z11" s="1">
        <f>INDEX(data,MATCH($A11,rawData4!$A$2:$A$52,0),MATCH(Z$1,labels,0))</f>
        <v>5.9299999999999999E-2</v>
      </c>
      <c r="AA11" s="1">
        <f>INDEX(data,MATCH($A11,rawData4!$A$2:$A$52,0),MATCH(AA$1,labels,0))</f>
        <v>0.108</v>
      </c>
      <c r="AB11" s="1">
        <f>INDEX(data,MATCH($A11,rawData4!$A$2:$A$52,0),MATCH(AB$1,labels,0))</f>
        <v>0.22750000000000001</v>
      </c>
      <c r="AC11" s="1">
        <f>INDEX(data,MATCH($A11,rawData4!$A$2:$A$52,0),MATCH(AC$1,labels,0))</f>
        <v>0.153</v>
      </c>
      <c r="AD11" s="1">
        <f>INDEX(data,MATCH($A11,rawData4!$A$2:$A$52,0),MATCH(AD$1,labels,0))</f>
        <v>0.14030000000000001</v>
      </c>
      <c r="AE11" s="1">
        <f>INDEX(data,MATCH($A11,rawData4!$A$2:$A$52,0),MATCH(AE$1,labels,0))</f>
        <v>8.4599999999999995E-2</v>
      </c>
      <c r="AF11" s="1">
        <f>INDEX(data,MATCH($A11,rawData4!$A$2:$A$52,0),MATCH(AF$1,labels,0))</f>
        <v>8.7499999999999994E-2</v>
      </c>
      <c r="AG11" s="1">
        <f>INDEX(data,MATCH($A11,rawData4!$A$2:$A$52,0),MATCH(AG$1,labels,0))</f>
        <v>0.39090000000000003</v>
      </c>
      <c r="AH11" s="1">
        <f>INDEX(data,MATCH($A11,rawData4!$A$2:$A$52,0),MATCH(AH$1,labels,0))</f>
        <v>3.0700000000000002E-2</v>
      </c>
      <c r="AI11" s="1">
        <f>INDEX(data,MATCH($A11,rawData4!$A$2:$A$52,0),MATCH(AI$1,labels,0))</f>
        <v>0.1022</v>
      </c>
      <c r="AJ11" s="1">
        <f>INDEX(data,MATCH($A11,rawData4!$A$2:$A$52,0),MATCH(AJ$1,labels,0))</f>
        <v>0.14080000000000001</v>
      </c>
      <c r="AK11" s="1">
        <f>INDEX(data,MATCH($A11,rawData4!$A$2:$A$52,0),MATCH(AK$1,labels,0))</f>
        <v>0.29580000000000001</v>
      </c>
      <c r="AL11" s="1">
        <f>INDEX(data,MATCH($A11,rawData4!$A$2:$A$52,0),MATCH(AL$1,labels,0))</f>
        <v>0.24030000000000001</v>
      </c>
      <c r="AM11" s="1">
        <f>INDEX(data,MATCH($A11,rawData4!$A$2:$A$52,0),MATCH(AM$1,labels,0))</f>
        <v>0.76459999999999995</v>
      </c>
      <c r="AN11" s="1">
        <f>INDEX(data,MATCH($A11,rawData4!$A$2:$A$52,0),MATCH(AN$1,labels,0))</f>
        <v>0.11219999999999999</v>
      </c>
    </row>
    <row r="12" spans="1:40" x14ac:dyDescent="0.2">
      <c r="A12">
        <v>2010</v>
      </c>
      <c r="B12" s="1">
        <f>INDEX(data,MATCH($A12,rawData4!$A$2:$A$52,0),MATCH(B$1,labels,0))</f>
        <v>1.4999999999999999E-2</v>
      </c>
      <c r="C12" s="1">
        <f>INDEX(data,MATCH($A12,rawData4!$A$2:$A$52,0),MATCH(C$1,labels,0))</f>
        <v>0.1709</v>
      </c>
      <c r="D12" s="1">
        <f>INDEX(data,MATCH($A12,rawData4!$A$2:$A$52,0),MATCH(D$1,labels,0))</f>
        <v>0.14910000000000001</v>
      </c>
      <c r="E12" s="1">
        <f>INDEX(data,MATCH($A12,rawData4!$A$2:$A$52,0),MATCH(E$1,labels,0))</f>
        <v>0.14269999999999999</v>
      </c>
      <c r="F12" s="1">
        <f>INDEX(data,MATCH($A12,rawData4!$A$2:$A$52,0),MATCH(F$1,labels,0))</f>
        <v>0.1696</v>
      </c>
      <c r="G12" s="1">
        <f>INDEX(data,MATCH($A12,rawData4!$A$2:$A$52,0),MATCH(G$1,labels,0))</f>
        <v>0.25459999999999999</v>
      </c>
      <c r="H12" s="1">
        <f>INDEX(data,MATCH($A12,rawData4!$A$2:$A$52,0),MATCH(H$1,labels,0))</f>
        <v>0.21629999999999999</v>
      </c>
      <c r="I12" s="1">
        <f>INDEX(data,MATCH($A12,rawData4!$A$2:$A$52,0),MATCH(I$1,labels,0))</f>
        <v>0.2893</v>
      </c>
      <c r="J12" s="1">
        <f>INDEX(data,MATCH($A12,rawData4!$A$2:$A$52,0),MATCH(J$1,labels,0))</f>
        <v>0.2772</v>
      </c>
      <c r="K12" s="1">
        <f>INDEX(data,MATCH($A12,rawData4!$A$2:$A$52,0),MATCH(K$1,labels,0))</f>
        <v>0.2482</v>
      </c>
      <c r="L12" s="1">
        <f>INDEX(data,MATCH($A12,rawData4!$A$2:$A$52,0),MATCH(L$1,labels,0))</f>
        <v>0.30690000000000001</v>
      </c>
      <c r="M12" s="1">
        <f>INDEX(data,MATCH($A12,rawData4!$A$2:$A$52,0),MATCH(M$1,labels,0))</f>
        <v>0.24859999999999999</v>
      </c>
      <c r="N12" s="1">
        <f>INDEX(data,MATCH($A12,rawData4!$A$2:$A$52,0),MATCH(N$1,labels,0))</f>
        <v>0.11119999999999999</v>
      </c>
      <c r="O12" s="1">
        <f>INDEX(data,MATCH($A12,rawData4!$A$2:$A$52,0),MATCH(O$1,labels,0))</f>
        <v>8.3599999999999994E-2</v>
      </c>
      <c r="P12" s="1">
        <f>INDEX(data,MATCH($A12,rawData4!$A$2:$A$52,0),MATCH(P$1,labels,0))</f>
        <v>0.25600000000000001</v>
      </c>
      <c r="Q12" s="1">
        <f>INDEX(data,MATCH($A12,rawData4!$A$2:$A$52,0),MATCH(Q$1,labels,0))</f>
        <v>4.4699999999999997E-2</v>
      </c>
      <c r="R12" s="1">
        <f>INDEX(data,MATCH($A12,rawData4!$A$2:$A$52,0),MATCH(R$1,labels,0))</f>
        <v>4.9099999999999998E-2</v>
      </c>
      <c r="S12" s="1">
        <f>INDEX(data,MATCH($A12,rawData4!$A$2:$A$52,0),MATCH(S$1,labels,0))</f>
        <v>0.15770000000000001</v>
      </c>
      <c r="T12" s="1">
        <f>INDEX(data,MATCH($A12,rawData4!$A$2:$A$52,0),MATCH(T$1,labels,0))</f>
        <v>0.18859999999999999</v>
      </c>
      <c r="U12" s="1">
        <f>INDEX(data,MATCH($A12,rawData4!$A$2:$A$52,0),MATCH(U$1,labels,0))</f>
        <v>1.4E-3</v>
      </c>
      <c r="V12" s="1">
        <f>INDEX(data,MATCH($A12,rawData4!$A$2:$A$52,0),MATCH(V$1,labels,0))</f>
        <v>2.63E-2</v>
      </c>
      <c r="W12" s="1">
        <f>INDEX(data,MATCH($A12,rawData4!$A$2:$A$52,0),MATCH(W$1,labels,0))</f>
        <v>7.3499999999999996E-2</v>
      </c>
      <c r="X12" s="1">
        <f>INDEX(data,MATCH($A12,rawData4!$A$2:$A$52,0),MATCH(X$1,labels,0))</f>
        <v>7.9200000000000007E-2</v>
      </c>
      <c r="Y12" s="1">
        <f>INDEX(data,MATCH($A12,rawData4!$A$2:$A$52,0),MATCH(Y$1,labels,0))</f>
        <v>8.9300000000000004E-2</v>
      </c>
      <c r="Z12" s="1">
        <f>INDEX(data,MATCH($A12,rawData4!$A$2:$A$52,0),MATCH(Z$1,labels,0))</f>
        <v>6.4199999999999993E-2</v>
      </c>
      <c r="AA12" s="1">
        <f>INDEX(data,MATCH($A12,rawData4!$A$2:$A$52,0),MATCH(AA$1,labels,0))</f>
        <v>6.1699999999999998E-2</v>
      </c>
      <c r="AB12" s="1">
        <f>INDEX(data,MATCH($A12,rawData4!$A$2:$A$52,0),MATCH(AB$1,labels,0))</f>
        <v>0.08</v>
      </c>
      <c r="AC12" s="1">
        <f>INDEX(data,MATCH($A12,rawData4!$A$2:$A$52,0),MATCH(AC$1,labels,0))</f>
        <v>8.5300000000000001E-2</v>
      </c>
      <c r="AD12" s="1">
        <f>INDEX(data,MATCH($A12,rawData4!$A$2:$A$52,0),MATCH(AD$1,labels,0))</f>
        <v>5.21E-2</v>
      </c>
      <c r="AE12" s="1">
        <f>INDEX(data,MATCH($A12,rawData4!$A$2:$A$52,0),MATCH(AE$1,labels,0))</f>
        <v>9.3299999999999994E-2</v>
      </c>
      <c r="AF12" s="1">
        <f>INDEX(data,MATCH($A12,rawData4!$A$2:$A$52,0),MATCH(AF$1,labels,0))</f>
        <v>0.1071</v>
      </c>
      <c r="AG12" s="1">
        <f>INDEX(data,MATCH($A12,rawData4!$A$2:$A$52,0),MATCH(AG$1,labels,0))</f>
        <v>0.124</v>
      </c>
      <c r="AH12" s="1">
        <f>INDEX(data,MATCH($A12,rawData4!$A$2:$A$52,0),MATCH(AH$1,labels,0))</f>
        <v>9.4999999999999998E-3</v>
      </c>
      <c r="AI12" s="1">
        <f>INDEX(data,MATCH($A12,rawData4!$A$2:$A$52,0),MATCH(AI$1,labels,0))</f>
        <v>2.1299999999999999E-2</v>
      </c>
      <c r="AJ12" s="1">
        <f>INDEX(data,MATCH($A12,rawData4!$A$2:$A$52,0),MATCH(AJ$1,labels,0))</f>
        <v>1.4999999999999999E-2</v>
      </c>
      <c r="AK12" s="1">
        <f>INDEX(data,MATCH($A12,rawData4!$A$2:$A$52,0),MATCH(AK$1,labels,0))</f>
        <v>0.28299999999999997</v>
      </c>
      <c r="AL12" s="1">
        <f>INDEX(data,MATCH($A12,rawData4!$A$2:$A$52,0),MATCH(AL$1,labels,0))</f>
        <v>0.29270000000000002</v>
      </c>
      <c r="AM12" s="1">
        <f>INDEX(data,MATCH($A12,rawData4!$A$2:$A$52,0),MATCH(AM$1,labels,0))</f>
        <v>0.3745</v>
      </c>
      <c r="AN12" s="1">
        <f>INDEX(data,MATCH($A12,rawData4!$A$2:$A$52,0),MATCH(AN$1,labels,0))</f>
        <v>7.17E-2</v>
      </c>
    </row>
    <row r="13" spans="1:40" x14ac:dyDescent="0.2">
      <c r="A13">
        <v>2011</v>
      </c>
      <c r="B13" s="1">
        <f>INDEX(data,MATCH($A13,rawData4!$A$2:$A$52,0),MATCH(B$1,labels,0))</f>
        <v>2.9600000000000001E-2</v>
      </c>
      <c r="C13" s="1">
        <f>INDEX(data,MATCH($A13,rawData4!$A$2:$A$52,0),MATCH(C$1,labels,0))</f>
        <v>9.5999999999999992E-3</v>
      </c>
      <c r="D13" s="1">
        <f>INDEX(data,MATCH($A13,rawData4!$A$2:$A$52,0),MATCH(D$1,labels,0))</f>
        <v>1.9699999999999999E-2</v>
      </c>
      <c r="E13" s="1">
        <f>INDEX(data,MATCH($A13,rawData4!$A$2:$A$52,0),MATCH(E$1,labels,0))</f>
        <v>0.01</v>
      </c>
      <c r="F13" s="1">
        <f>INDEX(data,MATCH($A13,rawData4!$A$2:$A$52,0),MATCH(F$1,labels,0))</f>
        <v>1.7100000000000001E-2</v>
      </c>
      <c r="G13" s="1">
        <f>INDEX(data,MATCH($A13,rawData4!$A$2:$A$52,0),MATCH(G$1,labels,0))</f>
        <v>-2.1100000000000001E-2</v>
      </c>
      <c r="H13" s="1">
        <f>INDEX(data,MATCH($A13,rawData4!$A$2:$A$52,0),MATCH(H$1,labels,0))</f>
        <v>-4.4000000000000003E-3</v>
      </c>
      <c r="I13" s="1">
        <f>INDEX(data,MATCH($A13,rawData4!$A$2:$A$52,0),MATCH(I$1,labels,0))</f>
        <v>-3.8399999999999997E-2</v>
      </c>
      <c r="J13" s="1">
        <f>INDEX(data,MATCH($A13,rawData4!$A$2:$A$52,0),MATCH(J$1,labels,0))</f>
        <v>-2.8000000000000001E-2</v>
      </c>
      <c r="K13" s="1">
        <f>INDEX(data,MATCH($A13,rawData4!$A$2:$A$52,0),MATCH(K$1,labels,0))</f>
        <v>-4.1599999999999998E-2</v>
      </c>
      <c r="L13" s="1">
        <f>INDEX(data,MATCH($A13,rawData4!$A$2:$A$52,0),MATCH(L$1,labels,0))</f>
        <v>-1.5800000000000002E-2</v>
      </c>
      <c r="M13" s="1">
        <f>INDEX(data,MATCH($A13,rawData4!$A$2:$A$52,0),MATCH(M$1,labels,0))</f>
        <v>-7.8600000000000003E-2</v>
      </c>
      <c r="N13" s="1">
        <f>INDEX(data,MATCH($A13,rawData4!$A$2:$A$52,0),MATCH(N$1,labels,0))</f>
        <v>-0.14560000000000001</v>
      </c>
      <c r="O13" s="1">
        <f>INDEX(data,MATCH($A13,rawData4!$A$2:$A$52,0),MATCH(O$1,labels,0))</f>
        <v>-0.12509999999999999</v>
      </c>
      <c r="P13" s="1">
        <f>INDEX(data,MATCH($A13,rawData4!$A$2:$A$52,0),MATCH(P$1,labels,0))</f>
        <v>-0.1963</v>
      </c>
      <c r="Q13" s="1">
        <f>INDEX(data,MATCH($A13,rawData4!$A$2:$A$52,0),MATCH(Q$1,labels,0))</f>
        <v>-0.1242</v>
      </c>
      <c r="R13" s="1">
        <f>INDEX(data,MATCH($A13,rawData4!$A$2:$A$52,0),MATCH(R$1,labels,0))</f>
        <v>-0.11600000000000001</v>
      </c>
      <c r="S13" s="1">
        <f>INDEX(data,MATCH($A13,rawData4!$A$2:$A$52,0),MATCH(S$1,labels,0))</f>
        <v>-0.14000000000000001</v>
      </c>
      <c r="T13" s="1">
        <f>INDEX(data,MATCH($A13,rawData4!$A$2:$A$52,0),MATCH(T$1,labels,0))</f>
        <v>-0.18779999999999999</v>
      </c>
      <c r="U13" s="1">
        <f>INDEX(data,MATCH($A13,rawData4!$A$2:$A$52,0),MATCH(U$1,labels,0))</f>
        <v>6.9999999999999999E-4</v>
      </c>
      <c r="V13" s="1">
        <f>INDEX(data,MATCH($A13,rawData4!$A$2:$A$52,0),MATCH(V$1,labels,0))</f>
        <v>2.2599999999999999E-2</v>
      </c>
      <c r="W13" s="1">
        <f>INDEX(data,MATCH($A13,rawData4!$A$2:$A$52,0),MATCH(W$1,labels,0))</f>
        <v>9.7900000000000001E-2</v>
      </c>
      <c r="X13" s="1">
        <f>INDEX(data,MATCH($A13,rawData4!$A$2:$A$52,0),MATCH(X$1,labels,0))</f>
        <v>0.16239999999999999</v>
      </c>
      <c r="Y13" s="1">
        <f>INDEX(data,MATCH($A13,rawData4!$A$2:$A$52,0),MATCH(Y$1,labels,0))</f>
        <v>0.2928</v>
      </c>
      <c r="Z13" s="1">
        <f>INDEX(data,MATCH($A13,rawData4!$A$2:$A$52,0),MATCH(Z$1,labels,0))</f>
        <v>7.5600000000000001E-2</v>
      </c>
      <c r="AA13" s="1">
        <f>INDEX(data,MATCH($A13,rawData4!$A$2:$A$52,0),MATCH(AA$1,labels,0))</f>
        <v>0.1323</v>
      </c>
      <c r="AB13" s="1">
        <f>INDEX(data,MATCH($A13,rawData4!$A$2:$A$52,0),MATCH(AB$1,labels,0))</f>
        <v>3.78E-2</v>
      </c>
      <c r="AC13" s="1">
        <f>INDEX(data,MATCH($A13,rawData4!$A$2:$A$52,0),MATCH(AC$1,labels,0))</f>
        <v>8.5999999999999993E-2</v>
      </c>
      <c r="AD13" s="1">
        <f>INDEX(data,MATCH($A13,rawData4!$A$2:$A$52,0),MATCH(AD$1,labels,0))</f>
        <v>1.9300000000000001E-2</v>
      </c>
      <c r="AE13" s="1">
        <f>INDEX(data,MATCH($A13,rawData4!$A$2:$A$52,0),MATCH(AE$1,labels,0))</f>
        <v>9.7299999999999998E-2</v>
      </c>
      <c r="AF13" s="1">
        <f>INDEX(data,MATCH($A13,rawData4!$A$2:$A$52,0),MATCH(AF$1,labels,0))</f>
        <v>0.17180000000000001</v>
      </c>
      <c r="AG13" s="1">
        <f>INDEX(data,MATCH($A13,rawData4!$A$2:$A$52,0),MATCH(AG$1,labels,0))</f>
        <v>7.1300000000000002E-2</v>
      </c>
      <c r="AH13" s="1">
        <f>INDEX(data,MATCH($A13,rawData4!$A$2:$A$52,0),MATCH(AH$1,labels,0))</f>
        <v>1.6E-2</v>
      </c>
      <c r="AI13" s="1">
        <f>INDEX(data,MATCH($A13,rawData4!$A$2:$A$52,0),MATCH(AI$1,labels,0))</f>
        <v>9.6199999999999994E-2</v>
      </c>
      <c r="AJ13" s="1">
        <f>INDEX(data,MATCH($A13,rawData4!$A$2:$A$52,0),MATCH(AJ$1,labels,0))</f>
        <v>0.1069</v>
      </c>
      <c r="AK13" s="1">
        <f>INDEX(data,MATCH($A13,rawData4!$A$2:$A$52,0),MATCH(AK$1,labels,0))</f>
        <v>8.4699999999999998E-2</v>
      </c>
      <c r="AL13" s="1">
        <f>INDEX(data,MATCH($A13,rawData4!$A$2:$A$52,0),MATCH(AL$1,labels,0))</f>
        <v>9.5699999999999993E-2</v>
      </c>
      <c r="AM13" s="1">
        <f>INDEX(data,MATCH($A13,rawData4!$A$2:$A$52,0),MATCH(AM$1,labels,0))</f>
        <v>-0.217</v>
      </c>
      <c r="AN13" s="1">
        <f>INDEX(data,MATCH($A13,rawData4!$A$2:$A$52,0),MATCH(AN$1,labels,0))</f>
        <v>-3.2800000000000003E-2</v>
      </c>
    </row>
    <row r="14" spans="1:40" x14ac:dyDescent="0.2">
      <c r="A14">
        <v>2012</v>
      </c>
      <c r="B14" s="1">
        <f>INDEX(data,MATCH($A14,rawData4!$A$2:$A$52,0),MATCH(B$1,labels,0))</f>
        <v>1.7399999999999999E-2</v>
      </c>
      <c r="C14" s="1">
        <f>INDEX(data,MATCH($A14,rawData4!$A$2:$A$52,0),MATCH(C$1,labels,0))</f>
        <v>0.16250000000000001</v>
      </c>
      <c r="D14" s="1">
        <f>INDEX(data,MATCH($A14,rawData4!$A$2:$A$52,0),MATCH(D$1,labels,0))</f>
        <v>0.15820000000000001</v>
      </c>
      <c r="E14" s="1">
        <f>INDEX(data,MATCH($A14,rawData4!$A$2:$A$52,0),MATCH(E$1,labels,0))</f>
        <v>0.15</v>
      </c>
      <c r="F14" s="1">
        <f>INDEX(data,MATCH($A14,rawData4!$A$2:$A$52,0),MATCH(F$1,labels,0))</f>
        <v>0.16889999999999999</v>
      </c>
      <c r="G14" s="1">
        <f>INDEX(data,MATCH($A14,rawData4!$A$2:$A$52,0),MATCH(G$1,labels,0))</f>
        <v>0.158</v>
      </c>
      <c r="H14" s="1">
        <f>INDEX(data,MATCH($A14,rawData4!$A$2:$A$52,0),MATCH(H$1,labels,0))</f>
        <v>0.15909999999999999</v>
      </c>
      <c r="I14" s="1">
        <f>INDEX(data,MATCH($A14,rawData4!$A$2:$A$52,0),MATCH(I$1,labels,0))</f>
        <v>0.15809999999999999</v>
      </c>
      <c r="J14" s="1">
        <f>INDEX(data,MATCH($A14,rawData4!$A$2:$A$52,0),MATCH(J$1,labels,0))</f>
        <v>0.1804</v>
      </c>
      <c r="K14" s="1">
        <f>INDEX(data,MATCH($A14,rawData4!$A$2:$A$52,0),MATCH(K$1,labels,0))</f>
        <v>0.18559999999999999</v>
      </c>
      <c r="L14" s="1">
        <f>INDEX(data,MATCH($A14,rawData4!$A$2:$A$52,0),MATCH(L$1,labels,0))</f>
        <v>0.17519999999999999</v>
      </c>
      <c r="M14" s="1">
        <f>INDEX(data,MATCH($A14,rawData4!$A$2:$A$52,0),MATCH(M$1,labels,0))</f>
        <v>0.1983</v>
      </c>
      <c r="N14" s="1">
        <f>INDEX(data,MATCH($A14,rawData4!$A$2:$A$52,0),MATCH(N$1,labels,0))</f>
        <v>0.18140000000000001</v>
      </c>
      <c r="O14" s="1">
        <f>INDEX(data,MATCH($A14,rawData4!$A$2:$A$52,0),MATCH(O$1,labels,0))</f>
        <v>0.18559999999999999</v>
      </c>
      <c r="P14" s="1">
        <f>INDEX(data,MATCH($A14,rawData4!$A$2:$A$52,0),MATCH(P$1,labels,0))</f>
        <v>0.20730000000000001</v>
      </c>
      <c r="Q14" s="1">
        <f>INDEX(data,MATCH($A14,rawData4!$A$2:$A$52,0),MATCH(Q$1,labels,0))</f>
        <v>0.1883</v>
      </c>
      <c r="R14" s="1">
        <f>INDEX(data,MATCH($A14,rawData4!$A$2:$A$52,0),MATCH(R$1,labels,0))</f>
        <v>0.20799999999999999</v>
      </c>
      <c r="S14" s="1">
        <f>INDEX(data,MATCH($A14,rawData4!$A$2:$A$52,0),MATCH(S$1,labels,0))</f>
        <v>0.15490000000000001</v>
      </c>
      <c r="T14" s="1">
        <f>INDEX(data,MATCH($A14,rawData4!$A$2:$A$52,0),MATCH(T$1,labels,0))</f>
        <v>0.18640000000000001</v>
      </c>
      <c r="U14" s="1">
        <f>INDEX(data,MATCH($A14,rawData4!$A$2:$A$52,0),MATCH(U$1,labels,0))</f>
        <v>8.0000000000000004E-4</v>
      </c>
      <c r="V14" s="1">
        <f>INDEX(data,MATCH($A14,rawData4!$A$2:$A$52,0),MATCH(V$1,labels,0))</f>
        <v>6.8999999999999999E-3</v>
      </c>
      <c r="W14" s="1">
        <f>INDEX(data,MATCH($A14,rawData4!$A$2:$A$52,0),MATCH(W$1,labels,0))</f>
        <v>2.6700000000000002E-2</v>
      </c>
      <c r="X14" s="1">
        <f>INDEX(data,MATCH($A14,rawData4!$A$2:$A$52,0),MATCH(X$1,labels,0))</f>
        <v>2.7300000000000001E-2</v>
      </c>
      <c r="Y14" s="1">
        <f>INDEX(data,MATCH($A14,rawData4!$A$2:$A$52,0),MATCH(Y$1,labels,0))</f>
        <v>3.4599999999999999E-2</v>
      </c>
      <c r="Z14" s="1">
        <f>INDEX(data,MATCH($A14,rawData4!$A$2:$A$52,0),MATCH(Z$1,labels,0))</f>
        <v>4.0500000000000001E-2</v>
      </c>
      <c r="AA14" s="1">
        <f>INDEX(data,MATCH($A14,rawData4!$A$2:$A$52,0),MATCH(AA$1,labels,0))</f>
        <v>6.7699999999999996E-2</v>
      </c>
      <c r="AB14" s="1">
        <f>INDEX(data,MATCH($A14,rawData4!$A$2:$A$52,0),MATCH(AB$1,labels,0))</f>
        <v>8.0399999999999999E-2</v>
      </c>
      <c r="AC14" s="1">
        <f>INDEX(data,MATCH($A14,rawData4!$A$2:$A$52,0),MATCH(AC$1,labels,0))</f>
        <v>9.5399999999999999E-2</v>
      </c>
      <c r="AD14" s="1">
        <f>INDEX(data,MATCH($A14,rawData4!$A$2:$A$52,0),MATCH(AD$1,labels,0))</f>
        <v>4.5199999999999997E-2</v>
      </c>
      <c r="AE14" s="1">
        <f>INDEX(data,MATCH($A14,rawData4!$A$2:$A$52,0),MATCH(AE$1,labels,0))</f>
        <v>0.10580000000000001</v>
      </c>
      <c r="AF14" s="1">
        <f>INDEX(data,MATCH($A14,rawData4!$A$2:$A$52,0),MATCH(AF$1,labels,0))</f>
        <v>0.1166</v>
      </c>
      <c r="AG14" s="1">
        <f>INDEX(data,MATCH($A14,rawData4!$A$2:$A$52,0),MATCH(AG$1,labels,0))</f>
        <v>0.14360000000000001</v>
      </c>
      <c r="AH14" s="1">
        <f>INDEX(data,MATCH($A14,rawData4!$A$2:$A$52,0),MATCH(AH$1,labels,0))</f>
        <v>9.9000000000000008E-3</v>
      </c>
      <c r="AI14" s="1">
        <f>INDEX(data,MATCH($A14,rawData4!$A$2:$A$52,0),MATCH(AI$1,labels,0))</f>
        <v>5.7000000000000002E-2</v>
      </c>
      <c r="AJ14" s="1">
        <f>INDEX(data,MATCH($A14,rawData4!$A$2:$A$52,0),MATCH(AJ$1,labels,0))</f>
        <v>8.0799999999999997E-2</v>
      </c>
      <c r="AK14" s="1">
        <f>INDEX(data,MATCH($A14,rawData4!$A$2:$A$52,0),MATCH(AK$1,labels,0))</f>
        <v>0.17530000000000001</v>
      </c>
      <c r="AL14" s="1">
        <f>INDEX(data,MATCH($A14,rawData4!$A$2:$A$52,0),MATCH(AL$1,labels,0))</f>
        <v>6.6000000000000003E-2</v>
      </c>
      <c r="AM14" s="1">
        <f>INDEX(data,MATCH($A14,rawData4!$A$2:$A$52,0),MATCH(AM$1,labels,0))</f>
        <v>-0.1298</v>
      </c>
      <c r="AN14" s="1">
        <f>INDEX(data,MATCH($A14,rawData4!$A$2:$A$52,0),MATCH(AN$1,labels,0))</f>
        <v>-5.7999999999999996E-3</v>
      </c>
    </row>
    <row r="15" spans="1:40" x14ac:dyDescent="0.2">
      <c r="A15">
        <v>2013</v>
      </c>
      <c r="B15" s="1">
        <f>INDEX(data,MATCH($A15,rawData4!$A$2:$A$52,0),MATCH(B$1,labels,0))</f>
        <v>1.4999999999999999E-2</v>
      </c>
      <c r="C15" s="1">
        <f>INDEX(data,MATCH($A15,rawData4!$A$2:$A$52,0),MATCH(C$1,labels,0))</f>
        <v>0.33350000000000002</v>
      </c>
      <c r="D15" s="1">
        <f>INDEX(data,MATCH($A15,rawData4!$A$2:$A$52,0),MATCH(D$1,labels,0))</f>
        <v>0.32179999999999997</v>
      </c>
      <c r="E15" s="1">
        <f>INDEX(data,MATCH($A15,rawData4!$A$2:$A$52,0),MATCH(E$1,labels,0))</f>
        <v>0.32869999999999999</v>
      </c>
      <c r="F15" s="1">
        <f>INDEX(data,MATCH($A15,rawData4!$A$2:$A$52,0),MATCH(F$1,labels,0))</f>
        <v>0.3216</v>
      </c>
      <c r="G15" s="1">
        <f>INDEX(data,MATCH($A15,rawData4!$A$2:$A$52,0),MATCH(G$1,labels,0))</f>
        <v>0.35</v>
      </c>
      <c r="H15" s="1">
        <f>INDEX(data,MATCH($A15,rawData4!$A$2:$A$52,0),MATCH(H$1,labels,0))</f>
        <v>0.37419999999999998</v>
      </c>
      <c r="I15" s="1">
        <f>INDEX(data,MATCH($A15,rawData4!$A$2:$A$52,0),MATCH(I$1,labels,0))</f>
        <v>0.32019999999999998</v>
      </c>
      <c r="J15" s="1">
        <f>INDEX(data,MATCH($A15,rawData4!$A$2:$A$52,0),MATCH(J$1,labels,0))</f>
        <v>0.37619999999999998</v>
      </c>
      <c r="K15" s="1">
        <f>INDEX(data,MATCH($A15,rawData4!$A$2:$A$52,0),MATCH(K$1,labels,0))</f>
        <v>0.36409999999999998</v>
      </c>
      <c r="L15" s="1">
        <f>INDEX(data,MATCH($A15,rawData4!$A$2:$A$52,0),MATCH(L$1,labels,0))</f>
        <v>0.37980000000000003</v>
      </c>
      <c r="M15" s="1">
        <f>INDEX(data,MATCH($A15,rawData4!$A$2:$A$52,0),MATCH(M$1,labels,0))</f>
        <v>0.5091</v>
      </c>
      <c r="N15" s="1">
        <f>INDEX(data,MATCH($A15,rawData4!$A$2:$A$52,0),MATCH(N$1,labels,0))</f>
        <v>0.15040000000000001</v>
      </c>
      <c r="O15" s="1">
        <f>INDEX(data,MATCH($A15,rawData4!$A$2:$A$52,0),MATCH(O$1,labels,0))</f>
        <v>0.22059999999999999</v>
      </c>
      <c r="P15" s="1">
        <f>INDEX(data,MATCH($A15,rawData4!$A$2:$A$52,0),MATCH(P$1,labels,0))</f>
        <v>0.16600000000000001</v>
      </c>
      <c r="Q15" s="1">
        <f>INDEX(data,MATCH($A15,rawData4!$A$2:$A$52,0),MATCH(Q$1,labels,0))</f>
        <v>0.21840000000000001</v>
      </c>
      <c r="R15" s="1">
        <f>INDEX(data,MATCH($A15,rawData4!$A$2:$A$52,0),MATCH(R$1,labels,0))</f>
        <v>0.247</v>
      </c>
      <c r="S15" s="1">
        <f>INDEX(data,MATCH($A15,rawData4!$A$2:$A$52,0),MATCH(S$1,labels,0))</f>
        <v>0.1736</v>
      </c>
      <c r="T15" s="1">
        <f>INDEX(data,MATCH($A15,rawData4!$A$2:$A$52,0),MATCH(T$1,labels,0))</f>
        <v>-5.1900000000000002E-2</v>
      </c>
      <c r="U15" s="1">
        <f>INDEX(data,MATCH($A15,rawData4!$A$2:$A$52,0),MATCH(U$1,labels,0))</f>
        <v>5.0000000000000001E-4</v>
      </c>
      <c r="V15" s="1">
        <f>INDEX(data,MATCH($A15,rawData4!$A$2:$A$52,0),MATCH(V$1,labels,0))</f>
        <v>-1E-3</v>
      </c>
      <c r="W15" s="1">
        <f>INDEX(data,MATCH($A15,rawData4!$A$2:$A$52,0),MATCH(W$1,labels,0))</f>
        <v>-3.09E-2</v>
      </c>
      <c r="X15" s="1">
        <f>INDEX(data,MATCH($A15,rawData4!$A$2:$A$52,0),MATCH(X$1,labels,0))</f>
        <v>-8.5699999999999998E-2</v>
      </c>
      <c r="Y15" s="1">
        <f>INDEX(data,MATCH($A15,rawData4!$A$2:$A$52,0),MATCH(Y$1,labels,0))</f>
        <v>-0.1303</v>
      </c>
      <c r="Z15" s="1">
        <f>INDEX(data,MATCH($A15,rawData4!$A$2:$A$52,0),MATCH(Z$1,labels,0))</f>
        <v>-2.2599999999999999E-2</v>
      </c>
      <c r="AA15" s="1">
        <f>INDEX(data,MATCH($A15,rawData4!$A$2:$A$52,0),MATCH(AA$1,labels,0))</f>
        <v>-8.9200000000000002E-2</v>
      </c>
      <c r="AB15" s="1">
        <f>INDEX(data,MATCH($A15,rawData4!$A$2:$A$52,0),MATCH(AB$1,labels,0))</f>
        <v>-2.7400000000000001E-2</v>
      </c>
      <c r="AC15" s="1">
        <f>INDEX(data,MATCH($A15,rawData4!$A$2:$A$52,0),MATCH(AC$1,labels,0))</f>
        <v>-8.0999999999999996E-3</v>
      </c>
      <c r="AD15" s="1">
        <f>INDEX(data,MATCH($A15,rawData4!$A$2:$A$52,0),MATCH(AD$1,labels,0))</f>
        <v>9.7000000000000003E-3</v>
      </c>
      <c r="AE15" s="1">
        <f>INDEX(data,MATCH($A15,rawData4!$A$2:$A$52,0),MATCH(AE$1,labels,0))</f>
        <v>-0.02</v>
      </c>
      <c r="AF15" s="1">
        <f>INDEX(data,MATCH($A15,rawData4!$A$2:$A$52,0),MATCH(AF$1,labels,0))</f>
        <v>-5.8700000000000002E-2</v>
      </c>
      <c r="AG15" s="1">
        <f>INDEX(data,MATCH($A15,rawData4!$A$2:$A$52,0),MATCH(AG$1,labels,0))</f>
        <v>4.5400000000000003E-2</v>
      </c>
      <c r="AH15" s="1">
        <f>INDEX(data,MATCH($A15,rawData4!$A$2:$A$52,0),MATCH(AH$1,labels,0))</f>
        <v>4.7999999999999996E-3</v>
      </c>
      <c r="AI15" s="1">
        <f>INDEX(data,MATCH($A15,rawData4!$A$2:$A$52,0),MATCH(AI$1,labels,0))</f>
        <v>-1.5599999999999999E-2</v>
      </c>
      <c r="AJ15" s="1">
        <f>INDEX(data,MATCH($A15,rawData4!$A$2:$A$52,0),MATCH(AJ$1,labels,0))</f>
        <v>-2.9499999999999998E-2</v>
      </c>
      <c r="AK15" s="1">
        <f>INDEX(data,MATCH($A15,rawData4!$A$2:$A$52,0),MATCH(AK$1,labels,0))</f>
        <v>2.3099999999999999E-2</v>
      </c>
      <c r="AL15" s="1">
        <f>INDEX(data,MATCH($A15,rawData4!$A$2:$A$52,0),MATCH(AL$1,labels,0))</f>
        <v>-0.2833</v>
      </c>
      <c r="AM15" s="1">
        <f>INDEX(data,MATCH($A15,rawData4!$A$2:$A$52,0),MATCH(AM$1,labels,0))</f>
        <v>-0.3513</v>
      </c>
      <c r="AN15" s="1">
        <f>INDEX(data,MATCH($A15,rawData4!$A$2:$A$52,0),MATCH(AN$1,labels,0))</f>
        <v>-1.83E-2</v>
      </c>
    </row>
    <row r="16" spans="1:40" x14ac:dyDescent="0.2">
      <c r="A16">
        <v>2014</v>
      </c>
      <c r="B16" s="1">
        <f>INDEX(data,MATCH($A16,rawData4!$A$2:$A$52,0),MATCH(B$1,labels,0))</f>
        <v>7.6E-3</v>
      </c>
      <c r="C16" s="1">
        <f>INDEX(data,MATCH($A16,rawData4!$A$2:$A$52,0),MATCH(C$1,labels,0))</f>
        <v>0.12429999999999999</v>
      </c>
      <c r="D16" s="1">
        <f>INDEX(data,MATCH($A16,rawData4!$A$2:$A$52,0),MATCH(D$1,labels,0))</f>
        <v>0.1351</v>
      </c>
      <c r="E16" s="1">
        <f>INDEX(data,MATCH($A16,rawData4!$A$2:$A$52,0),MATCH(E$1,labels,0))</f>
        <v>0.13070000000000001</v>
      </c>
      <c r="F16" s="1">
        <f>INDEX(data,MATCH($A16,rawData4!$A$2:$A$52,0),MATCH(F$1,labels,0))</f>
        <v>0.13469999999999999</v>
      </c>
      <c r="G16" s="1">
        <f>INDEX(data,MATCH($A16,rawData4!$A$2:$A$52,0),MATCH(G$1,labels,0))</f>
        <v>0.13600000000000001</v>
      </c>
      <c r="H16" s="1">
        <f>INDEX(data,MATCH($A16,rawData4!$A$2:$A$52,0),MATCH(H$1,labels,0))</f>
        <v>0.1384</v>
      </c>
      <c r="I16" s="1">
        <f>INDEX(data,MATCH($A16,rawData4!$A$2:$A$52,0),MATCH(I$1,labels,0))</f>
        <v>0.13350000000000001</v>
      </c>
      <c r="J16" s="1">
        <f>INDEX(data,MATCH($A16,rawData4!$A$2:$A$52,0),MATCH(J$1,labels,0))</f>
        <v>7.3700000000000002E-2</v>
      </c>
      <c r="K16" s="1">
        <f>INDEX(data,MATCH($A16,rawData4!$A$2:$A$52,0),MATCH(K$1,labels,0))</f>
        <v>0.10390000000000001</v>
      </c>
      <c r="L16" s="1">
        <f>INDEX(data,MATCH($A16,rawData4!$A$2:$A$52,0),MATCH(L$1,labels,0))</f>
        <v>3.8800000000000001E-2</v>
      </c>
      <c r="M16" s="1">
        <f>INDEX(data,MATCH($A16,rawData4!$A$2:$A$52,0),MATCH(M$1,labels,0))</f>
        <v>4.6100000000000002E-2</v>
      </c>
      <c r="N16" s="1">
        <f>INDEX(data,MATCH($A16,rawData4!$A$2:$A$52,0),MATCH(N$1,labels,0))</f>
        <v>-4.24E-2</v>
      </c>
      <c r="O16" s="1">
        <f>INDEX(data,MATCH($A16,rawData4!$A$2:$A$52,0),MATCH(O$1,labels,0))</f>
        <v>-5.6599999999999998E-2</v>
      </c>
      <c r="P16" s="1">
        <f>INDEX(data,MATCH($A16,rawData4!$A$2:$A$52,0),MATCH(P$1,labels,0))</f>
        <v>-5.0599999999999999E-2</v>
      </c>
      <c r="Q16" s="1">
        <f>INDEX(data,MATCH($A16,rawData4!$A$2:$A$52,0),MATCH(Q$1,labels,0))</f>
        <v>-6.8000000000000005E-2</v>
      </c>
      <c r="R16" s="1">
        <f>INDEX(data,MATCH($A16,rawData4!$A$2:$A$52,0),MATCH(R$1,labels,0))</f>
        <v>-6.6699999999999995E-2</v>
      </c>
      <c r="S16" s="1">
        <f>INDEX(data,MATCH($A16,rawData4!$A$2:$A$52,0),MATCH(S$1,labels,0))</f>
        <v>-4.6899999999999997E-2</v>
      </c>
      <c r="T16" s="1">
        <f>INDEX(data,MATCH($A16,rawData4!$A$2:$A$52,0),MATCH(T$1,labels,0))</f>
        <v>4.1999999999999997E-3</v>
      </c>
      <c r="U16" s="1">
        <f>INDEX(data,MATCH($A16,rawData4!$A$2:$A$52,0),MATCH(U$1,labels,0))</f>
        <v>2.9999999999999997E-4</v>
      </c>
      <c r="V16" s="1">
        <f>INDEX(data,MATCH($A16,rawData4!$A$2:$A$52,0),MATCH(V$1,labels,0))</f>
        <v>7.1000000000000004E-3</v>
      </c>
      <c r="W16" s="1">
        <f>INDEX(data,MATCH($A16,rawData4!$A$2:$A$52,0),MATCH(W$1,labels,0))</f>
        <v>4.3200000000000002E-2</v>
      </c>
      <c r="X16" s="1">
        <f>INDEX(data,MATCH($A16,rawData4!$A$2:$A$52,0),MATCH(X$1,labels,0))</f>
        <v>0.10630000000000001</v>
      </c>
      <c r="Y16" s="1">
        <f>INDEX(data,MATCH($A16,rawData4!$A$2:$A$52,0),MATCH(Y$1,labels,0))</f>
        <v>0.25269999999999998</v>
      </c>
      <c r="Z16" s="1">
        <f>INDEX(data,MATCH($A16,rawData4!$A$2:$A$52,0),MATCH(Z$1,labels,0))</f>
        <v>5.7599999999999998E-2</v>
      </c>
      <c r="AA16" s="1">
        <f>INDEX(data,MATCH($A16,rawData4!$A$2:$A$52,0),MATCH(AA$1,labels,0))</f>
        <v>3.8300000000000001E-2</v>
      </c>
      <c r="AB16" s="1">
        <f>INDEX(data,MATCH($A16,rawData4!$A$2:$A$52,0),MATCH(AB$1,labels,0))</f>
        <v>3.3999999999999998E-3</v>
      </c>
      <c r="AC16" s="1">
        <f>INDEX(data,MATCH($A16,rawData4!$A$2:$A$52,0),MATCH(AC$1,labels,0))</f>
        <v>9.7000000000000003E-2</v>
      </c>
      <c r="AD16" s="1">
        <f>INDEX(data,MATCH($A16,rawData4!$A$2:$A$52,0),MATCH(AD$1,labels,0))</f>
        <v>1.7600000000000001E-2</v>
      </c>
      <c r="AE16" s="1">
        <f>INDEX(data,MATCH($A16,rawData4!$A$2:$A$52,0),MATCH(AE$1,labels,0))</f>
        <v>8.2100000000000006E-2</v>
      </c>
      <c r="AF16" s="1">
        <f>INDEX(data,MATCH($A16,rawData4!$A$2:$A$52,0),MATCH(AF$1,labels,0))</f>
        <v>0.1817</v>
      </c>
      <c r="AG16" s="1">
        <f>INDEX(data,MATCH($A16,rawData4!$A$2:$A$52,0),MATCH(AG$1,labels,0))</f>
        <v>4.58E-2</v>
      </c>
      <c r="AH16" s="1">
        <f>INDEX(data,MATCH($A16,rawData4!$A$2:$A$52,0),MATCH(AH$1,labels,0))</f>
        <v>6.4999999999999997E-3</v>
      </c>
      <c r="AI16" s="1">
        <f>INDEX(data,MATCH($A16,rawData4!$A$2:$A$52,0),MATCH(AI$1,labels,0))</f>
        <v>7.2499999999999995E-2</v>
      </c>
      <c r="AJ16" s="1">
        <f>INDEX(data,MATCH($A16,rawData4!$A$2:$A$52,0),MATCH(AJ$1,labels,0))</f>
        <v>0.11070000000000001</v>
      </c>
      <c r="AK16" s="1">
        <f>INDEX(data,MATCH($A16,rawData4!$A$2:$A$52,0),MATCH(AK$1,labels,0))</f>
        <v>0.30130000000000001</v>
      </c>
      <c r="AL16" s="1">
        <f>INDEX(data,MATCH($A16,rawData4!$A$2:$A$52,0),MATCH(AL$1,labels,0))</f>
        <v>-2.1899999999999999E-2</v>
      </c>
      <c r="AM16" s="1">
        <f>INDEX(data,MATCH($A16,rawData4!$A$2:$A$52,0),MATCH(AM$1,labels,0))</f>
        <v>-0.11409999999999999</v>
      </c>
      <c r="AN16" s="1">
        <f>INDEX(data,MATCH($A16,rawData4!$A$2:$A$52,0),MATCH(AN$1,labels,0))</f>
        <v>-0.3296</v>
      </c>
    </row>
    <row r="17" spans="1:40" x14ac:dyDescent="0.2">
      <c r="A17">
        <v>2015</v>
      </c>
      <c r="B17" s="1">
        <f>INDEX(data,MATCH($A17,rawData4!$A$2:$A$52,0),MATCH(B$1,labels,0))</f>
        <v>7.3000000000000001E-3</v>
      </c>
      <c r="C17" s="1">
        <f>INDEX(data,MATCH($A17,rawData4!$A$2:$A$52,0),MATCH(C$1,labels,0))</f>
        <v>2.8999999999999998E-3</v>
      </c>
      <c r="D17" s="1">
        <f>INDEX(data,MATCH($A17,rawData4!$A$2:$A$52,0),MATCH(D$1,labels,0))</f>
        <v>1.2500000000000001E-2</v>
      </c>
      <c r="E17" s="1">
        <f>INDEX(data,MATCH($A17,rawData4!$A$2:$A$52,0),MATCH(E$1,labels,0))</f>
        <v>-1.04E-2</v>
      </c>
      <c r="F17" s="1">
        <f>INDEX(data,MATCH($A17,rawData4!$A$2:$A$52,0),MATCH(F$1,labels,0))</f>
        <v>3.1699999999999999E-2</v>
      </c>
      <c r="G17" s="1">
        <f>INDEX(data,MATCH($A17,rawData4!$A$2:$A$52,0),MATCH(G$1,labels,0))</f>
        <v>-1.4500000000000001E-2</v>
      </c>
      <c r="H17" s="1">
        <f>INDEX(data,MATCH($A17,rawData4!$A$2:$A$52,0),MATCH(H$1,labels,0))</f>
        <v>-1.9099999999999999E-2</v>
      </c>
      <c r="I17" s="1">
        <f>INDEX(data,MATCH($A17,rawData4!$A$2:$A$52,0),MATCH(I$1,labels,0))</f>
        <v>-1.1299999999999999E-2</v>
      </c>
      <c r="J17" s="1">
        <f>INDEX(data,MATCH($A17,rawData4!$A$2:$A$52,0),MATCH(J$1,labels,0))</f>
        <v>-3.78E-2</v>
      </c>
      <c r="K17" s="1">
        <f>INDEX(data,MATCH($A17,rawData4!$A$2:$A$52,0),MATCH(K$1,labels,0))</f>
        <v>-4.7699999999999999E-2</v>
      </c>
      <c r="L17" s="1">
        <f>INDEX(data,MATCH($A17,rawData4!$A$2:$A$52,0),MATCH(L$1,labels,0))</f>
        <v>-2.64E-2</v>
      </c>
      <c r="M17" s="1">
        <f>INDEX(data,MATCH($A17,rawData4!$A$2:$A$52,0),MATCH(M$1,labels,0))</f>
        <v>-8.2799999999999999E-2</v>
      </c>
      <c r="N17" s="1">
        <f>INDEX(data,MATCH($A17,rawData4!$A$2:$A$52,0),MATCH(N$1,labels,0))</f>
        <v>-4.3799999999999999E-2</v>
      </c>
      <c r="O17" s="1">
        <f>INDEX(data,MATCH($A17,rawData4!$A$2:$A$52,0),MATCH(O$1,labels,0))</f>
        <v>-1.9E-3</v>
      </c>
      <c r="P17" s="1">
        <f>INDEX(data,MATCH($A17,rawData4!$A$2:$A$52,0),MATCH(P$1,labels,0))</f>
        <v>-1E-4</v>
      </c>
      <c r="Q17" s="1">
        <f>INDEX(data,MATCH($A17,rawData4!$A$2:$A$52,0),MATCH(Q$1,labels,0))</f>
        <v>-5.8599999999999999E-2</v>
      </c>
      <c r="R17" s="1">
        <f>INDEX(data,MATCH($A17,rawData4!$A$2:$A$52,0),MATCH(R$1,labels,0))</f>
        <v>-0.02</v>
      </c>
      <c r="S17" s="1">
        <f>INDEX(data,MATCH($A17,rawData4!$A$2:$A$52,0),MATCH(S$1,labels,0))</f>
        <v>2.2499999999999999E-2</v>
      </c>
      <c r="T17" s="1">
        <f>INDEX(data,MATCH($A17,rawData4!$A$2:$A$52,0),MATCH(T$1,labels,0))</f>
        <v>-0.1547</v>
      </c>
      <c r="U17" s="1">
        <f>INDEX(data,MATCH($A17,rawData4!$A$2:$A$52,0),MATCH(U$1,labels,0))</f>
        <v>5.0000000000000001E-4</v>
      </c>
      <c r="V17" s="1">
        <f>INDEX(data,MATCH($A17,rawData4!$A$2:$A$52,0),MATCH(V$1,labels,0))</f>
        <v>4.4999999999999997E-3</v>
      </c>
      <c r="W17" s="1">
        <f>INDEX(data,MATCH($A17,rawData4!$A$2:$A$52,0),MATCH(W$1,labels,0))</f>
        <v>1.4999999999999999E-2</v>
      </c>
      <c r="X17" s="1">
        <f>INDEX(data,MATCH($A17,rawData4!$A$2:$A$52,0),MATCH(X$1,labels,0))</f>
        <v>1.12E-2</v>
      </c>
      <c r="Y17" s="1">
        <f>INDEX(data,MATCH($A17,rawData4!$A$2:$A$52,0),MATCH(Y$1,labels,0))</f>
        <v>-1.54E-2</v>
      </c>
      <c r="Z17" s="1">
        <f>INDEX(data,MATCH($A17,rawData4!$A$2:$A$52,0),MATCH(Z$1,labels,0))</f>
        <v>3.0000000000000001E-3</v>
      </c>
      <c r="AA17" s="1">
        <f>INDEX(data,MATCH($A17,rawData4!$A$2:$A$52,0),MATCH(AA$1,labels,0))</f>
        <v>-1.83E-2</v>
      </c>
      <c r="AB17" s="1">
        <f>INDEX(data,MATCH($A17,rawData4!$A$2:$A$52,0),MATCH(AB$1,labels,0))</f>
        <v>-5.0500000000000003E-2</v>
      </c>
      <c r="AC17" s="1">
        <f>INDEX(data,MATCH($A17,rawData4!$A$2:$A$52,0),MATCH(AC$1,labels,0))</f>
        <v>0</v>
      </c>
      <c r="AD17" s="1">
        <f>INDEX(data,MATCH($A17,rawData4!$A$2:$A$52,0),MATCH(AD$1,labels,0))</f>
        <v>1.03E-2</v>
      </c>
      <c r="AE17" s="1">
        <f>INDEX(data,MATCH($A17,rawData4!$A$2:$A$52,0),MATCH(AE$1,labels,0))</f>
        <v>-1.2500000000000001E-2</v>
      </c>
      <c r="AF17" s="1">
        <f>INDEX(data,MATCH($A17,rawData4!$A$2:$A$52,0),MATCH(AF$1,labels,0))</f>
        <v>-2.1999999999999999E-2</v>
      </c>
      <c r="AG17" s="1">
        <f>INDEX(data,MATCH($A17,rawData4!$A$2:$A$52,0),MATCH(AG$1,labels,0))</f>
        <v>-1.4E-2</v>
      </c>
      <c r="AH17" s="1">
        <f>INDEX(data,MATCH($A17,rawData4!$A$2:$A$52,0),MATCH(AH$1,labels,0))</f>
        <v>4.4999999999999997E-3</v>
      </c>
      <c r="AI17" s="1">
        <f>INDEX(data,MATCH($A17,rawData4!$A$2:$A$52,0),MATCH(AI$1,labels,0))</f>
        <v>2.8500000000000001E-2</v>
      </c>
      <c r="AJ17" s="1">
        <f>INDEX(data,MATCH($A17,rawData4!$A$2:$A$52,0),MATCH(AJ$1,labels,0))</f>
        <v>3.9699999999999999E-2</v>
      </c>
      <c r="AK17" s="1">
        <f>INDEX(data,MATCH($A17,rawData4!$A$2:$A$52,0),MATCH(AK$1,labels,0))</f>
        <v>2.2200000000000001E-2</v>
      </c>
      <c r="AL17" s="1">
        <f>INDEX(data,MATCH($A17,rawData4!$A$2:$A$52,0),MATCH(AL$1,labels,0))</f>
        <v>-0.1067</v>
      </c>
      <c r="AM17" s="1">
        <f>INDEX(data,MATCH($A17,rawData4!$A$2:$A$52,0),MATCH(AM$1,labels,0))</f>
        <v>-0.29420000000000002</v>
      </c>
      <c r="AN17" s="1">
        <f>INDEX(data,MATCH($A17,rawData4!$A$2:$A$52,0),MATCH(AN$1,labels,0))</f>
        <v>-0.34060000000000001</v>
      </c>
    </row>
    <row r="18" spans="1:40" x14ac:dyDescent="0.2">
      <c r="A18">
        <v>2016</v>
      </c>
      <c r="B18" s="1">
        <f>INDEX(data,MATCH($A18,rawData4!$A$2:$A$52,0),MATCH(B$1,labels,0))</f>
        <v>2.07E-2</v>
      </c>
      <c r="C18" s="1">
        <f>INDEX(data,MATCH($A18,rawData4!$A$2:$A$52,0),MATCH(C$1,labels,0))</f>
        <v>0.12529999999999999</v>
      </c>
      <c r="D18" s="1">
        <f>INDEX(data,MATCH($A18,rawData4!$A$2:$A$52,0),MATCH(D$1,labels,0))</f>
        <v>0.1182</v>
      </c>
      <c r="E18" s="1">
        <f>INDEX(data,MATCH($A18,rawData4!$A$2:$A$52,0),MATCH(E$1,labels,0))</f>
        <v>0.16750000000000001</v>
      </c>
      <c r="F18" s="1">
        <f>INDEX(data,MATCH($A18,rawData4!$A$2:$A$52,0),MATCH(F$1,labels,0))</f>
        <v>5.9900000000000002E-2</v>
      </c>
      <c r="G18" s="1">
        <f>INDEX(data,MATCH($A18,rawData4!$A$2:$A$52,0),MATCH(G$1,labels,0))</f>
        <v>0.11070000000000001</v>
      </c>
      <c r="H18" s="1">
        <f>INDEX(data,MATCH($A18,rawData4!$A$2:$A$52,0),MATCH(H$1,labels,0))</f>
        <v>0.15110000000000001</v>
      </c>
      <c r="I18" s="1">
        <f>INDEX(data,MATCH($A18,rawData4!$A$2:$A$52,0),MATCH(I$1,labels,0))</f>
        <v>6.6199999999999995E-2</v>
      </c>
      <c r="J18" s="1">
        <f>INDEX(data,MATCH($A18,rawData4!$A$2:$A$52,0),MATCH(J$1,labels,0))</f>
        <v>0.1817</v>
      </c>
      <c r="K18" s="1">
        <f>INDEX(data,MATCH($A18,rawData4!$A$2:$A$52,0),MATCH(K$1,labels,0))</f>
        <v>0.2465</v>
      </c>
      <c r="L18" s="1">
        <f>INDEX(data,MATCH($A18,rawData4!$A$2:$A$52,0),MATCH(L$1,labels,0))</f>
        <v>0.1061</v>
      </c>
      <c r="M18" s="1">
        <f>INDEX(data,MATCH($A18,rawData4!$A$2:$A$52,0),MATCH(M$1,labels,0))</f>
        <v>0.2147</v>
      </c>
      <c r="N18" s="1">
        <f>INDEX(data,MATCH($A18,rawData4!$A$2:$A$52,0),MATCH(N$1,labels,0))</f>
        <v>4.65E-2</v>
      </c>
      <c r="O18" s="1">
        <f>INDEX(data,MATCH($A18,rawData4!$A$2:$A$52,0),MATCH(O$1,labels,0))</f>
        <v>2.4500000000000001E-2</v>
      </c>
      <c r="P18" s="1">
        <f>INDEX(data,MATCH($A18,rawData4!$A$2:$A$52,0),MATCH(P$1,labels,0))</f>
        <v>4.2599999999999999E-2</v>
      </c>
      <c r="Q18" s="1">
        <f>INDEX(data,MATCH($A18,rawData4!$A$2:$A$52,0),MATCH(Q$1,labels,0))</f>
        <v>5.0500000000000003E-2</v>
      </c>
      <c r="R18" s="1">
        <f>INDEX(data,MATCH($A18,rawData4!$A$2:$A$52,0),MATCH(R$1,labels,0))</f>
        <v>-8.0000000000000002E-3</v>
      </c>
      <c r="S18" s="1">
        <f>INDEX(data,MATCH($A18,rawData4!$A$2:$A$52,0),MATCH(S$1,labels,0))</f>
        <v>5.1900000000000002E-2</v>
      </c>
      <c r="T18" s="1">
        <f>INDEX(data,MATCH($A18,rawData4!$A$2:$A$52,0),MATCH(T$1,labels,0))</f>
        <v>0.115</v>
      </c>
      <c r="U18" s="1">
        <f>INDEX(data,MATCH($A18,rawData4!$A$2:$A$52,0),MATCH(U$1,labels,0))</f>
        <v>3.0000000000000001E-3</v>
      </c>
      <c r="V18" s="1">
        <f>INDEX(data,MATCH($A18,rawData4!$A$2:$A$52,0),MATCH(V$1,labels,0))</f>
        <v>0.01</v>
      </c>
      <c r="W18" s="1">
        <f>INDEX(data,MATCH($A18,rawData4!$A$2:$A$52,0),MATCH(W$1,labels,0))</f>
        <v>1.1900000000000001E-2</v>
      </c>
      <c r="X18" s="1">
        <f>INDEX(data,MATCH($A18,rawData4!$A$2:$A$52,0),MATCH(X$1,labels,0))</f>
        <v>0.01</v>
      </c>
      <c r="Y18" s="1">
        <f>INDEX(data,MATCH($A18,rawData4!$A$2:$A$52,0),MATCH(Y$1,labels,0))</f>
        <v>1.21E-2</v>
      </c>
      <c r="Z18" s="1">
        <f>INDEX(data,MATCH($A18,rawData4!$A$2:$A$52,0),MATCH(Z$1,labels,0))</f>
        <v>2.5000000000000001E-2</v>
      </c>
      <c r="AA18" s="1">
        <f>INDEX(data,MATCH($A18,rawData4!$A$2:$A$52,0),MATCH(AA$1,labels,0))</f>
        <v>4.5199999999999997E-2</v>
      </c>
      <c r="AB18" s="1">
        <f>INDEX(data,MATCH($A18,rawData4!$A$2:$A$52,0),MATCH(AB$1,labels,0))</f>
        <v>3.61E-2</v>
      </c>
      <c r="AC18" s="1">
        <f>INDEX(data,MATCH($A18,rawData4!$A$2:$A$52,0),MATCH(AC$1,labels,0))</f>
        <v>6.1699999999999998E-2</v>
      </c>
      <c r="AD18" s="1">
        <f>INDEX(data,MATCH($A18,rawData4!$A$2:$A$52,0),MATCH(AD$1,labels,0))</f>
        <v>2.75E-2</v>
      </c>
      <c r="AE18" s="1">
        <f>INDEX(data,MATCH($A18,rawData4!$A$2:$A$52,0),MATCH(AE$1,labels,0))</f>
        <v>6.2100000000000002E-2</v>
      </c>
      <c r="AF18" s="1">
        <f>INDEX(data,MATCH($A18,rawData4!$A$2:$A$52,0),MATCH(AF$1,labels,0))</f>
        <v>7.8299999999999995E-2</v>
      </c>
      <c r="AG18" s="1">
        <f>INDEX(data,MATCH($A18,rawData4!$A$2:$A$52,0),MATCH(AG$1,labels,0))</f>
        <v>0.1119</v>
      </c>
      <c r="AH18" s="1">
        <f>INDEX(data,MATCH($A18,rawData4!$A$2:$A$52,0),MATCH(AH$1,labels,0))</f>
        <v>3.5999999999999999E-3</v>
      </c>
      <c r="AI18" s="1">
        <f>INDEX(data,MATCH($A18,rawData4!$A$2:$A$52,0),MATCH(AI$1,labels,0))</f>
        <v>8.0000000000000004E-4</v>
      </c>
      <c r="AJ18" s="1">
        <f>INDEX(data,MATCH($A18,rawData4!$A$2:$A$52,0),MATCH(AJ$1,labels,0))</f>
        <v>6.1999999999999998E-3</v>
      </c>
      <c r="AK18" s="1">
        <f>INDEX(data,MATCH($A18,rawData4!$A$2:$A$52,0),MATCH(AK$1,labels,0))</f>
        <v>8.3400000000000002E-2</v>
      </c>
      <c r="AL18" s="1">
        <f>INDEX(data,MATCH($A18,rawData4!$A$2:$A$52,0),MATCH(AL$1,labels,0))</f>
        <v>8.0299999999999996E-2</v>
      </c>
      <c r="AM18" s="1">
        <f>INDEX(data,MATCH($A18,rawData4!$A$2:$A$52,0),MATCH(AM$1,labels,0))</f>
        <v>0.50639999999999996</v>
      </c>
      <c r="AN18" s="1">
        <f>INDEX(data,MATCH($A18,rawData4!$A$2:$A$52,0),MATCH(AN$1,labels,0))</f>
        <v>0.1012</v>
      </c>
    </row>
    <row r="19" spans="1:40" x14ac:dyDescent="0.2">
      <c r="A19">
        <v>2017</v>
      </c>
      <c r="B19" s="1">
        <f>INDEX(data,MATCH($A19,rawData4!$A$2:$A$52,0),MATCH(B$1,labels,0))</f>
        <v>2.1100000000000001E-2</v>
      </c>
      <c r="C19" s="1">
        <f>INDEX(data,MATCH($A19,rawData4!$A$2:$A$52,0),MATCH(C$1,labels,0))</f>
        <v>0.21049999999999999</v>
      </c>
      <c r="D19" s="1">
        <f>INDEX(data,MATCH($A19,rawData4!$A$2:$A$52,0),MATCH(D$1,labels,0))</f>
        <v>0.2167</v>
      </c>
      <c r="E19" s="1">
        <f>INDEX(data,MATCH($A19,rawData4!$A$2:$A$52,0),MATCH(E$1,labels,0))</f>
        <v>0.1699</v>
      </c>
      <c r="F19" s="1">
        <f>INDEX(data,MATCH($A19,rawData4!$A$2:$A$52,0),MATCH(F$1,labels,0))</f>
        <v>0.27650000000000002</v>
      </c>
      <c r="G19" s="1">
        <f>INDEX(data,MATCH($A19,rawData4!$A$2:$A$52,0),MATCH(G$1,labels,0))</f>
        <v>0.19120000000000001</v>
      </c>
      <c r="H19" s="1">
        <f>INDEX(data,MATCH($A19,rawData4!$A$2:$A$52,0),MATCH(H$1,labels,0))</f>
        <v>0.1691</v>
      </c>
      <c r="I19" s="1">
        <f>INDEX(data,MATCH($A19,rawData4!$A$2:$A$52,0),MATCH(I$1,labels,0))</f>
        <v>0.2172</v>
      </c>
      <c r="J19" s="1">
        <f>INDEX(data,MATCH($A19,rawData4!$A$2:$A$52,0),MATCH(J$1,labels,0))</f>
        <v>0.161</v>
      </c>
      <c r="K19" s="1">
        <f>INDEX(data,MATCH($A19,rawData4!$A$2:$A$52,0),MATCH(K$1,labels,0))</f>
        <v>0.1167</v>
      </c>
      <c r="L19" s="1">
        <f>INDEX(data,MATCH($A19,rawData4!$A$2:$A$52,0),MATCH(L$1,labels,0))</f>
        <v>0.21779999999999999</v>
      </c>
      <c r="M19" s="1">
        <f>INDEX(data,MATCH($A19,rawData4!$A$2:$A$52,0),MATCH(M$1,labels,0))</f>
        <v>0.12470000000000001</v>
      </c>
      <c r="N19" s="1">
        <f>INDEX(data,MATCH($A19,rawData4!$A$2:$A$52,0),MATCH(N$1,labels,0))</f>
        <v>0.27400000000000002</v>
      </c>
      <c r="O19" s="1">
        <f>INDEX(data,MATCH($A19,rawData4!$A$2:$A$52,0),MATCH(O$1,labels,0))</f>
        <v>0.26400000000000001</v>
      </c>
      <c r="P19" s="1">
        <f>INDEX(data,MATCH($A19,rawData4!$A$2:$A$52,0),MATCH(P$1,labels,0))</f>
        <v>0.30599999999999999</v>
      </c>
      <c r="Q19" s="1">
        <f>INDEX(data,MATCH($A19,rawData4!$A$2:$A$52,0),MATCH(Q$1,labels,0))</f>
        <v>0.21249999999999999</v>
      </c>
      <c r="R19" s="1">
        <f>INDEX(data,MATCH($A19,rawData4!$A$2:$A$52,0),MATCH(R$1,labels,0))</f>
        <v>0.26819999999999999</v>
      </c>
      <c r="S19" s="1">
        <f>INDEX(data,MATCH($A19,rawData4!$A$2:$A$52,0),MATCH(S$1,labels,0))</f>
        <v>0.28389999999999999</v>
      </c>
      <c r="T19" s="1">
        <f>INDEX(data,MATCH($A19,rawData4!$A$2:$A$52,0),MATCH(T$1,labels,0))</f>
        <v>0.3115</v>
      </c>
      <c r="U19" s="1">
        <f>INDEX(data,MATCH($A19,rawData4!$A$2:$A$52,0),MATCH(U$1,labels,0))</f>
        <v>8.8000000000000005E-3</v>
      </c>
      <c r="V19" s="1">
        <f>INDEX(data,MATCH($A19,rawData4!$A$2:$A$52,0),MATCH(V$1,labels,0))</f>
        <v>4.0000000000000001E-3</v>
      </c>
      <c r="W19" s="1">
        <f>INDEX(data,MATCH($A19,rawData4!$A$2:$A$52,0),MATCH(W$1,labels,0))</f>
        <v>1.5800000000000002E-2</v>
      </c>
      <c r="X19" s="1">
        <f>INDEX(data,MATCH($A19,rawData4!$A$2:$A$52,0),MATCH(X$1,labels,0))</f>
        <v>2.3900000000000001E-2</v>
      </c>
      <c r="Y19" s="1">
        <f>INDEX(data,MATCH($A19,rawData4!$A$2:$A$52,0),MATCH(Y$1,labels,0))</f>
        <v>8.5900000000000004E-2</v>
      </c>
      <c r="Z19" s="1">
        <f>INDEX(data,MATCH($A19,rawData4!$A$2:$A$52,0),MATCH(Z$1,labels,0))</f>
        <v>3.4500000000000003E-2</v>
      </c>
      <c r="AA19" s="1">
        <f>INDEX(data,MATCH($A19,rawData4!$A$2:$A$52,0),MATCH(AA$1,labels,0))</f>
        <v>2.81E-2</v>
      </c>
      <c r="AB19" s="1">
        <f>INDEX(data,MATCH($A19,rawData4!$A$2:$A$52,0),MATCH(AB$1,labels,0))</f>
        <v>8.8700000000000001E-2</v>
      </c>
      <c r="AC19" s="1">
        <f>INDEX(data,MATCH($A19,rawData4!$A$2:$A$52,0),MATCH(AC$1,labels,0))</f>
        <v>4.3200000000000002E-2</v>
      </c>
      <c r="AD19" s="1">
        <f>INDEX(data,MATCH($A19,rawData4!$A$2:$A$52,0),MATCH(AD$1,labels,0))</f>
        <v>2.0299999999999999E-2</v>
      </c>
      <c r="AE19" s="1">
        <f>INDEX(data,MATCH($A19,rawData4!$A$2:$A$52,0),MATCH(AE$1,labels,0))</f>
        <v>7.0599999999999996E-2</v>
      </c>
      <c r="AF19" s="1">
        <f>INDEX(data,MATCH($A19,rawData4!$A$2:$A$52,0),MATCH(AF$1,labels,0))</f>
        <v>0.11940000000000001</v>
      </c>
      <c r="AG19" s="1">
        <f>INDEX(data,MATCH($A19,rawData4!$A$2:$A$52,0),MATCH(AG$1,labels,0))</f>
        <v>7.0199999999999999E-2</v>
      </c>
      <c r="AH19" s="1">
        <f>INDEX(data,MATCH($A19,rawData4!$A$2:$A$52,0),MATCH(AH$1,labels,0))</f>
        <v>0.01</v>
      </c>
      <c r="AI19" s="1">
        <f>INDEX(data,MATCH($A19,rawData4!$A$2:$A$52,0),MATCH(AI$1,labels,0))</f>
        <v>4.5400000000000003E-2</v>
      </c>
      <c r="AJ19" s="1">
        <f>INDEX(data,MATCH($A19,rawData4!$A$2:$A$52,0),MATCH(AJ$1,labels,0))</f>
        <v>6.4299999999999996E-2</v>
      </c>
      <c r="AK19" s="1">
        <f>INDEX(data,MATCH($A19,rawData4!$A$2:$A$52,0),MATCH(AK$1,labels,0))</f>
        <v>4.8300000000000003E-2</v>
      </c>
      <c r="AL19" s="1">
        <f>INDEX(data,MATCH($A19,rawData4!$A$2:$A$52,0),MATCH(AL$1,labels,0))</f>
        <v>0.12809999999999999</v>
      </c>
      <c r="AM19" s="1">
        <f>INDEX(data,MATCH($A19,rawData4!$A$2:$A$52,0),MATCH(AM$1,labels,0))</f>
        <v>0.13750000000000001</v>
      </c>
      <c r="AN19" s="1">
        <f>INDEX(data,MATCH($A19,rawData4!$A$2:$A$52,0),MATCH(AN$1,labels,0))</f>
        <v>3.8899999999999997E-2</v>
      </c>
    </row>
    <row r="20" spans="1:40" x14ac:dyDescent="0.2">
      <c r="A20">
        <v>2018</v>
      </c>
      <c r="B20" s="1">
        <f>INDEX(data,MATCH($A20,rawData4!$A$2:$A$52,0),MATCH(B$1,labels,0))</f>
        <v>1.9099999999999999E-2</v>
      </c>
      <c r="C20" s="1">
        <f>INDEX(data,MATCH($A20,rawData4!$A$2:$A$52,0),MATCH(C$1,labels,0))</f>
        <v>-5.2600000000000001E-2</v>
      </c>
      <c r="D20" s="1">
        <f>INDEX(data,MATCH($A20,rawData4!$A$2:$A$52,0),MATCH(D$1,labels,0))</f>
        <v>-4.53E-2</v>
      </c>
      <c r="E20" s="1">
        <f>INDEX(data,MATCH($A20,rawData4!$A$2:$A$52,0),MATCH(E$1,labels,0))</f>
        <v>-5.5500000000000001E-2</v>
      </c>
      <c r="F20" s="1">
        <f>INDEX(data,MATCH($A20,rawData4!$A$2:$A$52,0),MATCH(F$1,labels,0))</f>
        <v>-3.4599999999999999E-2</v>
      </c>
      <c r="G20" s="1">
        <f>INDEX(data,MATCH($A20,rawData4!$A$2:$A$52,0),MATCH(G$1,labels,0))</f>
        <v>-9.3399999999999997E-2</v>
      </c>
      <c r="H20" s="1">
        <f>INDEX(data,MATCH($A20,rawData4!$A$2:$A$52,0),MATCH(H$1,labels,0))</f>
        <v>-0.12529999999999999</v>
      </c>
      <c r="I20" s="1">
        <f>INDEX(data,MATCH($A20,rawData4!$A$2:$A$52,0),MATCH(I$1,labels,0))</f>
        <v>-5.74E-2</v>
      </c>
      <c r="J20" s="1">
        <f>INDEX(data,MATCH($A20,rawData4!$A$2:$A$52,0),MATCH(J$1,labels,0))</f>
        <v>-9.4299999999999995E-2</v>
      </c>
      <c r="K20" s="1">
        <f>INDEX(data,MATCH($A20,rawData4!$A$2:$A$52,0),MATCH(K$1,labels,0))</f>
        <v>-0.1234</v>
      </c>
      <c r="L20" s="1">
        <f>INDEX(data,MATCH($A20,rawData4!$A$2:$A$52,0),MATCH(L$1,labels,0))</f>
        <v>-5.8000000000000003E-2</v>
      </c>
      <c r="M20" s="1">
        <f>INDEX(data,MATCH($A20,rawData4!$A$2:$A$52,0),MATCH(M$1,labels,0))</f>
        <v>-0.17119999999999999</v>
      </c>
      <c r="N20" s="1">
        <f>INDEX(data,MATCH($A20,rawData4!$A$2:$A$52,0),MATCH(N$1,labels,0))</f>
        <v>-0.1444</v>
      </c>
      <c r="O20" s="1">
        <f>INDEX(data,MATCH($A20,rawData4!$A$2:$A$52,0),MATCH(O$1,labels,0))</f>
        <v>-0.14460000000000001</v>
      </c>
      <c r="P20" s="1">
        <f>INDEX(data,MATCH($A20,rawData4!$A$2:$A$52,0),MATCH(P$1,labels,0))</f>
        <v>-0.1847</v>
      </c>
      <c r="Q20" s="1">
        <f>INDEX(data,MATCH($A20,rawData4!$A$2:$A$52,0),MATCH(Q$1,labels,0))</f>
        <v>-0.14660000000000001</v>
      </c>
      <c r="R20" s="1">
        <f>INDEX(data,MATCH($A20,rawData4!$A$2:$A$52,0),MATCH(R$1,labels,0))</f>
        <v>-0.14860000000000001</v>
      </c>
      <c r="S20" s="1">
        <f>INDEX(data,MATCH($A20,rawData4!$A$2:$A$52,0),MATCH(S$1,labels,0))</f>
        <v>-0.13980000000000001</v>
      </c>
      <c r="T20" s="1">
        <f>INDEX(data,MATCH($A20,rawData4!$A$2:$A$52,0),MATCH(T$1,labels,0))</f>
        <v>-0.14710000000000001</v>
      </c>
      <c r="U20" s="1">
        <f>INDEX(data,MATCH($A20,rawData4!$A$2:$A$52,0),MATCH(U$1,labels,0))</f>
        <v>1.9E-2</v>
      </c>
      <c r="V20" s="1">
        <f>INDEX(data,MATCH($A20,rawData4!$A$2:$A$52,0),MATCH(V$1,labels,0))</f>
        <v>1.35E-2</v>
      </c>
      <c r="W20" s="1">
        <f>INDEX(data,MATCH($A20,rawData4!$A$2:$A$52,0),MATCH(W$1,labels,0))</f>
        <v>0.01</v>
      </c>
      <c r="X20" s="1">
        <f>INDEX(data,MATCH($A20,rawData4!$A$2:$A$52,0),MATCH(X$1,labels,0))</f>
        <v>9.9000000000000008E-3</v>
      </c>
      <c r="Y20" s="1">
        <f>INDEX(data,MATCH($A20,rawData4!$A$2:$A$52,0),MATCH(Y$1,labels,0))</f>
        <v>-1.9E-2</v>
      </c>
      <c r="Z20" s="1">
        <f>INDEX(data,MATCH($A20,rawData4!$A$2:$A$52,0),MATCH(Z$1,labels,0))</f>
        <v>-1.2999999999999999E-3</v>
      </c>
      <c r="AA20" s="1">
        <f>INDEX(data,MATCH($A20,rawData4!$A$2:$A$52,0),MATCH(AA$1,labels,0))</f>
        <v>-1.49E-2</v>
      </c>
      <c r="AB20" s="1">
        <f>INDEX(data,MATCH($A20,rawData4!$A$2:$A$52,0),MATCH(AB$1,labels,0))</f>
        <v>-2.4899999999999999E-2</v>
      </c>
      <c r="AC20" s="1">
        <f>INDEX(data,MATCH($A20,rawData4!$A$2:$A$52,0),MATCH(AC$1,labels,0))</f>
        <v>-4.5999999999999999E-3</v>
      </c>
      <c r="AD20" s="1">
        <f>INDEX(data,MATCH($A20,rawData4!$A$2:$A$52,0),MATCH(AD$1,labels,0))</f>
        <v>8.6E-3</v>
      </c>
      <c r="AE20" s="1">
        <f>INDEX(data,MATCH($A20,rawData4!$A$2:$A$52,0),MATCH(AE$1,labels,0))</f>
        <v>-3.7900000000000003E-2</v>
      </c>
      <c r="AF20" s="1">
        <f>INDEX(data,MATCH($A20,rawData4!$A$2:$A$52,0),MATCH(AF$1,labels,0))</f>
        <v>-5.9499999999999997E-2</v>
      </c>
      <c r="AG20" s="1">
        <f>INDEX(data,MATCH($A20,rawData4!$A$2:$A$52,0),MATCH(AG$1,labels,0))</f>
        <v>-2.9600000000000001E-2</v>
      </c>
      <c r="AH20" s="1">
        <f>INDEX(data,MATCH($A20,rawData4!$A$2:$A$52,0),MATCH(AH$1,labels,0))</f>
        <v>1.5900000000000001E-2</v>
      </c>
      <c r="AI20" s="1">
        <f>INDEX(data,MATCH($A20,rawData4!$A$2:$A$52,0),MATCH(AI$1,labels,0))</f>
        <v>1.2500000000000001E-2</v>
      </c>
      <c r="AJ20" s="1">
        <f>INDEX(data,MATCH($A20,rawData4!$A$2:$A$52,0),MATCH(AJ$1,labels,0))</f>
        <v>8.9999999999999993E-3</v>
      </c>
      <c r="AK20" s="1">
        <f>INDEX(data,MATCH($A20,rawData4!$A$2:$A$52,0),MATCH(AK$1,labels,0))</f>
        <v>-6.1100000000000002E-2</v>
      </c>
      <c r="AL20" s="1">
        <f>INDEX(data,MATCH($A20,rawData4!$A$2:$A$52,0),MATCH(AL$1,labels,0))</f>
        <v>-1.9400000000000001E-2</v>
      </c>
      <c r="AM20" s="1">
        <f>INDEX(data,MATCH($A20,rawData4!$A$2:$A$52,0),MATCH(AM$1,labels,0))</f>
        <v>-8.7900000000000006E-2</v>
      </c>
      <c r="AN20" s="1">
        <f>INDEX(data,MATCH($A20,rawData4!$A$2:$A$52,0),MATCH(AN$1,labels,0))</f>
        <v>-0.13880000000000001</v>
      </c>
    </row>
    <row r="21" spans="1:40" x14ac:dyDescent="0.2">
      <c r="A21">
        <v>2019</v>
      </c>
      <c r="B21" s="1">
        <f>INDEX(data,MATCH($A21,rawData4!$A$2:$A$52,0),MATCH(B$1,labels,0))</f>
        <v>2.29E-2</v>
      </c>
      <c r="C21" s="1">
        <f>INDEX(data,MATCH($A21,rawData4!$A$2:$A$52,0),MATCH(C$1,labels,0))</f>
        <v>0.30649999999999999</v>
      </c>
      <c r="D21" s="1">
        <f>INDEX(data,MATCH($A21,rawData4!$A$2:$A$52,0),MATCH(D$1,labels,0))</f>
        <v>0.31330000000000002</v>
      </c>
      <c r="E21" s="1">
        <f>INDEX(data,MATCH($A21,rawData4!$A$2:$A$52,0),MATCH(E$1,labels,0))</f>
        <v>0.25669999999999998</v>
      </c>
      <c r="F21" s="1">
        <f>INDEX(data,MATCH($A21,rawData4!$A$2:$A$52,0),MATCH(F$1,labels,0))</f>
        <v>0.37080000000000002</v>
      </c>
      <c r="G21" s="1">
        <f>INDEX(data,MATCH($A21,rawData4!$A$2:$A$52,0),MATCH(G$1,labels,0))</f>
        <v>0.30859999999999999</v>
      </c>
      <c r="H21" s="1">
        <f>INDEX(data,MATCH($A21,rawData4!$A$2:$A$52,0),MATCH(H$1,labels,0))</f>
        <v>0.2782</v>
      </c>
      <c r="I21" s="1">
        <f>INDEX(data,MATCH($A21,rawData4!$A$2:$A$52,0),MATCH(I$1,labels,0))</f>
        <v>0.3372</v>
      </c>
      <c r="J21" s="1">
        <f>INDEX(data,MATCH($A21,rawData4!$A$2:$A$52,0),MATCH(J$1,labels,0))</f>
        <v>0.2722</v>
      </c>
      <c r="K21" s="1">
        <f>INDEX(data,MATCH($A21,rawData4!$A$2:$A$52,0),MATCH(K$1,labels,0))</f>
        <v>0.2261</v>
      </c>
      <c r="L21" s="1">
        <f>INDEX(data,MATCH($A21,rawData4!$A$2:$A$52,0),MATCH(L$1,labels,0))</f>
        <v>0.32600000000000001</v>
      </c>
      <c r="M21" s="1">
        <f>INDEX(data,MATCH($A21,rawData4!$A$2:$A$52,0),MATCH(M$1,labels,0))</f>
        <v>0.15340000000000001</v>
      </c>
      <c r="N21" s="1">
        <f>INDEX(data,MATCH($A21,rawData4!$A$2:$A$52,0),MATCH(N$1,labels,0))</f>
        <v>0.21429999999999999</v>
      </c>
      <c r="O21" s="1">
        <f>INDEX(data,MATCH($A21,rawData4!$A$2:$A$52,0),MATCH(O$1,labels,0))</f>
        <v>0.2205</v>
      </c>
      <c r="P21" s="1">
        <f>INDEX(data,MATCH($A21,rawData4!$A$2:$A$52,0),MATCH(P$1,labels,0))</f>
        <v>0.21360000000000001</v>
      </c>
      <c r="Q21" s="1">
        <f>INDEX(data,MATCH($A21,rawData4!$A$2:$A$52,0),MATCH(Q$1,labels,0))</f>
        <v>0.1578</v>
      </c>
      <c r="R21" s="1">
        <f>INDEX(data,MATCH($A21,rawData4!$A$2:$A$52,0),MATCH(R$1,labels,0))</f>
        <v>0.24060000000000001</v>
      </c>
      <c r="S21" s="1">
        <f>INDEX(data,MATCH($A21,rawData4!$A$2:$A$52,0),MATCH(S$1,labels,0))</f>
        <v>0.17419999999999999</v>
      </c>
      <c r="T21" s="1">
        <f>INDEX(data,MATCH($A21,rawData4!$A$2:$A$52,0),MATCH(T$1,labels,0))</f>
        <v>0.20130000000000001</v>
      </c>
      <c r="U21" s="1">
        <f>INDEX(data,MATCH($A21,rawData4!$A$2:$A$52,0),MATCH(U$1,labels,0))</f>
        <v>2.1299999999999999E-2</v>
      </c>
      <c r="V21" s="1">
        <f>INDEX(data,MATCH($A21,rawData4!$A$2:$A$52,0),MATCH(V$1,labels,0))</f>
        <v>3.5900000000000001E-2</v>
      </c>
      <c r="W21" s="1">
        <f>INDEX(data,MATCH($A21,rawData4!$A$2:$A$52,0),MATCH(W$1,labels,0))</f>
        <v>6.2899999999999998E-2</v>
      </c>
      <c r="X21" s="1">
        <f>INDEX(data,MATCH($A21,rawData4!$A$2:$A$52,0),MATCH(X$1,labels,0))</f>
        <v>8.0299999999999996E-2</v>
      </c>
      <c r="Y21" s="1">
        <f>INDEX(data,MATCH($A21,rawData4!$A$2:$A$52,0),MATCH(Y$1,labels,0))</f>
        <v>0.14130000000000001</v>
      </c>
      <c r="Z21" s="1">
        <f>INDEX(data,MATCH($A21,rawData4!$A$2:$A$52,0),MATCH(Z$1,labels,0))</f>
        <v>8.6099999999999996E-2</v>
      </c>
      <c r="AA21" s="1">
        <f>INDEX(data,MATCH($A21,rawData4!$A$2:$A$52,0),MATCH(AA$1,labels,0))</f>
        <v>8.0600000000000005E-2</v>
      </c>
      <c r="AB21" s="1">
        <f>INDEX(data,MATCH($A21,rawData4!$A$2:$A$52,0),MATCH(AB$1,labels,0))</f>
        <v>6.8199999999999997E-2</v>
      </c>
      <c r="AC21" s="1">
        <f>INDEX(data,MATCH($A21,rawData4!$A$2:$A$52,0),MATCH(AC$1,labels,0))</f>
        <v>6.7599999999999993E-2</v>
      </c>
      <c r="AD21" s="1">
        <f>INDEX(data,MATCH($A21,rawData4!$A$2:$A$52,0),MATCH(AD$1,labels,0))</f>
        <v>5.74E-2</v>
      </c>
      <c r="AE21" s="1">
        <f>INDEX(data,MATCH($A21,rawData4!$A$2:$A$52,0),MATCH(AE$1,labels,0))</f>
        <v>0.17369999999999999</v>
      </c>
      <c r="AF21" s="1">
        <f>INDEX(data,MATCH($A21,rawData4!$A$2:$A$52,0),MATCH(AF$1,labels,0))</f>
        <v>0.2041</v>
      </c>
      <c r="AG21" s="1">
        <f>INDEX(data,MATCH($A21,rawData4!$A$2:$A$52,0),MATCH(AG$1,labels,0))</f>
        <v>0.15790000000000001</v>
      </c>
      <c r="AH21" s="1">
        <f>INDEX(data,MATCH($A21,rawData4!$A$2:$A$52,0),MATCH(AH$1,labels,0))</f>
        <v>2.3800000000000002E-2</v>
      </c>
      <c r="AI21" s="1">
        <f>INDEX(data,MATCH($A21,rawData4!$A$2:$A$52,0),MATCH(AI$1,labels,0))</f>
        <v>6.7799999999999999E-2</v>
      </c>
      <c r="AJ21" s="1">
        <f>INDEX(data,MATCH($A21,rawData4!$A$2:$A$52,0),MATCH(AJ$1,labels,0))</f>
        <v>8.4900000000000003E-2</v>
      </c>
      <c r="AK21" s="1">
        <f>INDEX(data,MATCH($A21,rawData4!$A$2:$A$52,0),MATCH(AK$1,labels,0))</f>
        <v>0.2878</v>
      </c>
      <c r="AL21" s="1">
        <f>INDEX(data,MATCH($A21,rawData4!$A$2:$A$52,0),MATCH(AL$1,labels,0))</f>
        <v>0.17860000000000001</v>
      </c>
      <c r="AM21" s="1">
        <f>INDEX(data,MATCH($A21,rawData4!$A$2:$A$52,0),MATCH(AM$1,labels,0))</f>
        <v>0.39789999999999998</v>
      </c>
      <c r="AN21" s="1">
        <f>INDEX(data,MATCH($A21,rawData4!$A$2:$A$52,0),MATCH(AN$1,labels,0))</f>
        <v>0.15620000000000001</v>
      </c>
    </row>
    <row r="22" spans="1:40" x14ac:dyDescent="0.2">
      <c r="A22">
        <v>2020</v>
      </c>
      <c r="B22" s="1">
        <f>INDEX(data,MATCH($A22,rawData4!$A$2:$A$52,0),MATCH(B$1,labels,0))</f>
        <v>1.3599999999999999E-2</v>
      </c>
      <c r="C22" s="1">
        <f>INDEX(data,MATCH($A22,rawData4!$A$2:$A$52,0),MATCH(C$1,labels,0))</f>
        <v>0.2087</v>
      </c>
      <c r="D22" s="1">
        <f>INDEX(data,MATCH($A22,rawData4!$A$2:$A$52,0),MATCH(D$1,labels,0))</f>
        <v>0.1825</v>
      </c>
      <c r="E22" s="1">
        <f>INDEX(data,MATCH($A22,rawData4!$A$2:$A$52,0),MATCH(E$1,labels,0))</f>
        <v>2.18E-2</v>
      </c>
      <c r="F22" s="1">
        <f>INDEX(data,MATCH($A22,rawData4!$A$2:$A$52,0),MATCH(F$1,labels,0))</f>
        <v>0.40010000000000001</v>
      </c>
      <c r="G22" s="1">
        <f>INDEX(data,MATCH($A22,rawData4!$A$2:$A$52,0),MATCH(G$1,labels,0))</f>
        <v>0.18099999999999999</v>
      </c>
      <c r="H22" s="1">
        <f>INDEX(data,MATCH($A22,rawData4!$A$2:$A$52,0),MATCH(H$1,labels,0))</f>
        <v>2.41E-2</v>
      </c>
      <c r="I22" s="1">
        <f>INDEX(data,MATCH($A22,rawData4!$A$2:$A$52,0),MATCH(I$1,labels,0))</f>
        <v>0.34320000000000001</v>
      </c>
      <c r="J22" s="1">
        <f>INDEX(data,MATCH($A22,rawData4!$A$2:$A$52,0),MATCH(J$1,labels,0))</f>
        <v>0.18959999999999999</v>
      </c>
      <c r="K22" s="1">
        <f>INDEX(data,MATCH($A22,rawData4!$A$2:$A$52,0),MATCH(K$1,labels,0))</f>
        <v>5.7200000000000001E-2</v>
      </c>
      <c r="L22" s="1">
        <f>INDEX(data,MATCH($A22,rawData4!$A$2:$A$52,0),MATCH(L$1,labels,0))</f>
        <v>0.35099999999999998</v>
      </c>
      <c r="M22" s="1">
        <f>INDEX(data,MATCH($A22,rawData4!$A$2:$A$52,0),MATCH(M$1,labels,0))</f>
        <v>0.25530000000000003</v>
      </c>
      <c r="N22" s="1">
        <f>INDEX(data,MATCH($A22,rawData4!$A$2:$A$52,0),MATCH(N$1,labels,0))</f>
        <v>0.1116</v>
      </c>
      <c r="O22" s="1">
        <f>INDEX(data,MATCH($A22,rawData4!$A$2:$A$52,0),MATCH(O$1,labels,0))</f>
        <v>0.1026</v>
      </c>
      <c r="P22" s="1">
        <f>INDEX(data,MATCH($A22,rawData4!$A$2:$A$52,0),MATCH(P$1,labels,0))</f>
        <v>0.11840000000000001</v>
      </c>
      <c r="Q22" s="1">
        <f>INDEX(data,MATCH($A22,rawData4!$A$2:$A$52,0),MATCH(Q$1,labels,0))</f>
        <v>-2.9700000000000001E-2</v>
      </c>
      <c r="R22" s="1">
        <f>INDEX(data,MATCH($A22,rawData4!$A$2:$A$52,0),MATCH(R$1,labels,0))</f>
        <v>6.3E-2</v>
      </c>
      <c r="S22" s="1">
        <f>INDEX(data,MATCH($A22,rawData4!$A$2:$A$52,0),MATCH(S$1,labels,0))</f>
        <v>0.16370000000000001</v>
      </c>
      <c r="T22" s="1">
        <f>INDEX(data,MATCH($A22,rawData4!$A$2:$A$52,0),MATCH(T$1,labels,0))</f>
        <v>0.15049999999999999</v>
      </c>
      <c r="U22" s="1">
        <f>INDEX(data,MATCH($A22,rawData4!$A$2:$A$52,0),MATCH(U$1,labels,0))</f>
        <v>4.4000000000000003E-3</v>
      </c>
      <c r="V22" s="1">
        <f>INDEX(data,MATCH($A22,rawData4!$A$2:$A$52,0),MATCH(V$1,labels,0))</f>
        <v>3.9600000000000003E-2</v>
      </c>
      <c r="W22" s="1">
        <f>INDEX(data,MATCH($A22,rawData4!$A$2:$A$52,0),MATCH(W$1,labels,0))</f>
        <v>8.2100000000000006E-2</v>
      </c>
      <c r="X22" s="1">
        <f>INDEX(data,MATCH($A22,rawData4!$A$2:$A$52,0),MATCH(X$1,labels,0))</f>
        <v>0.10009999999999999</v>
      </c>
      <c r="Y22" s="1">
        <f>INDEX(data,MATCH($A22,rawData4!$A$2:$A$52,0),MATCH(Y$1,labels,0))</f>
        <v>0.18290000000000001</v>
      </c>
      <c r="Z22" s="1">
        <f>INDEX(data,MATCH($A22,rawData4!$A$2:$A$52,0),MATCH(Z$1,labels,0))</f>
        <v>7.6100000000000001E-2</v>
      </c>
      <c r="AA22" s="1">
        <f>INDEX(data,MATCH($A22,rawData4!$A$2:$A$52,0),MATCH(AA$1,labels,0))</f>
        <v>0.109</v>
      </c>
      <c r="AB22" s="1">
        <f>INDEX(data,MATCH($A22,rawData4!$A$2:$A$52,0),MATCH(AB$1,labels,0))</f>
        <v>0.13489999999999999</v>
      </c>
      <c r="AC22" s="1">
        <f>INDEX(data,MATCH($A22,rawData4!$A$2:$A$52,0),MATCH(AC$1,labels,0))</f>
        <v>7.3099999999999998E-2</v>
      </c>
      <c r="AD22" s="1">
        <f>INDEX(data,MATCH($A22,rawData4!$A$2:$A$52,0),MATCH(AD$1,labels,0))</f>
        <v>5.1499999999999997E-2</v>
      </c>
      <c r="AE22" s="1">
        <f>INDEX(data,MATCH($A22,rawData4!$A$2:$A$52,0),MATCH(AE$1,labels,0))</f>
        <v>0.10970000000000001</v>
      </c>
      <c r="AF22" s="1">
        <f>INDEX(data,MATCH($A22,rawData4!$A$2:$A$52,0),MATCH(AF$1,labels,0))</f>
        <v>0.15359999999999999</v>
      </c>
      <c r="AG22" s="1">
        <f>INDEX(data,MATCH($A22,rawData4!$A$2:$A$52,0),MATCH(AG$1,labels,0))</f>
        <v>5.28E-2</v>
      </c>
      <c r="AH22" s="1">
        <f>INDEX(data,MATCH($A22,rawData4!$A$2:$A$52,0),MATCH(AH$1,labels,0))</f>
        <v>1.8200000000000001E-2</v>
      </c>
      <c r="AI22" s="1">
        <f>INDEX(data,MATCH($A22,rawData4!$A$2:$A$52,0),MATCH(AI$1,labels,0))</f>
        <v>5.1299999999999998E-2</v>
      </c>
      <c r="AJ22" s="1">
        <f>INDEX(data,MATCH($A22,rawData4!$A$2:$A$52,0),MATCH(AJ$1,labels,0))</f>
        <v>6.2100000000000002E-2</v>
      </c>
      <c r="AK22" s="1">
        <f>INDEX(data,MATCH($A22,rawData4!$A$2:$A$52,0),MATCH(AK$1,labels,0))</f>
        <v>-4.7800000000000002E-2</v>
      </c>
      <c r="AL22" s="1">
        <f>INDEX(data,MATCH($A22,rawData4!$A$2:$A$52,0),MATCH(AL$1,labels,0))</f>
        <v>0.24809999999999999</v>
      </c>
      <c r="AM22" s="1">
        <f>INDEX(data,MATCH($A22,rawData4!$A$2:$A$52,0),MATCH(AM$1,labels,0))</f>
        <v>0.2366</v>
      </c>
      <c r="AN22" s="1">
        <f>INDEX(data,MATCH($A22,rawData4!$A$2:$A$52,0),MATCH(AN$1,labels,0))</f>
        <v>-0.2394</v>
      </c>
    </row>
    <row r="23" spans="1:40" x14ac:dyDescent="0.2"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40" x14ac:dyDescent="0.2"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40" x14ac:dyDescent="0.2"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40" x14ac:dyDescent="0.2"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40" x14ac:dyDescent="0.2"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40" x14ac:dyDescent="0.2"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40" x14ac:dyDescent="0.2"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40" x14ac:dyDescent="0.2"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40" x14ac:dyDescent="0.2"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40" x14ac:dyDescent="0.2"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2:11" x14ac:dyDescent="0.2"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2:11" x14ac:dyDescent="0.2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2:11" x14ac:dyDescent="0.2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2:11" x14ac:dyDescent="0.2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 x14ac:dyDescent="0.2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2:11" x14ac:dyDescent="0.2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1" x14ac:dyDescent="0.2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2:11" x14ac:dyDescent="0.2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2:11" x14ac:dyDescent="0.2"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2:11" x14ac:dyDescent="0.2"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2:11" x14ac:dyDescent="0.2"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2:11" x14ac:dyDescent="0.2"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2:11" x14ac:dyDescent="0.2"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2:11" x14ac:dyDescent="0.2"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2:11" x14ac:dyDescent="0.2"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2:11" x14ac:dyDescent="0.2"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2:11" x14ac:dyDescent="0.2"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2:11" x14ac:dyDescent="0.2"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2:11" x14ac:dyDescent="0.2"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2:11" x14ac:dyDescent="0.2">
      <c r="B52" s="1"/>
      <c r="C52" s="1"/>
      <c r="D52" s="1"/>
      <c r="E52" s="1"/>
      <c r="F52" s="1"/>
      <c r="G52" s="1"/>
      <c r="H52" s="1"/>
      <c r="I52" s="1"/>
      <c r="J52" s="1"/>
      <c r="K52" s="1"/>
    </row>
  </sheetData>
  <dataValidations count="1">
    <dataValidation type="list" allowBlank="1" showInputMessage="1" showErrorMessage="1" sqref="B1:K1" xr:uid="{2D03E66E-0CDD-48CF-80E6-C089B8DE47D6}">
      <formula1>labels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A430-C283-4A4C-B725-34A511A7198F}">
  <dimension ref="A1:G40"/>
  <sheetViews>
    <sheetView zoomScaleNormal="100" zoomScaleSheetLayoutView="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2.75" x14ac:dyDescent="0.2"/>
  <cols>
    <col min="1" max="1" width="27.5703125" bestFit="1" customWidth="1"/>
    <col min="2" max="19" width="10.7109375" customWidth="1"/>
  </cols>
  <sheetData>
    <row r="1" spans="1:7" x14ac:dyDescent="0.2">
      <c r="B1" t="s">
        <v>42</v>
      </c>
      <c r="C1" t="s">
        <v>43</v>
      </c>
      <c r="D1" t="s">
        <v>44</v>
      </c>
      <c r="E1" t="s">
        <v>45</v>
      </c>
      <c r="F1" t="s">
        <v>46</v>
      </c>
    </row>
    <row r="2" spans="1:7" x14ac:dyDescent="0.2">
      <c r="A2" t="s">
        <v>0</v>
      </c>
      <c r="B2">
        <f>COUNT(TRANSPOSE(_xlfn.XLOOKUP(A2,labels,data!$B$2:$AN$22)))</f>
        <v>21</v>
      </c>
      <c r="C2" s="1">
        <f>MIN(TRANSPOSE(_xlfn.XLOOKUP(A2,labels,data!$B$2:$AN$22)))</f>
        <v>8.9999999999999998E-4</v>
      </c>
      <c r="D2" s="1">
        <f>AVERAGE(TRANSPOSE(_xlfn.XLOOKUP(A2,labels,data!$B$2:$AN$22)))</f>
        <v>2.1066666666666668E-2</v>
      </c>
      <c r="E2" s="1">
        <f>_xlfn.STDEV.S(TRANSPOSE(_xlfn.XLOOKUP(A2,labels,data!$B$2:$AN$22)))</f>
        <v>9.8998653189492029E-3</v>
      </c>
      <c r="F2" s="1">
        <f>MAX(TRANSPOSE(_xlfn.XLOOKUP(A2,labels,data!$B$2:$AN$22)))</f>
        <v>4.0800000000000003E-2</v>
      </c>
      <c r="G2" s="4"/>
    </row>
    <row r="3" spans="1:7" x14ac:dyDescent="0.2">
      <c r="A3" t="s">
        <v>9</v>
      </c>
      <c r="B3">
        <f>COUNT(TRANSPOSE(_xlfn.XLOOKUP(A3,labels,data!$B$2:$AN$22)))</f>
        <v>21</v>
      </c>
      <c r="C3" s="1">
        <f>MIN(TRANSPOSE(_xlfn.XLOOKUP(A3,labels,data!$B$2:$AN$22)))</f>
        <v>-0.37040000000000001</v>
      </c>
      <c r="D3" s="1">
        <f>AVERAGE(TRANSPOSE(_xlfn.XLOOKUP(A3,labels,data!$B$2:$AN$22)))</f>
        <v>8.58190476190476E-2</v>
      </c>
      <c r="E3" s="1">
        <f>_xlfn.STDEV.S(TRANSPOSE(_xlfn.XLOOKUP(A3,labels,data!$B$2:$AN$22)))</f>
        <v>0.18156342863872013</v>
      </c>
      <c r="F3" s="1">
        <f>MAX(TRANSPOSE(_xlfn.XLOOKUP(A3,labels,data!$B$2:$AN$22)))</f>
        <v>0.33350000000000002</v>
      </c>
    </row>
    <row r="4" spans="1:7" x14ac:dyDescent="0.2">
      <c r="A4" t="s">
        <v>10</v>
      </c>
      <c r="B4">
        <f>COUNT(TRANSPOSE(_xlfn.XLOOKUP(A4,labels,data!$B$2:$AN$22)))</f>
        <v>21</v>
      </c>
      <c r="C4" s="1">
        <f>MIN(TRANSPOSE(_xlfn.XLOOKUP(A4,labels,data!$B$2:$AN$22)))</f>
        <v>-0.37019999999999997</v>
      </c>
      <c r="D4" s="1">
        <f>AVERAGE(TRANSPOSE(_xlfn.XLOOKUP(A4,labels,data!$B$2:$AN$22)))</f>
        <v>8.0695238095238112E-2</v>
      </c>
      <c r="E4" s="1">
        <f>_xlfn.STDEV.S(TRANSPOSE(_xlfn.XLOOKUP(A4,labels,data!$B$2:$AN$22)))</f>
        <v>0.17729195829532277</v>
      </c>
      <c r="F4" s="1">
        <f>MAX(TRANSPOSE(_xlfn.XLOOKUP(A4,labels,data!$B$2:$AN$22)))</f>
        <v>0.32179999999999997</v>
      </c>
    </row>
    <row r="5" spans="1:7" x14ac:dyDescent="0.2">
      <c r="A5" t="s">
        <v>11</v>
      </c>
      <c r="B5">
        <f>COUNT(TRANSPOSE(_xlfn.XLOOKUP(A5,labels,data!$B$2:$AN$22)))</f>
        <v>21</v>
      </c>
      <c r="C5" s="1">
        <f>MIN(TRANSPOSE(_xlfn.XLOOKUP(A5,labels,data!$B$2:$AN$22)))</f>
        <v>-0.35970000000000002</v>
      </c>
      <c r="D5" s="1">
        <f>AVERAGE(TRANSPOSE(_xlfn.XLOOKUP(A5,labels,data!$B$2:$AN$22)))</f>
        <v>7.8566666666666646E-2</v>
      </c>
      <c r="E5" s="1">
        <f>_xlfn.STDEV.S(TRANSPOSE(_xlfn.XLOOKUP(A5,labels,data!$B$2:$AN$22)))</f>
        <v>0.16960916936691051</v>
      </c>
      <c r="F5" s="1">
        <f>MAX(TRANSPOSE(_xlfn.XLOOKUP(A5,labels,data!$B$2:$AN$22)))</f>
        <v>0.32869999999999999</v>
      </c>
    </row>
    <row r="6" spans="1:7" x14ac:dyDescent="0.2">
      <c r="A6" t="s">
        <v>12</v>
      </c>
      <c r="B6">
        <f>COUNT(TRANSPOSE(_xlfn.XLOOKUP(A6,labels,data!$B$2:$AN$22)))</f>
        <v>21</v>
      </c>
      <c r="C6" s="1">
        <f>MIN(TRANSPOSE(_xlfn.XLOOKUP(A6,labels,data!$B$2:$AN$22)))</f>
        <v>-0.38319999999999999</v>
      </c>
      <c r="D6" s="1">
        <f>AVERAGE(TRANSPOSE(_xlfn.XLOOKUP(A6,labels,data!$B$2:$AN$22)))</f>
        <v>9.0742857142857125E-2</v>
      </c>
      <c r="E6" s="1">
        <f>_xlfn.STDEV.S(TRANSPOSE(_xlfn.XLOOKUP(A6,labels,data!$B$2:$AN$22)))</f>
        <v>0.21042366922812791</v>
      </c>
      <c r="F6" s="1">
        <f>MAX(TRANSPOSE(_xlfn.XLOOKUP(A6,labels,data!$B$2:$AN$22)))</f>
        <v>0.40010000000000001</v>
      </c>
    </row>
    <row r="7" spans="1:7" x14ac:dyDescent="0.2">
      <c r="A7" t="s">
        <v>13</v>
      </c>
      <c r="B7">
        <f>COUNT(TRANSPOSE(_xlfn.XLOOKUP(A7,labels,data!$B$2:$AN$22)))</f>
        <v>21</v>
      </c>
      <c r="C7" s="1">
        <f>MIN(TRANSPOSE(_xlfn.XLOOKUP(A7,labels,data!$B$2:$AN$22)))</f>
        <v>-0.41820000000000002</v>
      </c>
      <c r="D7" s="1">
        <f>AVERAGE(TRANSPOSE(_xlfn.XLOOKUP(A7,labels,data!$B$2:$AN$22)))</f>
        <v>0.11692380952380953</v>
      </c>
      <c r="E7" s="1">
        <f>_xlfn.STDEV.S(TRANSPOSE(_xlfn.XLOOKUP(A7,labels,data!$B$2:$AN$22)))</f>
        <v>0.18975647262942547</v>
      </c>
      <c r="F7" s="1">
        <f>MAX(TRANSPOSE(_xlfn.XLOOKUP(A7,labels,data!$B$2:$AN$22)))</f>
        <v>0.4022</v>
      </c>
    </row>
    <row r="8" spans="1:7" x14ac:dyDescent="0.2">
      <c r="A8" t="s">
        <v>14</v>
      </c>
      <c r="B8">
        <f>COUNT(TRANSPOSE(_xlfn.XLOOKUP(A8,labels,data!$B$2:$AN$22)))</f>
        <v>21</v>
      </c>
      <c r="C8" s="1">
        <f>MIN(TRANSPOSE(_xlfn.XLOOKUP(A8,labels,data!$B$2:$AN$22)))</f>
        <v>-0.3664</v>
      </c>
      <c r="D8" s="1">
        <f>AVERAGE(TRANSPOSE(_xlfn.XLOOKUP(A8,labels,data!$B$2:$AN$22)))</f>
        <v>0.11121428571428572</v>
      </c>
      <c r="E8" s="1">
        <f>_xlfn.STDEV.S(TRANSPOSE(_xlfn.XLOOKUP(A8,labels,data!$B$2:$AN$22)))</f>
        <v>0.18840257239675437</v>
      </c>
      <c r="F8" s="1">
        <f>MAX(TRANSPOSE(_xlfn.XLOOKUP(A8,labels,data!$B$2:$AN$22)))</f>
        <v>0.37940000000000002</v>
      </c>
    </row>
    <row r="9" spans="1:7" x14ac:dyDescent="0.2">
      <c r="A9" t="s">
        <v>15</v>
      </c>
      <c r="B9">
        <f>COUNT(TRANSPOSE(_xlfn.XLOOKUP(A9,labels,data!$B$2:$AN$22)))</f>
        <v>21</v>
      </c>
      <c r="C9" s="1">
        <f>MIN(TRANSPOSE(_xlfn.XLOOKUP(A9,labels,data!$B$2:$AN$22)))</f>
        <v>-0.47070000000000001</v>
      </c>
      <c r="D9" s="1">
        <f>AVERAGE(TRANSPOSE(_xlfn.XLOOKUP(A9,labels,data!$B$2:$AN$22)))</f>
        <v>0.10643809523809523</v>
      </c>
      <c r="E9" s="1">
        <f>_xlfn.STDEV.S(TRANSPOSE(_xlfn.XLOOKUP(A9,labels,data!$B$2:$AN$22)))</f>
        <v>0.21542598839552871</v>
      </c>
      <c r="F9" s="1">
        <f>MAX(TRANSPOSE(_xlfn.XLOOKUP(A9,labels,data!$B$2:$AN$22)))</f>
        <v>0.4254</v>
      </c>
    </row>
    <row r="10" spans="1:7" x14ac:dyDescent="0.2">
      <c r="A10" t="s">
        <v>16</v>
      </c>
      <c r="B10">
        <f>COUNT(TRANSPOSE(_xlfn.XLOOKUP(A10,labels,data!$B$2:$AN$22)))</f>
        <v>21</v>
      </c>
      <c r="C10" s="1">
        <f>MIN(TRANSPOSE(_xlfn.XLOOKUP(A10,labels,data!$B$2:$AN$22)))</f>
        <v>-0.36070000000000002</v>
      </c>
      <c r="D10" s="1">
        <f>AVERAGE(TRANSPOSE(_xlfn.XLOOKUP(A10,labels,data!$B$2:$AN$22)))</f>
        <v>0.10731428571428572</v>
      </c>
      <c r="E10" s="1">
        <f>_xlfn.STDEV.S(TRANSPOSE(_xlfn.XLOOKUP(A10,labels,data!$B$2:$AN$22)))</f>
        <v>0.19682358925117255</v>
      </c>
      <c r="F10" s="1">
        <f>MAX(TRANSPOSE(_xlfn.XLOOKUP(A10,labels,data!$B$2:$AN$22)))</f>
        <v>0.45629999999999998</v>
      </c>
    </row>
    <row r="11" spans="1:7" x14ac:dyDescent="0.2">
      <c r="A11" t="s">
        <v>17</v>
      </c>
      <c r="B11">
        <f>COUNT(TRANSPOSE(_xlfn.XLOOKUP(A11,labels,data!$B$2:$AN$22)))</f>
        <v>21</v>
      </c>
      <c r="C11" s="1">
        <f>MIN(TRANSPOSE(_xlfn.XLOOKUP(A11,labels,data!$B$2:$AN$22)))</f>
        <v>-0.32050000000000001</v>
      </c>
      <c r="D11" s="1">
        <f>AVERAGE(TRANSPOSE(_xlfn.XLOOKUP(A11,labels,data!$B$2:$AN$22)))</f>
        <v>0.11057619047619047</v>
      </c>
      <c r="E11" s="1">
        <f>_xlfn.STDEV.S(TRANSPOSE(_xlfn.XLOOKUP(A11,labels,data!$B$2:$AN$22)))</f>
        <v>0.18051344798868013</v>
      </c>
      <c r="F11" s="1">
        <f>MAX(TRANSPOSE(_xlfn.XLOOKUP(A11,labels,data!$B$2:$AN$22)))</f>
        <v>0.37190000000000001</v>
      </c>
    </row>
    <row r="12" spans="1:7" x14ac:dyDescent="0.2">
      <c r="A12" t="s">
        <v>18</v>
      </c>
      <c r="B12">
        <f>COUNT(TRANSPOSE(_xlfn.XLOOKUP(A12,labels,data!$B$2:$AN$22)))</f>
        <v>21</v>
      </c>
      <c r="C12" s="1">
        <f>MIN(TRANSPOSE(_xlfn.XLOOKUP(A12,labels,data!$B$2:$AN$22)))</f>
        <v>-0.4</v>
      </c>
      <c r="D12" s="1">
        <f>AVERAGE(TRANSPOSE(_xlfn.XLOOKUP(A12,labels,data!$B$2:$AN$22)))</f>
        <v>0.12216666666666665</v>
      </c>
      <c r="E12" s="1">
        <f>_xlfn.STDEV.S(TRANSPOSE(_xlfn.XLOOKUP(A12,labels,data!$B$2:$AN$22)))</f>
        <v>0.20610465868905861</v>
      </c>
      <c r="F12" s="1">
        <f>MAX(TRANSPOSE(_xlfn.XLOOKUP(A12,labels,data!$B$2:$AN$22)))</f>
        <v>0.42880000000000001</v>
      </c>
    </row>
    <row r="13" spans="1:7" x14ac:dyDescent="0.2">
      <c r="A13" t="s">
        <v>19</v>
      </c>
      <c r="B13">
        <f>COUNT(TRANSPOSE(_xlfn.XLOOKUP(A13,labels,data!$B$2:$AN$22)))</f>
        <v>21</v>
      </c>
      <c r="C13" s="1">
        <f>MIN(TRANSPOSE(_xlfn.XLOOKUP(A13,labels,data!$B$2:$AN$22)))</f>
        <v>-0.39489999999999997</v>
      </c>
      <c r="D13" s="1">
        <f>AVERAGE(TRANSPOSE(_xlfn.XLOOKUP(A13,labels,data!$B$2:$AN$22)))</f>
        <v>0.12762380952380953</v>
      </c>
      <c r="E13" s="1">
        <f>_xlfn.STDEV.S(TRANSPOSE(_xlfn.XLOOKUP(A13,labels,data!$B$2:$AN$22)))</f>
        <v>0.24559662030403004</v>
      </c>
      <c r="F13" s="1">
        <f>MAX(TRANSPOSE(_xlfn.XLOOKUP(A13,labels,data!$B$2:$AN$22)))</f>
        <v>0.80979999999999996</v>
      </c>
    </row>
    <row r="14" spans="1:7" x14ac:dyDescent="0.2">
      <c r="A14" t="s">
        <v>20</v>
      </c>
      <c r="B14">
        <f>COUNT(TRANSPOSE(_xlfn.XLOOKUP(A14,labels,data!$B$2:$AN$22)))</f>
        <v>21</v>
      </c>
      <c r="C14" s="1">
        <f>MIN(TRANSPOSE(_xlfn.XLOOKUP(A14,labels,data!$B$2:$AN$22)))</f>
        <v>-0.441</v>
      </c>
      <c r="D14" s="1">
        <f>AVERAGE(TRANSPOSE(_xlfn.XLOOKUP(A14,labels,data!$B$2:$AN$22)))</f>
        <v>6.2866666666666668E-2</v>
      </c>
      <c r="E14" s="1">
        <f>_xlfn.STDEV.S(TRANSPOSE(_xlfn.XLOOKUP(A14,labels,data!$B$2:$AN$22)))</f>
        <v>0.21317131686353427</v>
      </c>
      <c r="F14" s="1">
        <f>MAX(TRANSPOSE(_xlfn.XLOOKUP(A14,labels,data!$B$2:$AN$22)))</f>
        <v>0.40339999999999998</v>
      </c>
    </row>
    <row r="15" spans="1:7" x14ac:dyDescent="0.2">
      <c r="A15" t="s">
        <v>21</v>
      </c>
      <c r="B15">
        <f>COUNT(TRANSPOSE(_xlfn.XLOOKUP(A15,labels,data!$B$2:$AN$22)))</f>
        <v>21</v>
      </c>
      <c r="C15" s="1">
        <f>MIN(TRANSPOSE(_xlfn.XLOOKUP(A15,labels,data!$B$2:$AN$22)))</f>
        <v>-0.41270000000000001</v>
      </c>
      <c r="D15" s="1">
        <f>AVERAGE(TRANSPOSE(_xlfn.XLOOKUP(A15,labels,data!$B$2:$AN$22)))</f>
        <v>5.8290476190476191E-2</v>
      </c>
      <c r="E15" s="1">
        <f>_xlfn.STDEV.S(TRANSPOSE(_xlfn.XLOOKUP(A15,labels,data!$B$2:$AN$22)))</f>
        <v>0.20268638065928829</v>
      </c>
      <c r="F15" s="1">
        <f>MAX(TRANSPOSE(_xlfn.XLOOKUP(A15,labels,data!$B$2:$AN$22)))</f>
        <v>0.38669999999999999</v>
      </c>
    </row>
    <row r="16" spans="1:7" x14ac:dyDescent="0.2">
      <c r="A16" t="s">
        <v>22</v>
      </c>
      <c r="B16">
        <f>COUNT(TRANSPOSE(_xlfn.XLOOKUP(A16,labels,data!$B$2:$AN$22)))</f>
        <v>21</v>
      </c>
      <c r="C16" s="1">
        <f>MIN(TRANSPOSE(_xlfn.XLOOKUP(A16,labels,data!$B$2:$AN$22)))</f>
        <v>-0.4168</v>
      </c>
      <c r="D16" s="1">
        <f>AVERAGE(TRANSPOSE(_xlfn.XLOOKUP(A16,labels,data!$B$2:$AN$22)))</f>
        <v>0.11791904761904765</v>
      </c>
      <c r="E16" s="1">
        <f>_xlfn.STDEV.S(TRANSPOSE(_xlfn.XLOOKUP(A16,labels,data!$B$2:$AN$22)))</f>
        <v>0.24277620480402853</v>
      </c>
      <c r="F16" s="1">
        <f>MAX(TRANSPOSE(_xlfn.XLOOKUP(A16,labels,data!$B$2:$AN$22)))</f>
        <v>0.66479999999999995</v>
      </c>
    </row>
    <row r="17" spans="1:6" x14ac:dyDescent="0.2">
      <c r="A17" t="s">
        <v>23</v>
      </c>
      <c r="B17">
        <f>COUNT(TRANSPOSE(_xlfn.XLOOKUP(A17,labels,data!$B$2:$AN$22)))</f>
        <v>21</v>
      </c>
      <c r="C17" s="1">
        <f>MIN(TRANSPOSE(_xlfn.XLOOKUP(A17,labels,data!$B$2:$AN$22)))</f>
        <v>-0.41670000000000001</v>
      </c>
      <c r="D17" s="1">
        <f>AVERAGE(TRANSPOSE(_xlfn.XLOOKUP(A17,labels,data!$B$2:$AN$22)))</f>
        <v>6.4680952380952367E-2</v>
      </c>
      <c r="E17" s="1">
        <f>_xlfn.STDEV.S(TRANSPOSE(_xlfn.XLOOKUP(A17,labels,data!$B$2:$AN$22)))</f>
        <v>0.20612870158968066</v>
      </c>
      <c r="F17" s="1">
        <f>MAX(TRANSPOSE(_xlfn.XLOOKUP(A17,labels,data!$B$2:$AN$22)))</f>
        <v>0.49930000000000002</v>
      </c>
    </row>
    <row r="18" spans="1:6" x14ac:dyDescent="0.2">
      <c r="A18" t="s">
        <v>24</v>
      </c>
      <c r="B18">
        <f>COUNT(TRANSPOSE(_xlfn.XLOOKUP(A18,labels,data!$B$2:$AN$22)))</f>
        <v>21</v>
      </c>
      <c r="C18" s="1">
        <f>MIN(TRANSPOSE(_xlfn.XLOOKUP(A18,labels,data!$B$2:$AN$22)))</f>
        <v>-0.44729999999999998</v>
      </c>
      <c r="D18" s="1">
        <f>AVERAGE(TRANSPOSE(_xlfn.XLOOKUP(A18,labels,data!$B$2:$AN$22)))</f>
        <v>6.1161904761904751E-2</v>
      </c>
      <c r="E18" s="1">
        <f>_xlfn.STDEV.S(TRANSPOSE(_xlfn.XLOOKUP(A18,labels,data!$B$2:$AN$22)))</f>
        <v>0.21413608634742176</v>
      </c>
      <c r="F18" s="1">
        <f>MAX(TRANSPOSE(_xlfn.XLOOKUP(A18,labels,data!$B$2:$AN$22)))</f>
        <v>0.38700000000000001</v>
      </c>
    </row>
    <row r="19" spans="1:6" x14ac:dyDescent="0.2">
      <c r="A19" t="s">
        <v>25</v>
      </c>
      <c r="B19">
        <f>COUNT(TRANSPOSE(_xlfn.XLOOKUP(A19,labels,data!$B$2:$AN$22)))</f>
        <v>21</v>
      </c>
      <c r="C19" s="1">
        <f>MIN(TRANSPOSE(_xlfn.XLOOKUP(A19,labels,data!$B$2:$AN$22)))</f>
        <v>-0.34360000000000002</v>
      </c>
      <c r="D19" s="1">
        <f>AVERAGE(TRANSPOSE(_xlfn.XLOOKUP(A19,labels,data!$B$2:$AN$22)))</f>
        <v>5.1238095238095228E-2</v>
      </c>
      <c r="E19" s="1">
        <f>_xlfn.STDEV.S(TRANSPOSE(_xlfn.XLOOKUP(A19,labels,data!$B$2:$AN$22)))</f>
        <v>0.19546778117170738</v>
      </c>
      <c r="F19" s="1">
        <f>MAX(TRANSPOSE(_xlfn.XLOOKUP(A19,labels,data!$B$2:$AN$22)))</f>
        <v>0.38419999999999999</v>
      </c>
    </row>
    <row r="20" spans="1:6" x14ac:dyDescent="0.2">
      <c r="A20" t="s">
        <v>26</v>
      </c>
      <c r="B20">
        <f>COUNT(TRANSPOSE(_xlfn.XLOOKUP(A20,labels,data!$B$2:$AN$22)))</f>
        <v>21</v>
      </c>
      <c r="C20" s="1">
        <f>MIN(TRANSPOSE(_xlfn.XLOOKUP(A20,labels,data!$B$2:$AN$22)))</f>
        <v>-0.52810000000000001</v>
      </c>
      <c r="D20" s="1">
        <f>AVERAGE(TRANSPOSE(_xlfn.XLOOKUP(A20,labels,data!$B$2:$AN$22)))</f>
        <v>0.1100047619047619</v>
      </c>
      <c r="E20" s="1">
        <f>_xlfn.STDEV.S(TRANSPOSE(_xlfn.XLOOKUP(A20,labels,data!$B$2:$AN$22)))</f>
        <v>0.29602869704842888</v>
      </c>
      <c r="F20" s="1">
        <f>MAX(TRANSPOSE(_xlfn.XLOOKUP(A20,labels,data!$B$2:$AN$22)))</f>
        <v>0.75980000000000003</v>
      </c>
    </row>
    <row r="21" spans="1:6" x14ac:dyDescent="0.2">
      <c r="A21" t="s">
        <v>1</v>
      </c>
      <c r="B21">
        <f>COUNT(TRANSPOSE(_xlfn.XLOOKUP(A21,labels,data!$B$2:$AN$22)))</f>
        <v>21</v>
      </c>
      <c r="C21" s="1">
        <f>MIN(TRANSPOSE(_xlfn.XLOOKUP(A21,labels,data!$B$2:$AN$22)))</f>
        <v>2.9999999999999997E-4</v>
      </c>
      <c r="D21" s="1">
        <f>AVERAGE(TRANSPOSE(_xlfn.XLOOKUP(A21,labels,data!$B$2:$AN$22)))</f>
        <v>1.6180952380952379E-2</v>
      </c>
      <c r="E21" s="1">
        <f>_xlfn.STDEV.S(TRANSPOSE(_xlfn.XLOOKUP(A21,labels,data!$B$2:$AN$22)))</f>
        <v>1.8114569248194094E-2</v>
      </c>
      <c r="F21" s="1">
        <f>MAX(TRANSPOSE(_xlfn.XLOOKUP(A21,labels,data!$B$2:$AN$22)))</f>
        <v>5.9900000000000002E-2</v>
      </c>
    </row>
    <row r="22" spans="1:6" x14ac:dyDescent="0.2">
      <c r="A22" t="s">
        <v>27</v>
      </c>
      <c r="B22">
        <f>COUNT(TRANSPOSE(_xlfn.XLOOKUP(A22,labels,data!$B$2:$AN$22)))</f>
        <v>21</v>
      </c>
      <c r="C22" s="1">
        <f>MIN(TRANSPOSE(_xlfn.XLOOKUP(A22,labels,data!$B$2:$AN$22)))</f>
        <v>-1E-3</v>
      </c>
      <c r="D22" s="1">
        <f>AVERAGE(TRANSPOSE(_xlfn.XLOOKUP(A22,labels,data!$B$2:$AN$22)))</f>
        <v>3.1690476190476186E-2</v>
      </c>
      <c r="E22" s="1">
        <f>_xlfn.STDEV.S(TRANSPOSE(_xlfn.XLOOKUP(A22,labels,data!$B$2:$AN$22)))</f>
        <v>2.9156284138447841E-2</v>
      </c>
      <c r="F22" s="1">
        <f>MAX(TRANSPOSE(_xlfn.XLOOKUP(A22,labels,data!$B$2:$AN$22)))</f>
        <v>8.8300000000000003E-2</v>
      </c>
    </row>
    <row r="23" spans="1:6" x14ac:dyDescent="0.2">
      <c r="A23" t="s">
        <v>28</v>
      </c>
      <c r="B23">
        <f>COUNT(TRANSPOSE(_xlfn.XLOOKUP(A23,labels,data!$B$2:$AN$22)))</f>
        <v>21</v>
      </c>
      <c r="C23" s="1">
        <f>MIN(TRANSPOSE(_xlfn.XLOOKUP(A23,labels,data!$B$2:$AN$22)))</f>
        <v>-3.09E-2</v>
      </c>
      <c r="D23" s="1">
        <f>AVERAGE(TRANSPOSE(_xlfn.XLOOKUP(A23,labels,data!$B$2:$AN$22)))</f>
        <v>5.2080952380952387E-2</v>
      </c>
      <c r="E23" s="1">
        <f>_xlfn.STDEV.S(TRANSPOSE(_xlfn.XLOOKUP(A23,labels,data!$B$2:$AN$22)))</f>
        <v>4.980184353061258E-2</v>
      </c>
      <c r="F23" s="1">
        <f>MAX(TRANSPOSE(_xlfn.XLOOKUP(A23,labels,data!$B$2:$AN$22)))</f>
        <v>0.14149999999999999</v>
      </c>
    </row>
    <row r="24" spans="1:6" x14ac:dyDescent="0.2">
      <c r="A24" t="s">
        <v>29</v>
      </c>
      <c r="B24">
        <f>COUNT(TRANSPOSE(_xlfn.XLOOKUP(A24,labels,data!$B$2:$AN$22)))</f>
        <v>21</v>
      </c>
      <c r="C24" s="1">
        <f>MIN(TRANSPOSE(_xlfn.XLOOKUP(A24,labels,data!$B$2:$AN$22)))</f>
        <v>-0.1017</v>
      </c>
      <c r="D24" s="1">
        <f>AVERAGE(TRANSPOSE(_xlfn.XLOOKUP(A24,labels,data!$B$2:$AN$22)))</f>
        <v>5.7738095238095241E-2</v>
      </c>
      <c r="E24" s="1">
        <f>_xlfn.STDEV.S(TRANSPOSE(_xlfn.XLOOKUP(A24,labels,data!$B$2:$AN$22)))</f>
        <v>7.8357759514871755E-2</v>
      </c>
      <c r="F24" s="1">
        <f>MAX(TRANSPOSE(_xlfn.XLOOKUP(A24,labels,data!$B$2:$AN$22)))</f>
        <v>0.20530000000000001</v>
      </c>
    </row>
    <row r="25" spans="1:6" x14ac:dyDescent="0.2">
      <c r="A25" t="s">
        <v>30</v>
      </c>
      <c r="B25">
        <f>COUNT(TRANSPOSE(_xlfn.XLOOKUP(A25,labels,data!$B$2:$AN$22)))</f>
        <v>21</v>
      </c>
      <c r="C25" s="1">
        <f>MIN(TRANSPOSE(_xlfn.XLOOKUP(A25,labels,data!$B$2:$AN$22)))</f>
        <v>-0.1303</v>
      </c>
      <c r="D25" s="1">
        <f>AVERAGE(TRANSPOSE(_xlfn.XLOOKUP(A25,labels,data!$B$2:$AN$22)))</f>
        <v>8.1538095238095229E-2</v>
      </c>
      <c r="E25" s="1">
        <f>_xlfn.STDEV.S(TRANSPOSE(_xlfn.XLOOKUP(A25,labels,data!$B$2:$AN$22)))</f>
        <v>0.11189476965520093</v>
      </c>
      <c r="F25" s="1">
        <f>MAX(TRANSPOSE(_xlfn.XLOOKUP(A25,labels,data!$B$2:$AN$22)))</f>
        <v>0.2928</v>
      </c>
    </row>
    <row r="26" spans="1:6" x14ac:dyDescent="0.2">
      <c r="A26" t="s">
        <v>31</v>
      </c>
      <c r="B26">
        <f>COUNT(TRANSPOSE(_xlfn.XLOOKUP(A26,labels,data!$B$2:$AN$22)))</f>
        <v>21</v>
      </c>
      <c r="C26" s="1">
        <f>MIN(TRANSPOSE(_xlfn.XLOOKUP(A26,labels,data!$B$2:$AN$22)))</f>
        <v>-2.2599999999999999E-2</v>
      </c>
      <c r="D26" s="1">
        <f>AVERAGE(TRANSPOSE(_xlfn.XLOOKUP(A26,labels,data!$B$2:$AN$22)))</f>
        <v>4.987142857142858E-2</v>
      </c>
      <c r="E26" s="1">
        <f>_xlfn.STDEV.S(TRANSPOSE(_xlfn.XLOOKUP(A26,labels,data!$B$2:$AN$22)))</f>
        <v>3.2891308013776863E-2</v>
      </c>
      <c r="F26" s="1">
        <f>MAX(TRANSPOSE(_xlfn.XLOOKUP(A26,labels,data!$B$2:$AN$22)))</f>
        <v>0.1139</v>
      </c>
    </row>
    <row r="27" spans="1:6" x14ac:dyDescent="0.2">
      <c r="A27" t="s">
        <v>2</v>
      </c>
      <c r="B27">
        <f>COUNT(TRANSPOSE(_xlfn.XLOOKUP(A27,labels,data!$B$2:$AN$22)))</f>
        <v>20</v>
      </c>
      <c r="C27" s="1">
        <f>MIN(TRANSPOSE(_xlfn.XLOOKUP(A27,labels,data!$B$2:$AN$22)))</f>
        <v>-8.9200000000000002E-2</v>
      </c>
      <c r="D27" s="1">
        <f>AVERAGE(TRANSPOSE(_xlfn.XLOOKUP(A27,labels,data!$B$2:$AN$22)))</f>
        <v>5.355E-2</v>
      </c>
      <c r="E27" s="1">
        <f>_xlfn.STDEV.S(TRANSPOSE(_xlfn.XLOOKUP(A27,labels,data!$B$2:$AN$22)))</f>
        <v>6.196345697263831E-2</v>
      </c>
      <c r="F27" s="1">
        <f>MAX(TRANSPOSE(_xlfn.XLOOKUP(A27,labels,data!$B$2:$AN$22)))</f>
        <v>0.1661</v>
      </c>
    </row>
    <row r="28" spans="1:6" x14ac:dyDescent="0.2">
      <c r="A28" t="s">
        <v>32</v>
      </c>
      <c r="B28">
        <f>COUNT(TRANSPOSE(_xlfn.XLOOKUP(A28,labels,data!$B$2:$AN$22)))</f>
        <v>21</v>
      </c>
      <c r="C28" s="1">
        <f>MIN(TRANSPOSE(_xlfn.XLOOKUP(A28,labels,data!$B$2:$AN$22)))</f>
        <v>-8.5599999999999996E-2</v>
      </c>
      <c r="D28" s="1">
        <f>AVERAGE(TRANSPOSE(_xlfn.XLOOKUP(A28,labels,data!$B$2:$AN$22)))</f>
        <v>5.971904761904763E-2</v>
      </c>
      <c r="E28" s="1">
        <f>_xlfn.STDEV.S(TRANSPOSE(_xlfn.XLOOKUP(A28,labels,data!$B$2:$AN$22)))</f>
        <v>8.6368568467050655E-2</v>
      </c>
      <c r="F28" s="1">
        <f>MAX(TRANSPOSE(_xlfn.XLOOKUP(A28,labels,data!$B$2:$AN$22)))</f>
        <v>0.22750000000000001</v>
      </c>
    </row>
    <row r="29" spans="1:6" x14ac:dyDescent="0.2">
      <c r="A29" t="s">
        <v>33</v>
      </c>
      <c r="B29">
        <f>COUNT(TRANSPOSE(_xlfn.XLOOKUP(A29,labels,data!$B$2:$AN$22)))</f>
        <v>21</v>
      </c>
      <c r="C29" s="1">
        <f>MIN(TRANSPOSE(_xlfn.XLOOKUP(A29,labels,data!$B$2:$AN$22)))</f>
        <v>-2.35E-2</v>
      </c>
      <c r="D29" s="1">
        <f>AVERAGE(TRANSPOSE(_xlfn.XLOOKUP(A29,labels,data!$B$2:$AN$22)))</f>
        <v>5.9466666666666661E-2</v>
      </c>
      <c r="E29" s="1">
        <f>_xlfn.STDEV.S(TRANSPOSE(_xlfn.XLOOKUP(A29,labels,data!$B$2:$AN$22)))</f>
        <v>4.386924131248833E-2</v>
      </c>
      <c r="F29" s="1">
        <f>MAX(TRANSPOSE(_xlfn.XLOOKUP(A29,labels,data!$B$2:$AN$22)))</f>
        <v>0.153</v>
      </c>
    </row>
    <row r="30" spans="1:6" x14ac:dyDescent="0.2">
      <c r="A30" t="s">
        <v>34</v>
      </c>
      <c r="B30">
        <f>COUNT(TRANSPOSE(_xlfn.XLOOKUP(A30,labels,data!$B$2:$AN$22)))</f>
        <v>21</v>
      </c>
      <c r="C30" s="1">
        <f>MIN(TRANSPOSE(_xlfn.XLOOKUP(A30,labels,data!$B$2:$AN$22)))</f>
        <v>-4.7399999999999998E-2</v>
      </c>
      <c r="D30" s="1">
        <f>AVERAGE(TRANSPOSE(_xlfn.XLOOKUP(A30,labels,data!$B$2:$AN$22)))</f>
        <v>3.9109523809523809E-2</v>
      </c>
      <c r="E30" s="1">
        <f>_xlfn.STDEV.S(TRANSPOSE(_xlfn.XLOOKUP(A30,labels,data!$B$2:$AN$22)))</f>
        <v>3.6933899127521111E-2</v>
      </c>
      <c r="F30" s="1">
        <f>MAX(TRANSPOSE(_xlfn.XLOOKUP(A30,labels,data!$B$2:$AN$22)))</f>
        <v>0.14030000000000001</v>
      </c>
    </row>
    <row r="31" spans="1:6" x14ac:dyDescent="0.2">
      <c r="A31" t="s">
        <v>35</v>
      </c>
      <c r="B31">
        <f>COUNT(TRANSPOSE(_xlfn.XLOOKUP(A31,labels,data!$B$2:$AN$22)))</f>
        <v>18</v>
      </c>
      <c r="C31" s="1">
        <f>MIN(TRANSPOSE(_xlfn.XLOOKUP(A31,labels,data!$B$2:$AN$22)))</f>
        <v>-3.7900000000000003E-2</v>
      </c>
      <c r="D31" s="1">
        <f>AVERAGE(TRANSPOSE(_xlfn.XLOOKUP(A31,labels,data!$B$2:$AN$22)))</f>
        <v>5.9549999999999992E-2</v>
      </c>
      <c r="E31" s="1">
        <f>_xlfn.STDEV.S(TRANSPOSE(_xlfn.XLOOKUP(A31,labels,data!$B$2:$AN$22)))</f>
        <v>5.3064957419019503E-2</v>
      </c>
      <c r="F31" s="1">
        <f>MAX(TRANSPOSE(_xlfn.XLOOKUP(A31,labels,data!$B$2:$AN$22)))</f>
        <v>0.17369999999999999</v>
      </c>
    </row>
    <row r="32" spans="1:6" x14ac:dyDescent="0.2">
      <c r="A32" t="s">
        <v>36</v>
      </c>
      <c r="B32">
        <f>COUNT(TRANSPOSE(_xlfn.XLOOKUP(A32,labels,data!$B$2:$AN$22)))</f>
        <v>21</v>
      </c>
      <c r="C32" s="1">
        <f>MIN(TRANSPOSE(_xlfn.XLOOKUP(A32,labels,data!$B$2:$AN$22)))</f>
        <v>-5.9499999999999997E-2</v>
      </c>
      <c r="D32" s="1">
        <f>AVERAGE(TRANSPOSE(_xlfn.XLOOKUP(A32,labels,data!$B$2:$AN$22)))</f>
        <v>8.1795238095238088E-2</v>
      </c>
      <c r="E32" s="1">
        <f>_xlfn.STDEV.S(TRANSPOSE(_xlfn.XLOOKUP(A32,labels,data!$B$2:$AN$22)))</f>
        <v>7.2669164548592943E-2</v>
      </c>
      <c r="F32" s="1">
        <f>MAX(TRANSPOSE(_xlfn.XLOOKUP(A32,labels,data!$B$2:$AN$22)))</f>
        <v>0.2041</v>
      </c>
    </row>
    <row r="33" spans="1:6" x14ac:dyDescent="0.2">
      <c r="A33" t="s">
        <v>37</v>
      </c>
      <c r="B33">
        <f>COUNT(TRANSPOSE(_xlfn.XLOOKUP(A33,labels,data!$B$2:$AN$22)))</f>
        <v>21</v>
      </c>
      <c r="C33" s="1">
        <f>MIN(TRANSPOSE(_xlfn.XLOOKUP(A33,labels,data!$B$2:$AN$22)))</f>
        <v>-0.21290000000000001</v>
      </c>
      <c r="D33" s="1">
        <f>AVERAGE(TRANSPOSE(_xlfn.XLOOKUP(A33,labels,data!$B$2:$AN$22)))</f>
        <v>6.5833333333333313E-2</v>
      </c>
      <c r="E33" s="1">
        <f>_xlfn.STDEV.S(TRANSPOSE(_xlfn.XLOOKUP(A33,labels,data!$B$2:$AN$22)))</f>
        <v>0.11059614068010391</v>
      </c>
      <c r="F33" s="1">
        <f>MAX(TRANSPOSE(_xlfn.XLOOKUP(A33,labels,data!$B$2:$AN$22)))</f>
        <v>0.39090000000000003</v>
      </c>
    </row>
    <row r="34" spans="1:6" x14ac:dyDescent="0.2">
      <c r="A34" t="s">
        <v>38</v>
      </c>
      <c r="B34">
        <f>COUNT(TRANSPOSE(_xlfn.XLOOKUP(A34,labels,data!$B$2:$AN$22)))</f>
        <v>21</v>
      </c>
      <c r="C34" s="1">
        <f>MIN(TRANSPOSE(_xlfn.XLOOKUP(A34,labels,data!$B$2:$AN$22)))</f>
        <v>3.5999999999999999E-3</v>
      </c>
      <c r="D34" s="1">
        <f>AVERAGE(TRANSPOSE(_xlfn.XLOOKUP(A34,labels,data!$B$2:$AN$22)))</f>
        <v>2.0995238095238098E-2</v>
      </c>
      <c r="E34" s="1">
        <f>_xlfn.STDEV.S(TRANSPOSE(_xlfn.XLOOKUP(A34,labels,data!$B$2:$AN$22)))</f>
        <v>1.4573588308665645E-2</v>
      </c>
      <c r="F34" s="1">
        <f>MAX(TRANSPOSE(_xlfn.XLOOKUP(A34,labels,data!$B$2:$AN$22)))</f>
        <v>4.9099999999999998E-2</v>
      </c>
    </row>
    <row r="35" spans="1:6" x14ac:dyDescent="0.2">
      <c r="A35" t="s">
        <v>39</v>
      </c>
      <c r="B35">
        <f>COUNT(TRANSPOSE(_xlfn.XLOOKUP(A35,labels,data!$B$2:$AN$22)))</f>
        <v>21</v>
      </c>
      <c r="C35" s="1">
        <f>MIN(TRANSPOSE(_xlfn.XLOOKUP(A35,labels,data!$B$2:$AN$22)))</f>
        <v>-1.5599999999999999E-2</v>
      </c>
      <c r="D35" s="1">
        <f>AVERAGE(TRANSPOSE(_xlfn.XLOOKUP(A35,labels,data!$B$2:$AN$22)))</f>
        <v>4.468571428571428E-2</v>
      </c>
      <c r="E35" s="1">
        <f>_xlfn.STDEV.S(TRANSPOSE(_xlfn.XLOOKUP(A35,labels,data!$B$2:$AN$22)))</f>
        <v>3.2593945537695887E-2</v>
      </c>
      <c r="F35" s="1">
        <f>MAX(TRANSPOSE(_xlfn.XLOOKUP(A35,labels,data!$B$2:$AN$22)))</f>
        <v>0.1022</v>
      </c>
    </row>
    <row r="36" spans="1:6" x14ac:dyDescent="0.2">
      <c r="A36" t="s">
        <v>40</v>
      </c>
      <c r="B36">
        <f>COUNT(TRANSPOSE(_xlfn.XLOOKUP(A36,labels,data!$B$2:$AN$22)))</f>
        <v>21</v>
      </c>
      <c r="C36" s="1">
        <f>MIN(TRANSPOSE(_xlfn.XLOOKUP(A36,labels,data!$B$2:$AN$22)))</f>
        <v>-4.87E-2</v>
      </c>
      <c r="D36" s="1">
        <f>AVERAGE(TRANSPOSE(_xlfn.XLOOKUP(A36,labels,data!$B$2:$AN$22)))</f>
        <v>5.3476190476190476E-2</v>
      </c>
      <c r="E36" s="1">
        <f>_xlfn.STDEV.S(TRANSPOSE(_xlfn.XLOOKUP(A36,labels,data!$B$2:$AN$22)))</f>
        <v>4.952267061419352E-2</v>
      </c>
      <c r="F36" s="1">
        <f>MAX(TRANSPOSE(_xlfn.XLOOKUP(A36,labels,data!$B$2:$AN$22)))</f>
        <v>0.14080000000000001</v>
      </c>
    </row>
    <row r="37" spans="1:6" x14ac:dyDescent="0.2">
      <c r="A37" t="s">
        <v>3</v>
      </c>
      <c r="B37">
        <f>COUNT(TRANSPOSE(_xlfn.XLOOKUP(A37,labels,data!$B$2:$AN$22)))</f>
        <v>21</v>
      </c>
      <c r="C37" s="1">
        <f>MIN(TRANSPOSE(_xlfn.XLOOKUP(A37,labels,data!$B$2:$AN$22)))</f>
        <v>-0.3705</v>
      </c>
      <c r="D37" s="1">
        <f>AVERAGE(TRANSPOSE(_xlfn.XLOOKUP(A37,labels,data!$B$2:$AN$22)))</f>
        <v>0.11996190476190473</v>
      </c>
      <c r="E37" s="1">
        <f>_xlfn.STDEV.S(TRANSPOSE(_xlfn.XLOOKUP(A37,labels,data!$B$2:$AN$22)))</f>
        <v>0.18742857966753762</v>
      </c>
      <c r="F37" s="1">
        <f>MAX(TRANSPOSE(_xlfn.XLOOKUP(A37,labels,data!$B$2:$AN$22)))</f>
        <v>0.35659999999999997</v>
      </c>
    </row>
    <row r="38" spans="1:6" x14ac:dyDescent="0.2">
      <c r="A38" t="s">
        <v>4</v>
      </c>
      <c r="B38">
        <f>COUNT(TRANSPOSE(_xlfn.XLOOKUP(A38,labels,data!$B$2:$AN$22)))</f>
        <v>21</v>
      </c>
      <c r="C38" s="1">
        <f>MIN(TRANSPOSE(_xlfn.XLOOKUP(A38,labels,data!$B$2:$AN$22)))</f>
        <v>-0.2833</v>
      </c>
      <c r="D38" s="1">
        <f>AVERAGE(TRANSPOSE(_xlfn.XLOOKUP(A38,labels,data!$B$2:$AN$22)))</f>
        <v>0.10045238095238093</v>
      </c>
      <c r="E38" s="1">
        <f>_xlfn.STDEV.S(TRANSPOSE(_xlfn.XLOOKUP(A38,labels,data!$B$2:$AN$22)))</f>
        <v>0.14857507401663178</v>
      </c>
      <c r="F38" s="1">
        <f>MAX(TRANSPOSE(_xlfn.XLOOKUP(A38,labels,data!$B$2:$AN$22)))</f>
        <v>0.30449999999999999</v>
      </c>
    </row>
    <row r="39" spans="1:6" x14ac:dyDescent="0.2">
      <c r="A39" t="s">
        <v>41</v>
      </c>
      <c r="B39">
        <f>COUNT(TRANSPOSE(_xlfn.XLOOKUP(A39,labels,data!$B$2:$AN$22)))</f>
        <v>21</v>
      </c>
      <c r="C39" s="1">
        <f>MIN(TRANSPOSE(_xlfn.XLOOKUP(A39,labels,data!$B$2:$AN$22)))</f>
        <v>-0.56020000000000003</v>
      </c>
      <c r="D39" s="1">
        <f>AVERAGE(TRANSPOSE(_xlfn.XLOOKUP(A39,labels,data!$B$2:$AN$22)))</f>
        <v>0.13923809523809524</v>
      </c>
      <c r="E39" s="1">
        <f>_xlfn.STDEV.S(TRANSPOSE(_xlfn.XLOOKUP(A39,labels,data!$B$2:$AN$22)))</f>
        <v>0.34394628138154149</v>
      </c>
      <c r="F39" s="1">
        <f>MAX(TRANSPOSE(_xlfn.XLOOKUP(A39,labels,data!$B$2:$AN$22)))</f>
        <v>0.76459999999999995</v>
      </c>
    </row>
    <row r="40" spans="1:6" x14ac:dyDescent="0.2">
      <c r="A40" t="s">
        <v>5</v>
      </c>
      <c r="B40">
        <f>COUNT(TRANSPOSE(_xlfn.XLOOKUP(A40,labels,data!$B$2:$AN$22)))</f>
        <v>14</v>
      </c>
      <c r="C40" s="1">
        <f>MIN(TRANSPOSE(_xlfn.XLOOKUP(A40,labels,data!$B$2:$AN$22)))</f>
        <v>-0.45750000000000002</v>
      </c>
      <c r="D40" s="1">
        <f>AVERAGE(TRANSPOSE(_xlfn.XLOOKUP(A40,labels,data!$B$2:$AN$22)))</f>
        <v>-5.4742857142857156E-2</v>
      </c>
      <c r="E40" s="1">
        <f>_xlfn.STDEV.S(TRANSPOSE(_xlfn.XLOOKUP(A40,labels,data!$B$2:$AN$22)))</f>
        <v>0.21906853059921935</v>
      </c>
      <c r="F40" s="1">
        <f>MAX(TRANSPOSE(_xlfn.XLOOKUP(A40,labels,data!$B$2:$AN$22)))</f>
        <v>0.31619999999999998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69A30-3836-4BD0-A064-7CACC15DDF7E}">
  <dimension ref="A1:Y3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2.75" x14ac:dyDescent="0.2"/>
  <cols>
    <col min="1" max="40" width="10.7109375" customWidth="1"/>
  </cols>
  <sheetData>
    <row r="1" spans="1:25" s="3" customFormat="1" ht="38.25" x14ac:dyDescent="0.2">
      <c r="B1" s="3" t="s">
        <v>1</v>
      </c>
      <c r="C1" s="3" t="s">
        <v>27</v>
      </c>
      <c r="D1" s="3" t="s">
        <v>29</v>
      </c>
      <c r="E1" s="3" t="s">
        <v>31</v>
      </c>
      <c r="F1" s="3" t="s">
        <v>34</v>
      </c>
      <c r="G1" s="3" t="s">
        <v>37</v>
      </c>
      <c r="H1" s="3" t="s">
        <v>9</v>
      </c>
      <c r="I1" s="3" t="s">
        <v>24</v>
      </c>
      <c r="J1" s="3" t="s">
        <v>25</v>
      </c>
      <c r="K1" s="3" t="s">
        <v>26</v>
      </c>
    </row>
    <row r="2" spans="1:25" x14ac:dyDescent="0.2">
      <c r="A2" t="s">
        <v>47</v>
      </c>
      <c r="B2" s="5">
        <f>VLOOKUP(B1,stats!$A$1:$F$40,5,FALSE)</f>
        <v>1.8114569248194094E-2</v>
      </c>
      <c r="C2" s="5">
        <f>VLOOKUP(C1,stats!$A$1:$F$40,5,FALSE)</f>
        <v>2.9156284138447841E-2</v>
      </c>
      <c r="D2" s="5">
        <f>VLOOKUP(D1,stats!$A$1:$F$40,5,FALSE)</f>
        <v>7.8357759514871755E-2</v>
      </c>
      <c r="E2" s="5">
        <f>VLOOKUP(E1,stats!$A$1:$F$40,5,FALSE)</f>
        <v>3.2891308013776863E-2</v>
      </c>
      <c r="F2" s="5">
        <f>VLOOKUP(F1,stats!$A$1:$F$40,5,FALSE)</f>
        <v>3.6933899127521111E-2</v>
      </c>
      <c r="G2" s="5">
        <f>VLOOKUP(G1,stats!$A$1:$F$40,5,FALSE)</f>
        <v>0.11059614068010391</v>
      </c>
      <c r="H2" s="5">
        <f>VLOOKUP(H1,stats!$A$1:$F$40,5,FALSE)</f>
        <v>0.18156342863872013</v>
      </c>
      <c r="I2" s="5">
        <f>VLOOKUP(I1,stats!$A$1:$F$40,5,FALSE)</f>
        <v>0.21413608634742176</v>
      </c>
      <c r="J2" s="5">
        <f>VLOOKUP(J1,stats!$A$1:$F$40,5,FALSE)</f>
        <v>0.19546778117170738</v>
      </c>
      <c r="K2" s="5">
        <f>VLOOKUP(K1,stats!$A$1:$F$40,5,FALSE)</f>
        <v>0.29602869704842888</v>
      </c>
      <c r="M2" s="7">
        <v>0</v>
      </c>
      <c r="N2" s="7">
        <v>2.5000000000000001E-2</v>
      </c>
      <c r="O2" s="7">
        <v>0.05</v>
      </c>
      <c r="P2" s="7">
        <v>7.4999999999999997E-2</v>
      </c>
      <c r="Q2" s="7">
        <v>0.1</v>
      </c>
      <c r="R2" s="7">
        <v>0.125</v>
      </c>
      <c r="S2" s="7">
        <v>0.15</v>
      </c>
      <c r="T2" s="7">
        <v>0.17499999999999999</v>
      </c>
      <c r="U2" s="7">
        <v>0.2</v>
      </c>
      <c r="V2" s="7">
        <v>0.22500000000000001</v>
      </c>
      <c r="W2" s="7">
        <v>0.25</v>
      </c>
      <c r="X2" s="7">
        <v>0.27500000000000002</v>
      </c>
      <c r="Y2" s="7">
        <v>0.3</v>
      </c>
    </row>
    <row r="3" spans="1:25" x14ac:dyDescent="0.2">
      <c r="A3" t="s">
        <v>48</v>
      </c>
      <c r="B3" s="5">
        <f>VLOOKUP(B1,stats!$A$1:$F$40,4,FALSE)</f>
        <v>1.6180952380952379E-2</v>
      </c>
      <c r="C3" s="5">
        <f>VLOOKUP(C1,stats!$A$1:$F$40,4,FALSE)</f>
        <v>3.1690476190476186E-2</v>
      </c>
      <c r="D3" s="5">
        <f>VLOOKUP(D1,stats!$A$1:$F$40,4,FALSE)</f>
        <v>5.7738095238095241E-2</v>
      </c>
      <c r="E3" s="5">
        <f>VLOOKUP(E1,stats!$A$1:$F$40,4,FALSE)</f>
        <v>4.987142857142858E-2</v>
      </c>
      <c r="F3" s="5">
        <f>VLOOKUP(F1,stats!$A$1:$F$40,4,FALSE)</f>
        <v>3.9109523809523809E-2</v>
      </c>
      <c r="G3" s="5">
        <f>VLOOKUP(G1,stats!$A$1:$F$40,4,FALSE)</f>
        <v>6.5833333333333313E-2</v>
      </c>
      <c r="H3" s="5">
        <f>VLOOKUP(H1,stats!$A$1:$F$40,4,FALSE)</f>
        <v>8.58190476190476E-2</v>
      </c>
      <c r="I3" s="5">
        <f>VLOOKUP(I1,stats!$A$1:$F$40,4,FALSE)</f>
        <v>6.1161904761904751E-2</v>
      </c>
      <c r="J3" s="5">
        <f>VLOOKUP(J1,stats!$A$1:$F$40,4,FALSE)</f>
        <v>5.1238095238095228E-2</v>
      </c>
      <c r="K3" s="5">
        <f>VLOOKUP(K1,stats!$A$1:$F$40,4,FALSE)</f>
        <v>0.1100047619047619</v>
      </c>
      <c r="M3" s="7">
        <f>M2*SLOPE($B$3:$K$3,$B$2:$K$2)+((AVERAGE($B$3:$K$3)-SLOPE($B$3:$K$3,$B$2:$K$2)*AVERAGE($B$2:$K$2)))</f>
        <v>2.9237010512215077E-2</v>
      </c>
      <c r="N3" s="7">
        <f t="shared" ref="N3:Y3" si="0">N2*SLOPE($B$3:$K$3,$B$2:$K$2)+((AVERAGE($B$3:$K$3)-SLOPE($B$3:$K$3,$B$2:$K$2)*AVERAGE($B$2:$K$2)))</f>
        <v>3.5025371097384558E-2</v>
      </c>
      <c r="O3" s="7">
        <f t="shared" si="0"/>
        <v>4.081373168255404E-2</v>
      </c>
      <c r="P3" s="7">
        <f t="shared" si="0"/>
        <v>4.6602092267723522E-2</v>
      </c>
      <c r="Q3" s="7">
        <f t="shared" si="0"/>
        <v>5.239045285289301E-2</v>
      </c>
      <c r="R3" s="7">
        <f t="shared" si="0"/>
        <v>5.8178813438062485E-2</v>
      </c>
      <c r="S3" s="7">
        <f t="shared" si="0"/>
        <v>6.396717402323196E-2</v>
      </c>
      <c r="T3" s="7">
        <f t="shared" si="0"/>
        <v>6.9755534608401448E-2</v>
      </c>
      <c r="U3" s="7">
        <f t="shared" si="0"/>
        <v>7.5543895193570937E-2</v>
      </c>
      <c r="V3" s="7">
        <f t="shared" si="0"/>
        <v>8.1332255778740425E-2</v>
      </c>
      <c r="W3" s="7">
        <f t="shared" si="0"/>
        <v>8.71206163639099E-2</v>
      </c>
      <c r="X3" s="7">
        <f t="shared" si="0"/>
        <v>9.2908976949079375E-2</v>
      </c>
      <c r="Y3" s="7">
        <f t="shared" si="0"/>
        <v>9.8697337534248863E-2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DDB9AF-EC2A-44B3-B9C4-0A09F59C2CD7}">
          <x14:formula1>
            <xm:f>stats!$A$2:$A$40</xm:f>
          </x14:formula1>
          <xm:sqref>B1:K1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rawData2</vt:lpstr>
      <vt:lpstr>rawData3</vt:lpstr>
      <vt:lpstr>rawData4</vt:lpstr>
      <vt:lpstr>data</vt:lpstr>
      <vt:lpstr>stats</vt:lpstr>
      <vt:lpstr>riskReturn</vt:lpstr>
      <vt:lpstr>data</vt:lpstr>
      <vt:lpstr>labels</vt:lpstr>
    </vt:vector>
  </TitlesOfParts>
  <Company>UPEC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Erkin Diyarbakirlioglu</dc:creator>
  <cp:lastModifiedBy>Erkin Diyarbakirlioglu</cp:lastModifiedBy>
  <dcterms:created xsi:type="dcterms:W3CDTF">2022-09-19T17:00:03Z</dcterms:created>
  <dcterms:modified xsi:type="dcterms:W3CDTF">2024-11-18T18:40:41Z</dcterms:modified>
</cp:coreProperties>
</file>