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\\seaboardpower\shares\restricted\BDGC\TCC\VARIOS\BUFFER GP\2021\"/>
    </mc:Choice>
  </mc:AlternateContent>
  <xr:revisionPtr revIDLastSave="0" documentId="8_{CCD1E8B3-3F19-4748-AC28-EA15A891209E}" xr6:coauthVersionLast="47" xr6:coauthVersionMax="47" xr10:uidLastSave="{00000000-0000-0000-0000-000000000000}"/>
  <bookViews>
    <workbookView xWindow="20370" yWindow="30" windowWidth="29040" windowHeight="15840" xr2:uid="{00000000-000D-0000-FFFF-FFFF00000000}"/>
  </bookViews>
  <sheets>
    <sheet name="Resumen" sheetId="1" r:id="rId1"/>
  </sheets>
  <externalReferences>
    <externalReference r:id="rId2"/>
  </externalReferences>
  <definedNames>
    <definedName name="_xlnm.Print_Area" localSheetId="0">Resumen!$A$2:$L$23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9" i="1" l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D5" i="1"/>
  <c r="D6" i="1" s="1"/>
  <c r="D7" i="1" s="1"/>
  <c r="D8" i="1" s="1"/>
  <c r="D9" i="1" s="1"/>
  <c r="C5" i="1"/>
  <c r="C6" i="1" s="1"/>
  <c r="C7" i="1" s="1"/>
  <c r="C8" i="1" s="1"/>
  <c r="C10" i="1" l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9" i="1"/>
  <c r="D20" i="1"/>
  <c r="D10" i="1"/>
  <c r="D11" i="1" l="1"/>
  <c r="D21" i="1"/>
  <c r="D12" i="1" l="1"/>
  <c r="D22" i="1"/>
  <c r="D13" i="1" l="1"/>
  <c r="D23" i="1"/>
  <c r="D14" i="1" l="1"/>
  <c r="D24" i="1"/>
  <c r="D15" i="1" l="1"/>
  <c r="D25" i="1"/>
  <c r="D16" i="1" l="1"/>
  <c r="D26" i="1"/>
  <c r="D17" i="1" l="1"/>
  <c r="D27" i="1"/>
  <c r="D18" i="1" l="1"/>
  <c r="D28" i="1"/>
  <c r="D19" i="1" l="1"/>
  <c r="D30" i="1" s="1"/>
  <c r="D29" i="1"/>
  <c r="E6" i="1" l="1"/>
  <c r="E7" i="1"/>
  <c r="E12" i="1"/>
  <c r="E15" i="1"/>
  <c r="E19" i="1"/>
  <c r="E21" i="1"/>
  <c r="E23" i="1"/>
  <c r="E25" i="1"/>
  <c r="E4" i="1"/>
  <c r="E29" i="1" l="1"/>
  <c r="E28" i="1"/>
  <c r="E27" i="1"/>
  <c r="E14" i="1"/>
  <c r="E26" i="1"/>
  <c r="E20" i="1"/>
  <c r="E11" i="1"/>
  <c r="E10" i="1"/>
  <c r="E13" i="1"/>
  <c r="E9" i="1"/>
  <c r="E18" i="1"/>
  <c r="E17" i="1"/>
  <c r="E8" i="1"/>
  <c r="E24" i="1"/>
  <c r="E16" i="1"/>
  <c r="E22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A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Id. de cliente de GP</t>
        </r>
      </text>
    </comment>
    <comment ref="B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Tipos de notas:
NC - Nota de credito
ND - Nota de Debito</t>
        </r>
      </text>
    </comment>
    <comment ref="C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Id. de articulo creado en Dynamics GP
Ej:
ENERGIA
POTENCIA
DC</t>
        </r>
      </text>
    </comment>
    <comment ref="D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Si lo deja vacio usa la descripcion original de GP</t>
        </r>
      </text>
    </comment>
    <comment ref="G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Si no esta creada en GP solo pone la referencia no la amarra a una factura en GP.</t>
        </r>
      </text>
    </comment>
    <comment ref="H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Si la factura esta creada no usa este campo sino el que tiene la factura.</t>
        </r>
      </text>
    </comment>
    <comment ref="I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Tipo de Moneda:
RD$ - Pesos dominicanos
US$ - Dolares</t>
        </r>
      </text>
    </comment>
    <comment ref="K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Esto es para distinguir cuando una NC o ND tiene mas de un articulo el sistema insertarla en una misma NC o ND
EJ:
ENERGIA - Linea 1
POTENCIA - Linea 2
POTENCIA - Linea 1
Son dos articulos en una nota de credito y uno de otra</t>
        </r>
      </text>
    </comment>
  </commentList>
</comments>
</file>

<file path=xl/sharedStrings.xml><?xml version="1.0" encoding="utf-8"?>
<sst xmlns="http://schemas.openxmlformats.org/spreadsheetml/2006/main" count="88" uniqueCount="48">
  <si>
    <t>TIPO NOTA</t>
  </si>
  <si>
    <t>ID. DE CLIENTE</t>
  </si>
  <si>
    <t>ID. DE ARTICULO</t>
  </si>
  <si>
    <t>MONTO</t>
  </si>
  <si>
    <t>IMPUESTO</t>
  </si>
  <si>
    <t>NOTAS</t>
  </si>
  <si>
    <t>LINEAS</t>
  </si>
  <si>
    <t>PLANILLA DE INTEGRACION NOTA DE CREDITO Y NOTA DE DEBITOS SEABOARD</t>
  </si>
  <si>
    <t>DESCRIPCION (OPCIONAL)</t>
  </si>
  <si>
    <t>MONEDA</t>
  </si>
  <si>
    <t>FACTURA REFERENCIA</t>
  </si>
  <si>
    <t>NCF REFERENCIA (OPCIONAL)</t>
  </si>
  <si>
    <t>RD$</t>
  </si>
  <si>
    <t>ENERGIA</t>
  </si>
  <si>
    <t>ND</t>
  </si>
  <si>
    <t>AES001</t>
  </si>
  <si>
    <t>CDE001</t>
  </si>
  <si>
    <t>CEP001</t>
  </si>
  <si>
    <t>DPP001</t>
  </si>
  <si>
    <t>EDE003</t>
  </si>
  <si>
    <t>ETE001</t>
  </si>
  <si>
    <t>GPL001</t>
  </si>
  <si>
    <t>ITA001</t>
  </si>
  <si>
    <t>MET001</t>
  </si>
  <si>
    <t>MON001</t>
  </si>
  <si>
    <t>PVD002</t>
  </si>
  <si>
    <t>SAN001</t>
  </si>
  <si>
    <t>LEA001</t>
  </si>
  <si>
    <t>LIM001</t>
  </si>
  <si>
    <t>GED001</t>
  </si>
  <si>
    <t>WCG001</t>
  </si>
  <si>
    <t>KHO001</t>
  </si>
  <si>
    <t>EDE002</t>
  </si>
  <si>
    <t>KAP001</t>
  </si>
  <si>
    <t>Reliquidación Transacciones Económicas de febrero 2021 - septiembre 2021.-</t>
  </si>
  <si>
    <t>EDE001</t>
  </si>
  <si>
    <t>EGH001</t>
  </si>
  <si>
    <t>LUZ001</t>
  </si>
  <si>
    <t>ELE001</t>
  </si>
  <si>
    <t>BIO001</t>
  </si>
  <si>
    <t>MON002</t>
  </si>
  <si>
    <t>PEC001</t>
  </si>
  <si>
    <t>ICP001</t>
  </si>
  <si>
    <t>EME001</t>
  </si>
  <si>
    <t>POS001</t>
  </si>
  <si>
    <t>CES001</t>
  </si>
  <si>
    <t>MAP001</t>
  </si>
  <si>
    <t>AER001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</si>
</sst>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* #,##0.00_);_([$€-2]* \(#,##0.00\);_([$€-2]* &quot;-&quot;??_)"/>
  </numFmts>
  <fonts count="14" x14ac:knownFonts="1">
    <font>
      <sz val="11"/>
      <color theme="1"/>
      <name val="Calibri"/>
      <family val="2"/>
      <scheme val="minor"/>
    </font>
    <font>
      <b/>
      <sz val="16"/>
      <color theme="1"/>
      <name val="Sitka Heading"/>
    </font>
    <font>
      <sz val="11"/>
      <color theme="1"/>
      <name val="Sitka Heading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8"/>
      <color theme="1"/>
      <name val="Sitka Heading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B050"/>
      <name val="Calibri"/>
      <family val="2"/>
      <scheme val="minor"/>
    </font>
    <font>
      <sz val="9"/>
      <color theme="1"/>
      <name val="Courier New"/>
      <family val="3"/>
    </font>
    <font>
      <sz val="9"/>
      <name val="Courier New"/>
      <family val="3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0">
    <xf numFmtId="0" fontId="0" fillId="0" borderId="0"/>
    <xf numFmtId="43" fontId="5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3" fillId="0" borderId="0"/>
    <xf numFmtId="0" fontId="13" fillId="0" borderId="0"/>
    <xf numFmtId="0" fontId="5" fillId="0" borderId="0"/>
  </cellStyleXfs>
  <cellXfs count="31">
    <xf numFmtId="0" fontId="0" fillId="0" borderId="0" xfId="0"/>
    <xf numFmtId="0" fontId="2" fillId="0" borderId="0" xfId="0" applyFont="1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3" fontId="0" fillId="0" borderId="0" xfId="0" applyNumberFormat="1"/>
    <xf numFmtId="0" fontId="9" fillId="0" borderId="2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43" fontId="0" fillId="0" borderId="7" xfId="1" applyFont="1" applyFill="1" applyBorder="1" applyAlignment="1">
      <alignment horizontal="center"/>
    </xf>
    <xf numFmtId="43" fontId="0" fillId="0" borderId="9" xfId="1" applyFont="1" applyFill="1" applyBorder="1" applyAlignment="1">
      <alignment horizontal="center"/>
    </xf>
    <xf numFmtId="43" fontId="10" fillId="0" borderId="9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43" fontId="0" fillId="0" borderId="6" xfId="1" applyFont="1" applyFill="1" applyBorder="1"/>
    <xf numFmtId="43" fontId="0" fillId="0" borderId="4" xfId="0" applyNumberFormat="1" applyFill="1" applyBorder="1" applyAlignment="1">
      <alignment horizontal="center"/>
    </xf>
    <xf numFmtId="43" fontId="0" fillId="0" borderId="3" xfId="1" applyFont="1" applyFill="1" applyBorder="1"/>
    <xf numFmtId="43" fontId="0" fillId="0" borderId="5" xfId="1" applyFont="1" applyFill="1" applyBorder="1"/>
    <xf numFmtId="43" fontId="11" fillId="0" borderId="9" xfId="0" applyNumberFormat="1" applyFont="1" applyFill="1" applyBorder="1"/>
    <xf numFmtId="0" fontId="0" fillId="0" borderId="9" xfId="0" applyFill="1" applyBorder="1" applyAlignment="1">
      <alignment horizontal="center"/>
    </xf>
    <xf numFmtId="0" fontId="0" fillId="0" borderId="0" xfId="0" applyFill="1"/>
    <xf numFmtId="43" fontId="0" fillId="0" borderId="0" xfId="0" applyNumberFormat="1" applyFill="1"/>
    <xf numFmtId="43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/>
    <xf numFmtId="43" fontId="0" fillId="0" borderId="6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0">
    <cellStyle name="Comma" xfId="1" builtinId="3"/>
    <cellStyle name="Comma 2" xfId="3" xr:uid="{00000000-0005-0000-0000-000001000000}"/>
    <cellStyle name="Comma 2 2" xfId="6" xr:uid="{00000000-0005-0000-0000-000002000000}"/>
    <cellStyle name="Comma 3" xfId="7" xr:uid="{00000000-0005-0000-0000-000003000000}"/>
    <cellStyle name="Comma 3 2" xfId="8" xr:uid="{00000000-0005-0000-0000-000004000000}"/>
    <cellStyle name="Comma 4" xfId="9" xr:uid="{00000000-0005-0000-0000-000005000000}"/>
    <cellStyle name="Comma 5" xfId="10" xr:uid="{00000000-0005-0000-0000-000006000000}"/>
    <cellStyle name="Comma 6" xfId="11" xr:uid="{00000000-0005-0000-0000-000007000000}"/>
    <cellStyle name="Euro" xfId="4" xr:uid="{00000000-0005-0000-0000-000008000000}"/>
    <cellStyle name="Euro 2" xfId="12" xr:uid="{00000000-0005-0000-0000-000009000000}"/>
    <cellStyle name="Euro 3" xfId="13" xr:uid="{00000000-0005-0000-0000-00000A000000}"/>
    <cellStyle name="Euro 3 2" xfId="14" xr:uid="{00000000-0005-0000-0000-00000B000000}"/>
    <cellStyle name="Euro 4" xfId="15" xr:uid="{00000000-0005-0000-0000-00000C000000}"/>
    <cellStyle name="Moneda_Libro2" xfId="5" xr:uid="{00000000-0005-0000-0000-00000D000000}"/>
    <cellStyle name="Normal" xfId="0" builtinId="0"/>
    <cellStyle name="Normal 2" xfId="2" xr:uid="{00000000-0005-0000-0000-00000F000000}"/>
    <cellStyle name="Normal 2 2" xfId="17" xr:uid="{00000000-0005-0000-0000-000010000000}"/>
    <cellStyle name="Normal 2 3" xfId="16" xr:uid="{00000000-0005-0000-0000-000011000000}"/>
    <cellStyle name="Normal 3" xfId="18" xr:uid="{00000000-0005-0000-0000-000012000000}"/>
    <cellStyle name="Normal 4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cfs01\restricted$\BDGC\OC\2021\RELIQ\RELIQUIDACION%20TEE%20FEB%202021-SEPTIEMBRE%202021\Resumen%20Reliquidaci&#243;n%20TEE%20Feb-2021_Sep-2021%20TCC%20(B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</sheetNames>
    <sheetDataSet>
      <sheetData sheetId="0">
        <row r="9">
          <cell r="G9" t="str">
            <v>RD$</v>
          </cell>
          <cell r="H9" t="str">
            <v>US$</v>
          </cell>
        </row>
        <row r="10">
          <cell r="C10" t="str">
            <v>AES001</v>
          </cell>
          <cell r="D10" t="str">
            <v>AES ANDRES</v>
          </cell>
          <cell r="E10">
            <v>160302</v>
          </cell>
          <cell r="F10">
            <v>-10177</v>
          </cell>
          <cell r="G10">
            <v>150125</v>
          </cell>
          <cell r="H10">
            <v>2624.5629370629367</v>
          </cell>
        </row>
        <row r="11">
          <cell r="C11" t="str">
            <v>CDE001</v>
          </cell>
          <cell r="D11" t="str">
            <v>CDEEE</v>
          </cell>
          <cell r="E11">
            <v>1968</v>
          </cell>
          <cell r="F11">
            <v>0</v>
          </cell>
          <cell r="G11">
            <v>1968</v>
          </cell>
          <cell r="H11">
            <v>34.405594405594407</v>
          </cell>
        </row>
        <row r="12">
          <cell r="C12" t="str">
            <v>CEP001</v>
          </cell>
          <cell r="D12" t="str">
            <v>CEPP</v>
          </cell>
          <cell r="E12">
            <v>87</v>
          </cell>
          <cell r="F12">
            <v>0</v>
          </cell>
          <cell r="G12">
            <v>87</v>
          </cell>
          <cell r="H12">
            <v>1.5209790209790208</v>
          </cell>
        </row>
        <row r="13">
          <cell r="C13" t="str">
            <v>DPP001</v>
          </cell>
          <cell r="D13" t="str">
            <v>DPP</v>
          </cell>
          <cell r="E13">
            <v>108904</v>
          </cell>
          <cell r="F13">
            <v>-2189</v>
          </cell>
          <cell r="G13">
            <v>106715</v>
          </cell>
          <cell r="H13">
            <v>1865.6468531468531</v>
          </cell>
        </row>
        <row r="14">
          <cell r="C14" t="str">
            <v>EDE003</v>
          </cell>
          <cell r="D14" t="str">
            <v>EDEESTE</v>
          </cell>
          <cell r="E14">
            <v>144585</v>
          </cell>
          <cell r="F14">
            <v>-572</v>
          </cell>
          <cell r="G14">
            <v>144013</v>
          </cell>
          <cell r="H14">
            <v>2517.7097902097903</v>
          </cell>
        </row>
        <row r="15">
          <cell r="C15" t="str">
            <v>EDE002</v>
          </cell>
          <cell r="D15" t="str">
            <v>EDENORTE</v>
          </cell>
          <cell r="E15">
            <v>-8725</v>
          </cell>
          <cell r="F15">
            <v>-546</v>
          </cell>
          <cell r="G15">
            <v>-9271</v>
          </cell>
          <cell r="H15">
            <v>-162.08041958041957</v>
          </cell>
        </row>
        <row r="16">
          <cell r="C16" t="str">
            <v>EDE001</v>
          </cell>
          <cell r="D16" t="str">
            <v>EDESUR</v>
          </cell>
          <cell r="E16">
            <v>35990</v>
          </cell>
          <cell r="F16">
            <v>-1033</v>
          </cell>
          <cell r="G16">
            <v>34957</v>
          </cell>
          <cell r="H16">
            <v>611.13636363636363</v>
          </cell>
        </row>
        <row r="17">
          <cell r="C17" t="str">
            <v>EGH001</v>
          </cell>
          <cell r="D17" t="str">
            <v>EGEHID</v>
          </cell>
          <cell r="E17">
            <v>1</v>
          </cell>
          <cell r="F17">
            <v>-10295</v>
          </cell>
          <cell r="G17">
            <v>-10294</v>
          </cell>
          <cell r="H17">
            <v>-179.96503496503496</v>
          </cell>
        </row>
        <row r="18">
          <cell r="C18" t="str">
            <v>ETE001</v>
          </cell>
          <cell r="D18" t="str">
            <v>ETED</v>
          </cell>
          <cell r="E18">
            <v>17898</v>
          </cell>
          <cell r="F18">
            <v>-544910</v>
          </cell>
          <cell r="G18">
            <v>-527012</v>
          </cell>
          <cell r="H18">
            <v>-9213.4965034965026</v>
          </cell>
        </row>
        <row r="19">
          <cell r="C19" t="str">
            <v>GPL001</v>
          </cell>
          <cell r="D19" t="str">
            <v>GPLV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C20" t="str">
            <v>HAI001</v>
          </cell>
          <cell r="D20" t="str">
            <v>HAINA</v>
          </cell>
          <cell r="E20">
            <v>-401</v>
          </cell>
          <cell r="F20">
            <v>-8154</v>
          </cell>
          <cell r="G20">
            <v>-8555</v>
          </cell>
          <cell r="H20">
            <v>-149.56293706293707</v>
          </cell>
        </row>
        <row r="21">
          <cell r="C21" t="str">
            <v>ITA001</v>
          </cell>
          <cell r="D21" t="str">
            <v>ITABO</v>
          </cell>
          <cell r="E21">
            <v>67172</v>
          </cell>
          <cell r="F21">
            <v>0</v>
          </cell>
          <cell r="G21">
            <v>67172</v>
          </cell>
          <cell r="H21">
            <v>1174.3356643356642</v>
          </cell>
        </row>
        <row r="22">
          <cell r="C22" t="str">
            <v>LAE001</v>
          </cell>
          <cell r="D22" t="str">
            <v>LAESA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C23" t="str">
            <v>MET001</v>
          </cell>
          <cell r="D23" t="str">
            <v>METALDOM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C24" t="str">
            <v>MON001</v>
          </cell>
          <cell r="D24" t="str">
            <v>MONTE RIO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PVD002</v>
          </cell>
          <cell r="D25" t="str">
            <v>PVDC</v>
          </cell>
          <cell r="E25">
            <v>3</v>
          </cell>
          <cell r="F25">
            <v>-3544</v>
          </cell>
          <cell r="G25">
            <v>-3541</v>
          </cell>
          <cell r="H25">
            <v>-61.9055944055944</v>
          </cell>
        </row>
        <row r="26">
          <cell r="C26" t="str">
            <v>LOO001</v>
          </cell>
          <cell r="D26" t="str">
            <v>LOS ORIGENES</v>
          </cell>
          <cell r="E26">
            <v>0</v>
          </cell>
          <cell r="F26">
            <v>-4199</v>
          </cell>
          <cell r="G26">
            <v>-4199</v>
          </cell>
          <cell r="H26">
            <v>-73.409090909090907</v>
          </cell>
        </row>
        <row r="27">
          <cell r="C27" t="str">
            <v>SAN001</v>
          </cell>
          <cell r="D27" t="str">
            <v>SAN FELIPE</v>
          </cell>
          <cell r="E27">
            <v>-14309</v>
          </cell>
          <cell r="F27">
            <v>2150</v>
          </cell>
          <cell r="G27">
            <v>-12159</v>
          </cell>
          <cell r="H27">
            <v>-212.56993006993005</v>
          </cell>
        </row>
        <row r="28">
          <cell r="C28" t="str">
            <v>LUZ001</v>
          </cell>
          <cell r="D28" t="str">
            <v>LFLT</v>
          </cell>
          <cell r="E28">
            <v>5</v>
          </cell>
          <cell r="F28">
            <v>1</v>
          </cell>
          <cell r="G28">
            <v>6</v>
          </cell>
          <cell r="H28">
            <v>0.1048951048951049</v>
          </cell>
        </row>
        <row r="29">
          <cell r="C29" t="str">
            <v>ELE001</v>
          </cell>
          <cell r="D29" t="str">
            <v>ELECTRONIC JRC</v>
          </cell>
          <cell r="E29">
            <v>1961</v>
          </cell>
          <cell r="G29">
            <v>1961</v>
          </cell>
          <cell r="H29">
            <v>34.28321678321678</v>
          </cell>
        </row>
        <row r="30">
          <cell r="C30" t="str">
            <v>LEA001</v>
          </cell>
          <cell r="D30" t="str">
            <v>LEAR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</row>
        <row r="31">
          <cell r="C31" t="str">
            <v>BIO001</v>
          </cell>
          <cell r="D31" t="str">
            <v>BIO-ENERGY</v>
          </cell>
          <cell r="E31">
            <v>16</v>
          </cell>
          <cell r="F31">
            <v>0</v>
          </cell>
          <cell r="G31">
            <v>16</v>
          </cell>
          <cell r="H31">
            <v>0.27972027972027969</v>
          </cell>
        </row>
        <row r="32">
          <cell r="C32" t="str">
            <v>LIM001</v>
          </cell>
          <cell r="D32" t="str">
            <v>EPDL</v>
          </cell>
          <cell r="E32">
            <v>1268</v>
          </cell>
          <cell r="F32">
            <v>0</v>
          </cell>
          <cell r="G32">
            <v>1268</v>
          </cell>
          <cell r="H32">
            <v>22.167832167832167</v>
          </cell>
        </row>
        <row r="33">
          <cell r="C33" t="str">
            <v>MON002</v>
          </cell>
          <cell r="D33" t="str">
            <v>MONTECRISTI SOLAR</v>
          </cell>
          <cell r="E33">
            <v>75</v>
          </cell>
          <cell r="G33">
            <v>75</v>
          </cell>
          <cell r="H33">
            <v>1.311188811188811</v>
          </cell>
        </row>
        <row r="34">
          <cell r="C34" t="str">
            <v>PEC001</v>
          </cell>
          <cell r="D34" t="str">
            <v>PECASA</v>
          </cell>
          <cell r="E34">
            <v>5</v>
          </cell>
          <cell r="G34">
            <v>5</v>
          </cell>
          <cell r="H34">
            <v>8.7412587412587409E-2</v>
          </cell>
        </row>
        <row r="35">
          <cell r="C35" t="str">
            <v>GED001</v>
          </cell>
          <cell r="D35" t="str">
            <v>GRUPO EOLICO DOMINICANO</v>
          </cell>
          <cell r="E35">
            <v>92</v>
          </cell>
          <cell r="G35">
            <v>92</v>
          </cell>
          <cell r="H35">
            <v>1.6083916083916083</v>
          </cell>
        </row>
        <row r="36">
          <cell r="C36" t="str">
            <v>ICP001</v>
          </cell>
          <cell r="D36" t="str">
            <v>AGUA CLARA</v>
          </cell>
          <cell r="E36">
            <v>15</v>
          </cell>
          <cell r="G36">
            <v>15</v>
          </cell>
          <cell r="H36">
            <v>0.26223776223776224</v>
          </cell>
        </row>
        <row r="37">
          <cell r="C37" t="str">
            <v>EME001</v>
          </cell>
          <cell r="D37" t="str">
            <v>EMERALD</v>
          </cell>
          <cell r="E37">
            <v>48</v>
          </cell>
          <cell r="G37">
            <v>48</v>
          </cell>
          <cell r="H37">
            <v>0.83916083916083917</v>
          </cell>
        </row>
        <row r="38">
          <cell r="C38" t="str">
            <v>WCG001</v>
          </cell>
          <cell r="D38" t="str">
            <v>WCG</v>
          </cell>
          <cell r="E38">
            <v>92</v>
          </cell>
          <cell r="G38">
            <v>92</v>
          </cell>
          <cell r="H38">
            <v>1.6083916083916083</v>
          </cell>
        </row>
        <row r="39">
          <cell r="C39" t="str">
            <v>POS001</v>
          </cell>
          <cell r="D39" t="str">
            <v>POSEIDON</v>
          </cell>
          <cell r="E39">
            <v>29</v>
          </cell>
          <cell r="G39">
            <v>29</v>
          </cell>
          <cell r="H39">
            <v>0.50699300699300698</v>
          </cell>
        </row>
        <row r="40">
          <cell r="C40" t="str">
            <v>INV001</v>
          </cell>
          <cell r="D40" t="str">
            <v>INVERPLATA</v>
          </cell>
          <cell r="E40" t="str">
            <v/>
          </cell>
          <cell r="G40">
            <v>0</v>
          </cell>
          <cell r="H40">
            <v>0</v>
          </cell>
        </row>
        <row r="41">
          <cell r="C41" t="str">
            <v>INV003</v>
          </cell>
          <cell r="D41" t="str">
            <v>INVERSIONES COSTA CARIBE</v>
          </cell>
          <cell r="E41" t="str">
            <v/>
          </cell>
          <cell r="G41">
            <v>0</v>
          </cell>
          <cell r="H41">
            <v>0</v>
          </cell>
        </row>
        <row r="42">
          <cell r="C42" t="str">
            <v>KHO001</v>
          </cell>
          <cell r="D42" t="str">
            <v>KHOURY INDUSTRIAL</v>
          </cell>
          <cell r="E42">
            <v>879</v>
          </cell>
          <cell r="G42">
            <v>879</v>
          </cell>
          <cell r="H42">
            <v>15.367132867132867</v>
          </cell>
        </row>
        <row r="43">
          <cell r="C43" t="str">
            <v>KAP001</v>
          </cell>
          <cell r="D43" t="str">
            <v>SMURFIT KAPPA</v>
          </cell>
          <cell r="E43">
            <v>7</v>
          </cell>
          <cell r="G43">
            <v>7</v>
          </cell>
          <cell r="H43">
            <v>0.12237762237762237</v>
          </cell>
        </row>
        <row r="44">
          <cell r="C44" t="str">
            <v>AER001</v>
          </cell>
          <cell r="D44" t="str">
            <v>AEROPUERTOS DOMINICANOS SIGLO XXI</v>
          </cell>
          <cell r="E44" t="str">
            <v/>
          </cell>
          <cell r="G44">
            <v>0</v>
          </cell>
          <cell r="H44">
            <v>0</v>
          </cell>
        </row>
        <row r="45">
          <cell r="C45" t="str">
            <v>CES001</v>
          </cell>
          <cell r="D45" t="str">
            <v>CESPM</v>
          </cell>
          <cell r="E45">
            <v>40</v>
          </cell>
          <cell r="F45">
            <v>-5528</v>
          </cell>
          <cell r="G45">
            <v>-5488</v>
          </cell>
          <cell r="H45">
            <v>-95.944055944055933</v>
          </cell>
        </row>
        <row r="46">
          <cell r="C46" t="str">
            <v>BAY001</v>
          </cell>
          <cell r="D46" t="str">
            <v>PARQUE EOLICO BEATA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</row>
        <row r="47">
          <cell r="C47" t="str">
            <v>HIT001</v>
          </cell>
          <cell r="D47" t="str">
            <v>HAINA INTERNATIONAL TERMINALS</v>
          </cell>
          <cell r="E47">
            <v>171</v>
          </cell>
          <cell r="G47">
            <v>171</v>
          </cell>
          <cell r="H47">
            <v>2.9895104895104891</v>
          </cell>
        </row>
        <row r="48">
          <cell r="C48" t="str">
            <v>MAP001</v>
          </cell>
          <cell r="D48" t="str">
            <v>MAPRICA</v>
          </cell>
          <cell r="E48">
            <v>262</v>
          </cell>
          <cell r="G48">
            <v>262</v>
          </cell>
          <cell r="H48">
            <v>4.58041958041958</v>
          </cell>
        </row>
        <row r="49">
          <cell r="C49" t="str">
            <v>crear</v>
          </cell>
          <cell r="D49" t="str">
            <v>AERODOM (PUERTO PLATA)</v>
          </cell>
          <cell r="E49">
            <v>665</v>
          </cell>
          <cell r="G49">
            <v>665</v>
          </cell>
          <cell r="H49">
            <v>11.625874125874125</v>
          </cell>
        </row>
        <row r="50">
          <cell r="D50" t="str">
            <v>TOTAL TCC RD$</v>
          </cell>
          <cell r="E50">
            <v>519105</v>
          </cell>
          <cell r="F50">
            <v>-588996</v>
          </cell>
          <cell r="G50">
            <v>-69891</v>
          </cell>
          <cell r="H50">
            <v>-1221.8706293706271</v>
          </cell>
        </row>
        <row r="53">
          <cell r="E53">
            <v>519132</v>
          </cell>
          <cell r="F53">
            <v>-589022</v>
          </cell>
          <cell r="G53">
            <v>-69890</v>
          </cell>
          <cell r="H53">
            <v>-1221.8531468531464</v>
          </cell>
        </row>
        <row r="55">
          <cell r="E55">
            <v>27</v>
          </cell>
          <cell r="F55">
            <v>-26</v>
          </cell>
          <cell r="G55">
            <v>1</v>
          </cell>
          <cell r="H55">
            <v>1.7482517480630122E-2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showGridLines="0" tabSelected="1" zoomScaleNormal="100" zoomScaleSheetLayoutView="100" workbookViewId="0">
      <selection activeCell="C9" sqref="C9"/>
    </sheetView>
  </sheetViews>
  <sheetFormatPr defaultColWidth="9.140625" defaultRowHeight="15" x14ac:dyDescent="0.25"/>
  <cols>
    <col min="1" max="1" width="11.42578125" bestFit="1" customWidth="1"/>
    <col min="2" max="2" width="8.7109375" bestFit="1" customWidth="1"/>
    <col min="3" max="3" width="12.85546875" bestFit="1" customWidth="1"/>
    <col min="4" max="4" width="67.140625" bestFit="1" customWidth="1"/>
    <col min="5" max="5" width="15.7109375" customWidth="1"/>
    <col min="6" max="6" width="7.85546875" bestFit="1" customWidth="1"/>
    <col min="7" max="7" width="17.28515625" bestFit="1" customWidth="1"/>
    <col min="8" max="8" width="22.28515625" customWidth="1"/>
    <col min="9" max="9" width="7" bestFit="1" customWidth="1"/>
    <col min="10" max="10" width="13.28515625" customWidth="1"/>
    <col min="11" max="11" width="6" bestFit="1" customWidth="1"/>
    <col min="12" max="12" width="4" customWidth="1"/>
    <col min="13" max="13" width="14.28515625" bestFit="1" customWidth="1"/>
  </cols>
  <sheetData>
    <row r="1" spans="1:13" ht="25.5" x14ac:dyDescent="0.5">
      <c r="A1" s="30" t="s">
        <v>7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3" ht="18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3" s="3" customFormat="1" thickBot="1" x14ac:dyDescent="0.3">
      <c r="A3" s="2" t="s">
        <v>1</v>
      </c>
      <c r="B3" s="2" t="s">
        <v>0</v>
      </c>
      <c r="C3" s="2" t="s">
        <v>2</v>
      </c>
      <c r="D3" s="2" t="s">
        <v>8</v>
      </c>
      <c r="E3" s="2" t="s">
        <v>3</v>
      </c>
      <c r="F3" s="2" t="s">
        <v>4</v>
      </c>
      <c r="G3" s="2" t="s">
        <v>10</v>
      </c>
      <c r="H3" s="2" t="s">
        <v>11</v>
      </c>
      <c r="I3" s="2" t="s">
        <v>9</v>
      </c>
      <c r="J3" s="2" t="s">
        <v>5</v>
      </c>
      <c r="K3" s="2" t="s">
        <v>6</v>
      </c>
    </row>
    <row r="4" spans="1:13" s="21" customFormat="1" ht="15.75" thickTop="1" x14ac:dyDescent="0.25">
      <c r="A4" s="27" t="s">
        <v>15</v>
      </c>
      <c r="B4" s="5" t="s">
        <v>14</v>
      </c>
      <c r="C4" s="6" t="s">
        <v>13</v>
      </c>
      <c r="D4" s="7" t="s">
        <v>34</v>
      </c>
      <c r="E4" s="8">
        <f>IFERROR(VLOOKUP(A4,[1]Resumen!$C$9:$N$124,3,0),"")</f>
        <v>160302</v>
      </c>
      <c r="F4" s="9"/>
      <c r="G4" s="10"/>
      <c r="H4" s="19"/>
      <c r="I4" s="20" t="s">
        <v>12</v>
      </c>
      <c r="J4" s="20"/>
      <c r="K4" s="20">
        <v>1</v>
      </c>
      <c r="M4" s="22"/>
    </row>
    <row r="5" spans="1:13" s="21" customFormat="1" x14ac:dyDescent="0.25">
      <c r="A5" s="28" t="s">
        <v>16</v>
      </c>
      <c r="B5" s="12" t="str">
        <f>B4</f>
        <v>ND</v>
      </c>
      <c r="C5" s="13" t="str">
        <f>C4</f>
        <v>ENERGIA</v>
      </c>
      <c r="D5" s="14" t="str">
        <f>D4</f>
        <v>Reliquidación Transacciones Económicas de febrero 2021 - septiembre 2021.-</v>
      </c>
      <c r="E5" s="8">
        <f>IFERROR(VLOOKUP(A5,[1]Resumen!$C$9:$N$124,3,0),"")</f>
        <v>1968</v>
      </c>
      <c r="F5" s="15"/>
      <c r="G5" s="16"/>
      <c r="H5" s="16"/>
      <c r="I5" s="11" t="s">
        <v>12</v>
      </c>
      <c r="J5" s="11"/>
      <c r="K5" s="11">
        <f>K4+1</f>
        <v>2</v>
      </c>
      <c r="M5" s="22"/>
    </row>
    <row r="6" spans="1:13" s="21" customFormat="1" x14ac:dyDescent="0.25">
      <c r="A6" s="29" t="s">
        <v>17</v>
      </c>
      <c r="B6" s="12" t="str">
        <f t="shared" ref="B6:B30" si="0">B5</f>
        <v>ND</v>
      </c>
      <c r="C6" s="13" t="str">
        <f t="shared" ref="C6:C30" si="1">C5</f>
        <v>ENERGIA</v>
      </c>
      <c r="D6" s="14" t="str">
        <f t="shared" ref="D6:D19" si="2">D5</f>
        <v>Reliquidación Transacciones Económicas de febrero 2021 - septiembre 2021.-</v>
      </c>
      <c r="E6" s="8">
        <f>IFERROR(VLOOKUP(A6,[1]Resumen!$C$9:$N$124,3,0),"")</f>
        <v>87</v>
      </c>
      <c r="F6" s="17"/>
      <c r="G6" s="16"/>
      <c r="H6" s="23"/>
      <c r="I6" s="11" t="s">
        <v>12</v>
      </c>
      <c r="J6" s="24"/>
      <c r="K6" s="11">
        <f t="shared" ref="K6:K30" si="3">K5+1</f>
        <v>3</v>
      </c>
      <c r="M6" s="22"/>
    </row>
    <row r="7" spans="1:13" s="21" customFormat="1" x14ac:dyDescent="0.25">
      <c r="A7" s="29" t="s">
        <v>18</v>
      </c>
      <c r="B7" s="12" t="str">
        <f t="shared" si="0"/>
        <v>ND</v>
      </c>
      <c r="C7" s="13" t="str">
        <f t="shared" si="1"/>
        <v>ENERGIA</v>
      </c>
      <c r="D7" s="14" t="str">
        <f t="shared" si="2"/>
        <v>Reliquidación Transacciones Económicas de febrero 2021 - septiembre 2021.-</v>
      </c>
      <c r="E7" s="8">
        <f>IFERROR(VLOOKUP(A7,[1]Resumen!$C$9:$N$124,3,0),"")</f>
        <v>108904</v>
      </c>
      <c r="F7" s="17"/>
      <c r="G7" s="16"/>
      <c r="H7" s="23"/>
      <c r="I7" s="11" t="s">
        <v>12</v>
      </c>
      <c r="J7" s="24"/>
      <c r="K7" s="11">
        <f t="shared" si="3"/>
        <v>4</v>
      </c>
      <c r="M7" s="22"/>
    </row>
    <row r="8" spans="1:13" s="21" customFormat="1" x14ac:dyDescent="0.25">
      <c r="A8" s="29" t="s">
        <v>19</v>
      </c>
      <c r="B8" s="12" t="str">
        <f t="shared" si="0"/>
        <v>ND</v>
      </c>
      <c r="C8" s="13" t="str">
        <f t="shared" si="1"/>
        <v>ENERGIA</v>
      </c>
      <c r="D8" s="14" t="str">
        <f t="shared" si="2"/>
        <v>Reliquidación Transacciones Económicas de febrero 2021 - septiembre 2021.-</v>
      </c>
      <c r="E8" s="8">
        <f>IFERROR(VLOOKUP(A8,[1]Resumen!$C$9:$N$124,3,0),"")</f>
        <v>144585</v>
      </c>
      <c r="F8" s="17"/>
      <c r="G8" s="16"/>
      <c r="H8" s="23"/>
      <c r="I8" s="11" t="s">
        <v>12</v>
      </c>
      <c r="J8" s="24"/>
      <c r="K8" s="11">
        <f t="shared" si="3"/>
        <v>5</v>
      </c>
      <c r="M8" s="22"/>
    </row>
    <row r="9" spans="1:13" s="21" customFormat="1" x14ac:dyDescent="0.25">
      <c r="A9" s="29" t="s">
        <v>35</v>
      </c>
      <c r="B9" s="12" t="str">
        <f t="shared" si="0"/>
        <v>ND</v>
      </c>
      <c r="C9" s="13" t="str">
        <f t="shared" si="1"/>
        <v>ENERGIA</v>
      </c>
      <c r="D9" s="14" t="str">
        <f t="shared" si="2"/>
        <v>Reliquidación Transacciones Económicas de febrero 2021 - septiembre 2021.-</v>
      </c>
      <c r="E9" s="8">
        <f>IFERROR(VLOOKUP(A9,[1]Resumen!$C$9:$N$124,3,0),"")</f>
        <v>35990</v>
      </c>
      <c r="F9" s="17"/>
      <c r="G9" s="16"/>
      <c r="H9" s="23"/>
      <c r="I9" s="11" t="s">
        <v>12</v>
      </c>
      <c r="J9" s="24"/>
      <c r="K9" s="11">
        <f t="shared" si="3"/>
        <v>6</v>
      </c>
      <c r="M9" s="22"/>
    </row>
    <row r="10" spans="1:13" s="21" customFormat="1" x14ac:dyDescent="0.25">
      <c r="A10" s="29" t="s">
        <v>36</v>
      </c>
      <c r="B10" s="12" t="str">
        <f>B8</f>
        <v>ND</v>
      </c>
      <c r="C10" s="13" t="str">
        <f>C8</f>
        <v>ENERGIA</v>
      </c>
      <c r="D10" s="14" t="str">
        <f>D8</f>
        <v>Reliquidación Transacciones Económicas de febrero 2021 - septiembre 2021.-</v>
      </c>
      <c r="E10" s="8">
        <f>IFERROR(VLOOKUP(A10,[1]Resumen!$C$9:$N$124,3,0),"")</f>
        <v>1</v>
      </c>
      <c r="F10" s="17"/>
      <c r="G10" s="16"/>
      <c r="H10" s="23"/>
      <c r="I10" s="11" t="s">
        <v>12</v>
      </c>
      <c r="J10" s="24"/>
      <c r="K10" s="11">
        <f t="shared" si="3"/>
        <v>7</v>
      </c>
      <c r="M10" s="22"/>
    </row>
    <row r="11" spans="1:13" s="21" customFormat="1" x14ac:dyDescent="0.25">
      <c r="A11" s="29" t="s">
        <v>20</v>
      </c>
      <c r="B11" s="12" t="str">
        <f t="shared" si="0"/>
        <v>ND</v>
      </c>
      <c r="C11" s="13" t="str">
        <f t="shared" si="1"/>
        <v>ENERGIA</v>
      </c>
      <c r="D11" s="14" t="str">
        <f t="shared" si="2"/>
        <v>Reliquidación Transacciones Económicas de febrero 2021 - septiembre 2021.-</v>
      </c>
      <c r="E11" s="8">
        <f>IFERROR(VLOOKUP(A11,[1]Resumen!$C$9:$N$124,3,0),"")</f>
        <v>17898</v>
      </c>
      <c r="F11" s="17"/>
      <c r="G11" s="16"/>
      <c r="H11" s="23"/>
      <c r="I11" s="11" t="s">
        <v>12</v>
      </c>
      <c r="J11" s="24"/>
      <c r="K11" s="11">
        <f t="shared" si="3"/>
        <v>8</v>
      </c>
      <c r="M11" s="22"/>
    </row>
    <row r="12" spans="1:13" s="21" customFormat="1" x14ac:dyDescent="0.25">
      <c r="A12" s="29" t="s">
        <v>22</v>
      </c>
      <c r="B12" s="12" t="str">
        <f t="shared" si="0"/>
        <v>ND</v>
      </c>
      <c r="C12" s="13" t="str">
        <f t="shared" si="1"/>
        <v>ENERGIA</v>
      </c>
      <c r="D12" s="14" t="str">
        <f t="shared" si="2"/>
        <v>Reliquidación Transacciones Económicas de febrero 2021 - septiembre 2021.-</v>
      </c>
      <c r="E12" s="8">
        <f>IFERROR(VLOOKUP(A12,[1]Resumen!$C$9:$N$124,3,0),"")</f>
        <v>67172</v>
      </c>
      <c r="F12" s="17"/>
      <c r="G12" s="16"/>
      <c r="H12" s="23"/>
      <c r="I12" s="11" t="s">
        <v>12</v>
      </c>
      <c r="J12" s="24"/>
      <c r="K12" s="11">
        <f t="shared" si="3"/>
        <v>9</v>
      </c>
      <c r="M12" s="22"/>
    </row>
    <row r="13" spans="1:13" s="21" customFormat="1" x14ac:dyDescent="0.25">
      <c r="A13" s="29" t="s">
        <v>25</v>
      </c>
      <c r="B13" s="12" t="str">
        <f t="shared" si="0"/>
        <v>ND</v>
      </c>
      <c r="C13" s="13" t="str">
        <f t="shared" si="1"/>
        <v>ENERGIA</v>
      </c>
      <c r="D13" s="14" t="str">
        <f t="shared" si="2"/>
        <v>Reliquidación Transacciones Económicas de febrero 2021 - septiembre 2021.-</v>
      </c>
      <c r="E13" s="8">
        <f>IFERROR(VLOOKUP(A13,[1]Resumen!$C$9:$N$124,3,0),"")</f>
        <v>3</v>
      </c>
      <c r="F13" s="17"/>
      <c r="G13" s="16"/>
      <c r="H13" s="23"/>
      <c r="I13" s="11" t="s">
        <v>12</v>
      </c>
      <c r="J13" s="24"/>
      <c r="K13" s="11">
        <f t="shared" si="3"/>
        <v>10</v>
      </c>
      <c r="M13" s="22"/>
    </row>
    <row r="14" spans="1:13" s="21" customFormat="1" x14ac:dyDescent="0.25">
      <c r="A14" s="29" t="s">
        <v>37</v>
      </c>
      <c r="B14" s="12" t="str">
        <f t="shared" si="0"/>
        <v>ND</v>
      </c>
      <c r="C14" s="13" t="str">
        <f t="shared" si="1"/>
        <v>ENERGIA</v>
      </c>
      <c r="D14" s="14" t="str">
        <f t="shared" si="2"/>
        <v>Reliquidación Transacciones Económicas de febrero 2021 - septiembre 2021.-</v>
      </c>
      <c r="E14" s="8">
        <f>IFERROR(VLOOKUP(A14,[1]Resumen!$C$9:$N$124,3,0),"")</f>
        <v>5</v>
      </c>
      <c r="F14" s="17"/>
      <c r="G14" s="16"/>
      <c r="H14" s="23"/>
      <c r="I14" s="11" t="s">
        <v>12</v>
      </c>
      <c r="J14" s="24"/>
      <c r="K14" s="11">
        <f t="shared" si="3"/>
        <v>11</v>
      </c>
      <c r="M14" s="22"/>
    </row>
    <row r="15" spans="1:13" s="21" customFormat="1" x14ac:dyDescent="0.25">
      <c r="A15" s="29" t="s">
        <v>38</v>
      </c>
      <c r="B15" s="12" t="str">
        <f t="shared" si="0"/>
        <v>ND</v>
      </c>
      <c r="C15" s="13" t="str">
        <f t="shared" si="1"/>
        <v>ENERGIA</v>
      </c>
      <c r="D15" s="14" t="str">
        <f t="shared" si="2"/>
        <v>Reliquidación Transacciones Económicas de febrero 2021 - septiembre 2021.-</v>
      </c>
      <c r="E15" s="8">
        <f>IFERROR(VLOOKUP(A15,[1]Resumen!$C$9:$N$124,3,0),"")</f>
        <v>1961</v>
      </c>
      <c r="F15" s="17"/>
      <c r="G15" s="16"/>
      <c r="H15" s="23"/>
      <c r="I15" s="11" t="s">
        <v>12</v>
      </c>
      <c r="J15" s="24"/>
      <c r="K15" s="11">
        <f t="shared" si="3"/>
        <v>12</v>
      </c>
      <c r="M15" s="22"/>
    </row>
    <row r="16" spans="1:13" s="21" customFormat="1" x14ac:dyDescent="0.25">
      <c r="A16" s="29" t="s">
        <v>39</v>
      </c>
      <c r="B16" s="12" t="str">
        <f t="shared" si="0"/>
        <v>ND</v>
      </c>
      <c r="C16" s="13" t="str">
        <f t="shared" si="1"/>
        <v>ENERGIA</v>
      </c>
      <c r="D16" s="14" t="str">
        <f t="shared" si="2"/>
        <v>Reliquidación Transacciones Económicas de febrero 2021 - septiembre 2021.-</v>
      </c>
      <c r="E16" s="8">
        <f>IFERROR(VLOOKUP(A16,[1]Resumen!$C$9:$N$124,3,0),"")</f>
        <v>16</v>
      </c>
      <c r="F16" s="17"/>
      <c r="G16" s="16"/>
      <c r="H16" s="23"/>
      <c r="I16" s="11" t="s">
        <v>12</v>
      </c>
      <c r="J16" s="24"/>
      <c r="K16" s="11">
        <f t="shared" si="3"/>
        <v>13</v>
      </c>
      <c r="M16" s="22"/>
    </row>
    <row r="17" spans="1:13" s="21" customFormat="1" x14ac:dyDescent="0.25">
      <c r="A17" s="29" t="s">
        <v>28</v>
      </c>
      <c r="B17" s="12" t="str">
        <f t="shared" si="0"/>
        <v>ND</v>
      </c>
      <c r="C17" s="13" t="str">
        <f t="shared" si="1"/>
        <v>ENERGIA</v>
      </c>
      <c r="D17" s="14" t="str">
        <f t="shared" si="2"/>
        <v>Reliquidación Transacciones Económicas de febrero 2021 - septiembre 2021.-</v>
      </c>
      <c r="E17" s="8">
        <f>IFERROR(VLOOKUP(A17,[1]Resumen!$C$9:$N$124,3,0),"")</f>
        <v>1268</v>
      </c>
      <c r="F17" s="17"/>
      <c r="G17" s="16"/>
      <c r="H17" s="23"/>
      <c r="I17" s="11" t="s">
        <v>12</v>
      </c>
      <c r="J17" s="24"/>
      <c r="K17" s="11">
        <f t="shared" si="3"/>
        <v>14</v>
      </c>
      <c r="M17" s="22"/>
    </row>
    <row r="18" spans="1:13" s="21" customFormat="1" x14ac:dyDescent="0.25">
      <c r="A18" s="29" t="s">
        <v>40</v>
      </c>
      <c r="B18" s="12" t="str">
        <f t="shared" si="0"/>
        <v>ND</v>
      </c>
      <c r="C18" s="13" t="str">
        <f t="shared" si="1"/>
        <v>ENERGIA</v>
      </c>
      <c r="D18" s="14" t="str">
        <f t="shared" si="2"/>
        <v>Reliquidación Transacciones Económicas de febrero 2021 - septiembre 2021.-</v>
      </c>
      <c r="E18" s="8">
        <f>IFERROR(VLOOKUP(A18,[1]Resumen!$C$9:$N$124,3,0),"")</f>
        <v>75</v>
      </c>
      <c r="F18" s="17"/>
      <c r="G18" s="16"/>
      <c r="H18" s="23"/>
      <c r="I18" s="11" t="s">
        <v>12</v>
      </c>
      <c r="J18" s="24"/>
      <c r="K18" s="11">
        <f t="shared" si="3"/>
        <v>15</v>
      </c>
      <c r="M18" s="22"/>
    </row>
    <row r="19" spans="1:13" s="21" customFormat="1" x14ac:dyDescent="0.25">
      <c r="A19" s="29" t="s">
        <v>41</v>
      </c>
      <c r="B19" s="12" t="str">
        <f t="shared" si="0"/>
        <v>ND</v>
      </c>
      <c r="C19" s="13" t="str">
        <f t="shared" si="1"/>
        <v>ENERGIA</v>
      </c>
      <c r="D19" s="14" t="str">
        <f t="shared" si="2"/>
        <v>Reliquidación Transacciones Económicas de febrero 2021 - septiembre 2021.-</v>
      </c>
      <c r="E19" s="8">
        <f>IFERROR(VLOOKUP(A19,[1]Resumen!$C$9:$N$124,3,0),"")</f>
        <v>5</v>
      </c>
      <c r="F19" s="17"/>
      <c r="G19" s="16"/>
      <c r="H19" s="23"/>
      <c r="I19" s="11" t="s">
        <v>12</v>
      </c>
      <c r="J19" s="24"/>
      <c r="K19" s="11">
        <f t="shared" si="3"/>
        <v>16</v>
      </c>
      <c r="M19" s="22"/>
    </row>
    <row r="20" spans="1:13" s="21" customFormat="1" x14ac:dyDescent="0.25">
      <c r="A20" s="29" t="s">
        <v>29</v>
      </c>
      <c r="B20" s="12" t="str">
        <f t="shared" si="0"/>
        <v>ND</v>
      </c>
      <c r="C20" s="13" t="str">
        <f t="shared" si="1"/>
        <v>ENERGIA</v>
      </c>
      <c r="D20" s="14" t="str">
        <f>D8</f>
        <v>Reliquidación Transacciones Económicas de febrero 2021 - septiembre 2021.-</v>
      </c>
      <c r="E20" s="8">
        <f>IFERROR(VLOOKUP(A20,[1]Resumen!$C$9:$N$124,3,0),"")</f>
        <v>92</v>
      </c>
      <c r="F20" s="17"/>
      <c r="G20" s="16"/>
      <c r="H20" s="23"/>
      <c r="I20" s="11" t="s">
        <v>12</v>
      </c>
      <c r="J20" s="24"/>
      <c r="K20" s="11">
        <f t="shared" si="3"/>
        <v>17</v>
      </c>
      <c r="M20" s="22"/>
    </row>
    <row r="21" spans="1:13" s="21" customFormat="1" x14ac:dyDescent="0.25">
      <c r="A21" s="29" t="s">
        <v>42</v>
      </c>
      <c r="B21" s="12" t="str">
        <f t="shared" si="0"/>
        <v>ND</v>
      </c>
      <c r="C21" s="13" t="str">
        <f t="shared" si="1"/>
        <v>ENERGIA</v>
      </c>
      <c r="D21" s="14" t="str">
        <f t="shared" ref="D21:D30" si="4">D10</f>
        <v>Reliquidación Transacciones Económicas de febrero 2021 - septiembre 2021.-</v>
      </c>
      <c r="E21" s="8">
        <f>IFERROR(VLOOKUP(A21,[1]Resumen!$C$9:$N$124,3,0),"")</f>
        <v>15</v>
      </c>
      <c r="F21" s="17"/>
      <c r="G21" s="16"/>
      <c r="H21" s="23"/>
      <c r="I21" s="11" t="s">
        <v>12</v>
      </c>
      <c r="J21" s="24"/>
      <c r="K21" s="11">
        <f t="shared" si="3"/>
        <v>18</v>
      </c>
      <c r="L21" s="25"/>
    </row>
    <row r="22" spans="1:13" s="21" customFormat="1" x14ac:dyDescent="0.25">
      <c r="A22" s="28" t="s">
        <v>43</v>
      </c>
      <c r="B22" s="12" t="str">
        <f t="shared" si="0"/>
        <v>ND</v>
      </c>
      <c r="C22" s="13" t="str">
        <f t="shared" si="1"/>
        <v>ENERGIA</v>
      </c>
      <c r="D22" s="14" t="str">
        <f t="shared" si="4"/>
        <v>Reliquidación Transacciones Económicas de febrero 2021 - septiembre 2021.-</v>
      </c>
      <c r="E22" s="8">
        <f>IFERROR(VLOOKUP(A22,[1]Resumen!$C$9:$N$124,3,0),"")</f>
        <v>48</v>
      </c>
      <c r="F22" s="18"/>
      <c r="G22" s="16"/>
      <c r="H22" s="26"/>
      <c r="I22" s="11" t="s">
        <v>12</v>
      </c>
      <c r="J22" s="11"/>
      <c r="K22" s="11">
        <f t="shared" si="3"/>
        <v>19</v>
      </c>
    </row>
    <row r="23" spans="1:13" s="21" customFormat="1" x14ac:dyDescent="0.25">
      <c r="A23" s="28" t="s">
        <v>30</v>
      </c>
      <c r="B23" s="12" t="str">
        <f t="shared" si="0"/>
        <v>ND</v>
      </c>
      <c r="C23" s="13" t="str">
        <f t="shared" si="1"/>
        <v>ENERGIA</v>
      </c>
      <c r="D23" s="14" t="str">
        <f t="shared" si="4"/>
        <v>Reliquidación Transacciones Económicas de febrero 2021 - septiembre 2021.-</v>
      </c>
      <c r="E23" s="8">
        <f>IFERROR(VLOOKUP(A23,[1]Resumen!$C$9:$N$124,3,0),"")</f>
        <v>92</v>
      </c>
      <c r="F23" s="18"/>
      <c r="G23" s="16"/>
      <c r="H23" s="26"/>
      <c r="I23" s="11" t="s">
        <v>12</v>
      </c>
      <c r="J23" s="11"/>
      <c r="K23" s="11">
        <f t="shared" si="3"/>
        <v>20</v>
      </c>
    </row>
    <row r="24" spans="1:13" s="21" customFormat="1" x14ac:dyDescent="0.25">
      <c r="A24" s="28" t="s">
        <v>44</v>
      </c>
      <c r="B24" s="12" t="str">
        <f t="shared" si="0"/>
        <v>ND</v>
      </c>
      <c r="C24" s="13" t="str">
        <f t="shared" si="1"/>
        <v>ENERGIA</v>
      </c>
      <c r="D24" s="14" t="str">
        <f t="shared" si="4"/>
        <v>Reliquidación Transacciones Económicas de febrero 2021 - septiembre 2021.-</v>
      </c>
      <c r="E24" s="8">
        <f>IFERROR(VLOOKUP(A24,[1]Resumen!$C$9:$N$124,3,0),"")</f>
        <v>29</v>
      </c>
      <c r="F24" s="18"/>
      <c r="G24" s="16"/>
      <c r="H24" s="26"/>
      <c r="I24" s="11" t="s">
        <v>12</v>
      </c>
      <c r="J24" s="11"/>
      <c r="K24" s="11">
        <f t="shared" si="3"/>
        <v>21</v>
      </c>
    </row>
    <row r="25" spans="1:13" s="21" customFormat="1" x14ac:dyDescent="0.25">
      <c r="A25" s="28" t="s">
        <v>31</v>
      </c>
      <c r="B25" s="12" t="str">
        <f t="shared" si="0"/>
        <v>ND</v>
      </c>
      <c r="C25" s="13" t="str">
        <f t="shared" si="1"/>
        <v>ENERGIA</v>
      </c>
      <c r="D25" s="14" t="str">
        <f t="shared" si="4"/>
        <v>Reliquidación Transacciones Económicas de febrero 2021 - septiembre 2021.-</v>
      </c>
      <c r="E25" s="8">
        <f>IFERROR(VLOOKUP(A25,[1]Resumen!$C$9:$N$124,3,0),"")</f>
        <v>879</v>
      </c>
      <c r="F25" s="18"/>
      <c r="G25" s="16"/>
      <c r="H25" s="26"/>
      <c r="I25" s="11" t="s">
        <v>12</v>
      </c>
      <c r="J25" s="11"/>
      <c r="K25" s="11">
        <f t="shared" si="3"/>
        <v>22</v>
      </c>
    </row>
    <row r="26" spans="1:13" s="21" customFormat="1" x14ac:dyDescent="0.25">
      <c r="A26" s="28" t="s">
        <v>33</v>
      </c>
      <c r="B26" s="12" t="str">
        <f t="shared" si="0"/>
        <v>ND</v>
      </c>
      <c r="C26" s="13" t="str">
        <f t="shared" si="1"/>
        <v>ENERGIA</v>
      </c>
      <c r="D26" s="14" t="str">
        <f t="shared" si="4"/>
        <v>Reliquidación Transacciones Económicas de febrero 2021 - septiembre 2021.-</v>
      </c>
      <c r="E26" s="8">
        <f>IFERROR(VLOOKUP(A26,[1]Resumen!$C$9:$N$124,3,0),"")</f>
        <v>7</v>
      </c>
      <c r="F26" s="18"/>
      <c r="G26" s="16"/>
      <c r="H26" s="26"/>
      <c r="I26" s="11" t="s">
        <v>12</v>
      </c>
      <c r="J26" s="11"/>
      <c r="K26" s="11">
        <f t="shared" si="3"/>
        <v>23</v>
      </c>
    </row>
    <row r="27" spans="1:13" s="21" customFormat="1" x14ac:dyDescent="0.25">
      <c r="A27" s="28" t="s">
        <v>45</v>
      </c>
      <c r="B27" s="12" t="str">
        <f t="shared" si="0"/>
        <v>ND</v>
      </c>
      <c r="C27" s="13" t="str">
        <f t="shared" si="1"/>
        <v>ENERGIA</v>
      </c>
      <c r="D27" s="14" t="str">
        <f t="shared" si="4"/>
        <v>Reliquidación Transacciones Económicas de febrero 2021 - septiembre 2021.-</v>
      </c>
      <c r="E27" s="8">
        <f>IFERROR(VLOOKUP(A27,[1]Resumen!$C$9:$N$124,3,0),"")</f>
        <v>40</v>
      </c>
      <c r="F27" s="18"/>
      <c r="G27" s="16"/>
      <c r="H27" s="26"/>
      <c r="I27" s="11" t="s">
        <v>12</v>
      </c>
      <c r="J27" s="11"/>
      <c r="K27" s="11">
        <f t="shared" si="3"/>
        <v>24</v>
      </c>
    </row>
    <row r="28" spans="1:13" s="21" customFormat="1" x14ac:dyDescent="0.25">
      <c r="A28" s="28" t="s">
        <v>35</v>
      </c>
      <c r="B28" s="12" t="str">
        <f t="shared" si="0"/>
        <v>ND</v>
      </c>
      <c r="C28" s="13" t="str">
        <f t="shared" si="1"/>
        <v>ENERGIA</v>
      </c>
      <c r="D28" s="14" t="str">
        <f t="shared" si="4"/>
        <v>Reliquidación Transacciones Económicas de febrero 2021 - septiembre 2021.-</v>
      </c>
      <c r="E28" s="8">
        <f>IFERROR(VLOOKUP(A28,[1]Resumen!$C$9:$N$124,3,0),"")</f>
        <v>35990</v>
      </c>
      <c r="F28" s="18"/>
      <c r="G28" s="16"/>
      <c r="H28" s="26"/>
      <c r="I28" s="11" t="s">
        <v>12</v>
      </c>
      <c r="J28" s="11"/>
      <c r="K28" s="11">
        <f t="shared" si="3"/>
        <v>25</v>
      </c>
    </row>
    <row r="29" spans="1:13" s="21" customFormat="1" x14ac:dyDescent="0.25">
      <c r="A29" s="28" t="s">
        <v>46</v>
      </c>
      <c r="B29" s="12" t="str">
        <f t="shared" si="0"/>
        <v>ND</v>
      </c>
      <c r="C29" s="13" t="str">
        <f t="shared" si="1"/>
        <v>ENERGIA</v>
      </c>
      <c r="D29" s="14" t="str">
        <f t="shared" si="4"/>
        <v>Reliquidación Transacciones Económicas de febrero 2021 - septiembre 2021.-</v>
      </c>
      <c r="E29" s="8">
        <f>IFERROR(VLOOKUP(A29,[1]Resumen!$C$9:$N$124,3,0),"")</f>
        <v>262</v>
      </c>
      <c r="F29" s="18"/>
      <c r="G29" s="16"/>
      <c r="H29" s="26"/>
      <c r="I29" s="11" t="s">
        <v>12</v>
      </c>
      <c r="J29" s="11"/>
      <c r="K29" s="11">
        <f t="shared" si="3"/>
        <v>26</v>
      </c>
    </row>
    <row r="30" spans="1:13" s="21" customFormat="1" x14ac:dyDescent="0.25">
      <c r="A30" s="28" t="s">
        <v>47</v>
      </c>
      <c r="B30" s="12" t="str">
        <f t="shared" si="0"/>
        <v>ND</v>
      </c>
      <c r="C30" s="13" t="str">
        <f t="shared" si="1"/>
        <v>ENERGIA</v>
      </c>
      <c r="D30" s="14" t="str">
        <f t="shared" si="4"/>
        <v>Reliquidación Transacciones Económicas de febrero 2021 - septiembre 2021.-</v>
      </c>
      <c r="E30" s="8">
        <v>665</v>
      </c>
      <c r="F30" s="18"/>
      <c r="G30" s="16"/>
      <c r="H30" s="26"/>
      <c r="I30" s="11" t="s">
        <v>12</v>
      </c>
      <c r="J30" s="11"/>
      <c r="K30" s="11">
        <f t="shared" si="3"/>
        <v>27</v>
      </c>
    </row>
    <row r="33" spans="1:5" x14ac:dyDescent="0.25">
      <c r="E33" s="4"/>
    </row>
    <row r="35" spans="1:5" x14ac:dyDescent="0.25">
      <c r="E35" s="4"/>
    </row>
    <row r="48" spans="1:5" x14ac:dyDescent="0.25">
      <c r="A48" t="s">
        <v>15</v>
      </c>
    </row>
    <row r="49" spans="1:1" x14ac:dyDescent="0.25">
      <c r="A49" t="s">
        <v>16</v>
      </c>
    </row>
    <row r="50" spans="1:1" x14ac:dyDescent="0.25">
      <c r="A50" t="s">
        <v>17</v>
      </c>
    </row>
    <row r="51" spans="1:1" x14ac:dyDescent="0.25">
      <c r="A51" t="s">
        <v>18</v>
      </c>
    </row>
    <row r="52" spans="1:1" x14ac:dyDescent="0.25">
      <c r="A52" t="s">
        <v>19</v>
      </c>
    </row>
    <row r="53" spans="1:1" x14ac:dyDescent="0.25">
      <c r="A53" t="s">
        <v>32</v>
      </c>
    </row>
    <row r="54" spans="1:1" x14ac:dyDescent="0.25">
      <c r="A54" t="s">
        <v>20</v>
      </c>
    </row>
    <row r="55" spans="1:1" x14ac:dyDescent="0.25">
      <c r="A55" t="s">
        <v>21</v>
      </c>
    </row>
    <row r="56" spans="1:1" x14ac:dyDescent="0.25">
      <c r="A56" t="s">
        <v>22</v>
      </c>
    </row>
    <row r="57" spans="1:1" x14ac:dyDescent="0.25">
      <c r="A57" t="s">
        <v>23</v>
      </c>
    </row>
    <row r="58" spans="1:1" x14ac:dyDescent="0.25">
      <c r="A58" t="s">
        <v>24</v>
      </c>
    </row>
    <row r="59" spans="1:1" x14ac:dyDescent="0.25">
      <c r="A59" t="s">
        <v>25</v>
      </c>
    </row>
    <row r="60" spans="1:1" x14ac:dyDescent="0.25">
      <c r="A60" t="s">
        <v>26</v>
      </c>
    </row>
    <row r="61" spans="1:1" x14ac:dyDescent="0.25">
      <c r="A61" t="s">
        <v>27</v>
      </c>
    </row>
    <row r="62" spans="1:1" x14ac:dyDescent="0.25">
      <c r="A62" t="s">
        <v>28</v>
      </c>
    </row>
    <row r="63" spans="1:1" x14ac:dyDescent="0.25">
      <c r="A63" t="s">
        <v>29</v>
      </c>
    </row>
    <row r="64" spans="1:1" x14ac:dyDescent="0.25">
      <c r="A64" t="s">
        <v>30</v>
      </c>
    </row>
    <row r="65" spans="1:1" x14ac:dyDescent="0.25">
      <c r="A65" t="s">
        <v>31</v>
      </c>
    </row>
    <row r="66" spans="1:1" x14ac:dyDescent="0.25">
      <c r="A66" t="s">
        <v>33</v>
      </c>
    </row>
  </sheetData>
  <mergeCells count="1">
    <mergeCell ref="A1:K1"/>
  </mergeCells>
  <pageMargins left="0.7" right="0.7" top="0.75" bottom="0.75" header="0.3" footer="0.3"/>
  <pageSetup scale="37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Resumen</vt:lpstr>
      <vt:lpstr>Resumen!Print_Area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Rafael Arias</cp:lastModifiedBy>
  <dcterms:created xsi:type="dcterms:W3CDTF">2015-09-15T15:21:06Z</dcterms:created>
  <dcterms:modified xsi:type="dcterms:W3CDTF">2021-12-17T15:16:42Z</dcterms:modified>
</cp:coreProperties>
</file>